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1185" yWindow="105" windowWidth="20730" windowHeight="11700" tabRatio="890"/>
  </bookViews>
  <sheets>
    <sheet name="Introduction" sheetId="14" r:id="rId1"/>
    <sheet name="Air Source Heat Pump - README" sheetId="16" r:id="rId2"/>
    <sheet name="Air Source Heat Pump - Results" sheetId="17" r:id="rId3"/>
    <sheet name="LED Refrigeration Lgt - README" sheetId="20" r:id="rId4"/>
    <sheet name="LED Refrigeration Lgt - Results" sheetId="21" r:id="rId5"/>
    <sheet name="Steam Traps - README" sheetId="22" r:id="rId6"/>
    <sheet name="Steam Traps - Results" sheetId="31" r:id="rId7"/>
    <sheet name="Steam Traps - Analysis" sheetId="32" state="hidden" r:id="rId8"/>
    <sheet name="Heat Pump Wtr Heater - README" sheetId="25" r:id="rId9"/>
    <sheet name="Heat Pump Wtr Heater - Results" sheetId="29" r:id="rId10"/>
    <sheet name="Heat Pump Wtr Heater - Analysis" sheetId="30" state="hidden" r:id="rId11"/>
    <sheet name="Unitary AC - README" sheetId="27" r:id="rId12"/>
    <sheet name="Unitary AC - Results" sheetId="28" r:id="rId13"/>
  </sheets>
  <externalReferences>
    <externalReference r:id="rId14"/>
    <externalReference r:id="rId15"/>
    <externalReference r:id="rId16"/>
    <externalReference r:id="rId17"/>
    <externalReference r:id="rId18"/>
  </externalReferences>
  <definedNames>
    <definedName name="_AFUEbaseline">'[1]Installation Cost'!$D$6</definedName>
    <definedName name="_AFUEexisting">'[1]Energy Use'!$D$12</definedName>
    <definedName name="_AgeEquip">'[1]AirFlow Lookup'!$D$5</definedName>
    <definedName name="_AgeHouse">'[1]Installation Cost'!$D$4</definedName>
    <definedName name="_AirHndlrSize">'[1]Electricity Use'!$E$5</definedName>
    <definedName name="_Baseline">'[1]Energy Use'!$I$22</definedName>
    <definedName name="_BEh_base">'[1]Energy Use'!$D$16</definedName>
    <definedName name="_BEh_Cond">'[1]Energy Use'!$E$16:$E$17</definedName>
    <definedName name="_BEh_nonCond">'[1]Energy Use'!$D$16:$D$17</definedName>
    <definedName name="_BEhR_Cond">'[1]Energy Use'!$E$19:$E$20</definedName>
    <definedName name="_BEhR_nonCond">'[1]Energy Use'!$D$19:$D$20</definedName>
    <definedName name="_Cooling?">'[1]AirFlow Lookup'!$D$6</definedName>
    <definedName name="_Division">'[1]AFUEbaseline Lookup'!$D$5</definedName>
    <definedName name="_xlnm._FilterDatabase" localSheetId="10" hidden="1">'Heat Pump Wtr Heater - Analysis'!$CR$25:$CU$2131</definedName>
    <definedName name="_xlnm._FilterDatabase" localSheetId="7" hidden="1">'Steam Traps - Analysis'!$A$4:$AL$469</definedName>
    <definedName name="_FPindex">'[1]Energy Price Trends'!$D$4</definedName>
    <definedName name="_ftn1" localSheetId="0">Introduction!$A$1322</definedName>
    <definedName name="_ftn2" localSheetId="0">Introduction!$A$1323</definedName>
    <definedName name="_ftn3" localSheetId="0">Introduction!$A$1324</definedName>
    <definedName name="_ftnref1" localSheetId="0">Introduction!$A$211</definedName>
    <definedName name="_ftnref2" localSheetId="0">Introduction!$A$216</definedName>
    <definedName name="_ftnref3" localSheetId="0">Introduction!$A$321</definedName>
    <definedName name="_HDD">'[1]HDD Dist by Division'!$D$4</definedName>
    <definedName name="_HDDpctDiv">'[1]AFUEbaseline Lookup'!$D$7</definedName>
    <definedName name="_HDDpercentile">'[1]AFUEexisting Lookup'!$D$7</definedName>
    <definedName name="_HLH">'[1]Energy Use'!$D$9</definedName>
    <definedName name="_Market_1._Northern" localSheetId="0">Introduction!$A$479</definedName>
    <definedName name="_MaxAirFlow">'[1]Generic Model Lookup'!$D$7</definedName>
    <definedName name="_optMatlCost">'[1]Equipment Price'!$D$11</definedName>
    <definedName name="_Qin">'[1]Generic Model Lookup'!$D$5</definedName>
    <definedName name="_QinExisting">'[1]Energy Use'!$D$8</definedName>
    <definedName name="_Ref344295284" localSheetId="0">Introduction!$A$277</definedName>
    <definedName name="_Ref344295292" localSheetId="0">Introduction!$A$433</definedName>
    <definedName name="_Ref344297284" localSheetId="0">Introduction!$A$239</definedName>
    <definedName name="_ReplOrNew">[1]Markups!$D$5</definedName>
    <definedName name="_SqFt">'[1]InputCapacity Lookup'!$D$6</definedName>
    <definedName name="_Toc304205319" localSheetId="0">Introduction!$A$175</definedName>
    <definedName name="_Toc304205320" localSheetId="0">Introduction!$A$179</definedName>
    <definedName name="_Toc304205321" localSheetId="0">Introduction!$A$184</definedName>
    <definedName name="_Toc304205322" localSheetId="0">Introduction!$A$187</definedName>
    <definedName name="_Toc304205323" localSheetId="0">Introduction!$A$188</definedName>
    <definedName name="_Toc304332671" localSheetId="0">Introduction!$A$140</definedName>
    <definedName name="_Toc304332672" localSheetId="0">Introduction!$A$174</definedName>
    <definedName name="_Toc341682940" localSheetId="0">Introduction!$A$449</definedName>
    <definedName name="_Toc341696469" localSheetId="0">Introduction!$A$591</definedName>
    <definedName name="_Toc341696470" localSheetId="0">Introduction!$A$733</definedName>
    <definedName name="_Toc341696471" localSheetId="0">Introduction!$A$873</definedName>
    <definedName name="_Toc341696472" localSheetId="0">Introduction!$A$1012</definedName>
    <definedName name="_Toc341696473" localSheetId="0">Introduction!$A$1151</definedName>
    <definedName name="_Toc341696474" localSheetId="0">Introduction!$A$1290</definedName>
    <definedName name="_Toc344292073" localSheetId="0">Introduction!$A$219</definedName>
    <definedName name="_Toc344292075" localSheetId="0">Introduction!$A$274</definedName>
    <definedName name="_Toc344292076" localSheetId="0">Introduction!$A$289</definedName>
    <definedName name="_Toc344292077" localSheetId="0">Introduction!$A$416</definedName>
    <definedName name="_Toc344292078" localSheetId="0">Introduction!$A$442</definedName>
    <definedName name="_Toc384907879" localSheetId="0">Introduction!$A$207</definedName>
    <definedName name="_Toc384907881" localSheetId="0">Introduction!$A$254</definedName>
    <definedName name="_Toc384907882" localSheetId="0">Introduction!$A$260</definedName>
    <definedName name="_Toc384907893" localSheetId="0">Introduction!$A$1318</definedName>
    <definedName name="_Toc62272964" localSheetId="0">Introduction!$A$46</definedName>
    <definedName name="_ton1">'[1]Energy Use'!$AB$24</definedName>
    <definedName name="_TotalBaseMarkup">'[1]Equipment Price'!$D$8</definedName>
    <definedName name="_TotalIncrMarkup">'[1]Equipment Price'!$D$9</definedName>
    <definedName name="_Watt1000CFM_c">'[1]Energy Use'!$E$22:$E$23</definedName>
    <definedName name="_Watt1000CFM_nc">'[1]Energy Use'!$D$22:$D$23</definedName>
    <definedName name="a">'[1]Electricity Use'!$M$17</definedName>
    <definedName name="a_Table">'[1]Electricity Use'!$L$21:$M$24</definedName>
    <definedName name="ACcapc_percentile">'[1]AirFlow Lookup'!$H$5:$H$8</definedName>
    <definedName name="ACcapc_range">'[1]AirFlow Lookup'!$G$5:$G$8</definedName>
    <definedName name="AFUE">'[1]Energy Use'!$T$9:$T$18</definedName>
    <definedName name="AFUEbaseline_">'[1]AFUEbaseline Lookup'!$D$12</definedName>
    <definedName name="AFUEbaseline_Range">'[1]AFUEbaseline Lookup'!$G$5:$G$23</definedName>
    <definedName name="AFUEbyDiv_pctile">'[1]AFUEbaseline Lookup'!$H$5:$H$23</definedName>
    <definedName name="AFUEbyDiv_pctile1">'[1]AFUEbaseline Lookup'!$X$5:$X$23</definedName>
    <definedName name="AFUEbyLevel">'[1]Energy Use'!$T$9:$T$18</definedName>
    <definedName name="AFUEexisting_">'[1]AFUEexisting Lookup'!$D$11</definedName>
    <definedName name="AFUEpercentile">'[1]AFUEexisting Lookup'!$I$4:$I$35</definedName>
    <definedName name="AFUErange">'[1]AFUEexisting Lookup'!$G$4:$G$35</definedName>
    <definedName name="AgeEquip">'[1]RECS HH Data'!$Y$4:$Z$11</definedName>
    <definedName name="AgeEquip_">'[1]RECS HH Data'!$D$17</definedName>
    <definedName name="AgeHouse">'[1]RECS HH Data'!$U$4:$V$17</definedName>
    <definedName name="AgeHouse_">'[1]RECS HH Data'!$D$28</definedName>
    <definedName name="AirHndlrCost_Adder">'[1]Equipment Price'!$L$5</definedName>
    <definedName name="AirHndlrCost_Table">'[1]Equipment Price'!$O$27:$P$30</definedName>
    <definedName name="AirHndlrSize_">'[1]Generic Model Lookup'!$D$13</definedName>
    <definedName name="AirHndlrSize_byModel">'[1]Generic Model Lookup'!$J$6:$J$30</definedName>
    <definedName name="AirHndlrSize_list">'[1]Generic Model Lookup'!$O$13:$O$16</definedName>
    <definedName name="AK_eff">'[1]AFUEbaseline Lookup'!$C$27</definedName>
    <definedName name="alpha">'[1]Energy Use'!$AQ$9:$AQ$18</definedName>
    <definedName name="alpha_R">'[1]Energy Use'!$AR$9:$AR$18</definedName>
    <definedName name="Assemblies">#REF!</definedName>
    <definedName name="AvgEquipC">#REF!</definedName>
    <definedName name="BaseBuildMarkup">[1]Markups!$I$40</definedName>
    <definedName name="BaseContrMarkup_new">[1]Markups!$K$31</definedName>
    <definedName name="BaseContrMarkup_repl">[1]Markups!$I$31</definedName>
    <definedName name="BaseWhlsalerMarkup">[1]Markups!$I$21</definedName>
    <definedName name="BEh">'[1]Energy Use'!$W$9:$W$18</definedName>
    <definedName name="BEh_Cond_">'[1]Electricity Use'!$J$7:$J$8</definedName>
    <definedName name="BEh_nonCond_">'[1]Electricity Use'!$I$7:$I$8</definedName>
    <definedName name="BEh_R">'[1]Energy Use'!$X$9:$X$18</definedName>
    <definedName name="BEhR_Cond_">'[1]Electricity Use'!$J$10:$J$11</definedName>
    <definedName name="BEhR_nonCond_">'[1]Electricity Use'!$I$10:$I$11</definedName>
    <definedName name="BlowerType">'[1]Energy Use'!$U$9:$U$18</definedName>
    <definedName name="BlowerTypeList">'[1]Energy Use'!$C$16:$C$17</definedName>
    <definedName name="BOH">'[1]Energy Use'!$BC$9:$BC$18</definedName>
    <definedName name="BOH_">'[1]Energy Use'!$H$9:$H$18</definedName>
    <definedName name="BOH_ex">'[1]Energy Use'!$AE$2</definedName>
    <definedName name="BOH_H">'[1]Energy Use'!$BD$9:$BD$18</definedName>
    <definedName name="BOH_R">'[1]Energy Use'!$BE$9:$BE$18</definedName>
    <definedName name="BOH_R_">'[1]Energy Use'!$I$9:$I$18</definedName>
    <definedName name="BOHss">'[1]Energy Use'!$BC$9:$BC$18</definedName>
    <definedName name="CACManMU">#REF!</definedName>
    <definedName name="CB">[2]Labels!$C$25</definedName>
    <definedName name="CentralSplitAC">[3]measurecost!#REF!</definedName>
    <definedName name="CNB">#REF!</definedName>
    <definedName name="CNI">#REF!</definedName>
    <definedName name="COB">#REF!</definedName>
    <definedName name="Coeff_ECMhi_c">'[1]Fan Curves'!$H$25:$M$28</definedName>
    <definedName name="Coeff_ECMhi_nc">'[1]Fan Curves'!$H$19:$M$22</definedName>
    <definedName name="Coeff_ECMlo_c">'[1]Fan Curves'!$H$38:$M$41</definedName>
    <definedName name="Coeff_ECMlo_nc">'[1]Fan Curves'!$H$32:$M$35</definedName>
    <definedName name="Coeff_PSC_c">'[1]Fan Curves'!$H$12:$M$15</definedName>
    <definedName name="Coeff_PSC_nc">'[1]Fan Curves'!$H$6:$M$9</definedName>
    <definedName name="Coeff_WattCFM_ECMhi_c">'[1]Fan Curves'!$P$25:$U$28</definedName>
    <definedName name="Coeff_WattCFM_ECMhi_nc">'[1]Fan Curves'!$P$19:$U$22</definedName>
    <definedName name="Coeff_WattCFM_ECMlo_c">'[1]Fan Curves'!$P$38:$U$41</definedName>
    <definedName name="Coeff_WattCFM_ECMlo_nc">'[1]Fan Curves'!$P$32:$U$35</definedName>
    <definedName name="Coeff_WattCFM_PSC_c">'[1]Fan Curves'!$P$12:$U$15</definedName>
    <definedName name="Coeff_WattCFM_PSC_nc">'[1]Fan Curves'!$P$6:$U$9</definedName>
    <definedName name="COI">#REF!</definedName>
    <definedName name="Cold">'[1]RECS HH Data'!$AB$28</definedName>
    <definedName name="Cold_">'[1]RECS HH Data'!$D$31</definedName>
    <definedName name="ContactList">'[4]Contact List'!$A$1:$H$252</definedName>
    <definedName name="conv">'[1]RECS HH Data'!$R$21</definedName>
    <definedName name="conv2">'[1]Maintenance and Repair Cost'!$L$18</definedName>
    <definedName name="Cooling?_">'[1]RECS HH Data'!$D$26</definedName>
    <definedName name="CRB">#REF!</definedName>
    <definedName name="CRI">#REF!</definedName>
    <definedName name="data">#REF!</definedName>
    <definedName name="DesignName">'[1]Energy Use'!$S$9:$S$18</definedName>
    <definedName name="div">'[1]RECS HH Data'!$L$29:$L$2019</definedName>
    <definedName name="Division_">'[1]RECS HH Data'!$D$21</definedName>
    <definedName name="drate">[1]Summary!$D$18</definedName>
    <definedName name="drate_">'[1]Discount Rate'!$D$8</definedName>
    <definedName name="drate_New">'[1]Discount Rate'!$L$4</definedName>
    <definedName name="drate_Repl">'[1]Discount Rate'!$L$23</definedName>
    <definedName name="effLevelBaseline">[1]Summary!$K$15</definedName>
    <definedName name="EffyHS">'[1]Energy Use'!$AJ$9:$AJ$18</definedName>
    <definedName name="EffySS">'[1]Energy Use'!$AN$9:$AN$18</definedName>
    <definedName name="EffySS_M">'[1]Energy Use'!$AP$9:$AP$18</definedName>
    <definedName name="EffySS_R">'[1]Energy Use'!$AO$9:$AO$18</definedName>
    <definedName name="Effyu_H">'[1]Energy Use'!$AK$9:$AK$18</definedName>
    <definedName name="Effyu_M">'[1]Energy Use'!$AM$9:$AM$18</definedName>
    <definedName name="Effyu_R">'[1]Energy Use'!$AL$9:$AL$18</definedName>
    <definedName name="ElecPrice">'[1]Energy Price Trends'!$H$10:$J$39</definedName>
    <definedName name="ElecPriceTrend_">'[1]Energy Price Trends'!$C$10:$C$92</definedName>
    <definedName name="ElectricianRate">#REF!</definedName>
    <definedName name="engr_opt">[2]Engineering!$C$8</definedName>
    <definedName name="equipPrice">[2]Engineering!$R$8</definedName>
    <definedName name="FanCurve_ECMhi_c">'[1]Fan Curves'!$E$15:$E$19</definedName>
    <definedName name="FanCurve_ECMhi_nc">'[1]Fan Curves'!$D$15:$D$19</definedName>
    <definedName name="FanCurve_ECMlo_c">'[1]Fan Curves'!$E$21:$E$25</definedName>
    <definedName name="FanCurve_ECMlo_nc">'[1]Fan Curves'!$D$21:$D$25</definedName>
    <definedName name="FanCurve_PSC_c">'[1]Fan Curves'!$E$9:$E$13</definedName>
    <definedName name="FanCurve_PSC_nc">'[1]Fan Curves'!$D$9:$D$13</definedName>
    <definedName name="fbtn_Dep">OFFSET(#REF!,0,0,fbtn_nButton,5)</definedName>
    <definedName name="fbtn_Label">OFFSET(#REF!,0,0,fbtn_nButton,1)</definedName>
    <definedName name="fbtn_nArrow">OFFSET(#REF!,0,0,fbtn_nButton,1)</definedName>
    <definedName name="fbtn_nButton">#REF!</definedName>
    <definedName name="fbtn_Opened">OFFSET(#REF!,0,0,fbtn_nButton,1)</definedName>
    <definedName name="fbtn_Visible">OFFSET(#REF!,0,0,fbtn_nButton,1)</definedName>
    <definedName name="fbtn_WkSheet">OFFSET(#REF!,0,0,fbtn_nButton,5)</definedName>
    <definedName name="FirstBreakDiscount">#REF!</definedName>
    <definedName name="FirstCost">[1]Summary!$S$21:$S$63</definedName>
    <definedName name="fitWattCFM_ECMhi_c">'[1]Fan Curves'!$E$34:$E$38</definedName>
    <definedName name="fitWattCFM_ECMhi_nc">'[1]Fan Curves'!$D$34:$D$38</definedName>
    <definedName name="fitWattCFM_ECMlo_c">'[1]Fan Curves'!$E$40:$E$44</definedName>
    <definedName name="fitWattCFM_ECMlo_nc">'[1]Fan Curves'!$D$40:$D$44</definedName>
    <definedName name="fitWattCFM_PSC_c">'[1]Fan Curves'!$E$28:$E$32</definedName>
    <definedName name="fitWattCFM_PSC_nc">'[1]Fan Curves'!$D$28:$D$32</definedName>
    <definedName name="FNB">#REF!</definedName>
    <definedName name="FNI">#REF!</definedName>
    <definedName name="FOB">#REF!</definedName>
    <definedName name="FOI">#REF!</definedName>
    <definedName name="FPindex">[1]Labels!$H$4</definedName>
    <definedName name="FRB">#REF!</definedName>
    <definedName name="FRI">#REF!</definedName>
    <definedName name="FurnManMU">#REF!</definedName>
    <definedName name="GasPrice">'[1]Energy Price Trends'!$N$10:$P$39</definedName>
    <definedName name="GasPriceTrend_">'[1]Energy Price Trends'!$D$10:$D$92</definedName>
    <definedName name="hdd">'[1]RECS HH Data'!$V$29:$V$2019</definedName>
    <definedName name="HDD_">'[1]RECS HH Data'!$D$19</definedName>
    <definedName name="HDD_spread">'[1]HDD Dist by Division'!$D$22</definedName>
    <definedName name="HDDpctDiv_">'[1]HDD Dist by Division'!$D$16</definedName>
    <definedName name="HDDpercentile">'[1]HDD Dist by Division'!$I$5:$I$1995</definedName>
    <definedName name="HDDpercentile_">'[1]HDD Dist by Division'!$D$14</definedName>
    <definedName name="HDDpercentile_ERR">'[1]HDD Dist by Division'!$D$20</definedName>
    <definedName name="HDDpercentile1">'[1]HDD Dist by Division'!$AZ$5:$AZ$1995</definedName>
    <definedName name="HDDrange">'[1]HDD Dist by Division'!$G$5:$G$1995</definedName>
    <definedName name="HDDrange1">'[1]HDD Dist by Division'!$AX$5:$AX$1995</definedName>
    <definedName name="Heating_UECgas_">'[1]RECS HH Data'!$D$23</definedName>
    <definedName name="HH_Age">'[1]RECS HH Data'!$S$13</definedName>
    <definedName name="HH_div">'[1]RECS HH Data'!$S$11</definedName>
    <definedName name="HH_EquipAge">'[1]RECS HH Data'!$S$15</definedName>
    <definedName name="HH_Fuel">'[1]RECS HH Data'!$D$8</definedName>
    <definedName name="HH_HDD">'[1]RECS HH Data'!$S$16</definedName>
    <definedName name="HH_id">'[1]RECS HH Data'!$S$8</definedName>
    <definedName name="HH_SqFt">'[1]RECS HH Data'!$S$17</definedName>
    <definedName name="HH_UECgas">'[1]RECS HH Data'!$S$19</definedName>
    <definedName name="HHL">'[1]Energy Use'!$Z$2</definedName>
    <definedName name="HHL_">'[1]Energy Use'!$K$20</definedName>
    <definedName name="HLH_">'[1]RECS HH Data'!$D$24</definedName>
    <definedName name="HNB">#REF!</definedName>
    <definedName name="HNI">#REF!</definedName>
    <definedName name="HOB">#REF!</definedName>
    <definedName name="HOI">#REF!</definedName>
    <definedName name="HPManMU">#REF!</definedName>
    <definedName name="HRB">#REF!</definedName>
    <definedName name="HRI">#REF!</definedName>
    <definedName name="IncrBuildMarkup">[1]Markups!$J$40</definedName>
    <definedName name="IncrContrMarkup_new">[1]Markups!$L$31</definedName>
    <definedName name="IncrContrMarkup_repl">[1]Markups!$J$31</definedName>
    <definedName name="IncrWhlSalerMarkup">[1]Markups!$J$21</definedName>
    <definedName name="InstallationCost_">'[1]Installation Cost'!$E$12:$E$21</definedName>
    <definedName name="InstallationCostTable">'[1]Installation Cost'!$G$4:$H$9</definedName>
    <definedName name="InstalledPrice">[1]Summary!$S$21</definedName>
    <definedName name="instCost">[2]Engineering!$T$8</definedName>
    <definedName name="K">'[1]Energy Use'!$AH$23</definedName>
    <definedName name="Labor">#REF!</definedName>
    <definedName name="level">[1]Summary!$I$21:$I$63</definedName>
    <definedName name="life">[1]Summary!$D$17</definedName>
    <definedName name="Life_avg">[1]Lifetime!$C$11</definedName>
    <definedName name="Life_dist">[1]Lifetime!$D$4</definedName>
    <definedName name="Life_max">[1]Lifetime!$E$11</definedName>
    <definedName name="Life_min">[1]Lifetime!$D$11</definedName>
    <definedName name="list_FP">[1]Labels!$C$5:$C$7</definedName>
    <definedName name="list_MatlCost">[1]Labels!$C$27:$C$29</definedName>
    <definedName name="list_Ntrials">[1]Labels!$C$19:$C$23</definedName>
    <definedName name="list_Rebound">[1]Labels!$C$32:$C$33</definedName>
    <definedName name="list_StartYears">[1]Labels!$C$11:$C$15</definedName>
    <definedName name="Lj">'[1]Energy Use'!$AH$24</definedName>
    <definedName name="LPGPrice">'[1]Energy Price Trends'!$T$10:$V$39</definedName>
    <definedName name="LPGPriceTrend_">'[1]Energy Price Trends'!$E$10:$E$92</definedName>
    <definedName name="MaintCost">'[1]Maintenance and Repair Cost'!$D$5:$D$14</definedName>
    <definedName name="Markup">#REF!</definedName>
    <definedName name="markupBaseline">[5]Com_Unitary_AC!#REF!</definedName>
    <definedName name="markupBaseline_Overall">[5]Com_Unitary_AC!#REF!</definedName>
    <definedName name="MaxAirFlow_">'[1]AirFlow Lookup'!$D$13</definedName>
    <definedName name="MnfCostBase">'[1]Equipment Price'!$L$4</definedName>
    <definedName name="MnfCostMult_Table">'[1]Equipment Price'!$O$8:$Q$19</definedName>
    <definedName name="MnfCostScalar">'[1]Equipment Price'!$K$11:$K$20</definedName>
    <definedName name="MnfCostTable">'[1]Equipment Price'!$J$25:$L$34</definedName>
    <definedName name="MnfMarkup">[1]Markups!$I$12</definedName>
    <definedName name="model_ID">'[1]Generic Model Lookup'!$D$9</definedName>
    <definedName name="model_MAP">'[1]Generic Model Lookup'!$P$13:$AA$16</definedName>
    <definedName name="nCycles">'[1]Energy Use'!$Z$3</definedName>
    <definedName name="NewOrRepl">[5]Com_Unitary_AC!#REF!</definedName>
    <definedName name="nStage">'[1]Energy Use'!$V$9:$V$18</definedName>
    <definedName name="nTrials">[1]Labels!$H$18</definedName>
    <definedName name="nWkSheet">#REF!</definedName>
    <definedName name="OperCost">[1]Summary!$U$21:$U$63</definedName>
    <definedName name="optInstall">[2]Labels!$F$26</definedName>
    <definedName name="optMatlCost">[1]Labels!$H$26</definedName>
    <definedName name="OtherLU">#REF!</definedName>
    <definedName name="PE">'[1]Energy Use'!$BB$9:$BB$18</definedName>
    <definedName name="PE_c">'[1]Energy Use'!$AH$22</definedName>
    <definedName name="PE_nc">'[1]Energy Use'!$AH$21</definedName>
    <definedName name="PEig">'[1]Energy Use'!$AH$20</definedName>
    <definedName name="productClass">[1]Summary!$B$2</definedName>
    <definedName name="Qin_">'[1]InputCapacity Lookup'!$D$12</definedName>
    <definedName name="Qin_byModel">'[1]Generic Model Lookup'!$H$6:$H$30</definedName>
    <definedName name="Qin_list">'[1]Generic Model Lookup'!$P$12:$AA$12</definedName>
    <definedName name="Qin_M">'[1]Energy Use'!$AF$9:$AF$18</definedName>
    <definedName name="Qin_R">'[1]Energy Use'!$AE$9:$AE$18</definedName>
    <definedName name="QINpercentile">'[1]InputCapacity Lookup'!$M$4:$M$15</definedName>
    <definedName name="QINrange">'[1]InputCapacity Lookup'!$L$4:$L$15</definedName>
    <definedName name="Qout">'[1]Energy Use'!$AG$9:$AG$18</definedName>
    <definedName name="Qout_M">'[1]Energy Use'!$AI$9:$AI$18</definedName>
    <definedName name="Qout_R">'[1]Energy Use'!$AH$9:$AH$18</definedName>
    <definedName name="RawData">#REF!</definedName>
    <definedName name="rebound">'[1]Energy Use'!$I$23</definedName>
    <definedName name="RECS_Div">'[1]RECS HH Data'!$L$28</definedName>
    <definedName name="RECS_ElecAvgPrice">'[1]RECS HH Data'!$Q$28</definedName>
    <definedName name="RECS_ElecCl">'[1]RECS HH Data'!$P$28</definedName>
    <definedName name="RECS_ElecMrgPriceW">'[1]RECS HH Data'!$S$28</definedName>
    <definedName name="RECS_EquipAge">'[1]RECS HH Data'!$N$28</definedName>
    <definedName name="RECS_FuelHeat">'[1]RECS HH Data'!$AA$28</definedName>
    <definedName name="RECS_GasAvgPrice">'[1]RECS HH Data'!$R$28</definedName>
    <definedName name="RECS_GasMrgPriceW">'[1]RECS HH Data'!$T$28</definedName>
    <definedName name="RECS_HDD">'[1]RECS HH Data'!$V$28</definedName>
    <definedName name="RECS_HHid_">'[1]RECS HH Data'!$D$7</definedName>
    <definedName name="RECS_HLH">'[1]RECS HH Data'!$W$28</definedName>
    <definedName name="RECS_id">'[1]RECS HH Data'!$U$28</definedName>
    <definedName name="RECS_Region">'[1]RECS HH Data'!$K$28</definedName>
    <definedName name="RECS_SqFt">'[1]RECS HH Data'!$X$28</definedName>
    <definedName name="RECS_UECgas">'[1]RECS HH Data'!$O$28</definedName>
    <definedName name="RECS_wt">'[1]RECS HH Data'!$H$28</definedName>
    <definedName name="RECS_YearMade">'[1]RECS HH Data'!$M$28</definedName>
    <definedName name="ReliningCost">'[1]Installation Cost'!$X$4</definedName>
    <definedName name="repair_cost_ERR">'[1]Maintenance and Repair Cost'!$N$5</definedName>
    <definedName name="RepairCost">'[1]Maintenance and Repair Cost'!$E$5:$E$14</definedName>
    <definedName name="ReplOrNew">'[1]RECS HH Data'!$S$5</definedName>
    <definedName name="ReplOrNew_">'[1]RECS HH Data'!$D$15</definedName>
    <definedName name="RetailPrice_">'[1]Equipment Price'!$B$16:$C$25</definedName>
    <definedName name="rpt_AnnualFuelCost">#REF!</definedName>
    <definedName name="rpt_BOH">#REF!</definedName>
    <definedName name="rpt_BOHlow">#REF!</definedName>
    <definedName name="rpt_Elec">#REF!</definedName>
    <definedName name="rpt_Energy">#REF!</definedName>
    <definedName name="rpt_House">#REF!</definedName>
    <definedName name="rpt_InstallationCost">#REF!</definedName>
    <definedName name="rpt_Maint">#REF!</definedName>
    <definedName name="rpt_MandR">#REF!</definedName>
    <definedName name="rpt_Repair">#REF!</definedName>
    <definedName name="rpt_RetailPrice">#REF!</definedName>
    <definedName name="rpt_TotalInstalledCost">'[1]Simulation Results'!#REF!</definedName>
    <definedName name="rpt_TotalInstalledPrice">#REF!</definedName>
    <definedName name="rpt_TotalOperCost">#REF!</definedName>
    <definedName name="Rvalue">#REF!,#REF!,#REF!,#REF!,#REF!,#REF!</definedName>
    <definedName name="SalesTax">[1]Markups!$I$51</definedName>
    <definedName name="SAOA_cond">'[1]Generic Model Lookup'!$L$6:$L$30</definedName>
    <definedName name="SAOA_nonCond">'[1]Generic Model Lookup'!$K$6:$K$30</definedName>
    <definedName name="SecondBreakDiscount">#REF!</definedName>
    <definedName name="smpAvgPriceElec">'[1]RECS HH Data'!$D$10</definedName>
    <definedName name="smpAvgPriceGas">'[1]RECS HH Data'!$D$12</definedName>
    <definedName name="smpMrgPriceElecHt">'[1]RECS HH Data'!$D$11</definedName>
    <definedName name="smpMrgPriceGasHt">'[1]RECS HH Data'!$D$13</definedName>
    <definedName name="SqFt_">'[1]RECS HH Data'!$D$18</definedName>
    <definedName name="SQFTpercentile">'[1]InputCapacity Lookup'!$I$5:$I$1995</definedName>
    <definedName name="SQFTpercentile_">'[1]InputCapacity Lookup'!$D$10</definedName>
    <definedName name="SQFTpercentile_ERR">'[1]InputCapacity Lookup'!$D$19</definedName>
    <definedName name="SQFTrange">'[1]InputCapacity Lookup'!$G$5:$G$1995</definedName>
    <definedName name="StartYear">[1]Labels!$H$10</definedName>
    <definedName name="SystemOpt">[2]Labels!$F$21</definedName>
    <definedName name="Tc">'[1]Energy Use'!$AS$9:$AS$18</definedName>
    <definedName name="TechnicianRate">#REF!</definedName>
    <definedName name="tig">'[1]Energy Use'!$AB$23</definedName>
    <definedName name="tminus">'[1]Energy Use'!$AB$21</definedName>
    <definedName name="tmpD">'[1]HDD Dist by Division'!#REF!</definedName>
    <definedName name="TOA_H">'[1]Energy Use'!$AT$9:$AT$18</definedName>
    <definedName name="TOA_R">'[1]Energy Use'!$AU$9:$AU$18</definedName>
    <definedName name="tON_H">'[1]Energy Use'!$AX$9:$AX$18</definedName>
    <definedName name="tON_R">'[1]Energy Use'!$AY$9:$AY$18</definedName>
    <definedName name="total">#REF!</definedName>
    <definedName name="TotalBaseMarkup_">[1]Markups!$D$9</definedName>
    <definedName name="TotalIncrMarkup_">[1]Markups!$D$10</definedName>
    <definedName name="tp">'[1]Energy Use'!$AB$22</definedName>
    <definedName name="tplus">'[1]Energy Use'!$AB$20</definedName>
    <definedName name="Watt1000CFM_byDesign_">'[1]Energy Use'!$P$9:$P$18</definedName>
    <definedName name="watt1000CFM_c_">'[1]Electricity Use'!$J$13:$J$14</definedName>
    <definedName name="watt1000CFM_nc_">'[1]Electricity Use'!$I$13:$I$14</definedName>
    <definedName name="WHNEB">#REF!</definedName>
    <definedName name="WHNEI">#REF!</definedName>
    <definedName name="WHNGB">#REF!</definedName>
    <definedName name="WHNGI">#REF!</definedName>
    <definedName name="WHNIB">#REF!</definedName>
    <definedName name="WHNII">#REF!</definedName>
    <definedName name="WHNOB">#REF!</definedName>
    <definedName name="WHNOI">#REF!</definedName>
    <definedName name="WHOEB">#REF!</definedName>
    <definedName name="WHOEI">#REF!</definedName>
    <definedName name="WHOGB">#REF!</definedName>
    <definedName name="WHOGI">#REF!</definedName>
    <definedName name="WHOIB">#REF!</definedName>
    <definedName name="WHOII">#REF!</definedName>
    <definedName name="WHOOB">#REF!</definedName>
    <definedName name="WHOOI">#REF!</definedName>
    <definedName name="WHREB">#REF!</definedName>
    <definedName name="WHREI">#REF!</definedName>
    <definedName name="WHRGB">#REF!</definedName>
    <definedName name="WHRGI">#REF!</definedName>
    <definedName name="WHRIB">#REF!</definedName>
    <definedName name="WHRII">#REF!</definedName>
    <definedName name="WHROB">#REF!</definedName>
    <definedName name="WHROI">#REF!</definedName>
    <definedName name="WinterElecUse_">'[1]Energy Use'!$M$9:$M$18</definedName>
    <definedName name="WinterFuelUse">[1]Summary!$N$21</definedName>
    <definedName name="WinterGasUse_">'[1]Energy Use'!$J$9:$J$18</definedName>
    <definedName name="WkSheet">OFFSET(#REF!,0,0,nWkSheet,1)</definedName>
    <definedName name="WS_Foam_Hi_Cost">#REF!,#REF!,#REF!</definedName>
    <definedName name="WS_Foam_Hi_Rvalue">#REF!,#REF!,#REF!</definedName>
    <definedName name="WS_Foam_Low_Cost">#REF!,#REF!,#REF!,#REF!,#REF!,#REF!</definedName>
    <definedName name="WS_FOAM_low_Rvalue">#REF!,#REF!,#REF!,#REF!,#REF!,#REF!</definedName>
    <definedName name="WS_Foam_Low_Thickness">#REF!,#REF!,#REF!,#REF!,#REF!,#REF!</definedName>
    <definedName name="WS_Foam_Med_Cost">#REF!,#REF!,#REF!,#REF!,#REF!,#REF!,#REF!,#REF!,#REF!</definedName>
    <definedName name="WS_Foam_Med_Rvalue">#REF!,#REF!,#REF!,#REF!,#REF!,#REF!,#REF!,#REF!,#REF!</definedName>
    <definedName name="XH">'[1]Energy Use'!$AZ$9:$AZ$18</definedName>
    <definedName name="XR">'[1]Energy Use'!$BA$9:$BA$18</definedName>
    <definedName name="y_H">'[1]Energy Use'!$Y$9:$Y$18</definedName>
    <definedName name="y_R">'[1]Energy Use'!$Z$9:$Z$18</definedName>
    <definedName name="yig_H">'[1]Energy Use'!$AC$9:$AC$18</definedName>
    <definedName name="yig_R">'[1]Energy Use'!$AD$9:$AD$18</definedName>
    <definedName name="yp_H">'[1]Energy Use'!$AA$9:$AA$18</definedName>
    <definedName name="yp_R">'[1]Energy Use'!$AB$9:$AB$18</definedName>
    <definedName name="yr0">[1]Summary!$AC$8</definedName>
    <definedName name="yrW">'[1]Maintenance and Repair Cost'!$D$16</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D56" i="29" l="1"/>
  <c r="D55" i="29"/>
  <c r="D54" i="29"/>
  <c r="D49" i="29"/>
  <c r="D48" i="29"/>
  <c r="D47" i="29"/>
  <c r="D42" i="29"/>
  <c r="D41" i="29"/>
  <c r="D40" i="29"/>
  <c r="D35" i="29"/>
  <c r="D34" i="29"/>
  <c r="D33" i="29"/>
  <c r="D28" i="29"/>
  <c r="D27" i="29"/>
  <c r="D26" i="29"/>
  <c r="D21" i="29"/>
  <c r="D20" i="29"/>
  <c r="D19" i="29"/>
  <c r="D14" i="29"/>
  <c r="D13" i="29"/>
  <c r="D12" i="29"/>
  <c r="D11" i="17" l="1"/>
  <c r="C41" i="17" l="1"/>
  <c r="CS26" i="30"/>
  <c r="CS27" i="30"/>
  <c r="CS28" i="30"/>
  <c r="BD14" i="30"/>
  <c r="CS29" i="30"/>
  <c r="BE11" i="30"/>
  <c r="BA11" i="30"/>
  <c r="DS45" i="30"/>
  <c r="DR53" i="30" s="1"/>
  <c r="BK11" i="30" s="1"/>
  <c r="CU26" i="30" s="1"/>
  <c r="DS46" i="30"/>
  <c r="BE12" i="30"/>
  <c r="BK12" i="30" s="1"/>
  <c r="CU27" i="30" s="1"/>
  <c r="BA12" i="30"/>
  <c r="BE13" i="30"/>
  <c r="BK13" i="30" s="1"/>
  <c r="CU28" i="30" s="1"/>
  <c r="BA13" i="30"/>
  <c r="BE14" i="30"/>
  <c r="BA14" i="30"/>
  <c r="DS49" i="30"/>
  <c r="DR59" i="30" s="1"/>
  <c r="BK14" i="30"/>
  <c r="CU29" i="30" s="1"/>
  <c r="BE15" i="30"/>
  <c r="BA15" i="30"/>
  <c r="BE16" i="30"/>
  <c r="BK16" i="30" s="1"/>
  <c r="CU31" i="30" s="1"/>
  <c r="BA16" i="30"/>
  <c r="BE17" i="30"/>
  <c r="BA17" i="30"/>
  <c r="BK17" i="30" s="1"/>
  <c r="CU32" i="30" s="1"/>
  <c r="BE18" i="30"/>
  <c r="BK18" i="30" s="1"/>
  <c r="CU33" i="30" s="1"/>
  <c r="BA18" i="30"/>
  <c r="BE19" i="30"/>
  <c r="BK19" i="30" s="1"/>
  <c r="CU34" i="30" s="1"/>
  <c r="BA19" i="30"/>
  <c r="BE20" i="30"/>
  <c r="BA20" i="30"/>
  <c r="BK20" i="30"/>
  <c r="CU35" i="30" s="1"/>
  <c r="BE21" i="30"/>
  <c r="BA21" i="30"/>
  <c r="BE22" i="30"/>
  <c r="BA22" i="30"/>
  <c r="BK22" i="30"/>
  <c r="CU37" i="30" s="1"/>
  <c r="BE23" i="30"/>
  <c r="BA23" i="30"/>
  <c r="BE24" i="30"/>
  <c r="BK24" i="30" s="1"/>
  <c r="CU39" i="30" s="1"/>
  <c r="BA24" i="30"/>
  <c r="BE25" i="30"/>
  <c r="BA25" i="30"/>
  <c r="BK25" i="30" s="1"/>
  <c r="CU40" i="30" s="1"/>
  <c r="BE26" i="30"/>
  <c r="BK26" i="30" s="1"/>
  <c r="CU41" i="30" s="1"/>
  <c r="BA26" i="30"/>
  <c r="BE27" i="30"/>
  <c r="BA27" i="30"/>
  <c r="BK27" i="30" s="1"/>
  <c r="CU42" i="30" s="1"/>
  <c r="BE28" i="30"/>
  <c r="BA28" i="30"/>
  <c r="BK28" i="30"/>
  <c r="CU43" i="30" s="1"/>
  <c r="BE29" i="30"/>
  <c r="BA29" i="30"/>
  <c r="BE30" i="30"/>
  <c r="BA30" i="30"/>
  <c r="BK30" i="30"/>
  <c r="CU45" i="30" s="1"/>
  <c r="BE31" i="30"/>
  <c r="BA31" i="30"/>
  <c r="BK31" i="30" s="1"/>
  <c r="CU46" i="30" s="1"/>
  <c r="BE32" i="30"/>
  <c r="BK32" i="30" s="1"/>
  <c r="CU47" i="30" s="1"/>
  <c r="BA32" i="30"/>
  <c r="BE33" i="30"/>
  <c r="BA33" i="30"/>
  <c r="BE34" i="30"/>
  <c r="BK34" i="30" s="1"/>
  <c r="CU49" i="30" s="1"/>
  <c r="BA34" i="30"/>
  <c r="BE35" i="30"/>
  <c r="BA35" i="30"/>
  <c r="BK35" i="30" s="1"/>
  <c r="CU50" i="30" s="1"/>
  <c r="BE36" i="30"/>
  <c r="BA36" i="30"/>
  <c r="BK36" i="30"/>
  <c r="CU51" i="30" s="1"/>
  <c r="BE37" i="30"/>
  <c r="BK37" i="30" s="1"/>
  <c r="CU52" i="30" s="1"/>
  <c r="BA37" i="30"/>
  <c r="BE38" i="30"/>
  <c r="BA38" i="30"/>
  <c r="BK38" i="30"/>
  <c r="CU53" i="30" s="1"/>
  <c r="BE39" i="30"/>
  <c r="BA39" i="30"/>
  <c r="BK39" i="30" s="1"/>
  <c r="CU54" i="30" s="1"/>
  <c r="BE40" i="30"/>
  <c r="BK40" i="30" s="1"/>
  <c r="CU55" i="30" s="1"/>
  <c r="BA40" i="30"/>
  <c r="BE41" i="30"/>
  <c r="BA41" i="30"/>
  <c r="BE42" i="30"/>
  <c r="BK42" i="30" s="1"/>
  <c r="CU57" i="30" s="1"/>
  <c r="BA42" i="30"/>
  <c r="BE43" i="30"/>
  <c r="BA43" i="30"/>
  <c r="BK43" i="30" s="1"/>
  <c r="CU58" i="30" s="1"/>
  <c r="BE44" i="30"/>
  <c r="BA44" i="30"/>
  <c r="BK44" i="30"/>
  <c r="CU59" i="30" s="1"/>
  <c r="BE45" i="30"/>
  <c r="BK45" i="30" s="1"/>
  <c r="CU60" i="30" s="1"/>
  <c r="BA45" i="30"/>
  <c r="BE46" i="30"/>
  <c r="BA46" i="30"/>
  <c r="BK46" i="30"/>
  <c r="CU61" i="30" s="1"/>
  <c r="BE47" i="30"/>
  <c r="BA47" i="30"/>
  <c r="BK47" i="30" s="1"/>
  <c r="CU62" i="30" s="1"/>
  <c r="BE48" i="30"/>
  <c r="BK48" i="30" s="1"/>
  <c r="CU63" i="30" s="1"/>
  <c r="BA48" i="30"/>
  <c r="BE49" i="30"/>
  <c r="BA49" i="30"/>
  <c r="BE50" i="30"/>
  <c r="BK50" i="30" s="1"/>
  <c r="CU65" i="30" s="1"/>
  <c r="BA50" i="30"/>
  <c r="BE51" i="30"/>
  <c r="BA51" i="30"/>
  <c r="BK51" i="30" s="1"/>
  <c r="CU66" i="30" s="1"/>
  <c r="BE52" i="30"/>
  <c r="BA52" i="30"/>
  <c r="BK52" i="30"/>
  <c r="CU67" i="30" s="1"/>
  <c r="BE53" i="30"/>
  <c r="BK53" i="30" s="1"/>
  <c r="CU68" i="30" s="1"/>
  <c r="BA53" i="30"/>
  <c r="BE54" i="30"/>
  <c r="BA54" i="30"/>
  <c r="BK54" i="30"/>
  <c r="CU69" i="30" s="1"/>
  <c r="BE55" i="30"/>
  <c r="BA55" i="30"/>
  <c r="BK55" i="30" s="1"/>
  <c r="CU70" i="30" s="1"/>
  <c r="BE56" i="30"/>
  <c r="BK56" i="30" s="1"/>
  <c r="CU71" i="30" s="1"/>
  <c r="BA56" i="30"/>
  <c r="BE57" i="30"/>
  <c r="BA57" i="30"/>
  <c r="BE58" i="30"/>
  <c r="BK58" i="30" s="1"/>
  <c r="CU73" i="30" s="1"/>
  <c r="BA58" i="30"/>
  <c r="BE59" i="30"/>
  <c r="BA59" i="30"/>
  <c r="BK59" i="30" s="1"/>
  <c r="CU74" i="30" s="1"/>
  <c r="BE60" i="30"/>
  <c r="BA60" i="30"/>
  <c r="BK60" i="30"/>
  <c r="CU75" i="30" s="1"/>
  <c r="BE61" i="30"/>
  <c r="BK61" i="30" s="1"/>
  <c r="CU76" i="30" s="1"/>
  <c r="BA61" i="30"/>
  <c r="BE62" i="30"/>
  <c r="BA62" i="30"/>
  <c r="BK62" i="30"/>
  <c r="CU77" i="30" s="1"/>
  <c r="BE63" i="30"/>
  <c r="BA63" i="30"/>
  <c r="BK63" i="30" s="1"/>
  <c r="CU78" i="30" s="1"/>
  <c r="BE64" i="30"/>
  <c r="BK64" i="30" s="1"/>
  <c r="CU79" i="30" s="1"/>
  <c r="BA64" i="30"/>
  <c r="BE65" i="30"/>
  <c r="BA65" i="30"/>
  <c r="BE66" i="30"/>
  <c r="BK66" i="30" s="1"/>
  <c r="CU81" i="30" s="1"/>
  <c r="BA66" i="30"/>
  <c r="BE67" i="30"/>
  <c r="BA67" i="30"/>
  <c r="BK67" i="30" s="1"/>
  <c r="CU82" i="30" s="1"/>
  <c r="BE68" i="30"/>
  <c r="BA68" i="30"/>
  <c r="BK68" i="30"/>
  <c r="CU83" i="30" s="1"/>
  <c r="BE69" i="30"/>
  <c r="BK69" i="30" s="1"/>
  <c r="CU84" i="30" s="1"/>
  <c r="BA69" i="30"/>
  <c r="BE70" i="30"/>
  <c r="BA70" i="30"/>
  <c r="BK70" i="30"/>
  <c r="CU85" i="30" s="1"/>
  <c r="BE71" i="30"/>
  <c r="BA71" i="30"/>
  <c r="BK71" i="30" s="1"/>
  <c r="CU86" i="30" s="1"/>
  <c r="BE72" i="30"/>
  <c r="BK72" i="30" s="1"/>
  <c r="CU87" i="30" s="1"/>
  <c r="BA72" i="30"/>
  <c r="BE73" i="30"/>
  <c r="BA73" i="30"/>
  <c r="BE74" i="30"/>
  <c r="BK74" i="30" s="1"/>
  <c r="CU89" i="30" s="1"/>
  <c r="BA74" i="30"/>
  <c r="BE75" i="30"/>
  <c r="BA75" i="30"/>
  <c r="BK75" i="30" s="1"/>
  <c r="CU90" i="30" s="1"/>
  <c r="BE76" i="30"/>
  <c r="BA76" i="30"/>
  <c r="BK76" i="30"/>
  <c r="CU91" i="30" s="1"/>
  <c r="BE77" i="30"/>
  <c r="BK77" i="30" s="1"/>
  <c r="CU92" i="30" s="1"/>
  <c r="BA77" i="30"/>
  <c r="BE78" i="30"/>
  <c r="BA78" i="30"/>
  <c r="BK78" i="30"/>
  <c r="CU93" i="30" s="1"/>
  <c r="BE79" i="30"/>
  <c r="BA79" i="30"/>
  <c r="BK79" i="30" s="1"/>
  <c r="CU94" i="30" s="1"/>
  <c r="BE80" i="30"/>
  <c r="BK80" i="30" s="1"/>
  <c r="CU95" i="30" s="1"/>
  <c r="BA80" i="30"/>
  <c r="BE81" i="30"/>
  <c r="BA81" i="30"/>
  <c r="BE82" i="30"/>
  <c r="BK82" i="30" s="1"/>
  <c r="CU97" i="30" s="1"/>
  <c r="BA82" i="30"/>
  <c r="BE83" i="30"/>
  <c r="BA83" i="30"/>
  <c r="BK83" i="30" s="1"/>
  <c r="CU98" i="30" s="1"/>
  <c r="BE84" i="30"/>
  <c r="BA84" i="30"/>
  <c r="BK84" i="30"/>
  <c r="CU99" i="30" s="1"/>
  <c r="BE85" i="30"/>
  <c r="BK85" i="30" s="1"/>
  <c r="CU100" i="30" s="1"/>
  <c r="BA85" i="30"/>
  <c r="BE86" i="30"/>
  <c r="BA86" i="30"/>
  <c r="BK86" i="30"/>
  <c r="CU101" i="30" s="1"/>
  <c r="BE87" i="30"/>
  <c r="BA87" i="30"/>
  <c r="BK87" i="30" s="1"/>
  <c r="CU102" i="30" s="1"/>
  <c r="BE88" i="30"/>
  <c r="BK88" i="30" s="1"/>
  <c r="CU103" i="30" s="1"/>
  <c r="BA88" i="30"/>
  <c r="BE89" i="30"/>
  <c r="BA89" i="30"/>
  <c r="BE90" i="30"/>
  <c r="BK90" i="30" s="1"/>
  <c r="CU105" i="30" s="1"/>
  <c r="BA90" i="30"/>
  <c r="BE91" i="30"/>
  <c r="BA91" i="30"/>
  <c r="BK91" i="30" s="1"/>
  <c r="CU106" i="30" s="1"/>
  <c r="BE92" i="30"/>
  <c r="BA92" i="30"/>
  <c r="BK92" i="30"/>
  <c r="CU107" i="30" s="1"/>
  <c r="BE93" i="30"/>
  <c r="BK93" i="30" s="1"/>
  <c r="CU108" i="30" s="1"/>
  <c r="BA93" i="30"/>
  <c r="BE94" i="30"/>
  <c r="BA94" i="30"/>
  <c r="BK94" i="30"/>
  <c r="CU109" i="30" s="1"/>
  <c r="BE95" i="30"/>
  <c r="BA95" i="30"/>
  <c r="BK95" i="30" s="1"/>
  <c r="CU110" i="30" s="1"/>
  <c r="BE96" i="30"/>
  <c r="BK96" i="30" s="1"/>
  <c r="CU111" i="30" s="1"/>
  <c r="BA96" i="30"/>
  <c r="BE97" i="30"/>
  <c r="BA97" i="30"/>
  <c r="BE98" i="30"/>
  <c r="BK98" i="30" s="1"/>
  <c r="CU113" i="30" s="1"/>
  <c r="BA98" i="30"/>
  <c r="BE99" i="30"/>
  <c r="BK99" i="30" s="1"/>
  <c r="CU114" i="30" s="1"/>
  <c r="BA99" i="30"/>
  <c r="BE100" i="30"/>
  <c r="BA100" i="30"/>
  <c r="BK100" i="30"/>
  <c r="CU115" i="30" s="1"/>
  <c r="BE101" i="30"/>
  <c r="BA101" i="30"/>
  <c r="BK101" i="30"/>
  <c r="CU116" i="30" s="1"/>
  <c r="BE102" i="30"/>
  <c r="BK102" i="30" s="1"/>
  <c r="CU117" i="30" s="1"/>
  <c r="BA102" i="30"/>
  <c r="BE103" i="30"/>
  <c r="BK103" i="30" s="1"/>
  <c r="CU118" i="30" s="1"/>
  <c r="BA103" i="30"/>
  <c r="BE104" i="30"/>
  <c r="BA104" i="30"/>
  <c r="BK104" i="30"/>
  <c r="CU119" i="30" s="1"/>
  <c r="BE105" i="30"/>
  <c r="BA105" i="30"/>
  <c r="BK105" i="30"/>
  <c r="CU120" i="30" s="1"/>
  <c r="BE106" i="30"/>
  <c r="BK106" i="30" s="1"/>
  <c r="CU121" i="30" s="1"/>
  <c r="BA106" i="30"/>
  <c r="BE107" i="30"/>
  <c r="BK107" i="30" s="1"/>
  <c r="CU122" i="30" s="1"/>
  <c r="BA107" i="30"/>
  <c r="BE108" i="30"/>
  <c r="BA108" i="30"/>
  <c r="BK108" i="30"/>
  <c r="CU123" i="30" s="1"/>
  <c r="BE109" i="30"/>
  <c r="BA109" i="30"/>
  <c r="BK109" i="30"/>
  <c r="CU124" i="30" s="1"/>
  <c r="BE110" i="30"/>
  <c r="BK110" i="30" s="1"/>
  <c r="CU125" i="30" s="1"/>
  <c r="BA110" i="30"/>
  <c r="BE111" i="30"/>
  <c r="BK111" i="30" s="1"/>
  <c r="CU126" i="30" s="1"/>
  <c r="BA111" i="30"/>
  <c r="BE112" i="30"/>
  <c r="BA112" i="30"/>
  <c r="BK112" i="30"/>
  <c r="CU127" i="30" s="1"/>
  <c r="BE113" i="30"/>
  <c r="BA113" i="30"/>
  <c r="BK113" i="30"/>
  <c r="CU128" i="30" s="1"/>
  <c r="BE114" i="30"/>
  <c r="BK114" i="30" s="1"/>
  <c r="CU129" i="30" s="1"/>
  <c r="BA114" i="30"/>
  <c r="BE115" i="30"/>
  <c r="BK115" i="30" s="1"/>
  <c r="CU130" i="30" s="1"/>
  <c r="BA115" i="30"/>
  <c r="BE116" i="30"/>
  <c r="BA116" i="30"/>
  <c r="BK116" i="30"/>
  <c r="CU131" i="30" s="1"/>
  <c r="BE117" i="30"/>
  <c r="BA117" i="30"/>
  <c r="BK117" i="30"/>
  <c r="CU132" i="30" s="1"/>
  <c r="BE118" i="30"/>
  <c r="BK118" i="30" s="1"/>
  <c r="CU133" i="30" s="1"/>
  <c r="BA118" i="30"/>
  <c r="BE119" i="30"/>
  <c r="BK119" i="30" s="1"/>
  <c r="CU134" i="30" s="1"/>
  <c r="BA119" i="30"/>
  <c r="BE120" i="30"/>
  <c r="BA120" i="30"/>
  <c r="BK120" i="30" s="1"/>
  <c r="CU135" i="30" s="1"/>
  <c r="BE121" i="30"/>
  <c r="BA121" i="30"/>
  <c r="BK121" i="30"/>
  <c r="CU136" i="30" s="1"/>
  <c r="BE122" i="30"/>
  <c r="BK122" i="30" s="1"/>
  <c r="CU137" i="30" s="1"/>
  <c r="BA122" i="30"/>
  <c r="BE123" i="30"/>
  <c r="BK123" i="30" s="1"/>
  <c r="CU138" i="30" s="1"/>
  <c r="BA123" i="30"/>
  <c r="BE124" i="30"/>
  <c r="BA124" i="30"/>
  <c r="BK124" i="30" s="1"/>
  <c r="CU139" i="30" s="1"/>
  <c r="BE125" i="30"/>
  <c r="BA125" i="30"/>
  <c r="BK125" i="30"/>
  <c r="CU140" i="30" s="1"/>
  <c r="BE126" i="30"/>
  <c r="BK126" i="30" s="1"/>
  <c r="CU141" i="30" s="1"/>
  <c r="BA126" i="30"/>
  <c r="BE127" i="30"/>
  <c r="BK127" i="30" s="1"/>
  <c r="CU142" i="30" s="1"/>
  <c r="BA127" i="30"/>
  <c r="BE128" i="30"/>
  <c r="BA128" i="30"/>
  <c r="BK128" i="30" s="1"/>
  <c r="CU143" i="30" s="1"/>
  <c r="BE129" i="30"/>
  <c r="BA129" i="30"/>
  <c r="BK129" i="30"/>
  <c r="CU144" i="30" s="1"/>
  <c r="BE130" i="30"/>
  <c r="BK130" i="30" s="1"/>
  <c r="CU145" i="30" s="1"/>
  <c r="BA130" i="30"/>
  <c r="BE131" i="30"/>
  <c r="BK131" i="30" s="1"/>
  <c r="CU146" i="30" s="1"/>
  <c r="BA131" i="30"/>
  <c r="BE132" i="30"/>
  <c r="BA132" i="30"/>
  <c r="BK132" i="30" s="1"/>
  <c r="CU147" i="30" s="1"/>
  <c r="BE133" i="30"/>
  <c r="BA133" i="30"/>
  <c r="BK133" i="30"/>
  <c r="CU148" i="30" s="1"/>
  <c r="BE134" i="30"/>
  <c r="BK134" i="30" s="1"/>
  <c r="CU149" i="30" s="1"/>
  <c r="BA134" i="30"/>
  <c r="BE135" i="30"/>
  <c r="BK135" i="30" s="1"/>
  <c r="CU150" i="30" s="1"/>
  <c r="BA135" i="30"/>
  <c r="BE136" i="30"/>
  <c r="BA136" i="30"/>
  <c r="BK136" i="30"/>
  <c r="CU151" i="30" s="1"/>
  <c r="BE137" i="30"/>
  <c r="BA137" i="30"/>
  <c r="BK137" i="30"/>
  <c r="CU152" i="30" s="1"/>
  <c r="BE138" i="30"/>
  <c r="BK138" i="30" s="1"/>
  <c r="CU153" i="30" s="1"/>
  <c r="BA138" i="30"/>
  <c r="BE139" i="30"/>
  <c r="BK139" i="30" s="1"/>
  <c r="CU154" i="30" s="1"/>
  <c r="BA139" i="30"/>
  <c r="BE140" i="30"/>
  <c r="BA140" i="30"/>
  <c r="BK140" i="30"/>
  <c r="CU155" i="30" s="1"/>
  <c r="BE141" i="30"/>
  <c r="BA141" i="30"/>
  <c r="BK141" i="30"/>
  <c r="CU156" i="30" s="1"/>
  <c r="BE142" i="30"/>
  <c r="BK142" i="30" s="1"/>
  <c r="CU157" i="30" s="1"/>
  <c r="BA142" i="30"/>
  <c r="BE143" i="30"/>
  <c r="BK143" i="30" s="1"/>
  <c r="CU158" i="30" s="1"/>
  <c r="BA143" i="30"/>
  <c r="BE144" i="30"/>
  <c r="BA144" i="30"/>
  <c r="BK144" i="30"/>
  <c r="CU159" i="30" s="1"/>
  <c r="BE145" i="30"/>
  <c r="BA145" i="30"/>
  <c r="BK145" i="30"/>
  <c r="CU160" i="30" s="1"/>
  <c r="BE146" i="30"/>
  <c r="BK146" i="30" s="1"/>
  <c r="CU161" i="30" s="1"/>
  <c r="BA146" i="30"/>
  <c r="BE147" i="30"/>
  <c r="BK147" i="30" s="1"/>
  <c r="CU162" i="30" s="1"/>
  <c r="BA147" i="30"/>
  <c r="BE148" i="30"/>
  <c r="BA148" i="30"/>
  <c r="BK148" i="30"/>
  <c r="CU163" i="30" s="1"/>
  <c r="BE149" i="30"/>
  <c r="BA149" i="30"/>
  <c r="BK149" i="30"/>
  <c r="CU164" i="30" s="1"/>
  <c r="BE150" i="30"/>
  <c r="BK150" i="30" s="1"/>
  <c r="CU165" i="30" s="1"/>
  <c r="BA150" i="30"/>
  <c r="BE151" i="30"/>
  <c r="BK151" i="30" s="1"/>
  <c r="CU166" i="30" s="1"/>
  <c r="BA151" i="30"/>
  <c r="BE152" i="30"/>
  <c r="BA152" i="30"/>
  <c r="BK152" i="30"/>
  <c r="CU167" i="30" s="1"/>
  <c r="BE153" i="30"/>
  <c r="BA153" i="30"/>
  <c r="BK153" i="30"/>
  <c r="CU168" i="30" s="1"/>
  <c r="BE154" i="30"/>
  <c r="BK154" i="30" s="1"/>
  <c r="CU169" i="30" s="1"/>
  <c r="BA154" i="30"/>
  <c r="BE155" i="30"/>
  <c r="BK155" i="30" s="1"/>
  <c r="CU170" i="30" s="1"/>
  <c r="BA155" i="30"/>
  <c r="BE156" i="30"/>
  <c r="BA156" i="30"/>
  <c r="BK156" i="30"/>
  <c r="CU171" i="30" s="1"/>
  <c r="BE157" i="30"/>
  <c r="BA157" i="30"/>
  <c r="BK157" i="30"/>
  <c r="CU172" i="30" s="1"/>
  <c r="BE158" i="30"/>
  <c r="BK158" i="30" s="1"/>
  <c r="CU173" i="30" s="1"/>
  <c r="BA158" i="30"/>
  <c r="BE159" i="30"/>
  <c r="BK159" i="30" s="1"/>
  <c r="CU174" i="30" s="1"/>
  <c r="BA159" i="30"/>
  <c r="BE160" i="30"/>
  <c r="BA160" i="30"/>
  <c r="BK160" i="30"/>
  <c r="CU175" i="30" s="1"/>
  <c r="BE161" i="30"/>
  <c r="BA161" i="30"/>
  <c r="BK161" i="30"/>
  <c r="CU176" i="30" s="1"/>
  <c r="BE162" i="30"/>
  <c r="BK162" i="30" s="1"/>
  <c r="BA162" i="30"/>
  <c r="CU177" i="30"/>
  <c r="BE163" i="30"/>
  <c r="BK163" i="30" s="1"/>
  <c r="CU178" i="30" s="1"/>
  <c r="BA163" i="30"/>
  <c r="BE164" i="30"/>
  <c r="BK164" i="30" s="1"/>
  <c r="CU179" i="30" s="1"/>
  <c r="BA164" i="30"/>
  <c r="BE165" i="30"/>
  <c r="BK165" i="30" s="1"/>
  <c r="BA165" i="30"/>
  <c r="CU180" i="30"/>
  <c r="BE166" i="30"/>
  <c r="BK166" i="30" s="1"/>
  <c r="BA166" i="30"/>
  <c r="CU181" i="30"/>
  <c r="BE167" i="30"/>
  <c r="BK167" i="30" s="1"/>
  <c r="CU182" i="30" s="1"/>
  <c r="BA167" i="30"/>
  <c r="BE168" i="30"/>
  <c r="BK168" i="30" s="1"/>
  <c r="CU183" i="30" s="1"/>
  <c r="BA168" i="30"/>
  <c r="BE169" i="30"/>
  <c r="BK169" i="30" s="1"/>
  <c r="BA169" i="30"/>
  <c r="CU184" i="30"/>
  <c r="BE170" i="30"/>
  <c r="BK170" i="30" s="1"/>
  <c r="BA170" i="30"/>
  <c r="CU185" i="30"/>
  <c r="BE171" i="30"/>
  <c r="BK171" i="30" s="1"/>
  <c r="CU186" i="30" s="1"/>
  <c r="BA171" i="30"/>
  <c r="BE172" i="30"/>
  <c r="BK172" i="30" s="1"/>
  <c r="CU187" i="30" s="1"/>
  <c r="BA172" i="30"/>
  <c r="BE173" i="30"/>
  <c r="BK173" i="30" s="1"/>
  <c r="BA173" i="30"/>
  <c r="CU188" i="30"/>
  <c r="BE174" i="30"/>
  <c r="BK174" i="30" s="1"/>
  <c r="BA174" i="30"/>
  <c r="CU189" i="30"/>
  <c r="BE175" i="30"/>
  <c r="BK175" i="30" s="1"/>
  <c r="CU190" i="30" s="1"/>
  <c r="BA175" i="30"/>
  <c r="BE176" i="30"/>
  <c r="BK176" i="30" s="1"/>
  <c r="CU191" i="30" s="1"/>
  <c r="BA176" i="30"/>
  <c r="BE177" i="30"/>
  <c r="BK177" i="30" s="1"/>
  <c r="BA177" i="30"/>
  <c r="CU192" i="30"/>
  <c r="BE178" i="30"/>
  <c r="BK178" i="30" s="1"/>
  <c r="BA178" i="30"/>
  <c r="CU193" i="30"/>
  <c r="BE179" i="30"/>
  <c r="BK179" i="30" s="1"/>
  <c r="CU194" i="30" s="1"/>
  <c r="BA179" i="30"/>
  <c r="BE180" i="30"/>
  <c r="BK180" i="30" s="1"/>
  <c r="CU195" i="30" s="1"/>
  <c r="BA180" i="30"/>
  <c r="BE181" i="30"/>
  <c r="BK181" i="30" s="1"/>
  <c r="BA181" i="30"/>
  <c r="CU196" i="30"/>
  <c r="BE182" i="30"/>
  <c r="BK182" i="30" s="1"/>
  <c r="BA182" i="30"/>
  <c r="CU197" i="30"/>
  <c r="BE183" i="30"/>
  <c r="BK183" i="30" s="1"/>
  <c r="CU198" i="30" s="1"/>
  <c r="BA183" i="30"/>
  <c r="BE184" i="30"/>
  <c r="BK184" i="30" s="1"/>
  <c r="CU199" i="30" s="1"/>
  <c r="BA184" i="30"/>
  <c r="BE185" i="30"/>
  <c r="BK185" i="30" s="1"/>
  <c r="BA185" i="30"/>
  <c r="CU200" i="30"/>
  <c r="BE186" i="30"/>
  <c r="BK186" i="30" s="1"/>
  <c r="BA186" i="30"/>
  <c r="CU201" i="30"/>
  <c r="BE187" i="30"/>
  <c r="BK187" i="30" s="1"/>
  <c r="CU202" i="30" s="1"/>
  <c r="BA187" i="30"/>
  <c r="BE188" i="30"/>
  <c r="BK188" i="30" s="1"/>
  <c r="CU203" i="30" s="1"/>
  <c r="BA188" i="30"/>
  <c r="BE189" i="30"/>
  <c r="BK189" i="30" s="1"/>
  <c r="BA189" i="30"/>
  <c r="CU204" i="30"/>
  <c r="BE190" i="30"/>
  <c r="BK190" i="30" s="1"/>
  <c r="BA190" i="30"/>
  <c r="CU205" i="30"/>
  <c r="BE191" i="30"/>
  <c r="BK191" i="30" s="1"/>
  <c r="CU206" i="30" s="1"/>
  <c r="BA191" i="30"/>
  <c r="BE192" i="30"/>
  <c r="BK192" i="30" s="1"/>
  <c r="CU207" i="30" s="1"/>
  <c r="BA192" i="30"/>
  <c r="BE193" i="30"/>
  <c r="BK193" i="30" s="1"/>
  <c r="BA193" i="30"/>
  <c r="CU208" i="30"/>
  <c r="BE194" i="30"/>
  <c r="BK194" i="30" s="1"/>
  <c r="BA194" i="30"/>
  <c r="CU209" i="30"/>
  <c r="BE195" i="30"/>
  <c r="BK195" i="30" s="1"/>
  <c r="CU210" i="30" s="1"/>
  <c r="BA195" i="30"/>
  <c r="BE196" i="30"/>
  <c r="BK196" i="30" s="1"/>
  <c r="CU211" i="30" s="1"/>
  <c r="BA196" i="30"/>
  <c r="BE197" i="30"/>
  <c r="BK197" i="30" s="1"/>
  <c r="BA197" i="30"/>
  <c r="CU212" i="30"/>
  <c r="BE198" i="30"/>
  <c r="BK198" i="30" s="1"/>
  <c r="BA198" i="30"/>
  <c r="CU213" i="30"/>
  <c r="BE199" i="30"/>
  <c r="BK199" i="30" s="1"/>
  <c r="CU214" i="30" s="1"/>
  <c r="BA199" i="30"/>
  <c r="BE200" i="30"/>
  <c r="BK200" i="30" s="1"/>
  <c r="CU215" i="30" s="1"/>
  <c r="BA200" i="30"/>
  <c r="BE201" i="30"/>
  <c r="BK201" i="30" s="1"/>
  <c r="BA201" i="30"/>
  <c r="CU216" i="30"/>
  <c r="BE202" i="30"/>
  <c r="BK202" i="30" s="1"/>
  <c r="BA202" i="30"/>
  <c r="CU217" i="30"/>
  <c r="BE203" i="30"/>
  <c r="BK203" i="30" s="1"/>
  <c r="CU218" i="30" s="1"/>
  <c r="BA203" i="30"/>
  <c r="BE204" i="30"/>
  <c r="BK204" i="30" s="1"/>
  <c r="CU219" i="30" s="1"/>
  <c r="BA204" i="30"/>
  <c r="BE205" i="30"/>
  <c r="BK205" i="30" s="1"/>
  <c r="BA205" i="30"/>
  <c r="CU220" i="30"/>
  <c r="BE206" i="30"/>
  <c r="BK206" i="30" s="1"/>
  <c r="BA206" i="30"/>
  <c r="CU221" i="30"/>
  <c r="BE207" i="30"/>
  <c r="BK207" i="30" s="1"/>
  <c r="CU222" i="30" s="1"/>
  <c r="BA207" i="30"/>
  <c r="BE208" i="30"/>
  <c r="BK208" i="30" s="1"/>
  <c r="BA208" i="30"/>
  <c r="CU223" i="30"/>
  <c r="BE209" i="30"/>
  <c r="BK209" i="30" s="1"/>
  <c r="BA209" i="30"/>
  <c r="CU224" i="30"/>
  <c r="BE210" i="30"/>
  <c r="BK210" i="30" s="1"/>
  <c r="CU225" i="30" s="1"/>
  <c r="BA210" i="30"/>
  <c r="BE211" i="30"/>
  <c r="BK211" i="30" s="1"/>
  <c r="CU226" i="30" s="1"/>
  <c r="BA211" i="30"/>
  <c r="BE212" i="30"/>
  <c r="BA212" i="30"/>
  <c r="BK212" i="30"/>
  <c r="CU227" i="30" s="1"/>
  <c r="BE213" i="30"/>
  <c r="BK213" i="30" s="1"/>
  <c r="CU228" i="30" s="1"/>
  <c r="BA213" i="30"/>
  <c r="BE214" i="30"/>
  <c r="BK214" i="30" s="1"/>
  <c r="CU229" i="30" s="1"/>
  <c r="BA214" i="30"/>
  <c r="BE215" i="30"/>
  <c r="BA215" i="30"/>
  <c r="BK215" i="30"/>
  <c r="CU230" i="30" s="1"/>
  <c r="BE216" i="30"/>
  <c r="BA216" i="30"/>
  <c r="BK216" i="30"/>
  <c r="CU231" i="30" s="1"/>
  <c r="BE217" i="30"/>
  <c r="BK217" i="30" s="1"/>
  <c r="CU232" i="30" s="1"/>
  <c r="BA217" i="30"/>
  <c r="BE218" i="30"/>
  <c r="BK218" i="30" s="1"/>
  <c r="CU233" i="30" s="1"/>
  <c r="BA218" i="30"/>
  <c r="BE219" i="30"/>
  <c r="BA219" i="30"/>
  <c r="BK219" i="30"/>
  <c r="CU234" i="30" s="1"/>
  <c r="BE220" i="30"/>
  <c r="BA220" i="30"/>
  <c r="BK220" i="30"/>
  <c r="CU235" i="30" s="1"/>
  <c r="BE221" i="30"/>
  <c r="BK221" i="30" s="1"/>
  <c r="CU236" i="30" s="1"/>
  <c r="BA221" i="30"/>
  <c r="BE222" i="30"/>
  <c r="BK222" i="30" s="1"/>
  <c r="CU237" i="30" s="1"/>
  <c r="BA222" i="30"/>
  <c r="BE223" i="30"/>
  <c r="BA223" i="30"/>
  <c r="BK223" i="30"/>
  <c r="CU238" i="30" s="1"/>
  <c r="BE224" i="30"/>
  <c r="BA224" i="30"/>
  <c r="BK224" i="30"/>
  <c r="CU239" i="30" s="1"/>
  <c r="BE225" i="30"/>
  <c r="BK225" i="30" s="1"/>
  <c r="CU240" i="30" s="1"/>
  <c r="BA225" i="30"/>
  <c r="BE226" i="30"/>
  <c r="BK226" i="30" s="1"/>
  <c r="CU241" i="30" s="1"/>
  <c r="BA226" i="30"/>
  <c r="BE227" i="30"/>
  <c r="BA227" i="30"/>
  <c r="BK227" i="30"/>
  <c r="CU242" i="30" s="1"/>
  <c r="BE228" i="30"/>
  <c r="BA228" i="30"/>
  <c r="BK228" i="30"/>
  <c r="CU243" i="30" s="1"/>
  <c r="BE229" i="30"/>
  <c r="BK229" i="30" s="1"/>
  <c r="CU244" i="30" s="1"/>
  <c r="BA229" i="30"/>
  <c r="BE230" i="30"/>
  <c r="BK230" i="30" s="1"/>
  <c r="CU245" i="30" s="1"/>
  <c r="BA230" i="30"/>
  <c r="BE231" i="30"/>
  <c r="BA231" i="30"/>
  <c r="BK231" i="30"/>
  <c r="CU246" i="30" s="1"/>
  <c r="BE232" i="30"/>
  <c r="BA232" i="30"/>
  <c r="BK232" i="30"/>
  <c r="CU247" i="30" s="1"/>
  <c r="BE233" i="30"/>
  <c r="BK233" i="30" s="1"/>
  <c r="CU248" i="30" s="1"/>
  <c r="BA233" i="30"/>
  <c r="BE234" i="30"/>
  <c r="BK234" i="30" s="1"/>
  <c r="CU249" i="30" s="1"/>
  <c r="BA234" i="30"/>
  <c r="BE235" i="30"/>
  <c r="BA235" i="30"/>
  <c r="BK235" i="30"/>
  <c r="CU250" i="30" s="1"/>
  <c r="BE236" i="30"/>
  <c r="BA236" i="30"/>
  <c r="BK236" i="30"/>
  <c r="CU251" i="30" s="1"/>
  <c r="BE237" i="30"/>
  <c r="BK237" i="30" s="1"/>
  <c r="CU252" i="30" s="1"/>
  <c r="BA237" i="30"/>
  <c r="BE238" i="30"/>
  <c r="BK238" i="30" s="1"/>
  <c r="CU253" i="30" s="1"/>
  <c r="BA238" i="30"/>
  <c r="BE239" i="30"/>
  <c r="BA239" i="30"/>
  <c r="BK239" i="30"/>
  <c r="CU254" i="30" s="1"/>
  <c r="BE240" i="30"/>
  <c r="BA240" i="30"/>
  <c r="BK240" i="30"/>
  <c r="CU255" i="30" s="1"/>
  <c r="BE241" i="30"/>
  <c r="BK241" i="30" s="1"/>
  <c r="CU256" i="30" s="1"/>
  <c r="BA241" i="30"/>
  <c r="BE242" i="30"/>
  <c r="BK242" i="30" s="1"/>
  <c r="CU257" i="30" s="1"/>
  <c r="BA242" i="30"/>
  <c r="BE243" i="30"/>
  <c r="BA243" i="30"/>
  <c r="BK243" i="30"/>
  <c r="CU258" i="30" s="1"/>
  <c r="BE244" i="30"/>
  <c r="BA244" i="30"/>
  <c r="BK244" i="30"/>
  <c r="CU259" i="30" s="1"/>
  <c r="BE245" i="30"/>
  <c r="BK245" i="30" s="1"/>
  <c r="CU260" i="30" s="1"/>
  <c r="BA245" i="30"/>
  <c r="BE246" i="30"/>
  <c r="BK246" i="30" s="1"/>
  <c r="CU261" i="30" s="1"/>
  <c r="BA246" i="30"/>
  <c r="BE247" i="30"/>
  <c r="BA247" i="30"/>
  <c r="BK247" i="30"/>
  <c r="CU262" i="30" s="1"/>
  <c r="BE248" i="30"/>
  <c r="BA248" i="30"/>
  <c r="BK248" i="30"/>
  <c r="CU263" i="30" s="1"/>
  <c r="BE249" i="30"/>
  <c r="BK249" i="30" s="1"/>
  <c r="CU264" i="30" s="1"/>
  <c r="BA249" i="30"/>
  <c r="BE250" i="30"/>
  <c r="BK250" i="30" s="1"/>
  <c r="CU265" i="30" s="1"/>
  <c r="BA250" i="30"/>
  <c r="BE251" i="30"/>
  <c r="BA251" i="30"/>
  <c r="BK251" i="30"/>
  <c r="CU266" i="30" s="1"/>
  <c r="BE252" i="30"/>
  <c r="BA252" i="30"/>
  <c r="BK252" i="30"/>
  <c r="CU267" i="30" s="1"/>
  <c r="BE253" i="30"/>
  <c r="BK253" i="30" s="1"/>
  <c r="CU268" i="30" s="1"/>
  <c r="BA253" i="30"/>
  <c r="BE254" i="30"/>
  <c r="BK254" i="30" s="1"/>
  <c r="CU269" i="30" s="1"/>
  <c r="BA254" i="30"/>
  <c r="BE255" i="30"/>
  <c r="BA255" i="30"/>
  <c r="BK255" i="30"/>
  <c r="CU270" i="30" s="1"/>
  <c r="BE256" i="30"/>
  <c r="BA256" i="30"/>
  <c r="BK256" i="30"/>
  <c r="CU271" i="30" s="1"/>
  <c r="BE257" i="30"/>
  <c r="BK257" i="30" s="1"/>
  <c r="CU272" i="30" s="1"/>
  <c r="BA257" i="30"/>
  <c r="BE258" i="30"/>
  <c r="BK258" i="30" s="1"/>
  <c r="CU273" i="30" s="1"/>
  <c r="BA258" i="30"/>
  <c r="BE259" i="30"/>
  <c r="BA259" i="30"/>
  <c r="BK259" i="30"/>
  <c r="CU274" i="30" s="1"/>
  <c r="BE260" i="30"/>
  <c r="BA260" i="30"/>
  <c r="BK260" i="30"/>
  <c r="CU275" i="30" s="1"/>
  <c r="BE261" i="30"/>
  <c r="BK261" i="30" s="1"/>
  <c r="CU276" i="30" s="1"/>
  <c r="BA261" i="30"/>
  <c r="BE262" i="30"/>
  <c r="BK262" i="30" s="1"/>
  <c r="CU277" i="30" s="1"/>
  <c r="BA262" i="30"/>
  <c r="BE263" i="30"/>
  <c r="BA263" i="30"/>
  <c r="BK263" i="30"/>
  <c r="CU278" i="30" s="1"/>
  <c r="BE264" i="30"/>
  <c r="BA264" i="30"/>
  <c r="BK264" i="30"/>
  <c r="CU279" i="30" s="1"/>
  <c r="BE265" i="30"/>
  <c r="BK265" i="30" s="1"/>
  <c r="CU280" i="30" s="1"/>
  <c r="BA265" i="30"/>
  <c r="BE266" i="30"/>
  <c r="BK266" i="30" s="1"/>
  <c r="CU281" i="30" s="1"/>
  <c r="BA266" i="30"/>
  <c r="BE267" i="30"/>
  <c r="BA267" i="30"/>
  <c r="BK267" i="30"/>
  <c r="CU282" i="30" s="1"/>
  <c r="BE268" i="30"/>
  <c r="BA268" i="30"/>
  <c r="BK268" i="30"/>
  <c r="CU283" i="30" s="1"/>
  <c r="BE269" i="30"/>
  <c r="BK269" i="30" s="1"/>
  <c r="CU284" i="30" s="1"/>
  <c r="BA269" i="30"/>
  <c r="BE270" i="30"/>
  <c r="BK270" i="30" s="1"/>
  <c r="CU285" i="30" s="1"/>
  <c r="BA270" i="30"/>
  <c r="BE271" i="30"/>
  <c r="BA271" i="30"/>
  <c r="BK271" i="30"/>
  <c r="CU286" i="30" s="1"/>
  <c r="BE272" i="30"/>
  <c r="BA272" i="30"/>
  <c r="BK272" i="30"/>
  <c r="CU287" i="30" s="1"/>
  <c r="BE273" i="30"/>
  <c r="BK273" i="30" s="1"/>
  <c r="CU288" i="30" s="1"/>
  <c r="BA273" i="30"/>
  <c r="BE274" i="30"/>
  <c r="BK274" i="30" s="1"/>
  <c r="CU289" i="30" s="1"/>
  <c r="BA274" i="30"/>
  <c r="BE275" i="30"/>
  <c r="BA275" i="30"/>
  <c r="BK275" i="30"/>
  <c r="CU290" i="30" s="1"/>
  <c r="BE276" i="30"/>
  <c r="BA276" i="30"/>
  <c r="BK276" i="30"/>
  <c r="CU291" i="30" s="1"/>
  <c r="BE277" i="30"/>
  <c r="BK277" i="30" s="1"/>
  <c r="CU292" i="30" s="1"/>
  <c r="BA277" i="30"/>
  <c r="BE278" i="30"/>
  <c r="BK278" i="30" s="1"/>
  <c r="CU293" i="30" s="1"/>
  <c r="BA278" i="30"/>
  <c r="BE279" i="30"/>
  <c r="BA279" i="30"/>
  <c r="BK279" i="30"/>
  <c r="CU294" i="30" s="1"/>
  <c r="BE280" i="30"/>
  <c r="BA280" i="30"/>
  <c r="BK280" i="30"/>
  <c r="CU295" i="30" s="1"/>
  <c r="BE281" i="30"/>
  <c r="BK281" i="30" s="1"/>
  <c r="CU296" i="30" s="1"/>
  <c r="BA281" i="30"/>
  <c r="BE282" i="30"/>
  <c r="BK282" i="30" s="1"/>
  <c r="CU297" i="30" s="1"/>
  <c r="BA282" i="30"/>
  <c r="BE283" i="30"/>
  <c r="BA283" i="30"/>
  <c r="BK283" i="30"/>
  <c r="CU298" i="30" s="1"/>
  <c r="BE284" i="30"/>
  <c r="BA284" i="30"/>
  <c r="BK284" i="30"/>
  <c r="CU299" i="30" s="1"/>
  <c r="BE285" i="30"/>
  <c r="BK285" i="30" s="1"/>
  <c r="CU300" i="30" s="1"/>
  <c r="BA285" i="30"/>
  <c r="BE286" i="30"/>
  <c r="BK286" i="30" s="1"/>
  <c r="CU301" i="30" s="1"/>
  <c r="BA286" i="30"/>
  <c r="BE287" i="30"/>
  <c r="BA287" i="30"/>
  <c r="BK287" i="30"/>
  <c r="CU302" i="30" s="1"/>
  <c r="BE288" i="30"/>
  <c r="BA288" i="30"/>
  <c r="BK288" i="30"/>
  <c r="CU303" i="30" s="1"/>
  <c r="BE289" i="30"/>
  <c r="BK289" i="30" s="1"/>
  <c r="CU304" i="30" s="1"/>
  <c r="BA289" i="30"/>
  <c r="BE290" i="30"/>
  <c r="BK290" i="30" s="1"/>
  <c r="CU305" i="30" s="1"/>
  <c r="BA290" i="30"/>
  <c r="BE291" i="30"/>
  <c r="BA291" i="30"/>
  <c r="BK291" i="30"/>
  <c r="CU306" i="30" s="1"/>
  <c r="BE292" i="30"/>
  <c r="BA292" i="30"/>
  <c r="BK292" i="30"/>
  <c r="CU307" i="30" s="1"/>
  <c r="BE293" i="30"/>
  <c r="BK293" i="30" s="1"/>
  <c r="CU308" i="30" s="1"/>
  <c r="BA293" i="30"/>
  <c r="BE294" i="30"/>
  <c r="BK294" i="30" s="1"/>
  <c r="CU309" i="30" s="1"/>
  <c r="BA294" i="30"/>
  <c r="BE295" i="30"/>
  <c r="BA295" i="30"/>
  <c r="BK295" i="30"/>
  <c r="CU310" i="30" s="1"/>
  <c r="BE296" i="30"/>
  <c r="BA296" i="30"/>
  <c r="BK296" i="30"/>
  <c r="CU311" i="30" s="1"/>
  <c r="BE297" i="30"/>
  <c r="BK297" i="30" s="1"/>
  <c r="CU312" i="30" s="1"/>
  <c r="BA297" i="30"/>
  <c r="BE298" i="30"/>
  <c r="BK298" i="30" s="1"/>
  <c r="CU313" i="30" s="1"/>
  <c r="BA298" i="30"/>
  <c r="BE299" i="30"/>
  <c r="BA299" i="30"/>
  <c r="BK299" i="30"/>
  <c r="CU314" i="30" s="1"/>
  <c r="BE300" i="30"/>
  <c r="BA300" i="30"/>
  <c r="BK300" i="30"/>
  <c r="CU315" i="30" s="1"/>
  <c r="BE301" i="30"/>
  <c r="BK301" i="30" s="1"/>
  <c r="CU316" i="30" s="1"/>
  <c r="BA301" i="30"/>
  <c r="BE302" i="30"/>
  <c r="BK302" i="30" s="1"/>
  <c r="CU317" i="30" s="1"/>
  <c r="BA302" i="30"/>
  <c r="BE303" i="30"/>
  <c r="BA303" i="30"/>
  <c r="BK303" i="30"/>
  <c r="CU318" i="30" s="1"/>
  <c r="BE304" i="30"/>
  <c r="BA304" i="30"/>
  <c r="BK304" i="30"/>
  <c r="CU319" i="30" s="1"/>
  <c r="BE305" i="30"/>
  <c r="BK305" i="30" s="1"/>
  <c r="CU320" i="30" s="1"/>
  <c r="BA305" i="30"/>
  <c r="BE306" i="30"/>
  <c r="BK306" i="30" s="1"/>
  <c r="CU321" i="30" s="1"/>
  <c r="BA306" i="30"/>
  <c r="BE307" i="30"/>
  <c r="BA307" i="30"/>
  <c r="BK307" i="30"/>
  <c r="CU322" i="30" s="1"/>
  <c r="BE308" i="30"/>
  <c r="BA308" i="30"/>
  <c r="BK308" i="30"/>
  <c r="CU323" i="30" s="1"/>
  <c r="BE309" i="30"/>
  <c r="BK309" i="30" s="1"/>
  <c r="CU324" i="30" s="1"/>
  <c r="BA309" i="30"/>
  <c r="BE310" i="30"/>
  <c r="BK310" i="30" s="1"/>
  <c r="CU325" i="30" s="1"/>
  <c r="BA310" i="30"/>
  <c r="BE311" i="30"/>
  <c r="BA311" i="30"/>
  <c r="BK311" i="30"/>
  <c r="CU326" i="30" s="1"/>
  <c r="BE312" i="30"/>
  <c r="BA312" i="30"/>
  <c r="BK312" i="30"/>
  <c r="CU327" i="30" s="1"/>
  <c r="BE313" i="30"/>
  <c r="BK313" i="30" s="1"/>
  <c r="CU328" i="30" s="1"/>
  <c r="BA313" i="30"/>
  <c r="BE314" i="30"/>
  <c r="BK314" i="30" s="1"/>
  <c r="CU329" i="30" s="1"/>
  <c r="BA314" i="30"/>
  <c r="BE315" i="30"/>
  <c r="BA315" i="30"/>
  <c r="BK315" i="30"/>
  <c r="CU330" i="30" s="1"/>
  <c r="BE316" i="30"/>
  <c r="BA316" i="30"/>
  <c r="BK316" i="30"/>
  <c r="CU331" i="30" s="1"/>
  <c r="BE317" i="30"/>
  <c r="BK317" i="30" s="1"/>
  <c r="CU332" i="30" s="1"/>
  <c r="BA317" i="30"/>
  <c r="BE318" i="30"/>
  <c r="BK318" i="30" s="1"/>
  <c r="CU333" i="30" s="1"/>
  <c r="BA318" i="30"/>
  <c r="BE319" i="30"/>
  <c r="BA319" i="30"/>
  <c r="BK319" i="30"/>
  <c r="CU334" i="30" s="1"/>
  <c r="BE320" i="30"/>
  <c r="BA320" i="30"/>
  <c r="BK320" i="30"/>
  <c r="CU335" i="30" s="1"/>
  <c r="BE321" i="30"/>
  <c r="BK321" i="30" s="1"/>
  <c r="CU336" i="30" s="1"/>
  <c r="BA321" i="30"/>
  <c r="BE322" i="30"/>
  <c r="BK322" i="30" s="1"/>
  <c r="CU337" i="30" s="1"/>
  <c r="BA322" i="30"/>
  <c r="BE323" i="30"/>
  <c r="BA323" i="30"/>
  <c r="BK323" i="30"/>
  <c r="CU338" i="30" s="1"/>
  <c r="BE324" i="30"/>
  <c r="BA324" i="30"/>
  <c r="BK324" i="30"/>
  <c r="CU339" i="30" s="1"/>
  <c r="BE325" i="30"/>
  <c r="BK325" i="30" s="1"/>
  <c r="CU340" i="30" s="1"/>
  <c r="BA325" i="30"/>
  <c r="BE326" i="30"/>
  <c r="BK326" i="30" s="1"/>
  <c r="CU341" i="30" s="1"/>
  <c r="BA326" i="30"/>
  <c r="BE327" i="30"/>
  <c r="BA327" i="30"/>
  <c r="BK327" i="30"/>
  <c r="CU342" i="30" s="1"/>
  <c r="BE328" i="30"/>
  <c r="BA328" i="30"/>
  <c r="BK328" i="30"/>
  <c r="CU343" i="30" s="1"/>
  <c r="BE329" i="30"/>
  <c r="BK329" i="30" s="1"/>
  <c r="CU344" i="30" s="1"/>
  <c r="BA329" i="30"/>
  <c r="BE330" i="30"/>
  <c r="BK330" i="30" s="1"/>
  <c r="CU345" i="30" s="1"/>
  <c r="BA330" i="30"/>
  <c r="BE331" i="30"/>
  <c r="BA331" i="30"/>
  <c r="BK331" i="30"/>
  <c r="CU346" i="30" s="1"/>
  <c r="BE332" i="30"/>
  <c r="BA332" i="30"/>
  <c r="BK332" i="30"/>
  <c r="CU347" i="30" s="1"/>
  <c r="BE333" i="30"/>
  <c r="BK333" i="30" s="1"/>
  <c r="CU348" i="30" s="1"/>
  <c r="BA333" i="30"/>
  <c r="BE334" i="30"/>
  <c r="BK334" i="30" s="1"/>
  <c r="CU349" i="30" s="1"/>
  <c r="BA334" i="30"/>
  <c r="BE335" i="30"/>
  <c r="BA335" i="30"/>
  <c r="BK335" i="30"/>
  <c r="CU350" i="30" s="1"/>
  <c r="BE336" i="30"/>
  <c r="BA336" i="30"/>
  <c r="BK336" i="30"/>
  <c r="CU351" i="30" s="1"/>
  <c r="BE337" i="30"/>
  <c r="BK337" i="30" s="1"/>
  <c r="CU352" i="30" s="1"/>
  <c r="BA337" i="30"/>
  <c r="BE338" i="30"/>
  <c r="BK338" i="30" s="1"/>
  <c r="CU353" i="30" s="1"/>
  <c r="BA338" i="30"/>
  <c r="BE339" i="30"/>
  <c r="BA339" i="30"/>
  <c r="BK339" i="30"/>
  <c r="CU354" i="30" s="1"/>
  <c r="BE340" i="30"/>
  <c r="BA340" i="30"/>
  <c r="BK340" i="30"/>
  <c r="CU355" i="30" s="1"/>
  <c r="BE341" i="30"/>
  <c r="BK341" i="30" s="1"/>
  <c r="CU356" i="30" s="1"/>
  <c r="BA341" i="30"/>
  <c r="BE342" i="30"/>
  <c r="BK342" i="30" s="1"/>
  <c r="CU357" i="30" s="1"/>
  <c r="BA342" i="30"/>
  <c r="BE343" i="30"/>
  <c r="BA343" i="30"/>
  <c r="BK343" i="30" s="1"/>
  <c r="CU358" i="30" s="1"/>
  <c r="BE344" i="30"/>
  <c r="BA344" i="30"/>
  <c r="BK344" i="30"/>
  <c r="CU359" i="30" s="1"/>
  <c r="BE345" i="30"/>
  <c r="BK345" i="30" s="1"/>
  <c r="CU360" i="30" s="1"/>
  <c r="BA345" i="30"/>
  <c r="BE346" i="30"/>
  <c r="BK346" i="30" s="1"/>
  <c r="CU361" i="30" s="1"/>
  <c r="BA346" i="30"/>
  <c r="BE347" i="30"/>
  <c r="BA347" i="30"/>
  <c r="BK347" i="30" s="1"/>
  <c r="CU362" i="30" s="1"/>
  <c r="BE348" i="30"/>
  <c r="BA348" i="30"/>
  <c r="BK348" i="30"/>
  <c r="CU363" i="30" s="1"/>
  <c r="BE349" i="30"/>
  <c r="BK349" i="30" s="1"/>
  <c r="CU364" i="30" s="1"/>
  <c r="BA349" i="30"/>
  <c r="BE350" i="30"/>
  <c r="BK350" i="30" s="1"/>
  <c r="CU365" i="30" s="1"/>
  <c r="BA350" i="30"/>
  <c r="BE351" i="30"/>
  <c r="BA351" i="30"/>
  <c r="BK351" i="30" s="1"/>
  <c r="CU366" i="30" s="1"/>
  <c r="BE352" i="30"/>
  <c r="BA352" i="30"/>
  <c r="BK352" i="30"/>
  <c r="CU367" i="30" s="1"/>
  <c r="BE353" i="30"/>
  <c r="BK353" i="30" s="1"/>
  <c r="CU368" i="30" s="1"/>
  <c r="BA353" i="30"/>
  <c r="BE354" i="30"/>
  <c r="BK354" i="30" s="1"/>
  <c r="CU369" i="30" s="1"/>
  <c r="BA354" i="30"/>
  <c r="BE355" i="30"/>
  <c r="BA355" i="30"/>
  <c r="BK355" i="30" s="1"/>
  <c r="CU370" i="30" s="1"/>
  <c r="BE356" i="30"/>
  <c r="BA356" i="30"/>
  <c r="BK356" i="30"/>
  <c r="CU371" i="30" s="1"/>
  <c r="BE357" i="30"/>
  <c r="BK357" i="30" s="1"/>
  <c r="CU372" i="30" s="1"/>
  <c r="BA357" i="30"/>
  <c r="BE358" i="30"/>
  <c r="BK358" i="30" s="1"/>
  <c r="CU373" i="30" s="1"/>
  <c r="BA358" i="30"/>
  <c r="BE359" i="30"/>
  <c r="BA359" i="30"/>
  <c r="BK359" i="30" s="1"/>
  <c r="CU374" i="30" s="1"/>
  <c r="BE360" i="30"/>
  <c r="BA360" i="30"/>
  <c r="BK360" i="30"/>
  <c r="CU375" i="30" s="1"/>
  <c r="BE361" i="30"/>
  <c r="BK361" i="30" s="1"/>
  <c r="CU376" i="30" s="1"/>
  <c r="BA361" i="30"/>
  <c r="BE362" i="30"/>
  <c r="BK362" i="30" s="1"/>
  <c r="CU377" i="30" s="1"/>
  <c r="BA362" i="30"/>
  <c r="BE363" i="30"/>
  <c r="BA363" i="30"/>
  <c r="BK363" i="30" s="1"/>
  <c r="CU378" i="30" s="1"/>
  <c r="BE364" i="30"/>
  <c r="BA364" i="30"/>
  <c r="BK364" i="30"/>
  <c r="CU379" i="30" s="1"/>
  <c r="BE365" i="30"/>
  <c r="BK365" i="30" s="1"/>
  <c r="CU380" i="30" s="1"/>
  <c r="BA365" i="30"/>
  <c r="BE366" i="30"/>
  <c r="BK366" i="30" s="1"/>
  <c r="CU381" i="30" s="1"/>
  <c r="BA366" i="30"/>
  <c r="BE367" i="30"/>
  <c r="BA367" i="30"/>
  <c r="BK367" i="30" s="1"/>
  <c r="CU382" i="30" s="1"/>
  <c r="BE368" i="30"/>
  <c r="BA368" i="30"/>
  <c r="BK368" i="30"/>
  <c r="CU383" i="30" s="1"/>
  <c r="BE369" i="30"/>
  <c r="BK369" i="30" s="1"/>
  <c r="CU384" i="30" s="1"/>
  <c r="BA369" i="30"/>
  <c r="BE370" i="30"/>
  <c r="BK370" i="30" s="1"/>
  <c r="CU385" i="30" s="1"/>
  <c r="BA370" i="30"/>
  <c r="BE371" i="30"/>
  <c r="BK371" i="30" s="1"/>
  <c r="BA371" i="30"/>
  <c r="CU386" i="30"/>
  <c r="BE372" i="30"/>
  <c r="BK372" i="30" s="1"/>
  <c r="BA372" i="30"/>
  <c r="CU387" i="30"/>
  <c r="BE373" i="30"/>
  <c r="BK373" i="30" s="1"/>
  <c r="CU388" i="30" s="1"/>
  <c r="BA373" i="30"/>
  <c r="BE374" i="30"/>
  <c r="BK374" i="30" s="1"/>
  <c r="CU389" i="30" s="1"/>
  <c r="BA374" i="30"/>
  <c r="BE375" i="30"/>
  <c r="BK375" i="30" s="1"/>
  <c r="BA375" i="30"/>
  <c r="CU390" i="30"/>
  <c r="BE376" i="30"/>
  <c r="BK376" i="30" s="1"/>
  <c r="BA376" i="30"/>
  <c r="CU391" i="30"/>
  <c r="BE377" i="30"/>
  <c r="BK377" i="30" s="1"/>
  <c r="CU392" i="30" s="1"/>
  <c r="BA377" i="30"/>
  <c r="BE378" i="30"/>
  <c r="BK378" i="30" s="1"/>
  <c r="CU393" i="30" s="1"/>
  <c r="BA378" i="30"/>
  <c r="BE379" i="30"/>
  <c r="BK379" i="30" s="1"/>
  <c r="BA379" i="30"/>
  <c r="CU394" i="30"/>
  <c r="BE380" i="30"/>
  <c r="BK380" i="30" s="1"/>
  <c r="BA380" i="30"/>
  <c r="CU395" i="30"/>
  <c r="BE381" i="30"/>
  <c r="BK381" i="30" s="1"/>
  <c r="CU396" i="30" s="1"/>
  <c r="BA381" i="30"/>
  <c r="BE382" i="30"/>
  <c r="BK382" i="30" s="1"/>
  <c r="CU397" i="30" s="1"/>
  <c r="BA382" i="30"/>
  <c r="BE383" i="30"/>
  <c r="BK383" i="30" s="1"/>
  <c r="BA383" i="30"/>
  <c r="CU398" i="30"/>
  <c r="BE384" i="30"/>
  <c r="BK384" i="30" s="1"/>
  <c r="BA384" i="30"/>
  <c r="CU399" i="30"/>
  <c r="BE385" i="30"/>
  <c r="BK385" i="30" s="1"/>
  <c r="CU400" i="30" s="1"/>
  <c r="BA385" i="30"/>
  <c r="BE386" i="30"/>
  <c r="BK386" i="30" s="1"/>
  <c r="CU401" i="30" s="1"/>
  <c r="BA386" i="30"/>
  <c r="BE387" i="30"/>
  <c r="BK387" i="30" s="1"/>
  <c r="BA387" i="30"/>
  <c r="CU402" i="30"/>
  <c r="BE388" i="30"/>
  <c r="BK388" i="30" s="1"/>
  <c r="BA388" i="30"/>
  <c r="CU403" i="30"/>
  <c r="BE389" i="30"/>
  <c r="BK389" i="30" s="1"/>
  <c r="CU404" i="30" s="1"/>
  <c r="BA389" i="30"/>
  <c r="BE390" i="30"/>
  <c r="BK390" i="30" s="1"/>
  <c r="CU405" i="30" s="1"/>
  <c r="BA390" i="30"/>
  <c r="BE391" i="30"/>
  <c r="BK391" i="30" s="1"/>
  <c r="BA391" i="30"/>
  <c r="CU406" i="30"/>
  <c r="BE392" i="30"/>
  <c r="BK392" i="30" s="1"/>
  <c r="BA392" i="30"/>
  <c r="CU407" i="30"/>
  <c r="BE393" i="30"/>
  <c r="BK393" i="30" s="1"/>
  <c r="CU408" i="30" s="1"/>
  <c r="BA393" i="30"/>
  <c r="BE394" i="30"/>
  <c r="BK394" i="30" s="1"/>
  <c r="CU409" i="30" s="1"/>
  <c r="BA394" i="30"/>
  <c r="BE395" i="30"/>
  <c r="BK395" i="30" s="1"/>
  <c r="BA395" i="30"/>
  <c r="CU410" i="30"/>
  <c r="BE396" i="30"/>
  <c r="BK396" i="30" s="1"/>
  <c r="BA396" i="30"/>
  <c r="CU411" i="30"/>
  <c r="BE397" i="30"/>
  <c r="BK397" i="30" s="1"/>
  <c r="CU412" i="30" s="1"/>
  <c r="BA397" i="30"/>
  <c r="BE398" i="30"/>
  <c r="BK398" i="30" s="1"/>
  <c r="CU413" i="30" s="1"/>
  <c r="BA398" i="30"/>
  <c r="BE399" i="30"/>
  <c r="BK399" i="30" s="1"/>
  <c r="BA399" i="30"/>
  <c r="CU414" i="30"/>
  <c r="BE400" i="30"/>
  <c r="BK400" i="30" s="1"/>
  <c r="BA400" i="30"/>
  <c r="CU415" i="30"/>
  <c r="BE401" i="30"/>
  <c r="BK401" i="30" s="1"/>
  <c r="CU416" i="30" s="1"/>
  <c r="BA401" i="30"/>
  <c r="BE402" i="30"/>
  <c r="BK402" i="30" s="1"/>
  <c r="CU417" i="30" s="1"/>
  <c r="BA402" i="30"/>
  <c r="BE403" i="30"/>
  <c r="BK403" i="30" s="1"/>
  <c r="BA403" i="30"/>
  <c r="CU418" i="30"/>
  <c r="BE404" i="30"/>
  <c r="BK404" i="30" s="1"/>
  <c r="BA404" i="30"/>
  <c r="CU419" i="30"/>
  <c r="BE405" i="30"/>
  <c r="BK405" i="30" s="1"/>
  <c r="CU420" i="30" s="1"/>
  <c r="BA405" i="30"/>
  <c r="BE406" i="30"/>
  <c r="BK406" i="30" s="1"/>
  <c r="CU421" i="30" s="1"/>
  <c r="BA406" i="30"/>
  <c r="BE407" i="30"/>
  <c r="BK407" i="30" s="1"/>
  <c r="BA407" i="30"/>
  <c r="CU422" i="30"/>
  <c r="BE408" i="30"/>
  <c r="BK408" i="30" s="1"/>
  <c r="BA408" i="30"/>
  <c r="CU423" i="30"/>
  <c r="BE409" i="30"/>
  <c r="BK409" i="30" s="1"/>
  <c r="CU424" i="30" s="1"/>
  <c r="BA409" i="30"/>
  <c r="BE410" i="30"/>
  <c r="BK410" i="30" s="1"/>
  <c r="CU425" i="30" s="1"/>
  <c r="BA410" i="30"/>
  <c r="BE411" i="30"/>
  <c r="BK411" i="30" s="1"/>
  <c r="BA411" i="30"/>
  <c r="CU426" i="30"/>
  <c r="BE412" i="30"/>
  <c r="BK412" i="30" s="1"/>
  <c r="BA412" i="30"/>
  <c r="CU427" i="30"/>
  <c r="BE413" i="30"/>
  <c r="BK413" i="30" s="1"/>
  <c r="CU428" i="30" s="1"/>
  <c r="BA413" i="30"/>
  <c r="BE414" i="30"/>
  <c r="BK414" i="30" s="1"/>
  <c r="CU429" i="30" s="1"/>
  <c r="BA414" i="30"/>
  <c r="BE415" i="30"/>
  <c r="BK415" i="30" s="1"/>
  <c r="BA415" i="30"/>
  <c r="CU430" i="30"/>
  <c r="BE416" i="30"/>
  <c r="BK416" i="30" s="1"/>
  <c r="BA416" i="30"/>
  <c r="CU431" i="30"/>
  <c r="BE417" i="30"/>
  <c r="BK417" i="30" s="1"/>
  <c r="CU432" i="30" s="1"/>
  <c r="BA417" i="30"/>
  <c r="BE418" i="30"/>
  <c r="BK418" i="30" s="1"/>
  <c r="CU433" i="30" s="1"/>
  <c r="BA418" i="30"/>
  <c r="BE419" i="30"/>
  <c r="BK419" i="30" s="1"/>
  <c r="BA419" i="30"/>
  <c r="CU434" i="30"/>
  <c r="BE420" i="30"/>
  <c r="BK420" i="30" s="1"/>
  <c r="BA420" i="30"/>
  <c r="CU435" i="30"/>
  <c r="BE421" i="30"/>
  <c r="BK421" i="30" s="1"/>
  <c r="CU436" i="30" s="1"/>
  <c r="BA421" i="30"/>
  <c r="BE422" i="30"/>
  <c r="BK422" i="30" s="1"/>
  <c r="CU437" i="30" s="1"/>
  <c r="BA422" i="30"/>
  <c r="BE423" i="30"/>
  <c r="BK423" i="30" s="1"/>
  <c r="BA423" i="30"/>
  <c r="CU438" i="30"/>
  <c r="BE424" i="30"/>
  <c r="BK424" i="30" s="1"/>
  <c r="BA424" i="30"/>
  <c r="CU439" i="30"/>
  <c r="BE425" i="30"/>
  <c r="BK425" i="30" s="1"/>
  <c r="CU440" i="30" s="1"/>
  <c r="BA425" i="30"/>
  <c r="BE426" i="30"/>
  <c r="BK426" i="30" s="1"/>
  <c r="CU441" i="30" s="1"/>
  <c r="BA426" i="30"/>
  <c r="BE427" i="30"/>
  <c r="BK427" i="30" s="1"/>
  <c r="BA427" i="30"/>
  <c r="CU442" i="30"/>
  <c r="BE428" i="30"/>
  <c r="BK428" i="30" s="1"/>
  <c r="BA428" i="30"/>
  <c r="CU443" i="30"/>
  <c r="BE429" i="30"/>
  <c r="BK429" i="30" s="1"/>
  <c r="CU444" i="30" s="1"/>
  <c r="BA429" i="30"/>
  <c r="BE430" i="30"/>
  <c r="BK430" i="30" s="1"/>
  <c r="CU445" i="30" s="1"/>
  <c r="BA430" i="30"/>
  <c r="BE431" i="30"/>
  <c r="BK431" i="30" s="1"/>
  <c r="BA431" i="30"/>
  <c r="CU446" i="30"/>
  <c r="BE432" i="30"/>
  <c r="BK432" i="30" s="1"/>
  <c r="BA432" i="30"/>
  <c r="CU447" i="30"/>
  <c r="BE433" i="30"/>
  <c r="BK433" i="30" s="1"/>
  <c r="CU448" i="30" s="1"/>
  <c r="BA433" i="30"/>
  <c r="BE434" i="30"/>
  <c r="BK434" i="30" s="1"/>
  <c r="CU449" i="30" s="1"/>
  <c r="BA434" i="30"/>
  <c r="BE435" i="30"/>
  <c r="BK435" i="30" s="1"/>
  <c r="BA435" i="30"/>
  <c r="CU450" i="30"/>
  <c r="BE436" i="30"/>
  <c r="BK436" i="30" s="1"/>
  <c r="BA436" i="30"/>
  <c r="CU451" i="30"/>
  <c r="BE437" i="30"/>
  <c r="BK437" i="30" s="1"/>
  <c r="CU452" i="30" s="1"/>
  <c r="BA437" i="30"/>
  <c r="BE438" i="30"/>
  <c r="BK438" i="30" s="1"/>
  <c r="CU453" i="30" s="1"/>
  <c r="BA438" i="30"/>
  <c r="BE439" i="30"/>
  <c r="BK439" i="30" s="1"/>
  <c r="BA439" i="30"/>
  <c r="CU454" i="30"/>
  <c r="BE440" i="30"/>
  <c r="BK440" i="30" s="1"/>
  <c r="BA440" i="30"/>
  <c r="CU455" i="30"/>
  <c r="BE441" i="30"/>
  <c r="BK441" i="30" s="1"/>
  <c r="CU456" i="30" s="1"/>
  <c r="BA441" i="30"/>
  <c r="BE442" i="30"/>
  <c r="BK442" i="30" s="1"/>
  <c r="CU457" i="30" s="1"/>
  <c r="BA442" i="30"/>
  <c r="BE443" i="30"/>
  <c r="BK443" i="30" s="1"/>
  <c r="BA443" i="30"/>
  <c r="CU458" i="30"/>
  <c r="BE444" i="30"/>
  <c r="BK444" i="30" s="1"/>
  <c r="BA444" i="30"/>
  <c r="CU459" i="30"/>
  <c r="BE445" i="30"/>
  <c r="BK445" i="30" s="1"/>
  <c r="CU460" i="30" s="1"/>
  <c r="BA445" i="30"/>
  <c r="BE446" i="30"/>
  <c r="BK446" i="30" s="1"/>
  <c r="CU461" i="30" s="1"/>
  <c r="BA446" i="30"/>
  <c r="BE447" i="30"/>
  <c r="BK447" i="30" s="1"/>
  <c r="BA447" i="30"/>
  <c r="CU462" i="30"/>
  <c r="BE448" i="30"/>
  <c r="BK448" i="30" s="1"/>
  <c r="BA448" i="30"/>
  <c r="CU463" i="30"/>
  <c r="BE449" i="30"/>
  <c r="BK449" i="30" s="1"/>
  <c r="CU464" i="30" s="1"/>
  <c r="BA449" i="30"/>
  <c r="BE450" i="30"/>
  <c r="BK450" i="30" s="1"/>
  <c r="CU465" i="30" s="1"/>
  <c r="BA450" i="30"/>
  <c r="BE451" i="30"/>
  <c r="BK451" i="30" s="1"/>
  <c r="BA451" i="30"/>
  <c r="CU466" i="30"/>
  <c r="BE452" i="30"/>
  <c r="BK452" i="30" s="1"/>
  <c r="BA452" i="30"/>
  <c r="CU467" i="30"/>
  <c r="BE453" i="30"/>
  <c r="BK453" i="30" s="1"/>
  <c r="CU468" i="30" s="1"/>
  <c r="BA453" i="30"/>
  <c r="BE454" i="30"/>
  <c r="BK454" i="30" s="1"/>
  <c r="CU469" i="30" s="1"/>
  <c r="BA454" i="30"/>
  <c r="BE455" i="30"/>
  <c r="BK455" i="30" s="1"/>
  <c r="BA455" i="30"/>
  <c r="CU470" i="30"/>
  <c r="BE456" i="30"/>
  <c r="BK456" i="30" s="1"/>
  <c r="BA456" i="30"/>
  <c r="CU471" i="30"/>
  <c r="BE457" i="30"/>
  <c r="BK457" i="30" s="1"/>
  <c r="CU472" i="30" s="1"/>
  <c r="BA457" i="30"/>
  <c r="BE458" i="30"/>
  <c r="BK458" i="30" s="1"/>
  <c r="CU473" i="30" s="1"/>
  <c r="BA458" i="30"/>
  <c r="BE459" i="30"/>
  <c r="BK459" i="30" s="1"/>
  <c r="BA459" i="30"/>
  <c r="CU474" i="30"/>
  <c r="BE460" i="30"/>
  <c r="BK460" i="30" s="1"/>
  <c r="BA460" i="30"/>
  <c r="CU475" i="30"/>
  <c r="BE461" i="30"/>
  <c r="BK461" i="30" s="1"/>
  <c r="CU476" i="30" s="1"/>
  <c r="BA461" i="30"/>
  <c r="BE462" i="30"/>
  <c r="BK462" i="30" s="1"/>
  <c r="CU477" i="30" s="1"/>
  <c r="BA462" i="30"/>
  <c r="BE463" i="30"/>
  <c r="BK463" i="30" s="1"/>
  <c r="BA463" i="30"/>
  <c r="CU478" i="30"/>
  <c r="BE464" i="30"/>
  <c r="BK464" i="30" s="1"/>
  <c r="BA464" i="30"/>
  <c r="CU479" i="30"/>
  <c r="BE465" i="30"/>
  <c r="BK465" i="30" s="1"/>
  <c r="CU480" i="30" s="1"/>
  <c r="BA465" i="30"/>
  <c r="BE466" i="30"/>
  <c r="BK466" i="30" s="1"/>
  <c r="CU481" i="30" s="1"/>
  <c r="BA466" i="30"/>
  <c r="BE467" i="30"/>
  <c r="BK467" i="30" s="1"/>
  <c r="BA467" i="30"/>
  <c r="CU482" i="30"/>
  <c r="BE468" i="30"/>
  <c r="BK468" i="30" s="1"/>
  <c r="BA468" i="30"/>
  <c r="CU483" i="30"/>
  <c r="BE469" i="30"/>
  <c r="BK469" i="30" s="1"/>
  <c r="CU484" i="30" s="1"/>
  <c r="BA469" i="30"/>
  <c r="BE470" i="30"/>
  <c r="BK470" i="30" s="1"/>
  <c r="CU485" i="30" s="1"/>
  <c r="BA470" i="30"/>
  <c r="BE471" i="30"/>
  <c r="BK471" i="30" s="1"/>
  <c r="BA471" i="30"/>
  <c r="CU486" i="30"/>
  <c r="BE472" i="30"/>
  <c r="BK472" i="30" s="1"/>
  <c r="BA472" i="30"/>
  <c r="CU487" i="30"/>
  <c r="BE473" i="30"/>
  <c r="BK473" i="30" s="1"/>
  <c r="CU488" i="30" s="1"/>
  <c r="BA473" i="30"/>
  <c r="BE474" i="30"/>
  <c r="BK474" i="30" s="1"/>
  <c r="CU489" i="30" s="1"/>
  <c r="BA474" i="30"/>
  <c r="BE475" i="30"/>
  <c r="BK475" i="30" s="1"/>
  <c r="BA475" i="30"/>
  <c r="CU490" i="30"/>
  <c r="BE476" i="30"/>
  <c r="BK476" i="30" s="1"/>
  <c r="BA476" i="30"/>
  <c r="CU491" i="30"/>
  <c r="BE477" i="30"/>
  <c r="BK477" i="30" s="1"/>
  <c r="CU492" i="30" s="1"/>
  <c r="BA477" i="30"/>
  <c r="BE478" i="30"/>
  <c r="BK478" i="30" s="1"/>
  <c r="CU493" i="30" s="1"/>
  <c r="BA478" i="30"/>
  <c r="BE479" i="30"/>
  <c r="BK479" i="30" s="1"/>
  <c r="BA479" i="30"/>
  <c r="CU494" i="30"/>
  <c r="BE480" i="30"/>
  <c r="BK480" i="30" s="1"/>
  <c r="BA480" i="30"/>
  <c r="CU495" i="30"/>
  <c r="BE481" i="30"/>
  <c r="BK481" i="30" s="1"/>
  <c r="CU496" i="30" s="1"/>
  <c r="BA481" i="30"/>
  <c r="BE482" i="30"/>
  <c r="BK482" i="30" s="1"/>
  <c r="CU497" i="30" s="1"/>
  <c r="BA482" i="30"/>
  <c r="BE483" i="30"/>
  <c r="BK483" i="30" s="1"/>
  <c r="BA483" i="30"/>
  <c r="CU498" i="30"/>
  <c r="BE484" i="30"/>
  <c r="BK484" i="30" s="1"/>
  <c r="BA484" i="30"/>
  <c r="CU499" i="30"/>
  <c r="BE485" i="30"/>
  <c r="BK485" i="30" s="1"/>
  <c r="CU500" i="30" s="1"/>
  <c r="BA485" i="30"/>
  <c r="BE486" i="30"/>
  <c r="BK486" i="30" s="1"/>
  <c r="CU501" i="30" s="1"/>
  <c r="BA486" i="30"/>
  <c r="BE487" i="30"/>
  <c r="BK487" i="30" s="1"/>
  <c r="BA487" i="30"/>
  <c r="CU502" i="30"/>
  <c r="BE488" i="30"/>
  <c r="BK488" i="30" s="1"/>
  <c r="BA488" i="30"/>
  <c r="CU503" i="30"/>
  <c r="BE489" i="30"/>
  <c r="BK489" i="30" s="1"/>
  <c r="CU504" i="30" s="1"/>
  <c r="BA489" i="30"/>
  <c r="BE490" i="30"/>
  <c r="BK490" i="30" s="1"/>
  <c r="CU505" i="30" s="1"/>
  <c r="BA490" i="30"/>
  <c r="BE491" i="30"/>
  <c r="BK491" i="30" s="1"/>
  <c r="BA491" i="30"/>
  <c r="CU506" i="30"/>
  <c r="BE492" i="30"/>
  <c r="BK492" i="30" s="1"/>
  <c r="BA492" i="30"/>
  <c r="CU507" i="30"/>
  <c r="BE493" i="30"/>
  <c r="BK493" i="30" s="1"/>
  <c r="CU508" i="30" s="1"/>
  <c r="BA493" i="30"/>
  <c r="BE494" i="30"/>
  <c r="BK494" i="30" s="1"/>
  <c r="CU509" i="30" s="1"/>
  <c r="BA494" i="30"/>
  <c r="BE495" i="30"/>
  <c r="BK495" i="30" s="1"/>
  <c r="BA495" i="30"/>
  <c r="CU510" i="30"/>
  <c r="BE496" i="30"/>
  <c r="BK496" i="30" s="1"/>
  <c r="BA496" i="30"/>
  <c r="CU511" i="30"/>
  <c r="BE497" i="30"/>
  <c r="BK497" i="30" s="1"/>
  <c r="CU512" i="30" s="1"/>
  <c r="BA497" i="30"/>
  <c r="BE498" i="30"/>
  <c r="BK498" i="30" s="1"/>
  <c r="CU513" i="30" s="1"/>
  <c r="BA498" i="30"/>
  <c r="BE499" i="30"/>
  <c r="BK499" i="30" s="1"/>
  <c r="BA499" i="30"/>
  <c r="CU514" i="30"/>
  <c r="BE500" i="30"/>
  <c r="BK500" i="30" s="1"/>
  <c r="BA500" i="30"/>
  <c r="CU515" i="30"/>
  <c r="BE501" i="30"/>
  <c r="BK501" i="30" s="1"/>
  <c r="CU516" i="30" s="1"/>
  <c r="BA501" i="30"/>
  <c r="BE502" i="30"/>
  <c r="BK502" i="30" s="1"/>
  <c r="CU517" i="30" s="1"/>
  <c r="BA502" i="30"/>
  <c r="BE503" i="30"/>
  <c r="BK503" i="30" s="1"/>
  <c r="BA503" i="30"/>
  <c r="CU518" i="30"/>
  <c r="BE504" i="30"/>
  <c r="BK504" i="30" s="1"/>
  <c r="BA504" i="30"/>
  <c r="CU519" i="30"/>
  <c r="BE505" i="30"/>
  <c r="BK505" i="30" s="1"/>
  <c r="CU520" i="30" s="1"/>
  <c r="BA505" i="30"/>
  <c r="BE506" i="30"/>
  <c r="BK506" i="30" s="1"/>
  <c r="CU521" i="30" s="1"/>
  <c r="BA506" i="30"/>
  <c r="BE507" i="30"/>
  <c r="BK507" i="30" s="1"/>
  <c r="BA507" i="30"/>
  <c r="CU522" i="30"/>
  <c r="BE508" i="30"/>
  <c r="BK508" i="30" s="1"/>
  <c r="BA508" i="30"/>
  <c r="CU523" i="30"/>
  <c r="BE509" i="30"/>
  <c r="BK509" i="30" s="1"/>
  <c r="CU524" i="30" s="1"/>
  <c r="BA509" i="30"/>
  <c r="BE510" i="30"/>
  <c r="BK510" i="30" s="1"/>
  <c r="CU525" i="30" s="1"/>
  <c r="BA510" i="30"/>
  <c r="BE511" i="30"/>
  <c r="BK511" i="30" s="1"/>
  <c r="BA511" i="30"/>
  <c r="CU526" i="30"/>
  <c r="BE512" i="30"/>
  <c r="BK512" i="30" s="1"/>
  <c r="BA512" i="30"/>
  <c r="CU527" i="30"/>
  <c r="BE513" i="30"/>
  <c r="BA513" i="30"/>
  <c r="BE514" i="30"/>
  <c r="BK514" i="30" s="1"/>
  <c r="CU529" i="30" s="1"/>
  <c r="BA514" i="30"/>
  <c r="BE515" i="30"/>
  <c r="BA515" i="30"/>
  <c r="BE516" i="30"/>
  <c r="BK516" i="30" s="1"/>
  <c r="BA516" i="30"/>
  <c r="CU531" i="30"/>
  <c r="BE517" i="30"/>
  <c r="BA517" i="30"/>
  <c r="BE518" i="30"/>
  <c r="BK518" i="30" s="1"/>
  <c r="CU533" i="30" s="1"/>
  <c r="BA518" i="30"/>
  <c r="BE519" i="30"/>
  <c r="BA519" i="30"/>
  <c r="BE520" i="30"/>
  <c r="BK520" i="30" s="1"/>
  <c r="BA520" i="30"/>
  <c r="CU535" i="30"/>
  <c r="BE521" i="30"/>
  <c r="BA521" i="30"/>
  <c r="BE522" i="30"/>
  <c r="BK522" i="30" s="1"/>
  <c r="CU537" i="30" s="1"/>
  <c r="BA522" i="30"/>
  <c r="BE523" i="30"/>
  <c r="BA523" i="30"/>
  <c r="BE524" i="30"/>
  <c r="BK524" i="30" s="1"/>
  <c r="BA524" i="30"/>
  <c r="CU539" i="30"/>
  <c r="BE525" i="30"/>
  <c r="BA525" i="30"/>
  <c r="BE526" i="30"/>
  <c r="BK526" i="30" s="1"/>
  <c r="CU541" i="30" s="1"/>
  <c r="BA526" i="30"/>
  <c r="BE527" i="30"/>
  <c r="BA527" i="30"/>
  <c r="BE528" i="30"/>
  <c r="BK528" i="30" s="1"/>
  <c r="BA528" i="30"/>
  <c r="CU543" i="30"/>
  <c r="BE529" i="30"/>
  <c r="BA529" i="30"/>
  <c r="BE530" i="30"/>
  <c r="BK530" i="30" s="1"/>
  <c r="CU545" i="30" s="1"/>
  <c r="BA530" i="30"/>
  <c r="BE531" i="30"/>
  <c r="BA531" i="30"/>
  <c r="BE532" i="30"/>
  <c r="BK532" i="30" s="1"/>
  <c r="BA532" i="30"/>
  <c r="CU547" i="30"/>
  <c r="BE533" i="30"/>
  <c r="BA533" i="30"/>
  <c r="BE534" i="30"/>
  <c r="BK534" i="30" s="1"/>
  <c r="CU549" i="30" s="1"/>
  <c r="BA534" i="30"/>
  <c r="BE535" i="30"/>
  <c r="BA535" i="30"/>
  <c r="BE536" i="30"/>
  <c r="BK536" i="30" s="1"/>
  <c r="BA536" i="30"/>
  <c r="CU551" i="30"/>
  <c r="BE537" i="30"/>
  <c r="BA537" i="30"/>
  <c r="BE538" i="30"/>
  <c r="BK538" i="30" s="1"/>
  <c r="CU553" i="30" s="1"/>
  <c r="BA538" i="30"/>
  <c r="BE539" i="30"/>
  <c r="BA539" i="30"/>
  <c r="BE540" i="30"/>
  <c r="BK540" i="30" s="1"/>
  <c r="BA540" i="30"/>
  <c r="CU555" i="30"/>
  <c r="BE541" i="30"/>
  <c r="BA541" i="30"/>
  <c r="BE542" i="30"/>
  <c r="BK542" i="30" s="1"/>
  <c r="CU557" i="30" s="1"/>
  <c r="BA542" i="30"/>
  <c r="BE543" i="30"/>
  <c r="BA543" i="30"/>
  <c r="BE544" i="30"/>
  <c r="BK544" i="30" s="1"/>
  <c r="BA544" i="30"/>
  <c r="CU559" i="30"/>
  <c r="BE545" i="30"/>
  <c r="BA545" i="30"/>
  <c r="BE546" i="30"/>
  <c r="BK546" i="30" s="1"/>
  <c r="CU561" i="30" s="1"/>
  <c r="BA546" i="30"/>
  <c r="BE547" i="30"/>
  <c r="BA547" i="30"/>
  <c r="BE548" i="30"/>
  <c r="BK548" i="30" s="1"/>
  <c r="BA548" i="30"/>
  <c r="CU563" i="30"/>
  <c r="BE549" i="30"/>
  <c r="BA549" i="30"/>
  <c r="BE550" i="30"/>
  <c r="BK550" i="30" s="1"/>
  <c r="CU565" i="30" s="1"/>
  <c r="BA550" i="30"/>
  <c r="BE551" i="30"/>
  <c r="BA551" i="30"/>
  <c r="BE552" i="30"/>
  <c r="BK552" i="30" s="1"/>
  <c r="BA552" i="30"/>
  <c r="CU567" i="30"/>
  <c r="BE553" i="30"/>
  <c r="BA553" i="30"/>
  <c r="BE554" i="30"/>
  <c r="BK554" i="30" s="1"/>
  <c r="CU569" i="30" s="1"/>
  <c r="BA554" i="30"/>
  <c r="BE555" i="30"/>
  <c r="BA555" i="30"/>
  <c r="BE556" i="30"/>
  <c r="BK556" i="30" s="1"/>
  <c r="BA556" i="30"/>
  <c r="CU571" i="30"/>
  <c r="BE557" i="30"/>
  <c r="BA557" i="30"/>
  <c r="BE558" i="30"/>
  <c r="BK558" i="30" s="1"/>
  <c r="CU573" i="30" s="1"/>
  <c r="BA558" i="30"/>
  <c r="BE559" i="30"/>
  <c r="BA559" i="30"/>
  <c r="BE560" i="30"/>
  <c r="BK560" i="30" s="1"/>
  <c r="BA560" i="30"/>
  <c r="CU575" i="30"/>
  <c r="BE561" i="30"/>
  <c r="BA561" i="30"/>
  <c r="BE562" i="30"/>
  <c r="BK562" i="30" s="1"/>
  <c r="CU577" i="30" s="1"/>
  <c r="BA562" i="30"/>
  <c r="BE563" i="30"/>
  <c r="BA563" i="30"/>
  <c r="BE564" i="30"/>
  <c r="BK564" i="30" s="1"/>
  <c r="BA564" i="30"/>
  <c r="CU579" i="30"/>
  <c r="BE565" i="30"/>
  <c r="BA565" i="30"/>
  <c r="BE566" i="30"/>
  <c r="BK566" i="30" s="1"/>
  <c r="CU581" i="30" s="1"/>
  <c r="BA566" i="30"/>
  <c r="BE567" i="30"/>
  <c r="BA567" i="30"/>
  <c r="BE568" i="30"/>
  <c r="BK568" i="30" s="1"/>
  <c r="BA568" i="30"/>
  <c r="CU583" i="30"/>
  <c r="BE569" i="30"/>
  <c r="BA569" i="30"/>
  <c r="BE570" i="30"/>
  <c r="BK570" i="30" s="1"/>
  <c r="CU585" i="30" s="1"/>
  <c r="BA570" i="30"/>
  <c r="BE571" i="30"/>
  <c r="BA571" i="30"/>
  <c r="BE572" i="30"/>
  <c r="BK572" i="30" s="1"/>
  <c r="BA572" i="30"/>
  <c r="CU587" i="30"/>
  <c r="BE573" i="30"/>
  <c r="BA573" i="30"/>
  <c r="BE574" i="30"/>
  <c r="BK574" i="30" s="1"/>
  <c r="CU589" i="30" s="1"/>
  <c r="BA574" i="30"/>
  <c r="BE575" i="30"/>
  <c r="BA575" i="30"/>
  <c r="BE576" i="30"/>
  <c r="BK576" i="30" s="1"/>
  <c r="BA576" i="30"/>
  <c r="CU591" i="30"/>
  <c r="BE577" i="30"/>
  <c r="BA577" i="30"/>
  <c r="BE578" i="30"/>
  <c r="BK578" i="30" s="1"/>
  <c r="CU593" i="30" s="1"/>
  <c r="BA578" i="30"/>
  <c r="BE579" i="30"/>
  <c r="BA579" i="30"/>
  <c r="BE580" i="30"/>
  <c r="BK580" i="30" s="1"/>
  <c r="BA580" i="30"/>
  <c r="CU595" i="30"/>
  <c r="BE581" i="30"/>
  <c r="BA581" i="30"/>
  <c r="BE582" i="30"/>
  <c r="BK582" i="30" s="1"/>
  <c r="CU597" i="30" s="1"/>
  <c r="BA582" i="30"/>
  <c r="BE583" i="30"/>
  <c r="BA583" i="30"/>
  <c r="BE584" i="30"/>
  <c r="BK584" i="30" s="1"/>
  <c r="BA584" i="30"/>
  <c r="CU599" i="30"/>
  <c r="BE585" i="30"/>
  <c r="BA585" i="30"/>
  <c r="BE586" i="30"/>
  <c r="BK586" i="30" s="1"/>
  <c r="CU601" i="30" s="1"/>
  <c r="BA586" i="30"/>
  <c r="BE587" i="30"/>
  <c r="BA587" i="30"/>
  <c r="BE588" i="30"/>
  <c r="BK588" i="30" s="1"/>
  <c r="BA588" i="30"/>
  <c r="CU603" i="30"/>
  <c r="BE589" i="30"/>
  <c r="BA589" i="30"/>
  <c r="BE590" i="30"/>
  <c r="BK590" i="30" s="1"/>
  <c r="CU605" i="30" s="1"/>
  <c r="BA590" i="30"/>
  <c r="BE591" i="30"/>
  <c r="BA591" i="30"/>
  <c r="BE592" i="30"/>
  <c r="BK592" i="30" s="1"/>
  <c r="BA592" i="30"/>
  <c r="CU607" i="30"/>
  <c r="BE593" i="30"/>
  <c r="BA593" i="30"/>
  <c r="BE594" i="30"/>
  <c r="BK594" i="30" s="1"/>
  <c r="CU609" i="30" s="1"/>
  <c r="BA594" i="30"/>
  <c r="BE595" i="30"/>
  <c r="BA595" i="30"/>
  <c r="BE596" i="30"/>
  <c r="BK596" i="30" s="1"/>
  <c r="BA596" i="30"/>
  <c r="CU611" i="30"/>
  <c r="BE597" i="30"/>
  <c r="BA597" i="30"/>
  <c r="BE598" i="30"/>
  <c r="BK598" i="30" s="1"/>
  <c r="CU613" i="30" s="1"/>
  <c r="BA598" i="30"/>
  <c r="BE599" i="30"/>
  <c r="BA599" i="30"/>
  <c r="BE600" i="30"/>
  <c r="BK600" i="30" s="1"/>
  <c r="BA600" i="30"/>
  <c r="CU615" i="30"/>
  <c r="BE601" i="30"/>
  <c r="BA601" i="30"/>
  <c r="BE602" i="30"/>
  <c r="BK602" i="30" s="1"/>
  <c r="CU617" i="30" s="1"/>
  <c r="BA602" i="30"/>
  <c r="BE603" i="30"/>
  <c r="BA603" i="30"/>
  <c r="BE604" i="30"/>
  <c r="BK604" i="30" s="1"/>
  <c r="BA604" i="30"/>
  <c r="CU619" i="30"/>
  <c r="BE605" i="30"/>
  <c r="BA605" i="30"/>
  <c r="BE606" i="30"/>
  <c r="BK606" i="30" s="1"/>
  <c r="CU621" i="30" s="1"/>
  <c r="BA606" i="30"/>
  <c r="BE607" i="30"/>
  <c r="BA607" i="30"/>
  <c r="BE608" i="30"/>
  <c r="BK608" i="30" s="1"/>
  <c r="BA608" i="30"/>
  <c r="CU623" i="30"/>
  <c r="BE609" i="30"/>
  <c r="BA609" i="30"/>
  <c r="BE610" i="30"/>
  <c r="BK610" i="30" s="1"/>
  <c r="CU625" i="30" s="1"/>
  <c r="BA610" i="30"/>
  <c r="BE611" i="30"/>
  <c r="BA611" i="30"/>
  <c r="BE612" i="30"/>
  <c r="BK612" i="30" s="1"/>
  <c r="BA612" i="30"/>
  <c r="CU627" i="30"/>
  <c r="BE613" i="30"/>
  <c r="BA613" i="30"/>
  <c r="BE614" i="30"/>
  <c r="BK614" i="30" s="1"/>
  <c r="CU629" i="30" s="1"/>
  <c r="BA614" i="30"/>
  <c r="BE615" i="30"/>
  <c r="BA615" i="30"/>
  <c r="BE616" i="30"/>
  <c r="BK616" i="30" s="1"/>
  <c r="BA616" i="30"/>
  <c r="CU631" i="30"/>
  <c r="BE617" i="30"/>
  <c r="BA617" i="30"/>
  <c r="BE618" i="30"/>
  <c r="BK618" i="30" s="1"/>
  <c r="CU633" i="30" s="1"/>
  <c r="BA618" i="30"/>
  <c r="BE619" i="30"/>
  <c r="BA619" i="30"/>
  <c r="BE620" i="30"/>
  <c r="BK620" i="30" s="1"/>
  <c r="BA620" i="30"/>
  <c r="CU635" i="30"/>
  <c r="BE621" i="30"/>
  <c r="BA621" i="30"/>
  <c r="BE622" i="30"/>
  <c r="BK622" i="30" s="1"/>
  <c r="CU637" i="30" s="1"/>
  <c r="BA622" i="30"/>
  <c r="BE623" i="30"/>
  <c r="BA623" i="30"/>
  <c r="BE624" i="30"/>
  <c r="BK624" i="30" s="1"/>
  <c r="BA624" i="30"/>
  <c r="CU639" i="30"/>
  <c r="BE625" i="30"/>
  <c r="BA625" i="30"/>
  <c r="BE626" i="30"/>
  <c r="BK626" i="30" s="1"/>
  <c r="CU641" i="30" s="1"/>
  <c r="BA626" i="30"/>
  <c r="BE627" i="30"/>
  <c r="BA627" i="30"/>
  <c r="BE628" i="30"/>
  <c r="BK628" i="30" s="1"/>
  <c r="BA628" i="30"/>
  <c r="CU643" i="30"/>
  <c r="BE629" i="30"/>
  <c r="BA629" i="30"/>
  <c r="BE630" i="30"/>
  <c r="BK630" i="30" s="1"/>
  <c r="CU645" i="30" s="1"/>
  <c r="BA630" i="30"/>
  <c r="BE631" i="30"/>
  <c r="BA631" i="30"/>
  <c r="BE632" i="30"/>
  <c r="BK632" i="30" s="1"/>
  <c r="BA632" i="30"/>
  <c r="CU647" i="30"/>
  <c r="BE633" i="30"/>
  <c r="BA633" i="30"/>
  <c r="BE634" i="30"/>
  <c r="BK634" i="30" s="1"/>
  <c r="CU649" i="30" s="1"/>
  <c r="BA634" i="30"/>
  <c r="BE635" i="30"/>
  <c r="BA635" i="30"/>
  <c r="BE636" i="30"/>
  <c r="BK636" i="30" s="1"/>
  <c r="BA636" i="30"/>
  <c r="CU651" i="30"/>
  <c r="BE637" i="30"/>
  <c r="BA637" i="30"/>
  <c r="BE638" i="30"/>
  <c r="BK638" i="30" s="1"/>
  <c r="CU653" i="30" s="1"/>
  <c r="BA638" i="30"/>
  <c r="BE639" i="30"/>
  <c r="BA639" i="30"/>
  <c r="BE640" i="30"/>
  <c r="BK640" i="30" s="1"/>
  <c r="BA640" i="30"/>
  <c r="CU655" i="30"/>
  <c r="BE641" i="30"/>
  <c r="BA641" i="30"/>
  <c r="BE642" i="30"/>
  <c r="BK642" i="30" s="1"/>
  <c r="CU657" i="30" s="1"/>
  <c r="BA642" i="30"/>
  <c r="BE643" i="30"/>
  <c r="BA643" i="30"/>
  <c r="BE644" i="30"/>
  <c r="BK644" i="30" s="1"/>
  <c r="BA644" i="30"/>
  <c r="CU659" i="30"/>
  <c r="BE645" i="30"/>
  <c r="BA645" i="30"/>
  <c r="BE646" i="30"/>
  <c r="BK646" i="30" s="1"/>
  <c r="CU661" i="30" s="1"/>
  <c r="BA646" i="30"/>
  <c r="BE647" i="30"/>
  <c r="BA647" i="30"/>
  <c r="BE648" i="30"/>
  <c r="BK648" i="30" s="1"/>
  <c r="BA648" i="30"/>
  <c r="CU663" i="30"/>
  <c r="BE649" i="30"/>
  <c r="BA649" i="30"/>
  <c r="BE650" i="30"/>
  <c r="BK650" i="30" s="1"/>
  <c r="CU665" i="30" s="1"/>
  <c r="BA650" i="30"/>
  <c r="BE651" i="30"/>
  <c r="BA651" i="30"/>
  <c r="BE652" i="30"/>
  <c r="BK652" i="30" s="1"/>
  <c r="BA652" i="30"/>
  <c r="CU667" i="30"/>
  <c r="BE653" i="30"/>
  <c r="BA653" i="30"/>
  <c r="BE654" i="30"/>
  <c r="BK654" i="30" s="1"/>
  <c r="CU669" i="30" s="1"/>
  <c r="BA654" i="30"/>
  <c r="BE655" i="30"/>
  <c r="BA655" i="30"/>
  <c r="BE656" i="30"/>
  <c r="BK656" i="30" s="1"/>
  <c r="BA656" i="30"/>
  <c r="CU671" i="30"/>
  <c r="BE657" i="30"/>
  <c r="BA657" i="30"/>
  <c r="BE658" i="30"/>
  <c r="BK658" i="30" s="1"/>
  <c r="CU673" i="30" s="1"/>
  <c r="BA658" i="30"/>
  <c r="BE659" i="30"/>
  <c r="BA659" i="30"/>
  <c r="BE660" i="30"/>
  <c r="BK660" i="30" s="1"/>
  <c r="BA660" i="30"/>
  <c r="CU675" i="30"/>
  <c r="BE661" i="30"/>
  <c r="BA661" i="30"/>
  <c r="BE662" i="30"/>
  <c r="BK662" i="30" s="1"/>
  <c r="CU677" i="30" s="1"/>
  <c r="BA662" i="30"/>
  <c r="BE663" i="30"/>
  <c r="BA663" i="30"/>
  <c r="BE664" i="30"/>
  <c r="BK664" i="30" s="1"/>
  <c r="BA664" i="30"/>
  <c r="CU679" i="30"/>
  <c r="BE665" i="30"/>
  <c r="BA665" i="30"/>
  <c r="BE666" i="30"/>
  <c r="BK666" i="30" s="1"/>
  <c r="CU681" i="30" s="1"/>
  <c r="BA666" i="30"/>
  <c r="BE667" i="30"/>
  <c r="BA667" i="30"/>
  <c r="BE668" i="30"/>
  <c r="BK668" i="30" s="1"/>
  <c r="BA668" i="30"/>
  <c r="CU683" i="30"/>
  <c r="BE669" i="30"/>
  <c r="BK669" i="30" s="1"/>
  <c r="CU684" i="30" s="1"/>
  <c r="BA669" i="30"/>
  <c r="BE670" i="30"/>
  <c r="BK670" i="30" s="1"/>
  <c r="BA670" i="30"/>
  <c r="CU685" i="30"/>
  <c r="BE671" i="30"/>
  <c r="BK671" i="30" s="1"/>
  <c r="BA671" i="30"/>
  <c r="CU686" i="30"/>
  <c r="BE672" i="30"/>
  <c r="BK672" i="30" s="1"/>
  <c r="CU687" i="30" s="1"/>
  <c r="BA672" i="30"/>
  <c r="BE673" i="30"/>
  <c r="BK673" i="30" s="1"/>
  <c r="CU688" i="30" s="1"/>
  <c r="BA673" i="30"/>
  <c r="BE674" i="30"/>
  <c r="BK674" i="30" s="1"/>
  <c r="BA674" i="30"/>
  <c r="CU689" i="30"/>
  <c r="BE675" i="30"/>
  <c r="BK675" i="30" s="1"/>
  <c r="BA675" i="30"/>
  <c r="CU690" i="30"/>
  <c r="BE676" i="30"/>
  <c r="BK676" i="30" s="1"/>
  <c r="CU691" i="30" s="1"/>
  <c r="BA676" i="30"/>
  <c r="BE677" i="30"/>
  <c r="BK677" i="30" s="1"/>
  <c r="CU692" i="30" s="1"/>
  <c r="BA677" i="30"/>
  <c r="BE678" i="30"/>
  <c r="BK678" i="30" s="1"/>
  <c r="BA678" i="30"/>
  <c r="CU693" i="30"/>
  <c r="BE679" i="30"/>
  <c r="BK679" i="30" s="1"/>
  <c r="BA679" i="30"/>
  <c r="CU694" i="30"/>
  <c r="BE680" i="30"/>
  <c r="BK680" i="30" s="1"/>
  <c r="CU695" i="30" s="1"/>
  <c r="BA680" i="30"/>
  <c r="BE681" i="30"/>
  <c r="BK681" i="30" s="1"/>
  <c r="CU696" i="30" s="1"/>
  <c r="BA681" i="30"/>
  <c r="BE682" i="30"/>
  <c r="BK682" i="30" s="1"/>
  <c r="BA682" i="30"/>
  <c r="CU697" i="30"/>
  <c r="BE683" i="30"/>
  <c r="BK683" i="30" s="1"/>
  <c r="BA683" i="30"/>
  <c r="CU698" i="30"/>
  <c r="BE684" i="30"/>
  <c r="BK684" i="30" s="1"/>
  <c r="CU699" i="30" s="1"/>
  <c r="BA684" i="30"/>
  <c r="BE685" i="30"/>
  <c r="BK685" i="30" s="1"/>
  <c r="CU700" i="30" s="1"/>
  <c r="BA685" i="30"/>
  <c r="BE686" i="30"/>
  <c r="BK686" i="30" s="1"/>
  <c r="BA686" i="30"/>
  <c r="CU701" i="30"/>
  <c r="BE687" i="30"/>
  <c r="BK687" i="30" s="1"/>
  <c r="BA687" i="30"/>
  <c r="CU702" i="30"/>
  <c r="BE688" i="30"/>
  <c r="BK688" i="30" s="1"/>
  <c r="CU703" i="30" s="1"/>
  <c r="BA688" i="30"/>
  <c r="BE689" i="30"/>
  <c r="BK689" i="30" s="1"/>
  <c r="CU704" i="30" s="1"/>
  <c r="BA689" i="30"/>
  <c r="BE690" i="30"/>
  <c r="BK690" i="30" s="1"/>
  <c r="BA690" i="30"/>
  <c r="CU705" i="30"/>
  <c r="BE691" i="30"/>
  <c r="BK691" i="30" s="1"/>
  <c r="BA691" i="30"/>
  <c r="CU706" i="30"/>
  <c r="BE692" i="30"/>
  <c r="BK692" i="30" s="1"/>
  <c r="CU707" i="30" s="1"/>
  <c r="BA692" i="30"/>
  <c r="BE693" i="30"/>
  <c r="BK693" i="30" s="1"/>
  <c r="CU708" i="30" s="1"/>
  <c r="BA693" i="30"/>
  <c r="BE694" i="30"/>
  <c r="BK694" i="30" s="1"/>
  <c r="BA694" i="30"/>
  <c r="CU709" i="30"/>
  <c r="BE695" i="30"/>
  <c r="BK695" i="30" s="1"/>
  <c r="BA695" i="30"/>
  <c r="CU710" i="30"/>
  <c r="BE696" i="30"/>
  <c r="BK696" i="30" s="1"/>
  <c r="CU711" i="30" s="1"/>
  <c r="BA696" i="30"/>
  <c r="BE697" i="30"/>
  <c r="BK697" i="30" s="1"/>
  <c r="CU712" i="30" s="1"/>
  <c r="BA697" i="30"/>
  <c r="BE698" i="30"/>
  <c r="BK698" i="30" s="1"/>
  <c r="BA698" i="30"/>
  <c r="CU713" i="30"/>
  <c r="BE699" i="30"/>
  <c r="BK699" i="30" s="1"/>
  <c r="BA699" i="30"/>
  <c r="CU714" i="30"/>
  <c r="BE700" i="30"/>
  <c r="BK700" i="30" s="1"/>
  <c r="CU715" i="30" s="1"/>
  <c r="BA700" i="30"/>
  <c r="BE701" i="30"/>
  <c r="BK701" i="30" s="1"/>
  <c r="CU716" i="30" s="1"/>
  <c r="BA701" i="30"/>
  <c r="BE702" i="30"/>
  <c r="BK702" i="30" s="1"/>
  <c r="BA702" i="30"/>
  <c r="CU717" i="30"/>
  <c r="BE703" i="30"/>
  <c r="BK703" i="30" s="1"/>
  <c r="BA703" i="30"/>
  <c r="CU718" i="30"/>
  <c r="BE704" i="30"/>
  <c r="BK704" i="30" s="1"/>
  <c r="CU719" i="30" s="1"/>
  <c r="BA704" i="30"/>
  <c r="BE705" i="30"/>
  <c r="BK705" i="30" s="1"/>
  <c r="CU720" i="30" s="1"/>
  <c r="BA705" i="30"/>
  <c r="BE706" i="30"/>
  <c r="BK706" i="30" s="1"/>
  <c r="BA706" i="30"/>
  <c r="CU721" i="30"/>
  <c r="BE707" i="30"/>
  <c r="BK707" i="30" s="1"/>
  <c r="BA707" i="30"/>
  <c r="CU722" i="30"/>
  <c r="BE708" i="30"/>
  <c r="BK708" i="30" s="1"/>
  <c r="CU723" i="30" s="1"/>
  <c r="BA708" i="30"/>
  <c r="BE709" i="30"/>
  <c r="BK709" i="30" s="1"/>
  <c r="CU724" i="30" s="1"/>
  <c r="BA709" i="30"/>
  <c r="BE710" i="30"/>
  <c r="BK710" i="30" s="1"/>
  <c r="BA710" i="30"/>
  <c r="CU725" i="30"/>
  <c r="BE711" i="30"/>
  <c r="BK711" i="30" s="1"/>
  <c r="BA711" i="30"/>
  <c r="CU726" i="30"/>
  <c r="BE712" i="30"/>
  <c r="BK712" i="30" s="1"/>
  <c r="CU727" i="30" s="1"/>
  <c r="BA712" i="30"/>
  <c r="BE713" i="30"/>
  <c r="BK713" i="30" s="1"/>
  <c r="CU728" i="30" s="1"/>
  <c r="BA713" i="30"/>
  <c r="BE714" i="30"/>
  <c r="BK714" i="30" s="1"/>
  <c r="BA714" i="30"/>
  <c r="CU729" i="30"/>
  <c r="BE715" i="30"/>
  <c r="BK715" i="30" s="1"/>
  <c r="BA715" i="30"/>
  <c r="CU730" i="30"/>
  <c r="BE716" i="30"/>
  <c r="BK716" i="30" s="1"/>
  <c r="CU731" i="30" s="1"/>
  <c r="BA716" i="30"/>
  <c r="BE717" i="30"/>
  <c r="BK717" i="30" s="1"/>
  <c r="CU732" i="30" s="1"/>
  <c r="BA717" i="30"/>
  <c r="BE718" i="30"/>
  <c r="BK718" i="30" s="1"/>
  <c r="BA718" i="30"/>
  <c r="CU733" i="30"/>
  <c r="BE719" i="30"/>
  <c r="BK719" i="30" s="1"/>
  <c r="BA719" i="30"/>
  <c r="CU734" i="30"/>
  <c r="BE720" i="30"/>
  <c r="BK720" i="30" s="1"/>
  <c r="CU735" i="30" s="1"/>
  <c r="BA720" i="30"/>
  <c r="BE721" i="30"/>
  <c r="BK721" i="30" s="1"/>
  <c r="CU736" i="30" s="1"/>
  <c r="BA721" i="30"/>
  <c r="BE722" i="30"/>
  <c r="BK722" i="30" s="1"/>
  <c r="BA722" i="30"/>
  <c r="CU737" i="30"/>
  <c r="BE723" i="30"/>
  <c r="BK723" i="30" s="1"/>
  <c r="BA723" i="30"/>
  <c r="CU738" i="30"/>
  <c r="BE724" i="30"/>
  <c r="BK724" i="30" s="1"/>
  <c r="CU739" i="30" s="1"/>
  <c r="BA724" i="30"/>
  <c r="BE725" i="30"/>
  <c r="BK725" i="30" s="1"/>
  <c r="CU740" i="30" s="1"/>
  <c r="BA725" i="30"/>
  <c r="BE726" i="30"/>
  <c r="BK726" i="30" s="1"/>
  <c r="BA726" i="30"/>
  <c r="CU741" i="30"/>
  <c r="BE727" i="30"/>
  <c r="BK727" i="30" s="1"/>
  <c r="BA727" i="30"/>
  <c r="CU742" i="30"/>
  <c r="BE728" i="30"/>
  <c r="BK728" i="30" s="1"/>
  <c r="CU743" i="30" s="1"/>
  <c r="BA728" i="30"/>
  <c r="BE729" i="30"/>
  <c r="BK729" i="30" s="1"/>
  <c r="CU744" i="30" s="1"/>
  <c r="BA729" i="30"/>
  <c r="BE730" i="30"/>
  <c r="BK730" i="30" s="1"/>
  <c r="BA730" i="30"/>
  <c r="CU745" i="30"/>
  <c r="BE731" i="30"/>
  <c r="BK731" i="30" s="1"/>
  <c r="BA731" i="30"/>
  <c r="CU746" i="30"/>
  <c r="BE732" i="30"/>
  <c r="BK732" i="30" s="1"/>
  <c r="CU747" i="30" s="1"/>
  <c r="BA732" i="30"/>
  <c r="BE733" i="30"/>
  <c r="BK733" i="30" s="1"/>
  <c r="CU748" i="30" s="1"/>
  <c r="BA733" i="30"/>
  <c r="BE734" i="30"/>
  <c r="BK734" i="30" s="1"/>
  <c r="BA734" i="30"/>
  <c r="CU749" i="30"/>
  <c r="BE735" i="30"/>
  <c r="BK735" i="30" s="1"/>
  <c r="BA735" i="30"/>
  <c r="CU750" i="30"/>
  <c r="BE736" i="30"/>
  <c r="BK736" i="30" s="1"/>
  <c r="CU751" i="30" s="1"/>
  <c r="BA736" i="30"/>
  <c r="BE737" i="30"/>
  <c r="BK737" i="30" s="1"/>
  <c r="CU752" i="30" s="1"/>
  <c r="BA737" i="30"/>
  <c r="BE738" i="30"/>
  <c r="BK738" i="30" s="1"/>
  <c r="BA738" i="30"/>
  <c r="CU753" i="30"/>
  <c r="BE739" i="30"/>
  <c r="BK739" i="30" s="1"/>
  <c r="BA739" i="30"/>
  <c r="CU754" i="30"/>
  <c r="BE740" i="30"/>
  <c r="BK740" i="30" s="1"/>
  <c r="CU755" i="30" s="1"/>
  <c r="BA740" i="30"/>
  <c r="BE741" i="30"/>
  <c r="BK741" i="30" s="1"/>
  <c r="CU756" i="30" s="1"/>
  <c r="BA741" i="30"/>
  <c r="BE742" i="30"/>
  <c r="BK742" i="30" s="1"/>
  <c r="BA742" i="30"/>
  <c r="CU757" i="30"/>
  <c r="BE743" i="30"/>
  <c r="BK743" i="30" s="1"/>
  <c r="BA743" i="30"/>
  <c r="CU758" i="30"/>
  <c r="BE744" i="30"/>
  <c r="BK744" i="30" s="1"/>
  <c r="CU759" i="30" s="1"/>
  <c r="BA744" i="30"/>
  <c r="BE745" i="30"/>
  <c r="BK745" i="30" s="1"/>
  <c r="CU760" i="30" s="1"/>
  <c r="BA745" i="30"/>
  <c r="BE746" i="30"/>
  <c r="BK746" i="30" s="1"/>
  <c r="BA746" i="30"/>
  <c r="CU761" i="30"/>
  <c r="BE747" i="30"/>
  <c r="BK747" i="30" s="1"/>
  <c r="BA747" i="30"/>
  <c r="CU762" i="30"/>
  <c r="BE748" i="30"/>
  <c r="BK748" i="30" s="1"/>
  <c r="CU763" i="30" s="1"/>
  <c r="BA748" i="30"/>
  <c r="BE749" i="30"/>
  <c r="BK749" i="30" s="1"/>
  <c r="CU764" i="30" s="1"/>
  <c r="BA749" i="30"/>
  <c r="BE750" i="30"/>
  <c r="BK750" i="30" s="1"/>
  <c r="BA750" i="30"/>
  <c r="CU765" i="30"/>
  <c r="BE751" i="30"/>
  <c r="BK751" i="30" s="1"/>
  <c r="BA751" i="30"/>
  <c r="CU766" i="30"/>
  <c r="BE752" i="30"/>
  <c r="BK752" i="30" s="1"/>
  <c r="CU767" i="30" s="1"/>
  <c r="BA752" i="30"/>
  <c r="BE753" i="30"/>
  <c r="BK753" i="30" s="1"/>
  <c r="CU768" i="30" s="1"/>
  <c r="BA753" i="30"/>
  <c r="BE754" i="30"/>
  <c r="BK754" i="30" s="1"/>
  <c r="BA754" i="30"/>
  <c r="CU769" i="30"/>
  <c r="BE755" i="30"/>
  <c r="BK755" i="30" s="1"/>
  <c r="BA755" i="30"/>
  <c r="CU770" i="30"/>
  <c r="BE756" i="30"/>
  <c r="BK756" i="30" s="1"/>
  <c r="CU771" i="30" s="1"/>
  <c r="BA756" i="30"/>
  <c r="BE757" i="30"/>
  <c r="BK757" i="30" s="1"/>
  <c r="CU772" i="30" s="1"/>
  <c r="BA757" i="30"/>
  <c r="BE758" i="30"/>
  <c r="BK758" i="30" s="1"/>
  <c r="BA758" i="30"/>
  <c r="CU773" i="30"/>
  <c r="BE759" i="30"/>
  <c r="BK759" i="30" s="1"/>
  <c r="BA759" i="30"/>
  <c r="CU774" i="30"/>
  <c r="BE760" i="30"/>
  <c r="BK760" i="30" s="1"/>
  <c r="CU775" i="30" s="1"/>
  <c r="BA760" i="30"/>
  <c r="BE761" i="30"/>
  <c r="BK761" i="30" s="1"/>
  <c r="CU776" i="30" s="1"/>
  <c r="BA761" i="30"/>
  <c r="BE762" i="30"/>
  <c r="BK762" i="30" s="1"/>
  <c r="BA762" i="30"/>
  <c r="CU777" i="30"/>
  <c r="BE763" i="30"/>
  <c r="BK763" i="30" s="1"/>
  <c r="BA763" i="30"/>
  <c r="CU778" i="30"/>
  <c r="BE764" i="30"/>
  <c r="BK764" i="30" s="1"/>
  <c r="CU779" i="30" s="1"/>
  <c r="BA764" i="30"/>
  <c r="BE765" i="30"/>
  <c r="BK765" i="30" s="1"/>
  <c r="CU780" i="30" s="1"/>
  <c r="BA765" i="30"/>
  <c r="BE766" i="30"/>
  <c r="BK766" i="30" s="1"/>
  <c r="BA766" i="30"/>
  <c r="CU781" i="30"/>
  <c r="BE767" i="30"/>
  <c r="BK767" i="30" s="1"/>
  <c r="BA767" i="30"/>
  <c r="CU782" i="30"/>
  <c r="BE768" i="30"/>
  <c r="BK768" i="30" s="1"/>
  <c r="CU783" i="30" s="1"/>
  <c r="BA768" i="30"/>
  <c r="BE769" i="30"/>
  <c r="BK769" i="30" s="1"/>
  <c r="CU784" i="30" s="1"/>
  <c r="BA769" i="30"/>
  <c r="BE770" i="30"/>
  <c r="BK770" i="30" s="1"/>
  <c r="BA770" i="30"/>
  <c r="CU785" i="30"/>
  <c r="BE771" i="30"/>
  <c r="BK771" i="30" s="1"/>
  <c r="BA771" i="30"/>
  <c r="CU786" i="30"/>
  <c r="BE772" i="30"/>
  <c r="BK772" i="30" s="1"/>
  <c r="CU787" i="30" s="1"/>
  <c r="BA772" i="30"/>
  <c r="BE773" i="30"/>
  <c r="BK773" i="30" s="1"/>
  <c r="CU788" i="30" s="1"/>
  <c r="BA773" i="30"/>
  <c r="BE774" i="30"/>
  <c r="BK774" i="30" s="1"/>
  <c r="BA774" i="30"/>
  <c r="CU789" i="30"/>
  <c r="BE775" i="30"/>
  <c r="BK775" i="30" s="1"/>
  <c r="BA775" i="30"/>
  <c r="CU790" i="30"/>
  <c r="BE776" i="30"/>
  <c r="BK776" i="30" s="1"/>
  <c r="CU791" i="30" s="1"/>
  <c r="BA776" i="30"/>
  <c r="BE777" i="30"/>
  <c r="BK777" i="30" s="1"/>
  <c r="CU792" i="30" s="1"/>
  <c r="BA777" i="30"/>
  <c r="BE778" i="30"/>
  <c r="BK778" i="30" s="1"/>
  <c r="BA778" i="30"/>
  <c r="CU793" i="30"/>
  <c r="BE779" i="30"/>
  <c r="BK779" i="30" s="1"/>
  <c r="BA779" i="30"/>
  <c r="CU794" i="30"/>
  <c r="BE780" i="30"/>
  <c r="BK780" i="30" s="1"/>
  <c r="CU795" i="30" s="1"/>
  <c r="BA780" i="30"/>
  <c r="BE781" i="30"/>
  <c r="BK781" i="30" s="1"/>
  <c r="CU796" i="30" s="1"/>
  <c r="BA781" i="30"/>
  <c r="BE782" i="30"/>
  <c r="BK782" i="30" s="1"/>
  <c r="BA782" i="30"/>
  <c r="CU797" i="30"/>
  <c r="BE783" i="30"/>
  <c r="BK783" i="30" s="1"/>
  <c r="BA783" i="30"/>
  <c r="CU798" i="30"/>
  <c r="BE784" i="30"/>
  <c r="BK784" i="30" s="1"/>
  <c r="CU799" i="30" s="1"/>
  <c r="BA784" i="30"/>
  <c r="BE785" i="30"/>
  <c r="BK785" i="30" s="1"/>
  <c r="CU800" i="30" s="1"/>
  <c r="BA785" i="30"/>
  <c r="BE786" i="30"/>
  <c r="BK786" i="30" s="1"/>
  <c r="BA786" i="30"/>
  <c r="CU801" i="30"/>
  <c r="BE787" i="30"/>
  <c r="BK787" i="30" s="1"/>
  <c r="BA787" i="30"/>
  <c r="CU802" i="30"/>
  <c r="BE788" i="30"/>
  <c r="BK788" i="30" s="1"/>
  <c r="CU803" i="30" s="1"/>
  <c r="BA788" i="30"/>
  <c r="BE789" i="30"/>
  <c r="BK789" i="30" s="1"/>
  <c r="CU804" i="30" s="1"/>
  <c r="BA789" i="30"/>
  <c r="BE790" i="30"/>
  <c r="BK790" i="30" s="1"/>
  <c r="BA790" i="30"/>
  <c r="CU805" i="30"/>
  <c r="BE791" i="30"/>
  <c r="BK791" i="30" s="1"/>
  <c r="BA791" i="30"/>
  <c r="CU806" i="30"/>
  <c r="BE792" i="30"/>
  <c r="BK792" i="30" s="1"/>
  <c r="CU807" i="30" s="1"/>
  <c r="BA792" i="30"/>
  <c r="BE793" i="30"/>
  <c r="BK793" i="30" s="1"/>
  <c r="CU808" i="30" s="1"/>
  <c r="BA793" i="30"/>
  <c r="BE794" i="30"/>
  <c r="BK794" i="30" s="1"/>
  <c r="BA794" i="30"/>
  <c r="CU809" i="30"/>
  <c r="BE795" i="30"/>
  <c r="BK795" i="30" s="1"/>
  <c r="BA795" i="30"/>
  <c r="CU810" i="30"/>
  <c r="BE796" i="30"/>
  <c r="BK796" i="30" s="1"/>
  <c r="CU811" i="30" s="1"/>
  <c r="BA796" i="30"/>
  <c r="BE797" i="30"/>
  <c r="BK797" i="30" s="1"/>
  <c r="CU812" i="30" s="1"/>
  <c r="BA797" i="30"/>
  <c r="BE798" i="30"/>
  <c r="BK798" i="30" s="1"/>
  <c r="BA798" i="30"/>
  <c r="CU813" i="30"/>
  <c r="BE799" i="30"/>
  <c r="BK799" i="30" s="1"/>
  <c r="BA799" i="30"/>
  <c r="CU814" i="30"/>
  <c r="BE800" i="30"/>
  <c r="BK800" i="30" s="1"/>
  <c r="CU815" i="30" s="1"/>
  <c r="BA800" i="30"/>
  <c r="BE801" i="30"/>
  <c r="BK801" i="30" s="1"/>
  <c r="CU816" i="30" s="1"/>
  <c r="BA801" i="30"/>
  <c r="BE802" i="30"/>
  <c r="BK802" i="30" s="1"/>
  <c r="BA802" i="30"/>
  <c r="CU817" i="30"/>
  <c r="BE803" i="30"/>
  <c r="BK803" i="30" s="1"/>
  <c r="BA803" i="30"/>
  <c r="CU818" i="30"/>
  <c r="BE804" i="30"/>
  <c r="BK804" i="30" s="1"/>
  <c r="CU819" i="30" s="1"/>
  <c r="BA804" i="30"/>
  <c r="BE805" i="30"/>
  <c r="BK805" i="30" s="1"/>
  <c r="CU820" i="30" s="1"/>
  <c r="BA805" i="30"/>
  <c r="BE806" i="30"/>
  <c r="BK806" i="30" s="1"/>
  <c r="BA806" i="30"/>
  <c r="CU821" i="30"/>
  <c r="BE807" i="30"/>
  <c r="BK807" i="30" s="1"/>
  <c r="BA807" i="30"/>
  <c r="CU822" i="30"/>
  <c r="BE808" i="30"/>
  <c r="BK808" i="30" s="1"/>
  <c r="CU823" i="30" s="1"/>
  <c r="BA808" i="30"/>
  <c r="BE809" i="30"/>
  <c r="BK809" i="30" s="1"/>
  <c r="CU824" i="30" s="1"/>
  <c r="BA809" i="30"/>
  <c r="BE810" i="30"/>
  <c r="BK810" i="30" s="1"/>
  <c r="BA810" i="30"/>
  <c r="CU825" i="30"/>
  <c r="BE811" i="30"/>
  <c r="BK811" i="30" s="1"/>
  <c r="BA811" i="30"/>
  <c r="CU826" i="30"/>
  <c r="BE812" i="30"/>
  <c r="BK812" i="30" s="1"/>
  <c r="CU827" i="30" s="1"/>
  <c r="BA812" i="30"/>
  <c r="BE813" i="30"/>
  <c r="BK813" i="30" s="1"/>
  <c r="CU828" i="30" s="1"/>
  <c r="BA813" i="30"/>
  <c r="BE814" i="30"/>
  <c r="BK814" i="30" s="1"/>
  <c r="BA814" i="30"/>
  <c r="CU829" i="30"/>
  <c r="BE815" i="30"/>
  <c r="BK815" i="30" s="1"/>
  <c r="BA815" i="30"/>
  <c r="CU830" i="30"/>
  <c r="BE816" i="30"/>
  <c r="BK816" i="30" s="1"/>
  <c r="CU831" i="30" s="1"/>
  <c r="BA816" i="30"/>
  <c r="BE817" i="30"/>
  <c r="BK817" i="30" s="1"/>
  <c r="CU832" i="30" s="1"/>
  <c r="BA817" i="30"/>
  <c r="BE818" i="30"/>
  <c r="BK818" i="30" s="1"/>
  <c r="BA818" i="30"/>
  <c r="CU833" i="30"/>
  <c r="BE819" i="30"/>
  <c r="BA819" i="30"/>
  <c r="BE820" i="30"/>
  <c r="BK820" i="30" s="1"/>
  <c r="CU835" i="30" s="1"/>
  <c r="BA820" i="30"/>
  <c r="BE821" i="30"/>
  <c r="BK821" i="30" s="1"/>
  <c r="CU836" i="30" s="1"/>
  <c r="BA821" i="30"/>
  <c r="BE822" i="30"/>
  <c r="BA822" i="30"/>
  <c r="BE823" i="30"/>
  <c r="BA823" i="30"/>
  <c r="BE824" i="30"/>
  <c r="BK824" i="30" s="1"/>
  <c r="CU839" i="30" s="1"/>
  <c r="BA824" i="30"/>
  <c r="BE825" i="30"/>
  <c r="BK825" i="30" s="1"/>
  <c r="CU840" i="30" s="1"/>
  <c r="BA825" i="30"/>
  <c r="BE826" i="30"/>
  <c r="BA826" i="30"/>
  <c r="BE827" i="30"/>
  <c r="BK827" i="30" s="1"/>
  <c r="BA827" i="30"/>
  <c r="CU842" i="30"/>
  <c r="BE828" i="30"/>
  <c r="BK828" i="30" s="1"/>
  <c r="CU843" i="30" s="1"/>
  <c r="BA828" i="30"/>
  <c r="BE829" i="30"/>
  <c r="BK829" i="30" s="1"/>
  <c r="CU844" i="30" s="1"/>
  <c r="BA829" i="30"/>
  <c r="BE830" i="30"/>
  <c r="BA830" i="30"/>
  <c r="BE831" i="30"/>
  <c r="BK831" i="30" s="1"/>
  <c r="BA831" i="30"/>
  <c r="CU846" i="30"/>
  <c r="BE832" i="30"/>
  <c r="BK832" i="30" s="1"/>
  <c r="CU847" i="30" s="1"/>
  <c r="BA832" i="30"/>
  <c r="BE833" i="30"/>
  <c r="BK833" i="30" s="1"/>
  <c r="CU848" i="30" s="1"/>
  <c r="BA833" i="30"/>
  <c r="BE834" i="30"/>
  <c r="BA834" i="30"/>
  <c r="BE835" i="30"/>
  <c r="BK835" i="30" s="1"/>
  <c r="BA835" i="30"/>
  <c r="CU850" i="30"/>
  <c r="BE836" i="30"/>
  <c r="BK836" i="30" s="1"/>
  <c r="CU851" i="30" s="1"/>
  <c r="BA836" i="30"/>
  <c r="BE837" i="30"/>
  <c r="BK837" i="30" s="1"/>
  <c r="CU852" i="30" s="1"/>
  <c r="BA837" i="30"/>
  <c r="BE838" i="30"/>
  <c r="BA838" i="30"/>
  <c r="BE839" i="30"/>
  <c r="BK839" i="30" s="1"/>
  <c r="BA839" i="30"/>
  <c r="CU854" i="30"/>
  <c r="BE840" i="30"/>
  <c r="BK840" i="30" s="1"/>
  <c r="CU855" i="30" s="1"/>
  <c r="BA840" i="30"/>
  <c r="BE841" i="30"/>
  <c r="BK841" i="30" s="1"/>
  <c r="CU856" i="30" s="1"/>
  <c r="BA841" i="30"/>
  <c r="BE842" i="30"/>
  <c r="BA842" i="30"/>
  <c r="BE843" i="30"/>
  <c r="BK843" i="30" s="1"/>
  <c r="BA843" i="30"/>
  <c r="CU858" i="30"/>
  <c r="BE844" i="30"/>
  <c r="BK844" i="30" s="1"/>
  <c r="CU859" i="30" s="1"/>
  <c r="BA844" i="30"/>
  <c r="BE845" i="30"/>
  <c r="BK845" i="30" s="1"/>
  <c r="CU860" i="30" s="1"/>
  <c r="BA845" i="30"/>
  <c r="BE846" i="30"/>
  <c r="BA846" i="30"/>
  <c r="BE847" i="30"/>
  <c r="BK847" i="30" s="1"/>
  <c r="BA847" i="30"/>
  <c r="CU862" i="30"/>
  <c r="BE848" i="30"/>
  <c r="BK848" i="30" s="1"/>
  <c r="CU863" i="30" s="1"/>
  <c r="BA848" i="30"/>
  <c r="BE849" i="30"/>
  <c r="BK849" i="30" s="1"/>
  <c r="CU864" i="30" s="1"/>
  <c r="BA849" i="30"/>
  <c r="BE850" i="30"/>
  <c r="BA850" i="30"/>
  <c r="BE851" i="30"/>
  <c r="BK851" i="30" s="1"/>
  <c r="BA851" i="30"/>
  <c r="CU866" i="30"/>
  <c r="BE852" i="30"/>
  <c r="BK852" i="30" s="1"/>
  <c r="CU867" i="30" s="1"/>
  <c r="BA852" i="30"/>
  <c r="BE853" i="30"/>
  <c r="BK853" i="30" s="1"/>
  <c r="CU868" i="30" s="1"/>
  <c r="BA853" i="30"/>
  <c r="BE854" i="30"/>
  <c r="BA854" i="30"/>
  <c r="BE855" i="30"/>
  <c r="BK855" i="30" s="1"/>
  <c r="BA855" i="30"/>
  <c r="CU870" i="30"/>
  <c r="BE856" i="30"/>
  <c r="BK856" i="30" s="1"/>
  <c r="CU871" i="30" s="1"/>
  <c r="BA856" i="30"/>
  <c r="BE857" i="30"/>
  <c r="BK857" i="30" s="1"/>
  <c r="CU872" i="30" s="1"/>
  <c r="BA857" i="30"/>
  <c r="BE858" i="30"/>
  <c r="BA858" i="30"/>
  <c r="BE859" i="30"/>
  <c r="BK859" i="30" s="1"/>
  <c r="BA859" i="30"/>
  <c r="CU874" i="30"/>
  <c r="BE860" i="30"/>
  <c r="BK860" i="30" s="1"/>
  <c r="CU875" i="30" s="1"/>
  <c r="BA860" i="30"/>
  <c r="BE861" i="30"/>
  <c r="BK861" i="30" s="1"/>
  <c r="CU876" i="30" s="1"/>
  <c r="BA861" i="30"/>
  <c r="BE862" i="30"/>
  <c r="BA862" i="30"/>
  <c r="BE863" i="30"/>
  <c r="BK863" i="30" s="1"/>
  <c r="BA863" i="30"/>
  <c r="CU878" i="30"/>
  <c r="BE864" i="30"/>
  <c r="BK864" i="30" s="1"/>
  <c r="CU879" i="30" s="1"/>
  <c r="BA864" i="30"/>
  <c r="BE865" i="30"/>
  <c r="BK865" i="30" s="1"/>
  <c r="CU880" i="30" s="1"/>
  <c r="BA865" i="30"/>
  <c r="BE866" i="30"/>
  <c r="BA866" i="30"/>
  <c r="BE867" i="30"/>
  <c r="BK867" i="30" s="1"/>
  <c r="BA867" i="30"/>
  <c r="CU882" i="30"/>
  <c r="BE868" i="30"/>
  <c r="BK868" i="30" s="1"/>
  <c r="CU883" i="30" s="1"/>
  <c r="BA868" i="30"/>
  <c r="BE869" i="30"/>
  <c r="BK869" i="30" s="1"/>
  <c r="CU884" i="30" s="1"/>
  <c r="BA869" i="30"/>
  <c r="BE870" i="30"/>
  <c r="BA870" i="30"/>
  <c r="BE871" i="30"/>
  <c r="BK871" i="30" s="1"/>
  <c r="BA871" i="30"/>
  <c r="CU886" i="30"/>
  <c r="BE872" i="30"/>
  <c r="BK872" i="30" s="1"/>
  <c r="CU887" i="30" s="1"/>
  <c r="BA872" i="30"/>
  <c r="BE873" i="30"/>
  <c r="BK873" i="30" s="1"/>
  <c r="CU888" i="30" s="1"/>
  <c r="BA873" i="30"/>
  <c r="BE874" i="30"/>
  <c r="BA874" i="30"/>
  <c r="BE875" i="30"/>
  <c r="BK875" i="30" s="1"/>
  <c r="BA875" i="30"/>
  <c r="CU890" i="30"/>
  <c r="BE876" i="30"/>
  <c r="BK876" i="30" s="1"/>
  <c r="CU891" i="30" s="1"/>
  <c r="BA876" i="30"/>
  <c r="BE877" i="30"/>
  <c r="BK877" i="30" s="1"/>
  <c r="CU892" i="30" s="1"/>
  <c r="BA877" i="30"/>
  <c r="BE878" i="30"/>
  <c r="BA878" i="30"/>
  <c r="BE879" i="30"/>
  <c r="BK879" i="30" s="1"/>
  <c r="BA879" i="30"/>
  <c r="CU894" i="30"/>
  <c r="BE880" i="30"/>
  <c r="BK880" i="30" s="1"/>
  <c r="CU895" i="30" s="1"/>
  <c r="BA880" i="30"/>
  <c r="BE881" i="30"/>
  <c r="BK881" i="30" s="1"/>
  <c r="CU896" i="30" s="1"/>
  <c r="BA881" i="30"/>
  <c r="BE882" i="30"/>
  <c r="BA882" i="30"/>
  <c r="BE883" i="30"/>
  <c r="BK883" i="30" s="1"/>
  <c r="BA883" i="30"/>
  <c r="CU898" i="30"/>
  <c r="BE884" i="30"/>
  <c r="BK884" i="30" s="1"/>
  <c r="CU899" i="30" s="1"/>
  <c r="BA884" i="30"/>
  <c r="BE885" i="30"/>
  <c r="BK885" i="30" s="1"/>
  <c r="CU900" i="30" s="1"/>
  <c r="BA885" i="30"/>
  <c r="BE886" i="30"/>
  <c r="BA886" i="30"/>
  <c r="BE887" i="30"/>
  <c r="BK887" i="30" s="1"/>
  <c r="BA887" i="30"/>
  <c r="CU902" i="30"/>
  <c r="BE888" i="30"/>
  <c r="BK888" i="30" s="1"/>
  <c r="CU903" i="30" s="1"/>
  <c r="BA888" i="30"/>
  <c r="BE889" i="30"/>
  <c r="BK889" i="30" s="1"/>
  <c r="CU904" i="30" s="1"/>
  <c r="BA889" i="30"/>
  <c r="BE890" i="30"/>
  <c r="BA890" i="30"/>
  <c r="BE891" i="30"/>
  <c r="BK891" i="30" s="1"/>
  <c r="BA891" i="30"/>
  <c r="CU906" i="30"/>
  <c r="BE892" i="30"/>
  <c r="BK892" i="30" s="1"/>
  <c r="CU907" i="30" s="1"/>
  <c r="BA892" i="30"/>
  <c r="BE893" i="30"/>
  <c r="BK893" i="30" s="1"/>
  <c r="CU908" i="30" s="1"/>
  <c r="BA893" i="30"/>
  <c r="BE894" i="30"/>
  <c r="BA894" i="30"/>
  <c r="BE895" i="30"/>
  <c r="BK895" i="30" s="1"/>
  <c r="BA895" i="30"/>
  <c r="CU910" i="30"/>
  <c r="BE896" i="30"/>
  <c r="BK896" i="30" s="1"/>
  <c r="CU911" i="30" s="1"/>
  <c r="BA896" i="30"/>
  <c r="BE897" i="30"/>
  <c r="BK897" i="30" s="1"/>
  <c r="CU912" i="30" s="1"/>
  <c r="BA897" i="30"/>
  <c r="BE898" i="30"/>
  <c r="BA898" i="30"/>
  <c r="BE899" i="30"/>
  <c r="BK899" i="30" s="1"/>
  <c r="BA899" i="30"/>
  <c r="CU914" i="30"/>
  <c r="BE900" i="30"/>
  <c r="BK900" i="30" s="1"/>
  <c r="CU915" i="30" s="1"/>
  <c r="BA900" i="30"/>
  <c r="BE901" i="30"/>
  <c r="BK901" i="30" s="1"/>
  <c r="CU916" i="30" s="1"/>
  <c r="BA901" i="30"/>
  <c r="BE902" i="30"/>
  <c r="BA902" i="30"/>
  <c r="BE903" i="30"/>
  <c r="BK903" i="30" s="1"/>
  <c r="BA903" i="30"/>
  <c r="CU918" i="30"/>
  <c r="BE904" i="30"/>
  <c r="BK904" i="30" s="1"/>
  <c r="CU919" i="30" s="1"/>
  <c r="BA904" i="30"/>
  <c r="BE905" i="30"/>
  <c r="BK905" i="30" s="1"/>
  <c r="CU920" i="30" s="1"/>
  <c r="BA905" i="30"/>
  <c r="BE906" i="30"/>
  <c r="BA906" i="30"/>
  <c r="BE907" i="30"/>
  <c r="BK907" i="30" s="1"/>
  <c r="BA907" i="30"/>
  <c r="CU922" i="30"/>
  <c r="BE908" i="30"/>
  <c r="BK908" i="30" s="1"/>
  <c r="CU923" i="30" s="1"/>
  <c r="BA908" i="30"/>
  <c r="BE909" i="30"/>
  <c r="BK909" i="30" s="1"/>
  <c r="CU924" i="30" s="1"/>
  <c r="BA909" i="30"/>
  <c r="BE910" i="30"/>
  <c r="BA910" i="30"/>
  <c r="BE911" i="30"/>
  <c r="BK911" i="30" s="1"/>
  <c r="BA911" i="30"/>
  <c r="CU926" i="30"/>
  <c r="BE912" i="30"/>
  <c r="BK912" i="30" s="1"/>
  <c r="CU927" i="30" s="1"/>
  <c r="BA912" i="30"/>
  <c r="BE913" i="30"/>
  <c r="BK913" i="30" s="1"/>
  <c r="CU928" i="30" s="1"/>
  <c r="BA913" i="30"/>
  <c r="BE914" i="30"/>
  <c r="BA914" i="30"/>
  <c r="BE915" i="30"/>
  <c r="BK915" i="30" s="1"/>
  <c r="BA915" i="30"/>
  <c r="CU930" i="30"/>
  <c r="BE916" i="30"/>
  <c r="BK916" i="30" s="1"/>
  <c r="CU931" i="30" s="1"/>
  <c r="BA916" i="30"/>
  <c r="BE917" i="30"/>
  <c r="BK917" i="30" s="1"/>
  <c r="CU932" i="30" s="1"/>
  <c r="BA917" i="30"/>
  <c r="BE918" i="30"/>
  <c r="BA918" i="30"/>
  <c r="BE919" i="30"/>
  <c r="BK919" i="30" s="1"/>
  <c r="BA919" i="30"/>
  <c r="CU934" i="30"/>
  <c r="BE920" i="30"/>
  <c r="BK920" i="30" s="1"/>
  <c r="CU935" i="30" s="1"/>
  <c r="BA920" i="30"/>
  <c r="BE921" i="30"/>
  <c r="BK921" i="30" s="1"/>
  <c r="CU936" i="30" s="1"/>
  <c r="BA921" i="30"/>
  <c r="BE922" i="30"/>
  <c r="BA922" i="30"/>
  <c r="BE923" i="30"/>
  <c r="BK923" i="30" s="1"/>
  <c r="BA923" i="30"/>
  <c r="CU938" i="30"/>
  <c r="BE924" i="30"/>
  <c r="BK924" i="30" s="1"/>
  <c r="CU939" i="30" s="1"/>
  <c r="BA924" i="30"/>
  <c r="BE925" i="30"/>
  <c r="BK925" i="30" s="1"/>
  <c r="CU940" i="30" s="1"/>
  <c r="BA925" i="30"/>
  <c r="BE926" i="30"/>
  <c r="BA926" i="30"/>
  <c r="BE927" i="30"/>
  <c r="BK927" i="30" s="1"/>
  <c r="BA927" i="30"/>
  <c r="CU942" i="30"/>
  <c r="BE928" i="30"/>
  <c r="BK928" i="30" s="1"/>
  <c r="CU943" i="30" s="1"/>
  <c r="BA928" i="30"/>
  <c r="BE929" i="30"/>
  <c r="BK929" i="30" s="1"/>
  <c r="CU944" i="30" s="1"/>
  <c r="BA929" i="30"/>
  <c r="BE930" i="30"/>
  <c r="BA930" i="30"/>
  <c r="BE931" i="30"/>
  <c r="BK931" i="30" s="1"/>
  <c r="BA931" i="30"/>
  <c r="CU946" i="30"/>
  <c r="BE932" i="30"/>
  <c r="BK932" i="30" s="1"/>
  <c r="CU947" i="30" s="1"/>
  <c r="BA932" i="30"/>
  <c r="BE933" i="30"/>
  <c r="BK933" i="30" s="1"/>
  <c r="CU948" i="30" s="1"/>
  <c r="BA933" i="30"/>
  <c r="BE934" i="30"/>
  <c r="BA934" i="30"/>
  <c r="BE935" i="30"/>
  <c r="BK935" i="30" s="1"/>
  <c r="BA935" i="30"/>
  <c r="CU950" i="30"/>
  <c r="BE936" i="30"/>
  <c r="BK936" i="30" s="1"/>
  <c r="CU951" i="30" s="1"/>
  <c r="BA936" i="30"/>
  <c r="BE937" i="30"/>
  <c r="BK937" i="30" s="1"/>
  <c r="CU952" i="30" s="1"/>
  <c r="BA937" i="30"/>
  <c r="BE938" i="30"/>
  <c r="BA938" i="30"/>
  <c r="BE939" i="30"/>
  <c r="BK939" i="30" s="1"/>
  <c r="BA939" i="30"/>
  <c r="CU954" i="30"/>
  <c r="BE940" i="30"/>
  <c r="BK940" i="30" s="1"/>
  <c r="CU955" i="30" s="1"/>
  <c r="BA940" i="30"/>
  <c r="BE941" i="30"/>
  <c r="BK941" i="30" s="1"/>
  <c r="CU956" i="30" s="1"/>
  <c r="BA941" i="30"/>
  <c r="BE942" i="30"/>
  <c r="BA942" i="30"/>
  <c r="BE943" i="30"/>
  <c r="BK943" i="30" s="1"/>
  <c r="BA943" i="30"/>
  <c r="CU958" i="30"/>
  <c r="BE944" i="30"/>
  <c r="BK944" i="30" s="1"/>
  <c r="CU959" i="30" s="1"/>
  <c r="BA944" i="30"/>
  <c r="BE945" i="30"/>
  <c r="BK945" i="30" s="1"/>
  <c r="CU960" i="30" s="1"/>
  <c r="BA945" i="30"/>
  <c r="BE946" i="30"/>
  <c r="BA946" i="30"/>
  <c r="BE947" i="30"/>
  <c r="BK947" i="30" s="1"/>
  <c r="BA947" i="30"/>
  <c r="CU962" i="30"/>
  <c r="BE948" i="30"/>
  <c r="BK948" i="30" s="1"/>
  <c r="CU963" i="30" s="1"/>
  <c r="BA948" i="30"/>
  <c r="BE949" i="30"/>
  <c r="BK949" i="30" s="1"/>
  <c r="CU964" i="30" s="1"/>
  <c r="BA949" i="30"/>
  <c r="BE950" i="30"/>
  <c r="BA950" i="30"/>
  <c r="BE951" i="30"/>
  <c r="BK951" i="30" s="1"/>
  <c r="BA951" i="30"/>
  <c r="CU966" i="30"/>
  <c r="BE952" i="30"/>
  <c r="BK952" i="30" s="1"/>
  <c r="CU967" i="30" s="1"/>
  <c r="BA952" i="30"/>
  <c r="BE953" i="30"/>
  <c r="BK953" i="30" s="1"/>
  <c r="CU968" i="30" s="1"/>
  <c r="BA953" i="30"/>
  <c r="BE954" i="30"/>
  <c r="BA954" i="30"/>
  <c r="BE955" i="30"/>
  <c r="BK955" i="30" s="1"/>
  <c r="BA955" i="30"/>
  <c r="CU970" i="30"/>
  <c r="BE956" i="30"/>
  <c r="BK956" i="30" s="1"/>
  <c r="CU971" i="30" s="1"/>
  <c r="BA956" i="30"/>
  <c r="BE957" i="30"/>
  <c r="BK957" i="30" s="1"/>
  <c r="CU972" i="30" s="1"/>
  <c r="BA957" i="30"/>
  <c r="BE958" i="30"/>
  <c r="BA958" i="30"/>
  <c r="BE959" i="30"/>
  <c r="BK959" i="30" s="1"/>
  <c r="BA959" i="30"/>
  <c r="CU974" i="30"/>
  <c r="BE960" i="30"/>
  <c r="BK960" i="30" s="1"/>
  <c r="CU975" i="30" s="1"/>
  <c r="BA960" i="30"/>
  <c r="BE961" i="30"/>
  <c r="BK961" i="30" s="1"/>
  <c r="CU976" i="30" s="1"/>
  <c r="BA961" i="30"/>
  <c r="BE962" i="30"/>
  <c r="BA962" i="30"/>
  <c r="BE963" i="30"/>
  <c r="BK963" i="30" s="1"/>
  <c r="BA963" i="30"/>
  <c r="CU978" i="30"/>
  <c r="BE964" i="30"/>
  <c r="BK964" i="30" s="1"/>
  <c r="CU979" i="30" s="1"/>
  <c r="BA964" i="30"/>
  <c r="BE965" i="30"/>
  <c r="BK965" i="30" s="1"/>
  <c r="CU980" i="30" s="1"/>
  <c r="BA965" i="30"/>
  <c r="BE966" i="30"/>
  <c r="BA966" i="30"/>
  <c r="BE967" i="30"/>
  <c r="BK967" i="30" s="1"/>
  <c r="BA967" i="30"/>
  <c r="CU982" i="30"/>
  <c r="BE968" i="30"/>
  <c r="BK968" i="30" s="1"/>
  <c r="CU983" i="30" s="1"/>
  <c r="BA968" i="30"/>
  <c r="BE969" i="30"/>
  <c r="BK969" i="30" s="1"/>
  <c r="CU984" i="30" s="1"/>
  <c r="BA969" i="30"/>
  <c r="BE970" i="30"/>
  <c r="BA970" i="30"/>
  <c r="BE971" i="30"/>
  <c r="BK971" i="30" s="1"/>
  <c r="BA971" i="30"/>
  <c r="CU986" i="30"/>
  <c r="BE972" i="30"/>
  <c r="BK972" i="30" s="1"/>
  <c r="CU987" i="30" s="1"/>
  <c r="BA972" i="30"/>
  <c r="BE973" i="30"/>
  <c r="BK973" i="30" s="1"/>
  <c r="CU988" i="30" s="1"/>
  <c r="BA973" i="30"/>
  <c r="BE974" i="30"/>
  <c r="BA974" i="30"/>
  <c r="BE975" i="30"/>
  <c r="BK975" i="30" s="1"/>
  <c r="BA975" i="30"/>
  <c r="CU990" i="30"/>
  <c r="BE976" i="30"/>
  <c r="BK976" i="30" s="1"/>
  <c r="CU991" i="30" s="1"/>
  <c r="BA976" i="30"/>
  <c r="BE977" i="30"/>
  <c r="BK977" i="30" s="1"/>
  <c r="CU992" i="30" s="1"/>
  <c r="BA977" i="30"/>
  <c r="BE978" i="30"/>
  <c r="BA978" i="30"/>
  <c r="BE979" i="30"/>
  <c r="BK979" i="30" s="1"/>
  <c r="BA979" i="30"/>
  <c r="CU994" i="30"/>
  <c r="BE980" i="30"/>
  <c r="BK980" i="30" s="1"/>
  <c r="CU995" i="30" s="1"/>
  <c r="BA980" i="30"/>
  <c r="BE981" i="30"/>
  <c r="BK981" i="30" s="1"/>
  <c r="CU996" i="30" s="1"/>
  <c r="BA981" i="30"/>
  <c r="BE982" i="30"/>
  <c r="BA982" i="30"/>
  <c r="BE983" i="30"/>
  <c r="BK983" i="30" s="1"/>
  <c r="BA983" i="30"/>
  <c r="CU998" i="30"/>
  <c r="BE984" i="30"/>
  <c r="BK984" i="30" s="1"/>
  <c r="CU999" i="30" s="1"/>
  <c r="BA984" i="30"/>
  <c r="BE985" i="30"/>
  <c r="BK985" i="30" s="1"/>
  <c r="CU1000" i="30" s="1"/>
  <c r="BA985" i="30"/>
  <c r="BE986" i="30"/>
  <c r="BA986" i="30"/>
  <c r="BE987" i="30"/>
  <c r="BK987" i="30" s="1"/>
  <c r="BA987" i="30"/>
  <c r="CU1002" i="30"/>
  <c r="BE988" i="30"/>
  <c r="BK988" i="30" s="1"/>
  <c r="CU1003" i="30" s="1"/>
  <c r="BA988" i="30"/>
  <c r="BE989" i="30"/>
  <c r="BK989" i="30" s="1"/>
  <c r="CU1004" i="30" s="1"/>
  <c r="BA989" i="30"/>
  <c r="BE990" i="30"/>
  <c r="BA990" i="30"/>
  <c r="BE991" i="30"/>
  <c r="BK991" i="30" s="1"/>
  <c r="BA991" i="30"/>
  <c r="CU1006" i="30"/>
  <c r="BE992" i="30"/>
  <c r="BK992" i="30" s="1"/>
  <c r="CU1007" i="30" s="1"/>
  <c r="BA992" i="30"/>
  <c r="BE993" i="30"/>
  <c r="BK993" i="30" s="1"/>
  <c r="CU1008" i="30" s="1"/>
  <c r="BA993" i="30"/>
  <c r="BE994" i="30"/>
  <c r="BA994" i="30"/>
  <c r="BE995" i="30"/>
  <c r="BK995" i="30" s="1"/>
  <c r="BA995" i="30"/>
  <c r="CU1010" i="30"/>
  <c r="BE996" i="30"/>
  <c r="BK996" i="30" s="1"/>
  <c r="CU1011" i="30" s="1"/>
  <c r="BA996" i="30"/>
  <c r="BE997" i="30"/>
  <c r="BK997" i="30" s="1"/>
  <c r="CU1012" i="30" s="1"/>
  <c r="BA997" i="30"/>
  <c r="BE998" i="30"/>
  <c r="BA998" i="30"/>
  <c r="BE999" i="30"/>
  <c r="BK999" i="30" s="1"/>
  <c r="BA999" i="30"/>
  <c r="CU1014" i="30"/>
  <c r="BE1000" i="30"/>
  <c r="BK1000" i="30" s="1"/>
  <c r="CU1015" i="30" s="1"/>
  <c r="BA1000" i="30"/>
  <c r="BE1001" i="30"/>
  <c r="BK1001" i="30" s="1"/>
  <c r="CU1016" i="30" s="1"/>
  <c r="BA1001" i="30"/>
  <c r="BE1002" i="30"/>
  <c r="BA1002" i="30"/>
  <c r="BE1003" i="30"/>
  <c r="BK1003" i="30" s="1"/>
  <c r="BA1003" i="30"/>
  <c r="CU1018" i="30"/>
  <c r="BE1004" i="30"/>
  <c r="BK1004" i="30" s="1"/>
  <c r="CU1019" i="30" s="1"/>
  <c r="BA1004" i="30"/>
  <c r="BE1005" i="30"/>
  <c r="BK1005" i="30" s="1"/>
  <c r="CU1020" i="30" s="1"/>
  <c r="BA1005" i="30"/>
  <c r="BE1006" i="30"/>
  <c r="BA1006" i="30"/>
  <c r="BE1007" i="30"/>
  <c r="BK1007" i="30" s="1"/>
  <c r="BA1007" i="30"/>
  <c r="CU1022" i="30"/>
  <c r="BE1008" i="30"/>
  <c r="BK1008" i="30" s="1"/>
  <c r="CU1023" i="30" s="1"/>
  <c r="BA1008" i="30"/>
  <c r="BE1009" i="30"/>
  <c r="BK1009" i="30" s="1"/>
  <c r="CU1024" i="30" s="1"/>
  <c r="BA1009" i="30"/>
  <c r="BE1010" i="30"/>
  <c r="BA1010" i="30"/>
  <c r="BE1011" i="30"/>
  <c r="BK1011" i="30" s="1"/>
  <c r="BA1011" i="30"/>
  <c r="CU1026" i="30"/>
  <c r="BE1012" i="30"/>
  <c r="BK1012" i="30" s="1"/>
  <c r="CU1027" i="30" s="1"/>
  <c r="BA1012" i="30"/>
  <c r="BE1013" i="30"/>
  <c r="BK1013" i="30" s="1"/>
  <c r="CU1028" i="30" s="1"/>
  <c r="BA1013" i="30"/>
  <c r="BE1014" i="30"/>
  <c r="BA1014" i="30"/>
  <c r="BE1015" i="30"/>
  <c r="BK1015" i="30" s="1"/>
  <c r="BA1015" i="30"/>
  <c r="CU1030" i="30"/>
  <c r="BE1016" i="30"/>
  <c r="BK1016" i="30" s="1"/>
  <c r="CU1031" i="30" s="1"/>
  <c r="BA1016" i="30"/>
  <c r="BE1017" i="30"/>
  <c r="BK1017" i="30" s="1"/>
  <c r="CU1032" i="30" s="1"/>
  <c r="BA1017" i="30"/>
  <c r="BE1018" i="30"/>
  <c r="BA1018" i="30"/>
  <c r="BE1019" i="30"/>
  <c r="BK1019" i="30" s="1"/>
  <c r="BA1019" i="30"/>
  <c r="CU1034" i="30"/>
  <c r="BE1020" i="30"/>
  <c r="BK1020" i="30" s="1"/>
  <c r="CU1035" i="30" s="1"/>
  <c r="BA1020" i="30"/>
  <c r="BE1021" i="30"/>
  <c r="BK1021" i="30" s="1"/>
  <c r="CU1036" i="30" s="1"/>
  <c r="BA1021" i="30"/>
  <c r="BE1022" i="30"/>
  <c r="BA1022" i="30"/>
  <c r="BE1023" i="30"/>
  <c r="BK1023" i="30" s="1"/>
  <c r="BA1023" i="30"/>
  <c r="CU1038" i="30"/>
  <c r="BE1024" i="30"/>
  <c r="BK1024" i="30" s="1"/>
  <c r="CU1039" i="30" s="1"/>
  <c r="BA1024" i="30"/>
  <c r="BE1025" i="30"/>
  <c r="BK1025" i="30" s="1"/>
  <c r="CU1040" i="30" s="1"/>
  <c r="BA1025" i="30"/>
  <c r="BE1026" i="30"/>
  <c r="BA1026" i="30"/>
  <c r="BE1027" i="30"/>
  <c r="BK1027" i="30" s="1"/>
  <c r="BA1027" i="30"/>
  <c r="CU1042" i="30"/>
  <c r="BE1028" i="30"/>
  <c r="BK1028" i="30" s="1"/>
  <c r="CU1043" i="30" s="1"/>
  <c r="BA1028" i="30"/>
  <c r="BE1029" i="30"/>
  <c r="BK1029" i="30" s="1"/>
  <c r="CU1044" i="30" s="1"/>
  <c r="BA1029" i="30"/>
  <c r="BE1030" i="30"/>
  <c r="BA1030" i="30"/>
  <c r="BE1031" i="30"/>
  <c r="BK1031" i="30" s="1"/>
  <c r="BA1031" i="30"/>
  <c r="CU1046" i="30"/>
  <c r="BE1032" i="30"/>
  <c r="BK1032" i="30" s="1"/>
  <c r="CU1047" i="30" s="1"/>
  <c r="BA1032" i="30"/>
  <c r="BE1033" i="30"/>
  <c r="BK1033" i="30" s="1"/>
  <c r="CU1048" i="30" s="1"/>
  <c r="BA1033" i="30"/>
  <c r="BE1034" i="30"/>
  <c r="BA1034" i="30"/>
  <c r="BE1035" i="30"/>
  <c r="BK1035" i="30" s="1"/>
  <c r="BA1035" i="30"/>
  <c r="CU1050" i="30"/>
  <c r="BE1036" i="30"/>
  <c r="BK1036" i="30" s="1"/>
  <c r="CU1051" i="30" s="1"/>
  <c r="BA1036" i="30"/>
  <c r="BE1037" i="30"/>
  <c r="BK1037" i="30" s="1"/>
  <c r="CU1052" i="30" s="1"/>
  <c r="BA1037" i="30"/>
  <c r="BE1038" i="30"/>
  <c r="BA1038" i="30"/>
  <c r="BE1039" i="30"/>
  <c r="BK1039" i="30" s="1"/>
  <c r="BA1039" i="30"/>
  <c r="CU1054" i="30"/>
  <c r="BE1040" i="30"/>
  <c r="BK1040" i="30" s="1"/>
  <c r="CU1055" i="30" s="1"/>
  <c r="BA1040" i="30"/>
  <c r="BE1041" i="30"/>
  <c r="BK1041" i="30" s="1"/>
  <c r="CU1056" i="30" s="1"/>
  <c r="BA1041" i="30"/>
  <c r="BE1042" i="30"/>
  <c r="BA1042" i="30"/>
  <c r="BE1043" i="30"/>
  <c r="BK1043" i="30" s="1"/>
  <c r="BA1043" i="30"/>
  <c r="CU1058" i="30"/>
  <c r="BE1044" i="30"/>
  <c r="BK1044" i="30" s="1"/>
  <c r="CU1059" i="30" s="1"/>
  <c r="BA1044" i="30"/>
  <c r="BE1045" i="30"/>
  <c r="BK1045" i="30" s="1"/>
  <c r="CU1060" i="30" s="1"/>
  <c r="BA1045" i="30"/>
  <c r="BE1046" i="30"/>
  <c r="BA1046" i="30"/>
  <c r="BE1047" i="30"/>
  <c r="BK1047" i="30" s="1"/>
  <c r="BA1047" i="30"/>
  <c r="CU1062" i="30"/>
  <c r="BE1048" i="30"/>
  <c r="BK1048" i="30" s="1"/>
  <c r="CU1063" i="30" s="1"/>
  <c r="BA1048" i="30"/>
  <c r="BE1049" i="30"/>
  <c r="BK1049" i="30" s="1"/>
  <c r="CU1064" i="30" s="1"/>
  <c r="BA1049" i="30"/>
  <c r="BE1050" i="30"/>
  <c r="BA1050" i="30"/>
  <c r="BE1051" i="30"/>
  <c r="BK1051" i="30" s="1"/>
  <c r="BA1051" i="30"/>
  <c r="CU1066" i="30"/>
  <c r="BE1052" i="30"/>
  <c r="BK1052" i="30" s="1"/>
  <c r="CU1067" i="30" s="1"/>
  <c r="BA1052" i="30"/>
  <c r="BE1053" i="30"/>
  <c r="BK1053" i="30" s="1"/>
  <c r="CU1068" i="30" s="1"/>
  <c r="BA1053" i="30"/>
  <c r="BE1054" i="30"/>
  <c r="BA1054" i="30"/>
  <c r="BE1055" i="30"/>
  <c r="BK1055" i="30" s="1"/>
  <c r="BA1055" i="30"/>
  <c r="CU1070" i="30"/>
  <c r="BE1056" i="30"/>
  <c r="BK1056" i="30" s="1"/>
  <c r="CU1071" i="30" s="1"/>
  <c r="BA1056" i="30"/>
  <c r="BE1057" i="30"/>
  <c r="BK1057" i="30" s="1"/>
  <c r="CU1072" i="30" s="1"/>
  <c r="BA1057" i="30"/>
  <c r="BE1058" i="30"/>
  <c r="BA1058" i="30"/>
  <c r="BE1059" i="30"/>
  <c r="BK1059" i="30" s="1"/>
  <c r="BA1059" i="30"/>
  <c r="CU1074" i="30"/>
  <c r="BE1060" i="30"/>
  <c r="BK1060" i="30" s="1"/>
  <c r="CU1075" i="30" s="1"/>
  <c r="BA1060" i="30"/>
  <c r="BE1061" i="30"/>
  <c r="BK1061" i="30" s="1"/>
  <c r="CU1076" i="30" s="1"/>
  <c r="BA1061" i="30"/>
  <c r="BE1062" i="30"/>
  <c r="BA1062" i="30"/>
  <c r="BE1063" i="30"/>
  <c r="BK1063" i="30" s="1"/>
  <c r="BA1063" i="30"/>
  <c r="CU1078" i="30"/>
  <c r="BE1064" i="30"/>
  <c r="BK1064" i="30" s="1"/>
  <c r="CU1079" i="30" s="1"/>
  <c r="BA1064" i="30"/>
  <c r="BE1065" i="30"/>
  <c r="BK1065" i="30" s="1"/>
  <c r="CU1080" i="30" s="1"/>
  <c r="BA1065" i="30"/>
  <c r="BE1066" i="30"/>
  <c r="BA1066" i="30"/>
  <c r="BE1067" i="30"/>
  <c r="BK1067" i="30" s="1"/>
  <c r="BA1067" i="30"/>
  <c r="CU1082" i="30"/>
  <c r="BE1068" i="30"/>
  <c r="BK1068" i="30" s="1"/>
  <c r="CU1083" i="30" s="1"/>
  <c r="BA1068" i="30"/>
  <c r="BE1069" i="30"/>
  <c r="BK1069" i="30" s="1"/>
  <c r="CU1084" i="30" s="1"/>
  <c r="BA1069" i="30"/>
  <c r="BE1070" i="30"/>
  <c r="BA1070" i="30"/>
  <c r="BE1071" i="30"/>
  <c r="BK1071" i="30" s="1"/>
  <c r="BA1071" i="30"/>
  <c r="CU1086" i="30"/>
  <c r="BE1072" i="30"/>
  <c r="BK1072" i="30" s="1"/>
  <c r="CU1087" i="30" s="1"/>
  <c r="BA1072" i="30"/>
  <c r="BE1073" i="30"/>
  <c r="BK1073" i="30" s="1"/>
  <c r="CU1088" i="30" s="1"/>
  <c r="BA1073" i="30"/>
  <c r="BE1074" i="30"/>
  <c r="BA1074" i="30"/>
  <c r="BE1075" i="30"/>
  <c r="BK1075" i="30" s="1"/>
  <c r="BA1075" i="30"/>
  <c r="CU1090" i="30"/>
  <c r="BE1076" i="30"/>
  <c r="BK1076" i="30" s="1"/>
  <c r="CU1091" i="30" s="1"/>
  <c r="BA1076" i="30"/>
  <c r="BE1077" i="30"/>
  <c r="BK1077" i="30" s="1"/>
  <c r="CU1092" i="30" s="1"/>
  <c r="BA1077" i="30"/>
  <c r="BE1078" i="30"/>
  <c r="BA1078" i="30"/>
  <c r="BE1079" i="30"/>
  <c r="BK1079" i="30" s="1"/>
  <c r="BA1079" i="30"/>
  <c r="CU1094" i="30"/>
  <c r="BE1080" i="30"/>
  <c r="BK1080" i="30" s="1"/>
  <c r="CU1095" i="30" s="1"/>
  <c r="BA1080" i="30"/>
  <c r="BE1081" i="30"/>
  <c r="BK1081" i="30" s="1"/>
  <c r="CU1096" i="30" s="1"/>
  <c r="BA1081" i="30"/>
  <c r="BE1082" i="30"/>
  <c r="BA1082" i="30"/>
  <c r="BE1083" i="30"/>
  <c r="BK1083" i="30" s="1"/>
  <c r="BA1083" i="30"/>
  <c r="CU1098" i="30"/>
  <c r="BE1084" i="30"/>
  <c r="BK1084" i="30" s="1"/>
  <c r="CU1099" i="30" s="1"/>
  <c r="BA1084" i="30"/>
  <c r="BE1085" i="30"/>
  <c r="BK1085" i="30" s="1"/>
  <c r="CU1100" i="30" s="1"/>
  <c r="BA1085" i="30"/>
  <c r="BE1086" i="30"/>
  <c r="BA1086" i="30"/>
  <c r="BE1087" i="30"/>
  <c r="BK1087" i="30" s="1"/>
  <c r="BA1087" i="30"/>
  <c r="CU1102" i="30"/>
  <c r="BE1088" i="30"/>
  <c r="BK1088" i="30" s="1"/>
  <c r="CU1103" i="30" s="1"/>
  <c r="BA1088" i="30"/>
  <c r="BE1089" i="30"/>
  <c r="BK1089" i="30" s="1"/>
  <c r="CU1104" i="30" s="1"/>
  <c r="BA1089" i="30"/>
  <c r="BE1090" i="30"/>
  <c r="BA1090" i="30"/>
  <c r="BE1091" i="30"/>
  <c r="BK1091" i="30" s="1"/>
  <c r="BA1091" i="30"/>
  <c r="CU1106" i="30"/>
  <c r="BE1092" i="30"/>
  <c r="BK1092" i="30" s="1"/>
  <c r="CU1107" i="30" s="1"/>
  <c r="BA1092" i="30"/>
  <c r="BE1093" i="30"/>
  <c r="BK1093" i="30" s="1"/>
  <c r="CU1108" i="30" s="1"/>
  <c r="BA1093" i="30"/>
  <c r="BE1094" i="30"/>
  <c r="BA1094" i="30"/>
  <c r="BE1095" i="30"/>
  <c r="BK1095" i="30" s="1"/>
  <c r="BA1095" i="30"/>
  <c r="CU1110" i="30"/>
  <c r="BE1096" i="30"/>
  <c r="BK1096" i="30" s="1"/>
  <c r="CU1111" i="30" s="1"/>
  <c r="BA1096" i="30"/>
  <c r="BE1097" i="30"/>
  <c r="BK1097" i="30" s="1"/>
  <c r="CU1112" i="30" s="1"/>
  <c r="BA1097" i="30"/>
  <c r="BE1098" i="30"/>
  <c r="BA1098" i="30"/>
  <c r="BE1099" i="30"/>
  <c r="BK1099" i="30" s="1"/>
  <c r="BA1099" i="30"/>
  <c r="CU1114" i="30"/>
  <c r="BE1100" i="30"/>
  <c r="BK1100" i="30" s="1"/>
  <c r="CU1115" i="30" s="1"/>
  <c r="BA1100" i="30"/>
  <c r="BE1101" i="30"/>
  <c r="BK1101" i="30" s="1"/>
  <c r="CU1116" i="30" s="1"/>
  <c r="BA1101" i="30"/>
  <c r="BE1102" i="30"/>
  <c r="BA1102" i="30"/>
  <c r="BE1103" i="30"/>
  <c r="BK1103" i="30" s="1"/>
  <c r="BA1103" i="30"/>
  <c r="CU1118" i="30"/>
  <c r="BE1104" i="30"/>
  <c r="BK1104" i="30" s="1"/>
  <c r="CU1119" i="30" s="1"/>
  <c r="BA1104" i="30"/>
  <c r="BE1105" i="30"/>
  <c r="BK1105" i="30" s="1"/>
  <c r="CU1120" i="30" s="1"/>
  <c r="BA1105" i="30"/>
  <c r="BE1106" i="30"/>
  <c r="BA1106" i="30"/>
  <c r="BE1107" i="30"/>
  <c r="BK1107" i="30" s="1"/>
  <c r="BA1107" i="30"/>
  <c r="CU1122" i="30"/>
  <c r="BE1108" i="30"/>
  <c r="BK1108" i="30" s="1"/>
  <c r="CU1123" i="30" s="1"/>
  <c r="BA1108" i="30"/>
  <c r="BE1109" i="30"/>
  <c r="BK1109" i="30" s="1"/>
  <c r="CU1124" i="30" s="1"/>
  <c r="BA1109" i="30"/>
  <c r="BE1110" i="30"/>
  <c r="BA1110" i="30"/>
  <c r="BE1111" i="30"/>
  <c r="BK1111" i="30" s="1"/>
  <c r="BA1111" i="30"/>
  <c r="CU1126" i="30"/>
  <c r="BE1112" i="30"/>
  <c r="BK1112" i="30" s="1"/>
  <c r="CU1127" i="30" s="1"/>
  <c r="BA1112" i="30"/>
  <c r="BE1113" i="30"/>
  <c r="BK1113" i="30" s="1"/>
  <c r="CU1128" i="30" s="1"/>
  <c r="BA1113" i="30"/>
  <c r="BE1114" i="30"/>
  <c r="BA1114" i="30"/>
  <c r="BE1115" i="30"/>
  <c r="BK1115" i="30" s="1"/>
  <c r="BA1115" i="30"/>
  <c r="CU1130" i="30"/>
  <c r="BE1116" i="30"/>
  <c r="BK1116" i="30" s="1"/>
  <c r="CU1131" i="30" s="1"/>
  <c r="BA1116" i="30"/>
  <c r="BE1117" i="30"/>
  <c r="BK1117" i="30" s="1"/>
  <c r="CU1132" i="30" s="1"/>
  <c r="BA1117" i="30"/>
  <c r="BE1118" i="30"/>
  <c r="BA1118" i="30"/>
  <c r="BE1119" i="30"/>
  <c r="BK1119" i="30" s="1"/>
  <c r="BA1119" i="30"/>
  <c r="CU1134" i="30"/>
  <c r="BE1120" i="30"/>
  <c r="BK1120" i="30" s="1"/>
  <c r="CU1135" i="30" s="1"/>
  <c r="BA1120" i="30"/>
  <c r="BE1121" i="30"/>
  <c r="BK1121" i="30" s="1"/>
  <c r="CU1136" i="30" s="1"/>
  <c r="BA1121" i="30"/>
  <c r="BE1122" i="30"/>
  <c r="BA1122" i="30"/>
  <c r="BE1123" i="30"/>
  <c r="BK1123" i="30" s="1"/>
  <c r="BA1123" i="30"/>
  <c r="CU1138" i="30"/>
  <c r="BE1124" i="30"/>
  <c r="BK1124" i="30" s="1"/>
  <c r="CU1139" i="30" s="1"/>
  <c r="BA1124" i="30"/>
  <c r="BE1125" i="30"/>
  <c r="BK1125" i="30" s="1"/>
  <c r="CU1140" i="30" s="1"/>
  <c r="BA1125" i="30"/>
  <c r="BE1126" i="30"/>
  <c r="BA1126" i="30"/>
  <c r="BE1127" i="30"/>
  <c r="BK1127" i="30" s="1"/>
  <c r="BA1127" i="30"/>
  <c r="CU1142" i="30"/>
  <c r="BE1128" i="30"/>
  <c r="BK1128" i="30" s="1"/>
  <c r="CU1143" i="30" s="1"/>
  <c r="BA1128" i="30"/>
  <c r="BE1129" i="30"/>
  <c r="BK1129" i="30" s="1"/>
  <c r="CU1144" i="30" s="1"/>
  <c r="BA1129" i="30"/>
  <c r="BE1130" i="30"/>
  <c r="BA1130" i="30"/>
  <c r="BE1131" i="30"/>
  <c r="BK1131" i="30" s="1"/>
  <c r="BA1131" i="30"/>
  <c r="CU1146" i="30"/>
  <c r="BE1132" i="30"/>
  <c r="BK1132" i="30" s="1"/>
  <c r="CU1147" i="30" s="1"/>
  <c r="BA1132" i="30"/>
  <c r="BE1133" i="30"/>
  <c r="BK1133" i="30" s="1"/>
  <c r="CU1148" i="30" s="1"/>
  <c r="BA1133" i="30"/>
  <c r="BE1134" i="30"/>
  <c r="BA1134" i="30"/>
  <c r="BE1135" i="30"/>
  <c r="BK1135" i="30" s="1"/>
  <c r="BA1135" i="30"/>
  <c r="CU1150" i="30"/>
  <c r="BE1136" i="30"/>
  <c r="BK1136" i="30" s="1"/>
  <c r="CU1151" i="30" s="1"/>
  <c r="BA1136" i="30"/>
  <c r="BE1137" i="30"/>
  <c r="BK1137" i="30" s="1"/>
  <c r="CU1152" i="30" s="1"/>
  <c r="BA1137" i="30"/>
  <c r="BE1138" i="30"/>
  <c r="BA1138" i="30"/>
  <c r="BE1139" i="30"/>
  <c r="BK1139" i="30" s="1"/>
  <c r="BA1139" i="30"/>
  <c r="CU1154" i="30"/>
  <c r="BE1140" i="30"/>
  <c r="BK1140" i="30" s="1"/>
  <c r="CU1155" i="30" s="1"/>
  <c r="BA1140" i="30"/>
  <c r="BE1141" i="30"/>
  <c r="BK1141" i="30" s="1"/>
  <c r="CU1156" i="30" s="1"/>
  <c r="BA1141" i="30"/>
  <c r="BE1142" i="30"/>
  <c r="BA1142" i="30"/>
  <c r="BE1143" i="30"/>
  <c r="BK1143" i="30" s="1"/>
  <c r="BA1143" i="30"/>
  <c r="CU1158" i="30"/>
  <c r="BE1144" i="30"/>
  <c r="BK1144" i="30" s="1"/>
  <c r="CU1159" i="30" s="1"/>
  <c r="BA1144" i="30"/>
  <c r="BE1145" i="30"/>
  <c r="BK1145" i="30" s="1"/>
  <c r="CU1160" i="30" s="1"/>
  <c r="BA1145" i="30"/>
  <c r="BE1146" i="30"/>
  <c r="BA1146" i="30"/>
  <c r="BE1147" i="30"/>
  <c r="BK1147" i="30" s="1"/>
  <c r="BA1147" i="30"/>
  <c r="CU1162" i="30"/>
  <c r="BE1148" i="30"/>
  <c r="BK1148" i="30" s="1"/>
  <c r="CU1163" i="30" s="1"/>
  <c r="BA1148" i="30"/>
  <c r="BE1149" i="30"/>
  <c r="BK1149" i="30" s="1"/>
  <c r="CU1164" i="30" s="1"/>
  <c r="BA1149" i="30"/>
  <c r="BE1150" i="30"/>
  <c r="BA1150" i="30"/>
  <c r="BE1151" i="30"/>
  <c r="BK1151" i="30" s="1"/>
  <c r="BA1151" i="30"/>
  <c r="CU1166" i="30"/>
  <c r="BE1152" i="30"/>
  <c r="BK1152" i="30" s="1"/>
  <c r="CU1167" i="30" s="1"/>
  <c r="BA1152" i="30"/>
  <c r="BE1153" i="30"/>
  <c r="BK1153" i="30" s="1"/>
  <c r="CU1168" i="30" s="1"/>
  <c r="BA1153" i="30"/>
  <c r="BE1154" i="30"/>
  <c r="BA1154" i="30"/>
  <c r="BE1155" i="30"/>
  <c r="BK1155" i="30" s="1"/>
  <c r="BA1155" i="30"/>
  <c r="CU1170" i="30"/>
  <c r="BE1156" i="30"/>
  <c r="BK1156" i="30" s="1"/>
  <c r="CU1171" i="30" s="1"/>
  <c r="BA1156" i="30"/>
  <c r="BE1157" i="30"/>
  <c r="BK1157" i="30" s="1"/>
  <c r="CU1172" i="30" s="1"/>
  <c r="BA1157" i="30"/>
  <c r="BE1158" i="30"/>
  <c r="BA1158" i="30"/>
  <c r="BE1159" i="30"/>
  <c r="BK1159" i="30" s="1"/>
  <c r="BA1159" i="30"/>
  <c r="CU1174" i="30"/>
  <c r="BE1160" i="30"/>
  <c r="BK1160" i="30" s="1"/>
  <c r="CU1175" i="30" s="1"/>
  <c r="BA1160" i="30"/>
  <c r="BE1161" i="30"/>
  <c r="BA1161" i="30"/>
  <c r="BE1162" i="30"/>
  <c r="BA1162" i="30"/>
  <c r="BE1163" i="30"/>
  <c r="BK1163" i="30" s="1"/>
  <c r="BA1163" i="30"/>
  <c r="CU1178" i="30"/>
  <c r="BE1164" i="30"/>
  <c r="BK1164" i="30" s="1"/>
  <c r="CU1179" i="30" s="1"/>
  <c r="BA1164" i="30"/>
  <c r="BE1165" i="30"/>
  <c r="BA1165" i="30"/>
  <c r="BE1166" i="30"/>
  <c r="BA1166" i="30"/>
  <c r="BE1167" i="30"/>
  <c r="BK1167" i="30" s="1"/>
  <c r="BA1167" i="30"/>
  <c r="CU1182" i="30"/>
  <c r="BE1168" i="30"/>
  <c r="BK1168" i="30" s="1"/>
  <c r="CU1183" i="30" s="1"/>
  <c r="BA1168" i="30"/>
  <c r="BE1169" i="30"/>
  <c r="BA1169" i="30"/>
  <c r="BE1170" i="30"/>
  <c r="BA1170" i="30"/>
  <c r="BE1171" i="30"/>
  <c r="BK1171" i="30" s="1"/>
  <c r="BA1171" i="30"/>
  <c r="CU1186" i="30"/>
  <c r="BE1172" i="30"/>
  <c r="BK1172" i="30" s="1"/>
  <c r="CU1187" i="30" s="1"/>
  <c r="BA1172" i="30"/>
  <c r="BE1173" i="30"/>
  <c r="BA1173" i="30"/>
  <c r="BE1174" i="30"/>
  <c r="BA1174" i="30"/>
  <c r="BE1175" i="30"/>
  <c r="BK1175" i="30" s="1"/>
  <c r="BA1175" i="30"/>
  <c r="CU1190" i="30"/>
  <c r="BE1176" i="30"/>
  <c r="BK1176" i="30" s="1"/>
  <c r="CU1191" i="30" s="1"/>
  <c r="BA1176" i="30"/>
  <c r="BE1177" i="30"/>
  <c r="BA1177" i="30"/>
  <c r="BE1178" i="30"/>
  <c r="BA1178" i="30"/>
  <c r="BE1179" i="30"/>
  <c r="BK1179" i="30" s="1"/>
  <c r="BA1179" i="30"/>
  <c r="CU1194" i="30"/>
  <c r="BE1180" i="30"/>
  <c r="BK1180" i="30" s="1"/>
  <c r="CU1195" i="30" s="1"/>
  <c r="BA1180" i="30"/>
  <c r="BE1181" i="30"/>
  <c r="BA1181" i="30"/>
  <c r="BE1182" i="30"/>
  <c r="BA1182" i="30"/>
  <c r="BE1183" i="30"/>
  <c r="BK1183" i="30" s="1"/>
  <c r="BA1183" i="30"/>
  <c r="CU1198" i="30"/>
  <c r="BE1184" i="30"/>
  <c r="BK1184" i="30" s="1"/>
  <c r="CU1199" i="30" s="1"/>
  <c r="BA1184" i="30"/>
  <c r="BE1185" i="30"/>
  <c r="BA1185" i="30"/>
  <c r="BE1186" i="30"/>
  <c r="BA1186" i="30"/>
  <c r="BE1187" i="30"/>
  <c r="BK1187" i="30" s="1"/>
  <c r="BA1187" i="30"/>
  <c r="CU1202" i="30"/>
  <c r="BE1188" i="30"/>
  <c r="BK1188" i="30" s="1"/>
  <c r="CU1203" i="30" s="1"/>
  <c r="BA1188" i="30"/>
  <c r="BE1189" i="30"/>
  <c r="BA1189" i="30"/>
  <c r="BE1190" i="30"/>
  <c r="BA1190" i="30"/>
  <c r="BE1191" i="30"/>
  <c r="BK1191" i="30" s="1"/>
  <c r="BA1191" i="30"/>
  <c r="CU1206" i="30"/>
  <c r="BE1192" i="30"/>
  <c r="BK1192" i="30" s="1"/>
  <c r="CU1207" i="30" s="1"/>
  <c r="BA1192" i="30"/>
  <c r="BE1193" i="30"/>
  <c r="BA1193" i="30"/>
  <c r="BE1194" i="30"/>
  <c r="BA1194" i="30"/>
  <c r="BE1195" i="30"/>
  <c r="BK1195" i="30" s="1"/>
  <c r="BA1195" i="30"/>
  <c r="CU1210" i="30"/>
  <c r="BE1196" i="30"/>
  <c r="BA1196" i="30"/>
  <c r="BE1197" i="30"/>
  <c r="BA1197" i="30"/>
  <c r="BE1198" i="30"/>
  <c r="BA1198" i="30"/>
  <c r="BE1199" i="30"/>
  <c r="BK1199" i="30" s="1"/>
  <c r="CU1214" i="30" s="1"/>
  <c r="BA1199" i="30"/>
  <c r="BE1200" i="30"/>
  <c r="BK1200" i="30" s="1"/>
  <c r="CU1215" i="30" s="1"/>
  <c r="BA1200" i="30"/>
  <c r="BE1201" i="30"/>
  <c r="BK1201" i="30" s="1"/>
  <c r="BA1201" i="30"/>
  <c r="CU1216" i="30"/>
  <c r="BE1202" i="30"/>
  <c r="BA1202" i="30"/>
  <c r="BE1203" i="30"/>
  <c r="BK1203" i="30" s="1"/>
  <c r="CU1218" i="30" s="1"/>
  <c r="BA1203" i="30"/>
  <c r="BE1204" i="30"/>
  <c r="BA1204" i="30"/>
  <c r="BE1205" i="30"/>
  <c r="BA1205" i="30"/>
  <c r="BE1206" i="30"/>
  <c r="BA1206" i="30"/>
  <c r="BE1207" i="30"/>
  <c r="BK1207" i="30" s="1"/>
  <c r="BA1207" i="30"/>
  <c r="CU1222" i="30"/>
  <c r="BE1208" i="30"/>
  <c r="BK1208" i="30" s="1"/>
  <c r="CU1223" i="30" s="1"/>
  <c r="BA1208" i="30"/>
  <c r="BE1209" i="30"/>
  <c r="BK1209" i="30" s="1"/>
  <c r="CU1224" i="30" s="1"/>
  <c r="BA1209" i="30"/>
  <c r="BE1210" i="30"/>
  <c r="BA1210" i="30"/>
  <c r="BE1211" i="30"/>
  <c r="BK1211" i="30" s="1"/>
  <c r="BA1211" i="30"/>
  <c r="CU1226" i="30"/>
  <c r="BE1212" i="30"/>
  <c r="BA1212" i="30"/>
  <c r="BE1213" i="30"/>
  <c r="BA1213" i="30"/>
  <c r="BE1214" i="30"/>
  <c r="BA1214" i="30"/>
  <c r="BE1215" i="30"/>
  <c r="BK1215" i="30" s="1"/>
  <c r="CU1230" i="30" s="1"/>
  <c r="BA1215" i="30"/>
  <c r="BE1216" i="30"/>
  <c r="BK1216" i="30" s="1"/>
  <c r="CU1231" i="30" s="1"/>
  <c r="BA1216" i="30"/>
  <c r="BE1217" i="30"/>
  <c r="BK1217" i="30" s="1"/>
  <c r="BA1217" i="30"/>
  <c r="CU1232" i="30"/>
  <c r="BE1218" i="30"/>
  <c r="BA1218" i="30"/>
  <c r="BE1219" i="30"/>
  <c r="BK1219" i="30" s="1"/>
  <c r="CU1234" i="30" s="1"/>
  <c r="BA1219" i="30"/>
  <c r="BE1220" i="30"/>
  <c r="BA1220" i="30"/>
  <c r="BE1221" i="30"/>
  <c r="BA1221" i="30"/>
  <c r="BE1222" i="30"/>
  <c r="BA1222" i="30"/>
  <c r="BE1223" i="30"/>
  <c r="BK1223" i="30" s="1"/>
  <c r="BA1223" i="30"/>
  <c r="CU1238" i="30"/>
  <c r="BE1224" i="30"/>
  <c r="BK1224" i="30" s="1"/>
  <c r="CU1239" i="30" s="1"/>
  <c r="BA1224" i="30"/>
  <c r="BE1225" i="30"/>
  <c r="BK1225" i="30" s="1"/>
  <c r="CU1240" i="30" s="1"/>
  <c r="BA1225" i="30"/>
  <c r="BE1226" i="30"/>
  <c r="BA1226" i="30"/>
  <c r="BE1227" i="30"/>
  <c r="BK1227" i="30" s="1"/>
  <c r="BA1227" i="30"/>
  <c r="CU1242" i="30"/>
  <c r="BE1228" i="30"/>
  <c r="BA1228" i="30"/>
  <c r="BE1229" i="30"/>
  <c r="BA1229" i="30"/>
  <c r="BE1230" i="30"/>
  <c r="BA1230" i="30"/>
  <c r="BE1231" i="30"/>
  <c r="BK1231" i="30" s="1"/>
  <c r="CU1246" i="30" s="1"/>
  <c r="BA1231" i="30"/>
  <c r="BE1232" i="30"/>
  <c r="BK1232" i="30" s="1"/>
  <c r="CU1247" i="30" s="1"/>
  <c r="BA1232" i="30"/>
  <c r="BE1233" i="30"/>
  <c r="BK1233" i="30" s="1"/>
  <c r="BA1233" i="30"/>
  <c r="CU1248" i="30"/>
  <c r="BE1234" i="30"/>
  <c r="BA1234" i="30"/>
  <c r="BE1235" i="30"/>
  <c r="BK1235" i="30" s="1"/>
  <c r="CU1250" i="30" s="1"/>
  <c r="BA1235" i="30"/>
  <c r="BE1236" i="30"/>
  <c r="BA1236" i="30"/>
  <c r="BE1237" i="30"/>
  <c r="BK1237" i="30" s="1"/>
  <c r="CU1252" i="30" s="1"/>
  <c r="BA1237" i="30"/>
  <c r="BE1238" i="30"/>
  <c r="BK1238" i="30" s="1"/>
  <c r="CU1253" i="30" s="1"/>
  <c r="BA1238" i="30"/>
  <c r="BE1239" i="30"/>
  <c r="BA1239" i="30"/>
  <c r="BK1239" i="30" s="1"/>
  <c r="CU1254" i="30" s="1"/>
  <c r="BE1240" i="30"/>
  <c r="BA1240" i="30"/>
  <c r="BK1240" i="30"/>
  <c r="CU1255" i="30" s="1"/>
  <c r="BE1241" i="30"/>
  <c r="BK1241" i="30" s="1"/>
  <c r="CU1256" i="30" s="1"/>
  <c r="BA1241" i="30"/>
  <c r="BE1242" i="30"/>
  <c r="BK1242" i="30" s="1"/>
  <c r="CU1257" i="30" s="1"/>
  <c r="BA1242" i="30"/>
  <c r="BE1243" i="30"/>
  <c r="BA1243" i="30"/>
  <c r="BK1243" i="30" s="1"/>
  <c r="CU1258" i="30" s="1"/>
  <c r="BE1244" i="30"/>
  <c r="BA1244" i="30"/>
  <c r="BK1244" i="30"/>
  <c r="CU1259" i="30" s="1"/>
  <c r="BE1245" i="30"/>
  <c r="BK1245" i="30" s="1"/>
  <c r="CU1260" i="30" s="1"/>
  <c r="BA1245" i="30"/>
  <c r="BE1246" i="30"/>
  <c r="BK1246" i="30" s="1"/>
  <c r="CU1261" i="30" s="1"/>
  <c r="BA1246" i="30"/>
  <c r="BE1247" i="30"/>
  <c r="BA1247" i="30"/>
  <c r="BK1247" i="30" s="1"/>
  <c r="CU1262" i="30" s="1"/>
  <c r="BE1248" i="30"/>
  <c r="BA1248" i="30"/>
  <c r="BK1248" i="30"/>
  <c r="CU1263" i="30" s="1"/>
  <c r="BE1249" i="30"/>
  <c r="BK1249" i="30" s="1"/>
  <c r="CU1264" i="30" s="1"/>
  <c r="BA1249" i="30"/>
  <c r="BE1250" i="30"/>
  <c r="BK1250" i="30" s="1"/>
  <c r="CU1265" i="30" s="1"/>
  <c r="BA1250" i="30"/>
  <c r="BE1251" i="30"/>
  <c r="BA1251" i="30"/>
  <c r="BK1251" i="30" s="1"/>
  <c r="CU1266" i="30" s="1"/>
  <c r="BE1252" i="30"/>
  <c r="BA1252" i="30"/>
  <c r="BK1252" i="30"/>
  <c r="CU1267" i="30" s="1"/>
  <c r="BE1253" i="30"/>
  <c r="BK1253" i="30" s="1"/>
  <c r="CU1268" i="30" s="1"/>
  <c r="BA1253" i="30"/>
  <c r="BE1254" i="30"/>
  <c r="BK1254" i="30" s="1"/>
  <c r="CU1269" i="30" s="1"/>
  <c r="BA1254" i="30"/>
  <c r="BE1255" i="30"/>
  <c r="BA1255" i="30"/>
  <c r="BK1255" i="30" s="1"/>
  <c r="CU1270" i="30" s="1"/>
  <c r="BE1256" i="30"/>
  <c r="BA1256" i="30"/>
  <c r="BK1256" i="30"/>
  <c r="CU1271" i="30" s="1"/>
  <c r="BE1257" i="30"/>
  <c r="BK1257" i="30" s="1"/>
  <c r="CU1272" i="30" s="1"/>
  <c r="BA1257" i="30"/>
  <c r="BE1258" i="30"/>
  <c r="BK1258" i="30" s="1"/>
  <c r="CU1273" i="30" s="1"/>
  <c r="BA1258" i="30"/>
  <c r="BE1259" i="30"/>
  <c r="BA1259" i="30"/>
  <c r="BK1259" i="30" s="1"/>
  <c r="CU1274" i="30" s="1"/>
  <c r="BE1260" i="30"/>
  <c r="BA1260" i="30"/>
  <c r="BK1260" i="30"/>
  <c r="CU1275" i="30" s="1"/>
  <c r="BE1261" i="30"/>
  <c r="BK1261" i="30" s="1"/>
  <c r="CU1276" i="30" s="1"/>
  <c r="BA1261" i="30"/>
  <c r="BE1262" i="30"/>
  <c r="BK1262" i="30" s="1"/>
  <c r="CU1277" i="30" s="1"/>
  <c r="BA1262" i="30"/>
  <c r="BE1263" i="30"/>
  <c r="BA1263" i="30"/>
  <c r="BK1263" i="30" s="1"/>
  <c r="CU1278" i="30" s="1"/>
  <c r="BE1264" i="30"/>
  <c r="BA1264" i="30"/>
  <c r="BK1264" i="30"/>
  <c r="CU1279" i="30" s="1"/>
  <c r="BE1265" i="30"/>
  <c r="BK1265" i="30" s="1"/>
  <c r="CU1280" i="30" s="1"/>
  <c r="BA1265" i="30"/>
  <c r="BE1266" i="30"/>
  <c r="BK1266" i="30" s="1"/>
  <c r="CU1281" i="30" s="1"/>
  <c r="BA1266" i="30"/>
  <c r="BE1267" i="30"/>
  <c r="BA1267" i="30"/>
  <c r="BK1267" i="30" s="1"/>
  <c r="CU1282" i="30" s="1"/>
  <c r="BE1268" i="30"/>
  <c r="BA1268" i="30"/>
  <c r="BK1268" i="30"/>
  <c r="CU1283" i="30" s="1"/>
  <c r="BE1269" i="30"/>
  <c r="BK1269" i="30" s="1"/>
  <c r="CU1284" i="30" s="1"/>
  <c r="BA1269" i="30"/>
  <c r="BE1270" i="30"/>
  <c r="BK1270" i="30" s="1"/>
  <c r="CU1285" i="30" s="1"/>
  <c r="BA1270" i="30"/>
  <c r="BE1271" i="30"/>
  <c r="BA1271" i="30"/>
  <c r="BK1271" i="30" s="1"/>
  <c r="CU1286" i="30" s="1"/>
  <c r="BE1272" i="30"/>
  <c r="BA1272" i="30"/>
  <c r="BK1272" i="30"/>
  <c r="CU1287" i="30" s="1"/>
  <c r="BE1273" i="30"/>
  <c r="BK1273" i="30" s="1"/>
  <c r="CU1288" i="30" s="1"/>
  <c r="BA1273" i="30"/>
  <c r="BE1274" i="30"/>
  <c r="BK1274" i="30" s="1"/>
  <c r="CU1289" i="30" s="1"/>
  <c r="BA1274" i="30"/>
  <c r="BE1275" i="30"/>
  <c r="BA1275" i="30"/>
  <c r="BK1275" i="30" s="1"/>
  <c r="CU1290" i="30" s="1"/>
  <c r="BE1276" i="30"/>
  <c r="BA1276" i="30"/>
  <c r="BK1276" i="30"/>
  <c r="CU1291" i="30" s="1"/>
  <c r="BE1277" i="30"/>
  <c r="BK1277" i="30" s="1"/>
  <c r="CU1292" i="30" s="1"/>
  <c r="BA1277" i="30"/>
  <c r="BE1278" i="30"/>
  <c r="BK1278" i="30" s="1"/>
  <c r="CU1293" i="30" s="1"/>
  <c r="BA1278" i="30"/>
  <c r="BE1279" i="30"/>
  <c r="BA1279" i="30"/>
  <c r="BK1279" i="30" s="1"/>
  <c r="CU1294" i="30" s="1"/>
  <c r="BE1280" i="30"/>
  <c r="BA1280" i="30"/>
  <c r="BK1280" i="30"/>
  <c r="CU1295" i="30" s="1"/>
  <c r="BE1281" i="30"/>
  <c r="BK1281" i="30" s="1"/>
  <c r="CU1296" i="30" s="1"/>
  <c r="BA1281" i="30"/>
  <c r="BE1282" i="30"/>
  <c r="BK1282" i="30" s="1"/>
  <c r="CU1297" i="30" s="1"/>
  <c r="BA1282" i="30"/>
  <c r="BE1283" i="30"/>
  <c r="BA1283" i="30"/>
  <c r="BK1283" i="30" s="1"/>
  <c r="CU1298" i="30" s="1"/>
  <c r="BE1284" i="30"/>
  <c r="BA1284" i="30"/>
  <c r="BK1284" i="30"/>
  <c r="CU1299" i="30" s="1"/>
  <c r="BE1285" i="30"/>
  <c r="BK1285" i="30" s="1"/>
  <c r="CU1300" i="30" s="1"/>
  <c r="BA1285" i="30"/>
  <c r="BE1286" i="30"/>
  <c r="BK1286" i="30" s="1"/>
  <c r="CU1301" i="30" s="1"/>
  <c r="BA1286" i="30"/>
  <c r="BE1287" i="30"/>
  <c r="BA1287" i="30"/>
  <c r="BK1287" i="30" s="1"/>
  <c r="CU1302" i="30" s="1"/>
  <c r="BE1288" i="30"/>
  <c r="BA1288" i="30"/>
  <c r="BK1288" i="30"/>
  <c r="CU1303" i="30" s="1"/>
  <c r="BE1289" i="30"/>
  <c r="BK1289" i="30" s="1"/>
  <c r="CU1304" i="30" s="1"/>
  <c r="BA1289" i="30"/>
  <c r="BE1290" i="30"/>
  <c r="BK1290" i="30" s="1"/>
  <c r="CU1305" i="30" s="1"/>
  <c r="BA1290" i="30"/>
  <c r="BE1291" i="30"/>
  <c r="BA1291" i="30"/>
  <c r="BK1291" i="30" s="1"/>
  <c r="CU1306" i="30" s="1"/>
  <c r="BE1292" i="30"/>
  <c r="BA1292" i="30"/>
  <c r="BK1292" i="30"/>
  <c r="CU1307" i="30" s="1"/>
  <c r="BE1293" i="30"/>
  <c r="BK1293" i="30" s="1"/>
  <c r="CU1308" i="30" s="1"/>
  <c r="BA1293" i="30"/>
  <c r="BE1294" i="30"/>
  <c r="BK1294" i="30" s="1"/>
  <c r="CU1309" i="30" s="1"/>
  <c r="BA1294" i="30"/>
  <c r="BE1295" i="30"/>
  <c r="BA1295" i="30"/>
  <c r="BK1295" i="30" s="1"/>
  <c r="CU1310" i="30" s="1"/>
  <c r="BE1296" i="30"/>
  <c r="BA1296" i="30"/>
  <c r="BK1296" i="30"/>
  <c r="CU1311" i="30" s="1"/>
  <c r="BE1297" i="30"/>
  <c r="BK1297" i="30" s="1"/>
  <c r="CU1312" i="30" s="1"/>
  <c r="BA1297" i="30"/>
  <c r="BE1298" i="30"/>
  <c r="BK1298" i="30" s="1"/>
  <c r="CU1313" i="30" s="1"/>
  <c r="BA1298" i="30"/>
  <c r="BE1299" i="30"/>
  <c r="BA1299" i="30"/>
  <c r="BK1299" i="30" s="1"/>
  <c r="CU1314" i="30" s="1"/>
  <c r="BE1300" i="30"/>
  <c r="BA1300" i="30"/>
  <c r="BK1300" i="30"/>
  <c r="CU1315" i="30" s="1"/>
  <c r="BE1301" i="30"/>
  <c r="BK1301" i="30" s="1"/>
  <c r="CU1316" i="30" s="1"/>
  <c r="BA1301" i="30"/>
  <c r="BE1302" i="30"/>
  <c r="BK1302" i="30" s="1"/>
  <c r="CU1317" i="30" s="1"/>
  <c r="BA1302" i="30"/>
  <c r="BE1303" i="30"/>
  <c r="BA1303" i="30"/>
  <c r="BK1303" i="30" s="1"/>
  <c r="CU1318" i="30" s="1"/>
  <c r="BE1304" i="30"/>
  <c r="BA1304" i="30"/>
  <c r="BK1304" i="30"/>
  <c r="CU1319" i="30" s="1"/>
  <c r="BE1305" i="30"/>
  <c r="BK1305" i="30" s="1"/>
  <c r="CU1320" i="30" s="1"/>
  <c r="BA1305" i="30"/>
  <c r="BE1306" i="30"/>
  <c r="BK1306" i="30" s="1"/>
  <c r="CU1321" i="30" s="1"/>
  <c r="BA1306" i="30"/>
  <c r="BE1307" i="30"/>
  <c r="BA1307" i="30"/>
  <c r="BK1307" i="30" s="1"/>
  <c r="CU1322" i="30" s="1"/>
  <c r="BE1308" i="30"/>
  <c r="BA1308" i="30"/>
  <c r="BK1308" i="30"/>
  <c r="CU1323" i="30" s="1"/>
  <c r="BE1309" i="30"/>
  <c r="BK1309" i="30" s="1"/>
  <c r="CU1324" i="30" s="1"/>
  <c r="BA1309" i="30"/>
  <c r="BE1310" i="30"/>
  <c r="BK1310" i="30" s="1"/>
  <c r="CU1325" i="30" s="1"/>
  <c r="BA1310" i="30"/>
  <c r="BE1311" i="30"/>
  <c r="BA1311" i="30"/>
  <c r="BK1311" i="30" s="1"/>
  <c r="CU1326" i="30" s="1"/>
  <c r="BE1312" i="30"/>
  <c r="BA1312" i="30"/>
  <c r="BK1312" i="30"/>
  <c r="CU1327" i="30" s="1"/>
  <c r="BE1313" i="30"/>
  <c r="BK1313" i="30" s="1"/>
  <c r="CU1328" i="30" s="1"/>
  <c r="BA1313" i="30"/>
  <c r="BE1314" i="30"/>
  <c r="BK1314" i="30" s="1"/>
  <c r="CU1329" i="30" s="1"/>
  <c r="BA1314" i="30"/>
  <c r="BE1315" i="30"/>
  <c r="BA1315" i="30"/>
  <c r="BK1315" i="30" s="1"/>
  <c r="CU1330" i="30" s="1"/>
  <c r="BE1316" i="30"/>
  <c r="BA1316" i="30"/>
  <c r="BK1316" i="30"/>
  <c r="CU1331" i="30" s="1"/>
  <c r="BE1317" i="30"/>
  <c r="BK1317" i="30" s="1"/>
  <c r="CU1332" i="30" s="1"/>
  <c r="BA1317" i="30"/>
  <c r="BE1318" i="30"/>
  <c r="BK1318" i="30" s="1"/>
  <c r="CU1333" i="30" s="1"/>
  <c r="BA1318" i="30"/>
  <c r="BE1319" i="30"/>
  <c r="BA1319" i="30"/>
  <c r="BK1319" i="30" s="1"/>
  <c r="CU1334" i="30" s="1"/>
  <c r="BE1320" i="30"/>
  <c r="BA1320" i="30"/>
  <c r="BK1320" i="30"/>
  <c r="CU1335" i="30" s="1"/>
  <c r="BE1321" i="30"/>
  <c r="BK1321" i="30" s="1"/>
  <c r="CU1336" i="30" s="1"/>
  <c r="BA1321" i="30"/>
  <c r="BE1322" i="30"/>
  <c r="BK1322" i="30" s="1"/>
  <c r="CU1337" i="30" s="1"/>
  <c r="BA1322" i="30"/>
  <c r="BE1323" i="30"/>
  <c r="BA1323" i="30"/>
  <c r="BK1323" i="30" s="1"/>
  <c r="CU1338" i="30" s="1"/>
  <c r="BE1324" i="30"/>
  <c r="BA1324" i="30"/>
  <c r="BK1324" i="30"/>
  <c r="CU1339" i="30" s="1"/>
  <c r="BE1325" i="30"/>
  <c r="BK1325" i="30" s="1"/>
  <c r="CU1340" i="30" s="1"/>
  <c r="BA1325" i="30"/>
  <c r="BE1326" i="30"/>
  <c r="BK1326" i="30" s="1"/>
  <c r="CU1341" i="30" s="1"/>
  <c r="BA1326" i="30"/>
  <c r="BE1327" i="30"/>
  <c r="BA1327" i="30"/>
  <c r="BK1327" i="30" s="1"/>
  <c r="CU1342" i="30" s="1"/>
  <c r="BE1328" i="30"/>
  <c r="BA1328" i="30"/>
  <c r="BK1328" i="30"/>
  <c r="CU1343" i="30" s="1"/>
  <c r="BE1329" i="30"/>
  <c r="BK1329" i="30" s="1"/>
  <c r="CU1344" i="30" s="1"/>
  <c r="BA1329" i="30"/>
  <c r="BE1330" i="30"/>
  <c r="BK1330" i="30" s="1"/>
  <c r="CU1345" i="30" s="1"/>
  <c r="BA1330" i="30"/>
  <c r="BE1331" i="30"/>
  <c r="BA1331" i="30"/>
  <c r="BK1331" i="30" s="1"/>
  <c r="CU1346" i="30" s="1"/>
  <c r="BE1332" i="30"/>
  <c r="BA1332" i="30"/>
  <c r="BK1332" i="30"/>
  <c r="CU1347" i="30" s="1"/>
  <c r="BE1333" i="30"/>
  <c r="BK1333" i="30" s="1"/>
  <c r="CU1348" i="30" s="1"/>
  <c r="BA1333" i="30"/>
  <c r="BE1334" i="30"/>
  <c r="BK1334" i="30" s="1"/>
  <c r="CU1349" i="30" s="1"/>
  <c r="BA1334" i="30"/>
  <c r="BE1335" i="30"/>
  <c r="BA1335" i="30"/>
  <c r="BK1335" i="30" s="1"/>
  <c r="CU1350" i="30" s="1"/>
  <c r="BE1336" i="30"/>
  <c r="BA1336" i="30"/>
  <c r="BK1336" i="30"/>
  <c r="CU1351" i="30" s="1"/>
  <c r="BE1337" i="30"/>
  <c r="BK1337" i="30" s="1"/>
  <c r="CU1352" i="30" s="1"/>
  <c r="BA1337" i="30"/>
  <c r="BE1338" i="30"/>
  <c r="BK1338" i="30" s="1"/>
  <c r="CU1353" i="30" s="1"/>
  <c r="BA1338" i="30"/>
  <c r="BE1339" i="30"/>
  <c r="BA1339" i="30"/>
  <c r="BK1339" i="30" s="1"/>
  <c r="CU1354" i="30" s="1"/>
  <c r="BE1340" i="30"/>
  <c r="BA1340" i="30"/>
  <c r="BK1340" i="30"/>
  <c r="CU1355" i="30" s="1"/>
  <c r="BE1341" i="30"/>
  <c r="BK1341" i="30" s="1"/>
  <c r="CU1356" i="30" s="1"/>
  <c r="BA1341" i="30"/>
  <c r="BE1342" i="30"/>
  <c r="BK1342" i="30" s="1"/>
  <c r="CU1357" i="30" s="1"/>
  <c r="BA1342" i="30"/>
  <c r="BE1343" i="30"/>
  <c r="BA1343" i="30"/>
  <c r="BK1343" i="30" s="1"/>
  <c r="CU1358" i="30" s="1"/>
  <c r="BE1344" i="30"/>
  <c r="BA1344" i="30"/>
  <c r="BK1344" i="30"/>
  <c r="CU1359" i="30" s="1"/>
  <c r="BE1345" i="30"/>
  <c r="BK1345" i="30" s="1"/>
  <c r="CU1360" i="30" s="1"/>
  <c r="BA1345" i="30"/>
  <c r="BE1346" i="30"/>
  <c r="BK1346" i="30" s="1"/>
  <c r="CU1361" i="30" s="1"/>
  <c r="BA1346" i="30"/>
  <c r="BE1347" i="30"/>
  <c r="BA1347" i="30"/>
  <c r="BK1347" i="30" s="1"/>
  <c r="CU1362" i="30" s="1"/>
  <c r="BE1348" i="30"/>
  <c r="BA1348" i="30"/>
  <c r="BK1348" i="30"/>
  <c r="CU1363" i="30" s="1"/>
  <c r="BE1349" i="30"/>
  <c r="BK1349" i="30" s="1"/>
  <c r="CU1364" i="30" s="1"/>
  <c r="BA1349" i="30"/>
  <c r="BE1350" i="30"/>
  <c r="BK1350" i="30" s="1"/>
  <c r="CU1365" i="30" s="1"/>
  <c r="BA1350" i="30"/>
  <c r="BE1351" i="30"/>
  <c r="BA1351" i="30"/>
  <c r="BK1351" i="30" s="1"/>
  <c r="CU1366" i="30" s="1"/>
  <c r="BE1352" i="30"/>
  <c r="BA1352" i="30"/>
  <c r="BK1352" i="30"/>
  <c r="CU1367" i="30" s="1"/>
  <c r="BE1353" i="30"/>
  <c r="BK1353" i="30" s="1"/>
  <c r="CU1368" i="30" s="1"/>
  <c r="BA1353" i="30"/>
  <c r="BE1354" i="30"/>
  <c r="BK1354" i="30" s="1"/>
  <c r="CU1369" i="30" s="1"/>
  <c r="BA1354" i="30"/>
  <c r="BE1355" i="30"/>
  <c r="BA1355" i="30"/>
  <c r="BK1355" i="30" s="1"/>
  <c r="CU1370" i="30" s="1"/>
  <c r="BE1356" i="30"/>
  <c r="BA1356" i="30"/>
  <c r="BK1356" i="30"/>
  <c r="CU1371" i="30" s="1"/>
  <c r="BE1357" i="30"/>
  <c r="BK1357" i="30" s="1"/>
  <c r="CU1372" i="30" s="1"/>
  <c r="BA1357" i="30"/>
  <c r="BE1358" i="30"/>
  <c r="BK1358" i="30" s="1"/>
  <c r="CU1373" i="30" s="1"/>
  <c r="BA1358" i="30"/>
  <c r="BE1359" i="30"/>
  <c r="BA1359" i="30"/>
  <c r="BK1359" i="30" s="1"/>
  <c r="CU1374" i="30" s="1"/>
  <c r="BE1360" i="30"/>
  <c r="BA1360" i="30"/>
  <c r="BK1360" i="30"/>
  <c r="CU1375" i="30" s="1"/>
  <c r="BE1361" i="30"/>
  <c r="BK1361" i="30" s="1"/>
  <c r="CU1376" i="30" s="1"/>
  <c r="BA1361" i="30"/>
  <c r="BE1362" i="30"/>
  <c r="BK1362" i="30" s="1"/>
  <c r="CU1377" i="30" s="1"/>
  <c r="BA1362" i="30"/>
  <c r="BE1363" i="30"/>
  <c r="BA1363" i="30"/>
  <c r="BK1363" i="30" s="1"/>
  <c r="CU1378" i="30" s="1"/>
  <c r="BE1364" i="30"/>
  <c r="BA1364" i="30"/>
  <c r="BK1364" i="30"/>
  <c r="CU1379" i="30" s="1"/>
  <c r="BE1365" i="30"/>
  <c r="BK1365" i="30" s="1"/>
  <c r="CU1380" i="30" s="1"/>
  <c r="BA1365" i="30"/>
  <c r="BE1366" i="30"/>
  <c r="BK1366" i="30" s="1"/>
  <c r="CU1381" i="30" s="1"/>
  <c r="BA1366" i="30"/>
  <c r="BE1367" i="30"/>
  <c r="BA1367" i="30"/>
  <c r="BK1367" i="30" s="1"/>
  <c r="CU1382" i="30" s="1"/>
  <c r="BE1368" i="30"/>
  <c r="BA1368" i="30"/>
  <c r="BK1368" i="30"/>
  <c r="CU1383" i="30" s="1"/>
  <c r="BE1369" i="30"/>
  <c r="BK1369" i="30" s="1"/>
  <c r="CU1384" i="30" s="1"/>
  <c r="BA1369" i="30"/>
  <c r="BE1370" i="30"/>
  <c r="BK1370" i="30" s="1"/>
  <c r="CU1385" i="30" s="1"/>
  <c r="BA1370" i="30"/>
  <c r="BE1371" i="30"/>
  <c r="BA1371" i="30"/>
  <c r="BK1371" i="30" s="1"/>
  <c r="CU1386" i="30" s="1"/>
  <c r="BE1372" i="30"/>
  <c r="BA1372" i="30"/>
  <c r="BK1372" i="30"/>
  <c r="CU1387" i="30" s="1"/>
  <c r="BE1373" i="30"/>
  <c r="BK1373" i="30" s="1"/>
  <c r="CU1388" i="30" s="1"/>
  <c r="BA1373" i="30"/>
  <c r="BE1374" i="30"/>
  <c r="BK1374" i="30" s="1"/>
  <c r="CU1389" i="30" s="1"/>
  <c r="BA1374" i="30"/>
  <c r="BE1375" i="30"/>
  <c r="BA1375" i="30"/>
  <c r="BK1375" i="30" s="1"/>
  <c r="CU1390" i="30" s="1"/>
  <c r="BE1376" i="30"/>
  <c r="BA1376" i="30"/>
  <c r="BK1376" i="30"/>
  <c r="CU1391" i="30" s="1"/>
  <c r="BE1377" i="30"/>
  <c r="BK1377" i="30" s="1"/>
  <c r="CU1392" i="30" s="1"/>
  <c r="BA1377" i="30"/>
  <c r="BE1378" i="30"/>
  <c r="BK1378" i="30" s="1"/>
  <c r="CU1393" i="30" s="1"/>
  <c r="BA1378" i="30"/>
  <c r="BE1379" i="30"/>
  <c r="BA1379" i="30"/>
  <c r="BK1379" i="30" s="1"/>
  <c r="CU1394" i="30" s="1"/>
  <c r="BE1380" i="30"/>
  <c r="BA1380" i="30"/>
  <c r="BK1380" i="30"/>
  <c r="CU1395" i="30" s="1"/>
  <c r="BE1381" i="30"/>
  <c r="BK1381" i="30" s="1"/>
  <c r="CU1396" i="30" s="1"/>
  <c r="BA1381" i="30"/>
  <c r="BE1382" i="30"/>
  <c r="BK1382" i="30" s="1"/>
  <c r="CU1397" i="30" s="1"/>
  <c r="BA1382" i="30"/>
  <c r="BE1383" i="30"/>
  <c r="BA1383" i="30"/>
  <c r="BK1383" i="30" s="1"/>
  <c r="CU1398" i="30" s="1"/>
  <c r="BE1384" i="30"/>
  <c r="BA1384" i="30"/>
  <c r="BK1384" i="30"/>
  <c r="CU1399" i="30" s="1"/>
  <c r="BE1385" i="30"/>
  <c r="BK1385" i="30" s="1"/>
  <c r="CU1400" i="30" s="1"/>
  <c r="BA1385" i="30"/>
  <c r="BE1386" i="30"/>
  <c r="BK1386" i="30" s="1"/>
  <c r="CU1401" i="30" s="1"/>
  <c r="BA1386" i="30"/>
  <c r="BE1387" i="30"/>
  <c r="BA1387" i="30"/>
  <c r="BK1387" i="30" s="1"/>
  <c r="CU1402" i="30" s="1"/>
  <c r="BE1388" i="30"/>
  <c r="BA1388" i="30"/>
  <c r="BK1388" i="30"/>
  <c r="CU1403" i="30" s="1"/>
  <c r="BE1389" i="30"/>
  <c r="BK1389" i="30" s="1"/>
  <c r="CU1404" i="30" s="1"/>
  <c r="BA1389" i="30"/>
  <c r="BE1390" i="30"/>
  <c r="BK1390" i="30" s="1"/>
  <c r="CU1405" i="30" s="1"/>
  <c r="BA1390" i="30"/>
  <c r="BE1391" i="30"/>
  <c r="BA1391" i="30"/>
  <c r="BK1391" i="30" s="1"/>
  <c r="CU1406" i="30" s="1"/>
  <c r="BE1392" i="30"/>
  <c r="BA1392" i="30"/>
  <c r="BK1392" i="30"/>
  <c r="CU1407" i="30" s="1"/>
  <c r="BE1393" i="30"/>
  <c r="BK1393" i="30" s="1"/>
  <c r="CU1408" i="30" s="1"/>
  <c r="BA1393" i="30"/>
  <c r="BE1394" i="30"/>
  <c r="BK1394" i="30" s="1"/>
  <c r="CU1409" i="30" s="1"/>
  <c r="BA1394" i="30"/>
  <c r="BE1395" i="30"/>
  <c r="BA1395" i="30"/>
  <c r="BK1395" i="30" s="1"/>
  <c r="CU1410" i="30" s="1"/>
  <c r="BE1396" i="30"/>
  <c r="BA1396" i="30"/>
  <c r="BK1396" i="30"/>
  <c r="CU1411" i="30" s="1"/>
  <c r="BE1397" i="30"/>
  <c r="BK1397" i="30" s="1"/>
  <c r="CU1412" i="30" s="1"/>
  <c r="BA1397" i="30"/>
  <c r="BE1398" i="30"/>
  <c r="BK1398" i="30" s="1"/>
  <c r="CU1413" i="30" s="1"/>
  <c r="BA1398" i="30"/>
  <c r="BE1399" i="30"/>
  <c r="BA1399" i="30"/>
  <c r="BK1399" i="30" s="1"/>
  <c r="CU1414" i="30" s="1"/>
  <c r="BE1400" i="30"/>
  <c r="BA1400" i="30"/>
  <c r="BK1400" i="30"/>
  <c r="CU1415" i="30" s="1"/>
  <c r="BE1401" i="30"/>
  <c r="BK1401" i="30" s="1"/>
  <c r="CU1416" i="30" s="1"/>
  <c r="BA1401" i="30"/>
  <c r="BE1402" i="30"/>
  <c r="BK1402" i="30" s="1"/>
  <c r="CU1417" i="30" s="1"/>
  <c r="BA1402" i="30"/>
  <c r="BE1403" i="30"/>
  <c r="BA1403" i="30"/>
  <c r="BK1403" i="30" s="1"/>
  <c r="CU1418" i="30" s="1"/>
  <c r="BE1404" i="30"/>
  <c r="BA1404" i="30"/>
  <c r="BK1404" i="30"/>
  <c r="CU1419" i="30" s="1"/>
  <c r="BE1405" i="30"/>
  <c r="BK1405" i="30" s="1"/>
  <c r="CU1420" i="30" s="1"/>
  <c r="BA1405" i="30"/>
  <c r="BE1406" i="30"/>
  <c r="BK1406" i="30" s="1"/>
  <c r="CU1421" i="30" s="1"/>
  <c r="BA1406" i="30"/>
  <c r="BE1407" i="30"/>
  <c r="BA1407" i="30"/>
  <c r="BK1407" i="30" s="1"/>
  <c r="CU1422" i="30" s="1"/>
  <c r="BE1408" i="30"/>
  <c r="BA1408" i="30"/>
  <c r="BK1408" i="30"/>
  <c r="CU1423" i="30" s="1"/>
  <c r="BE1409" i="30"/>
  <c r="BK1409" i="30" s="1"/>
  <c r="CU1424" i="30" s="1"/>
  <c r="BA1409" i="30"/>
  <c r="BE1410" i="30"/>
  <c r="BK1410" i="30" s="1"/>
  <c r="CU1425" i="30" s="1"/>
  <c r="BA1410" i="30"/>
  <c r="BE1411" i="30"/>
  <c r="BA1411" i="30"/>
  <c r="BK1411" i="30" s="1"/>
  <c r="CU1426" i="30" s="1"/>
  <c r="BE1412" i="30"/>
  <c r="BA1412" i="30"/>
  <c r="BK1412" i="30"/>
  <c r="CU1427" i="30" s="1"/>
  <c r="BE1413" i="30"/>
  <c r="BK1413" i="30" s="1"/>
  <c r="CU1428" i="30" s="1"/>
  <c r="BA1413" i="30"/>
  <c r="BE1414" i="30"/>
  <c r="BK1414" i="30" s="1"/>
  <c r="CU1429" i="30" s="1"/>
  <c r="BA1414" i="30"/>
  <c r="BE1415" i="30"/>
  <c r="BA1415" i="30"/>
  <c r="BK1415" i="30" s="1"/>
  <c r="CU1430" i="30" s="1"/>
  <c r="BE1416" i="30"/>
  <c r="BA1416" i="30"/>
  <c r="BK1416" i="30"/>
  <c r="CU1431" i="30" s="1"/>
  <c r="BE1417" i="30"/>
  <c r="BK1417" i="30" s="1"/>
  <c r="CU1432" i="30" s="1"/>
  <c r="BA1417" i="30"/>
  <c r="BE1418" i="30"/>
  <c r="BK1418" i="30" s="1"/>
  <c r="CU1433" i="30" s="1"/>
  <c r="BA1418" i="30"/>
  <c r="BE1419" i="30"/>
  <c r="BA1419" i="30"/>
  <c r="BK1419" i="30" s="1"/>
  <c r="CU1434" i="30" s="1"/>
  <c r="BE1420" i="30"/>
  <c r="BA1420" i="30"/>
  <c r="BK1420" i="30"/>
  <c r="CU1435" i="30" s="1"/>
  <c r="BE1421" i="30"/>
  <c r="BK1421" i="30" s="1"/>
  <c r="CU1436" i="30" s="1"/>
  <c r="BA1421" i="30"/>
  <c r="BE1422" i="30"/>
  <c r="BK1422" i="30" s="1"/>
  <c r="CU1437" i="30" s="1"/>
  <c r="BA1422" i="30"/>
  <c r="BE1423" i="30"/>
  <c r="BA1423" i="30"/>
  <c r="BK1423" i="30" s="1"/>
  <c r="CU1438" i="30" s="1"/>
  <c r="BE1424" i="30"/>
  <c r="BA1424" i="30"/>
  <c r="BK1424" i="30"/>
  <c r="CU1439" i="30" s="1"/>
  <c r="BE1425" i="30"/>
  <c r="BK1425" i="30" s="1"/>
  <c r="CU1440" i="30" s="1"/>
  <c r="BA1425" i="30"/>
  <c r="BE1426" i="30"/>
  <c r="BK1426" i="30" s="1"/>
  <c r="CU1441" i="30" s="1"/>
  <c r="BA1426" i="30"/>
  <c r="BE1427" i="30"/>
  <c r="BA1427" i="30"/>
  <c r="BK1427" i="30" s="1"/>
  <c r="CU1442" i="30" s="1"/>
  <c r="BE1428" i="30"/>
  <c r="BA1428" i="30"/>
  <c r="BK1428" i="30"/>
  <c r="CU1443" i="30" s="1"/>
  <c r="BE1429" i="30"/>
  <c r="BK1429" i="30" s="1"/>
  <c r="CU1444" i="30" s="1"/>
  <c r="BA1429" i="30"/>
  <c r="BE1430" i="30"/>
  <c r="BK1430" i="30" s="1"/>
  <c r="CU1445" i="30" s="1"/>
  <c r="BA1430" i="30"/>
  <c r="BE1431" i="30"/>
  <c r="BA1431" i="30"/>
  <c r="BK1431" i="30" s="1"/>
  <c r="CU1446" i="30" s="1"/>
  <c r="BE1432" i="30"/>
  <c r="BA1432" i="30"/>
  <c r="BK1432" i="30"/>
  <c r="CU1447" i="30" s="1"/>
  <c r="BE1433" i="30"/>
  <c r="BK1433" i="30" s="1"/>
  <c r="CU1448" i="30" s="1"/>
  <c r="BA1433" i="30"/>
  <c r="BE1434" i="30"/>
  <c r="BK1434" i="30" s="1"/>
  <c r="CU1449" i="30" s="1"/>
  <c r="BA1434" i="30"/>
  <c r="BE1435" i="30"/>
  <c r="BA1435" i="30"/>
  <c r="BK1435" i="30" s="1"/>
  <c r="CU1450" i="30" s="1"/>
  <c r="BE1436" i="30"/>
  <c r="BA1436" i="30"/>
  <c r="BK1436" i="30"/>
  <c r="CU1451" i="30" s="1"/>
  <c r="BE1437" i="30"/>
  <c r="BK1437" i="30" s="1"/>
  <c r="CU1452" i="30" s="1"/>
  <c r="BA1437" i="30"/>
  <c r="BE1438" i="30"/>
  <c r="BK1438" i="30" s="1"/>
  <c r="CU1453" i="30" s="1"/>
  <c r="BA1438" i="30"/>
  <c r="BE1439" i="30"/>
  <c r="BA1439" i="30"/>
  <c r="BK1439" i="30" s="1"/>
  <c r="CU1454" i="30" s="1"/>
  <c r="BE1440" i="30"/>
  <c r="BA1440" i="30"/>
  <c r="BK1440" i="30"/>
  <c r="CU1455" i="30" s="1"/>
  <c r="BE1441" i="30"/>
  <c r="BK1441" i="30" s="1"/>
  <c r="CU1456" i="30" s="1"/>
  <c r="BA1441" i="30"/>
  <c r="BE1442" i="30"/>
  <c r="BK1442" i="30" s="1"/>
  <c r="CU1457" i="30" s="1"/>
  <c r="BA1442" i="30"/>
  <c r="BE1443" i="30"/>
  <c r="BA1443" i="30"/>
  <c r="BK1443" i="30" s="1"/>
  <c r="CU1458" i="30" s="1"/>
  <c r="BE1444" i="30"/>
  <c r="BA1444" i="30"/>
  <c r="BK1444" i="30"/>
  <c r="CU1459" i="30" s="1"/>
  <c r="BE1445" i="30"/>
  <c r="BK1445" i="30" s="1"/>
  <c r="CU1460" i="30" s="1"/>
  <c r="BA1445" i="30"/>
  <c r="BE1446" i="30"/>
  <c r="BK1446" i="30" s="1"/>
  <c r="CU1461" i="30" s="1"/>
  <c r="BA1446" i="30"/>
  <c r="BE1448" i="30"/>
  <c r="BA1448" i="30"/>
  <c r="BK1448" i="30" s="1"/>
  <c r="CU1462" i="30" s="1"/>
  <c r="BE1449" i="30"/>
  <c r="BA1449" i="30"/>
  <c r="BK1449" i="30"/>
  <c r="CU1463" i="30" s="1"/>
  <c r="BE1450" i="30"/>
  <c r="BK1450" i="30" s="1"/>
  <c r="CU1464" i="30" s="1"/>
  <c r="BA1450" i="30"/>
  <c r="BE1451" i="30"/>
  <c r="BK1451" i="30" s="1"/>
  <c r="CU1465" i="30" s="1"/>
  <c r="BA1451" i="30"/>
  <c r="BE1452" i="30"/>
  <c r="BA1452" i="30"/>
  <c r="BK1452" i="30" s="1"/>
  <c r="CU1466" i="30" s="1"/>
  <c r="BE1453" i="30"/>
  <c r="BA1453" i="30"/>
  <c r="BK1453" i="30"/>
  <c r="CU1467" i="30" s="1"/>
  <c r="BE1454" i="30"/>
  <c r="BK1454" i="30" s="1"/>
  <c r="CU1468" i="30" s="1"/>
  <c r="BA1454" i="30"/>
  <c r="BE1455" i="30"/>
  <c r="BK1455" i="30" s="1"/>
  <c r="CU1469" i="30" s="1"/>
  <c r="BA1455" i="30"/>
  <c r="BE1456" i="30"/>
  <c r="BA1456" i="30"/>
  <c r="BK1456" i="30" s="1"/>
  <c r="CU1470" i="30" s="1"/>
  <c r="BE1457" i="30"/>
  <c r="BA1457" i="30"/>
  <c r="BK1457" i="30"/>
  <c r="CU1471" i="30" s="1"/>
  <c r="BE1458" i="30"/>
  <c r="BK1458" i="30" s="1"/>
  <c r="CU1472" i="30" s="1"/>
  <c r="BA1458" i="30"/>
  <c r="BE1459" i="30"/>
  <c r="BK1459" i="30" s="1"/>
  <c r="CU1473" i="30" s="1"/>
  <c r="BA1459" i="30"/>
  <c r="BE1460" i="30"/>
  <c r="BA1460" i="30"/>
  <c r="BK1460" i="30" s="1"/>
  <c r="CU1474" i="30" s="1"/>
  <c r="BE1461" i="30"/>
  <c r="BA1461" i="30"/>
  <c r="BK1461" i="30"/>
  <c r="CU1475" i="30" s="1"/>
  <c r="BE1462" i="30"/>
  <c r="BK1462" i="30" s="1"/>
  <c r="CU1476" i="30" s="1"/>
  <c r="BA1462" i="30"/>
  <c r="BE1463" i="30"/>
  <c r="BK1463" i="30" s="1"/>
  <c r="CU1477" i="30" s="1"/>
  <c r="BA1463" i="30"/>
  <c r="BE1464" i="30"/>
  <c r="BA1464" i="30"/>
  <c r="BK1464" i="30" s="1"/>
  <c r="CU1478" i="30" s="1"/>
  <c r="BE1465" i="30"/>
  <c r="BA1465" i="30"/>
  <c r="BK1465" i="30"/>
  <c r="CU1479" i="30" s="1"/>
  <c r="BE1466" i="30"/>
  <c r="BK1466" i="30" s="1"/>
  <c r="CU1480" i="30" s="1"/>
  <c r="BA1466" i="30"/>
  <c r="BE1467" i="30"/>
  <c r="BK1467" i="30" s="1"/>
  <c r="CU1481" i="30" s="1"/>
  <c r="BA1467" i="30"/>
  <c r="BE1468" i="30"/>
  <c r="BA1468" i="30"/>
  <c r="BK1468" i="30" s="1"/>
  <c r="CU1482" i="30" s="1"/>
  <c r="BE1469" i="30"/>
  <c r="BA1469" i="30"/>
  <c r="BK1469" i="30"/>
  <c r="CU1483" i="30" s="1"/>
  <c r="BE1470" i="30"/>
  <c r="BK1470" i="30" s="1"/>
  <c r="CU1484" i="30" s="1"/>
  <c r="BA1470" i="30"/>
  <c r="BE1471" i="30"/>
  <c r="BK1471" i="30" s="1"/>
  <c r="CU1485" i="30" s="1"/>
  <c r="BA1471" i="30"/>
  <c r="BE1472" i="30"/>
  <c r="BA1472" i="30"/>
  <c r="BK1472" i="30" s="1"/>
  <c r="CU1486" i="30" s="1"/>
  <c r="BE1473" i="30"/>
  <c r="BA1473" i="30"/>
  <c r="BK1473" i="30"/>
  <c r="CU1487" i="30" s="1"/>
  <c r="BE1474" i="30"/>
  <c r="BK1474" i="30" s="1"/>
  <c r="CU1488" i="30" s="1"/>
  <c r="BA1474" i="30"/>
  <c r="BE1475" i="30"/>
  <c r="BK1475" i="30" s="1"/>
  <c r="CU1489" i="30" s="1"/>
  <c r="BA1475" i="30"/>
  <c r="BE1476" i="30"/>
  <c r="BA1476" i="30"/>
  <c r="BK1476" i="30" s="1"/>
  <c r="CU1490" i="30" s="1"/>
  <c r="BE1477" i="30"/>
  <c r="BA1477" i="30"/>
  <c r="BK1477" i="30"/>
  <c r="CU1491" i="30" s="1"/>
  <c r="BE1478" i="30"/>
  <c r="BK1478" i="30" s="1"/>
  <c r="CU1492" i="30" s="1"/>
  <c r="BA1478" i="30"/>
  <c r="BE1479" i="30"/>
  <c r="BK1479" i="30" s="1"/>
  <c r="CU1493" i="30" s="1"/>
  <c r="BA1479" i="30"/>
  <c r="BE1480" i="30"/>
  <c r="BA1480" i="30"/>
  <c r="BK1480" i="30" s="1"/>
  <c r="CU1494" i="30" s="1"/>
  <c r="BE1481" i="30"/>
  <c r="BA1481" i="30"/>
  <c r="BK1481" i="30"/>
  <c r="CU1495" i="30" s="1"/>
  <c r="BE1482" i="30"/>
  <c r="BK1482" i="30" s="1"/>
  <c r="CU1496" i="30" s="1"/>
  <c r="BA1482" i="30"/>
  <c r="BE1484" i="30"/>
  <c r="BK1484" i="30" s="1"/>
  <c r="CU1497" i="30" s="1"/>
  <c r="BA1484" i="30"/>
  <c r="BE1485" i="30"/>
  <c r="BA1485" i="30"/>
  <c r="BK1485" i="30" s="1"/>
  <c r="CU1498" i="30" s="1"/>
  <c r="BE1486" i="30"/>
  <c r="BA1486" i="30"/>
  <c r="BK1486" i="30"/>
  <c r="CU1499" i="30" s="1"/>
  <c r="BE1487" i="30"/>
  <c r="BK1487" i="30" s="1"/>
  <c r="CU1500" i="30" s="1"/>
  <c r="BA1487" i="30"/>
  <c r="BE1488" i="30"/>
  <c r="BK1488" i="30" s="1"/>
  <c r="CU1501" i="30" s="1"/>
  <c r="BA1488" i="30"/>
  <c r="BE1489" i="30"/>
  <c r="BA1489" i="30"/>
  <c r="BK1489" i="30" s="1"/>
  <c r="CU1502" i="30" s="1"/>
  <c r="BE1490" i="30"/>
  <c r="BA1490" i="30"/>
  <c r="BK1490" i="30"/>
  <c r="CU1503" i="30" s="1"/>
  <c r="BE1491" i="30"/>
  <c r="BK1491" i="30" s="1"/>
  <c r="CU1504" i="30" s="1"/>
  <c r="BA1491" i="30"/>
  <c r="BE1492" i="30"/>
  <c r="BK1492" i="30" s="1"/>
  <c r="CU1505" i="30" s="1"/>
  <c r="BA1492" i="30"/>
  <c r="BE1493" i="30"/>
  <c r="BA1493" i="30"/>
  <c r="BK1493" i="30" s="1"/>
  <c r="CU1506" i="30" s="1"/>
  <c r="BE1494" i="30"/>
  <c r="BA1494" i="30"/>
  <c r="BK1494" i="30"/>
  <c r="CU1507" i="30" s="1"/>
  <c r="BE1495" i="30"/>
  <c r="BK1495" i="30" s="1"/>
  <c r="CU1508" i="30" s="1"/>
  <c r="BA1495" i="30"/>
  <c r="BE1496" i="30"/>
  <c r="BK1496" i="30" s="1"/>
  <c r="CU1509" i="30" s="1"/>
  <c r="BA1496" i="30"/>
  <c r="BE1497" i="30"/>
  <c r="BA1497" i="30"/>
  <c r="BK1497" i="30" s="1"/>
  <c r="CU1510" i="30" s="1"/>
  <c r="BE1498" i="30"/>
  <c r="BA1498" i="30"/>
  <c r="BK1498" i="30"/>
  <c r="CU1511" i="30" s="1"/>
  <c r="BE1499" i="30"/>
  <c r="BK1499" i="30" s="1"/>
  <c r="CU1512" i="30" s="1"/>
  <c r="BA1499" i="30"/>
  <c r="BE1500" i="30"/>
  <c r="BK1500" i="30" s="1"/>
  <c r="CU1513" i="30" s="1"/>
  <c r="BA1500" i="30"/>
  <c r="BE1501" i="30"/>
  <c r="BA1501" i="30"/>
  <c r="BK1501" i="30" s="1"/>
  <c r="CU1514" i="30" s="1"/>
  <c r="BE1502" i="30"/>
  <c r="BA1502" i="30"/>
  <c r="BK1502" i="30"/>
  <c r="CU1515" i="30" s="1"/>
  <c r="BE1503" i="30"/>
  <c r="BK1503" i="30" s="1"/>
  <c r="CU1516" i="30" s="1"/>
  <c r="BA1503" i="30"/>
  <c r="BE1504" i="30"/>
  <c r="BK1504" i="30" s="1"/>
  <c r="CU1517" i="30" s="1"/>
  <c r="BA1504" i="30"/>
  <c r="BE1505" i="30"/>
  <c r="BA1505" i="30"/>
  <c r="BK1505" i="30" s="1"/>
  <c r="CU1518" i="30" s="1"/>
  <c r="BE1506" i="30"/>
  <c r="BA1506" i="30"/>
  <c r="BK1506" i="30"/>
  <c r="CU1519" i="30" s="1"/>
  <c r="BE1507" i="30"/>
  <c r="BK1507" i="30" s="1"/>
  <c r="CU1520" i="30" s="1"/>
  <c r="BA1507" i="30"/>
  <c r="BE1508" i="30"/>
  <c r="BK1508" i="30" s="1"/>
  <c r="CU1521" i="30" s="1"/>
  <c r="BA1508" i="30"/>
  <c r="BE1509" i="30"/>
  <c r="BA1509" i="30"/>
  <c r="BK1509" i="30" s="1"/>
  <c r="CU1522" i="30" s="1"/>
  <c r="BE1510" i="30"/>
  <c r="BA1510" i="30"/>
  <c r="BK1510" i="30"/>
  <c r="CU1523" i="30" s="1"/>
  <c r="BE1511" i="30"/>
  <c r="BK1511" i="30" s="1"/>
  <c r="CU1524" i="30" s="1"/>
  <c r="BA1511" i="30"/>
  <c r="BE1512" i="30"/>
  <c r="BK1512" i="30" s="1"/>
  <c r="CU1525" i="30" s="1"/>
  <c r="BA1512" i="30"/>
  <c r="BE1513" i="30"/>
  <c r="BA1513" i="30"/>
  <c r="BK1513" i="30" s="1"/>
  <c r="CU1526" i="30" s="1"/>
  <c r="BE1514" i="30"/>
  <c r="BA1514" i="30"/>
  <c r="BK1514" i="30"/>
  <c r="CU1527" i="30" s="1"/>
  <c r="BE1515" i="30"/>
  <c r="BK1515" i="30" s="1"/>
  <c r="CU1528" i="30" s="1"/>
  <c r="BA1515" i="30"/>
  <c r="BE1516" i="30"/>
  <c r="BK1516" i="30" s="1"/>
  <c r="CU1529" i="30" s="1"/>
  <c r="BA1516" i="30"/>
  <c r="BE1517" i="30"/>
  <c r="BA1517" i="30"/>
  <c r="BK1517" i="30" s="1"/>
  <c r="CU1530" i="30" s="1"/>
  <c r="BE1518" i="30"/>
  <c r="BA1518" i="30"/>
  <c r="BK1518" i="30"/>
  <c r="CU1531" i="30" s="1"/>
  <c r="BE1519" i="30"/>
  <c r="BK1519" i="30" s="1"/>
  <c r="CU1532" i="30" s="1"/>
  <c r="BA1519" i="30"/>
  <c r="BE1520" i="30"/>
  <c r="BK1520" i="30" s="1"/>
  <c r="CU1533" i="30" s="1"/>
  <c r="BA1520" i="30"/>
  <c r="BE1521" i="30"/>
  <c r="BA1521" i="30"/>
  <c r="BK1521" i="30" s="1"/>
  <c r="CU1534" i="30" s="1"/>
  <c r="BE1522" i="30"/>
  <c r="BA1522" i="30"/>
  <c r="BK1522" i="30"/>
  <c r="CU1535" i="30" s="1"/>
  <c r="BE1523" i="30"/>
  <c r="BK1523" i="30" s="1"/>
  <c r="CU1536" i="30" s="1"/>
  <c r="BA1523" i="30"/>
  <c r="BE1524" i="30"/>
  <c r="BK1524" i="30" s="1"/>
  <c r="CU1537" i="30" s="1"/>
  <c r="BA1524" i="30"/>
  <c r="BE1525" i="30"/>
  <c r="BA1525" i="30"/>
  <c r="BK1525" i="30" s="1"/>
  <c r="CU1538" i="30" s="1"/>
  <c r="BE1526" i="30"/>
  <c r="BA1526" i="30"/>
  <c r="BK1526" i="30"/>
  <c r="CU1539" i="30" s="1"/>
  <c r="BE1527" i="30"/>
  <c r="BK1527" i="30" s="1"/>
  <c r="CU1540" i="30" s="1"/>
  <c r="BA1527" i="30"/>
  <c r="BE1528" i="30"/>
  <c r="BK1528" i="30" s="1"/>
  <c r="CU1541" i="30" s="1"/>
  <c r="BA1528" i="30"/>
  <c r="BE1529" i="30"/>
  <c r="BA1529" i="30"/>
  <c r="BK1529" i="30" s="1"/>
  <c r="CU1542" i="30" s="1"/>
  <c r="BE1530" i="30"/>
  <c r="BA1530" i="30"/>
  <c r="BK1530" i="30"/>
  <c r="CU1543" i="30" s="1"/>
  <c r="BE1531" i="30"/>
  <c r="BK1531" i="30" s="1"/>
  <c r="CU1544" i="30" s="1"/>
  <c r="BA1531" i="30"/>
  <c r="BE1532" i="30"/>
  <c r="BK1532" i="30" s="1"/>
  <c r="CU1545" i="30" s="1"/>
  <c r="BA1532" i="30"/>
  <c r="BE1533" i="30"/>
  <c r="BA1533" i="30"/>
  <c r="BK1533" i="30" s="1"/>
  <c r="CU1546" i="30" s="1"/>
  <c r="BE1534" i="30"/>
  <c r="BA1534" i="30"/>
  <c r="BK1534" i="30"/>
  <c r="CU1547" i="30" s="1"/>
  <c r="BE1535" i="30"/>
  <c r="BK1535" i="30" s="1"/>
  <c r="CU1548" i="30" s="1"/>
  <c r="BA1535" i="30"/>
  <c r="BE1536" i="30"/>
  <c r="BK1536" i="30" s="1"/>
  <c r="CU1549" i="30" s="1"/>
  <c r="BA1536" i="30"/>
  <c r="BE1537" i="30"/>
  <c r="BA1537" i="30"/>
  <c r="BK1537" i="30" s="1"/>
  <c r="CU1550" i="30" s="1"/>
  <c r="BE1538" i="30"/>
  <c r="BA1538" i="30"/>
  <c r="BK1538" i="30"/>
  <c r="CU1551" i="30" s="1"/>
  <c r="BE1539" i="30"/>
  <c r="BK1539" i="30" s="1"/>
  <c r="CU1552" i="30" s="1"/>
  <c r="BA1539" i="30"/>
  <c r="BE1540" i="30"/>
  <c r="BK1540" i="30" s="1"/>
  <c r="CU1553" i="30" s="1"/>
  <c r="BA1540" i="30"/>
  <c r="BE1541" i="30"/>
  <c r="BA1541" i="30"/>
  <c r="BK1541" i="30" s="1"/>
  <c r="CU1554" i="30" s="1"/>
  <c r="BE1542" i="30"/>
  <c r="BA1542" i="30"/>
  <c r="BK1542" i="30"/>
  <c r="CU1555" i="30" s="1"/>
  <c r="BE1543" i="30"/>
  <c r="BK1543" i="30" s="1"/>
  <c r="CU1556" i="30" s="1"/>
  <c r="BA1543" i="30"/>
  <c r="BE1544" i="30"/>
  <c r="BK1544" i="30" s="1"/>
  <c r="CU1557" i="30" s="1"/>
  <c r="BA1544" i="30"/>
  <c r="BE1545" i="30"/>
  <c r="BA1545" i="30"/>
  <c r="BK1545" i="30" s="1"/>
  <c r="CU1558" i="30" s="1"/>
  <c r="BE1546" i="30"/>
  <c r="BA1546" i="30"/>
  <c r="BK1546" i="30"/>
  <c r="CU1559" i="30" s="1"/>
  <c r="BE1547" i="30"/>
  <c r="BK1547" i="30" s="1"/>
  <c r="CU1560" i="30" s="1"/>
  <c r="BA1547" i="30"/>
  <c r="BE1548" i="30"/>
  <c r="BK1548" i="30" s="1"/>
  <c r="CU1561" i="30" s="1"/>
  <c r="BA1548" i="30"/>
  <c r="BE1549" i="30"/>
  <c r="BA1549" i="30"/>
  <c r="BK1549" i="30" s="1"/>
  <c r="CU1562" i="30" s="1"/>
  <c r="BE1550" i="30"/>
  <c r="BA1550" i="30"/>
  <c r="BK1550" i="30"/>
  <c r="CU1563" i="30" s="1"/>
  <c r="BE1551" i="30"/>
  <c r="BK1551" i="30" s="1"/>
  <c r="CU1564" i="30" s="1"/>
  <c r="BA1551" i="30"/>
  <c r="BE1552" i="30"/>
  <c r="BK1552" i="30" s="1"/>
  <c r="CU1565" i="30" s="1"/>
  <c r="BA1552" i="30"/>
  <c r="BE1553" i="30"/>
  <c r="BA1553" i="30"/>
  <c r="BK1553" i="30" s="1"/>
  <c r="CU1566" i="30" s="1"/>
  <c r="BE1554" i="30"/>
  <c r="BA1554" i="30"/>
  <c r="BK1554" i="30"/>
  <c r="CU1567" i="30" s="1"/>
  <c r="BE1555" i="30"/>
  <c r="BK1555" i="30" s="1"/>
  <c r="CU1568" i="30" s="1"/>
  <c r="BA1555" i="30"/>
  <c r="BE1556" i="30"/>
  <c r="BK1556" i="30" s="1"/>
  <c r="CU1569" i="30" s="1"/>
  <c r="BA1556" i="30"/>
  <c r="BE1557" i="30"/>
  <c r="BA1557" i="30"/>
  <c r="BK1557" i="30" s="1"/>
  <c r="CU1570" i="30" s="1"/>
  <c r="BE1558" i="30"/>
  <c r="BA1558" i="30"/>
  <c r="BK1558" i="30"/>
  <c r="CU1571" i="30" s="1"/>
  <c r="BE1559" i="30"/>
  <c r="BK1559" i="30" s="1"/>
  <c r="CU1572" i="30" s="1"/>
  <c r="BA1559" i="30"/>
  <c r="BE1560" i="30"/>
  <c r="BK1560" i="30" s="1"/>
  <c r="CU1573" i="30" s="1"/>
  <c r="BA1560" i="30"/>
  <c r="BE1561" i="30"/>
  <c r="BK1561" i="30" s="1"/>
  <c r="CU1574" i="30" s="1"/>
  <c r="BA1561" i="30"/>
  <c r="BE1562" i="30"/>
  <c r="BK1562" i="30" s="1"/>
  <c r="CU1575" i="30" s="1"/>
  <c r="BA1562" i="30"/>
  <c r="BE1563" i="30"/>
  <c r="BK1563" i="30" s="1"/>
  <c r="CU1576" i="30" s="1"/>
  <c r="BA1563" i="30"/>
  <c r="BE1564" i="30"/>
  <c r="BK1564" i="30" s="1"/>
  <c r="CU1577" i="30" s="1"/>
  <c r="BA1564" i="30"/>
  <c r="BE1565" i="30"/>
  <c r="BK1565" i="30" s="1"/>
  <c r="CU1578" i="30" s="1"/>
  <c r="BA1565" i="30"/>
  <c r="BE1566" i="30"/>
  <c r="BK1566" i="30" s="1"/>
  <c r="CU1579" i="30" s="1"/>
  <c r="BA1566" i="30"/>
  <c r="BE1567" i="30"/>
  <c r="BK1567" i="30" s="1"/>
  <c r="CU1580" i="30" s="1"/>
  <c r="BA1567" i="30"/>
  <c r="BE1568" i="30"/>
  <c r="BK1568" i="30" s="1"/>
  <c r="CU1581" i="30" s="1"/>
  <c r="BA1568" i="30"/>
  <c r="BE1569" i="30"/>
  <c r="BK1569" i="30" s="1"/>
  <c r="CU1582" i="30" s="1"/>
  <c r="BA1569" i="30"/>
  <c r="BE1570" i="30"/>
  <c r="BK1570" i="30" s="1"/>
  <c r="CU1583" i="30" s="1"/>
  <c r="BA1570" i="30"/>
  <c r="BE1571" i="30"/>
  <c r="BK1571" i="30" s="1"/>
  <c r="CU1584" i="30" s="1"/>
  <c r="BA1571" i="30"/>
  <c r="BE1572" i="30"/>
  <c r="BK1572" i="30" s="1"/>
  <c r="CU1585" i="30" s="1"/>
  <c r="BA1572" i="30"/>
  <c r="BE1573" i="30"/>
  <c r="BK1573" i="30" s="1"/>
  <c r="CU1586" i="30" s="1"/>
  <c r="BA1573" i="30"/>
  <c r="BE1574" i="30"/>
  <c r="BK1574" i="30" s="1"/>
  <c r="CU1587" i="30" s="1"/>
  <c r="BA1574" i="30"/>
  <c r="BE1575" i="30"/>
  <c r="BK1575" i="30" s="1"/>
  <c r="CU1588" i="30" s="1"/>
  <c r="BA1575" i="30"/>
  <c r="BE1576" i="30"/>
  <c r="BK1576" i="30" s="1"/>
  <c r="CU1589" i="30" s="1"/>
  <c r="BA1576" i="30"/>
  <c r="BE1577" i="30"/>
  <c r="BK1577" i="30" s="1"/>
  <c r="CU1590" i="30" s="1"/>
  <c r="BA1577" i="30"/>
  <c r="BE1578" i="30"/>
  <c r="BK1578" i="30" s="1"/>
  <c r="CU1591" i="30" s="1"/>
  <c r="BA1578" i="30"/>
  <c r="BE1579" i="30"/>
  <c r="BK1579" i="30" s="1"/>
  <c r="CU1592" i="30" s="1"/>
  <c r="BA1579" i="30"/>
  <c r="BE1580" i="30"/>
  <c r="BK1580" i="30" s="1"/>
  <c r="CU1593" i="30" s="1"/>
  <c r="BA1580" i="30"/>
  <c r="BE1581" i="30"/>
  <c r="BK1581" i="30" s="1"/>
  <c r="CU1594" i="30" s="1"/>
  <c r="BA1581" i="30"/>
  <c r="BE1582" i="30"/>
  <c r="BK1582" i="30" s="1"/>
  <c r="CU1595" i="30" s="1"/>
  <c r="BA1582" i="30"/>
  <c r="BE1583" i="30"/>
  <c r="BK1583" i="30" s="1"/>
  <c r="CU1596" i="30" s="1"/>
  <c r="BA1583" i="30"/>
  <c r="BE1584" i="30"/>
  <c r="BK1584" i="30" s="1"/>
  <c r="CU1597" i="30" s="1"/>
  <c r="BA1584" i="30"/>
  <c r="BE1585" i="30"/>
  <c r="BK1585" i="30" s="1"/>
  <c r="CU1598" i="30" s="1"/>
  <c r="BA1585" i="30"/>
  <c r="BE1586" i="30"/>
  <c r="BK1586" i="30" s="1"/>
  <c r="CU1599" i="30" s="1"/>
  <c r="BA1586" i="30"/>
  <c r="BE1587" i="30"/>
  <c r="BK1587" i="30" s="1"/>
  <c r="CU1600" i="30" s="1"/>
  <c r="BA1587" i="30"/>
  <c r="BE1588" i="30"/>
  <c r="BK1588" i="30" s="1"/>
  <c r="CU1601" i="30" s="1"/>
  <c r="BA1588" i="30"/>
  <c r="BE1589" i="30"/>
  <c r="BK1589" i="30" s="1"/>
  <c r="CU1602" i="30" s="1"/>
  <c r="BA1589" i="30"/>
  <c r="BE1590" i="30"/>
  <c r="BK1590" i="30" s="1"/>
  <c r="CU1603" i="30" s="1"/>
  <c r="BA1590" i="30"/>
  <c r="BE1591" i="30"/>
  <c r="BK1591" i="30" s="1"/>
  <c r="CU1604" i="30" s="1"/>
  <c r="BA1591" i="30"/>
  <c r="BE1592" i="30"/>
  <c r="BK1592" i="30" s="1"/>
  <c r="CU1605" i="30" s="1"/>
  <c r="BA1592" i="30"/>
  <c r="BE1593" i="30"/>
  <c r="BK1593" i="30" s="1"/>
  <c r="CU1606" i="30" s="1"/>
  <c r="BA1593" i="30"/>
  <c r="BE1594" i="30"/>
  <c r="BK1594" i="30" s="1"/>
  <c r="CU1607" i="30" s="1"/>
  <c r="BA1594" i="30"/>
  <c r="BE1595" i="30"/>
  <c r="BK1595" i="30" s="1"/>
  <c r="CU1608" i="30" s="1"/>
  <c r="BA1595" i="30"/>
  <c r="BE1596" i="30"/>
  <c r="BK1596" i="30" s="1"/>
  <c r="CU1609" i="30" s="1"/>
  <c r="BA1596" i="30"/>
  <c r="BE1597" i="30"/>
  <c r="BK1597" i="30" s="1"/>
  <c r="CU1610" i="30" s="1"/>
  <c r="BA1597" i="30"/>
  <c r="BE1598" i="30"/>
  <c r="BK1598" i="30" s="1"/>
  <c r="CU1611" i="30" s="1"/>
  <c r="BA1598" i="30"/>
  <c r="BE1599" i="30"/>
  <c r="BK1599" i="30" s="1"/>
  <c r="CU1612" i="30" s="1"/>
  <c r="BA1599" i="30"/>
  <c r="BE1600" i="30"/>
  <c r="BK1600" i="30" s="1"/>
  <c r="CU1613" i="30" s="1"/>
  <c r="BA1600" i="30"/>
  <c r="BE1601" i="30"/>
  <c r="BK1601" i="30" s="1"/>
  <c r="CU1614" i="30" s="1"/>
  <c r="BA1601" i="30"/>
  <c r="BE1602" i="30"/>
  <c r="BK1602" i="30" s="1"/>
  <c r="CU1615" i="30" s="1"/>
  <c r="BA1602" i="30"/>
  <c r="BE1603" i="30"/>
  <c r="BK1603" i="30" s="1"/>
  <c r="CU1616" i="30" s="1"/>
  <c r="BA1603" i="30"/>
  <c r="BE1604" i="30"/>
  <c r="BK1604" i="30" s="1"/>
  <c r="CU1617" i="30" s="1"/>
  <c r="BA1604" i="30"/>
  <c r="BE1605" i="30"/>
  <c r="BK1605" i="30" s="1"/>
  <c r="CU1618" i="30" s="1"/>
  <c r="BA1605" i="30"/>
  <c r="BE1606" i="30"/>
  <c r="BK1606" i="30" s="1"/>
  <c r="CU1619" i="30" s="1"/>
  <c r="BA1606" i="30"/>
  <c r="BE1607" i="30"/>
  <c r="BK1607" i="30" s="1"/>
  <c r="CU1620" i="30" s="1"/>
  <c r="BA1607" i="30"/>
  <c r="BE1608" i="30"/>
  <c r="BK1608" i="30" s="1"/>
  <c r="CU1621" i="30" s="1"/>
  <c r="BA1608" i="30"/>
  <c r="BE1609" i="30"/>
  <c r="BK1609" i="30" s="1"/>
  <c r="CU1622" i="30" s="1"/>
  <c r="BA1609" i="30"/>
  <c r="BE1610" i="30"/>
  <c r="BK1610" i="30" s="1"/>
  <c r="CU1623" i="30" s="1"/>
  <c r="BA1610" i="30"/>
  <c r="BE1611" i="30"/>
  <c r="BK1611" i="30" s="1"/>
  <c r="CU1624" i="30" s="1"/>
  <c r="BA1611" i="30"/>
  <c r="BE1612" i="30"/>
  <c r="BK1612" i="30" s="1"/>
  <c r="CU1625" i="30" s="1"/>
  <c r="BA1612" i="30"/>
  <c r="BE1613" i="30"/>
  <c r="BK1613" i="30" s="1"/>
  <c r="CU1626" i="30" s="1"/>
  <c r="BA1613" i="30"/>
  <c r="BE1614" i="30"/>
  <c r="BK1614" i="30" s="1"/>
  <c r="CU1627" i="30" s="1"/>
  <c r="BA1614" i="30"/>
  <c r="BE1615" i="30"/>
  <c r="BK1615" i="30" s="1"/>
  <c r="CU1628" i="30" s="1"/>
  <c r="BA1615" i="30"/>
  <c r="BE1616" i="30"/>
  <c r="BK1616" i="30" s="1"/>
  <c r="CU1629" i="30" s="1"/>
  <c r="BA1616" i="30"/>
  <c r="BE1617" i="30"/>
  <c r="BK1617" i="30" s="1"/>
  <c r="CU1630" i="30" s="1"/>
  <c r="BA1617" i="30"/>
  <c r="BE1618" i="30"/>
  <c r="BK1618" i="30" s="1"/>
  <c r="CU1631" i="30" s="1"/>
  <c r="BA1618" i="30"/>
  <c r="BE1619" i="30"/>
  <c r="BK1619" i="30" s="1"/>
  <c r="CU1632" i="30" s="1"/>
  <c r="BA1619" i="30"/>
  <c r="BE1620" i="30"/>
  <c r="BK1620" i="30" s="1"/>
  <c r="CU1633" i="30" s="1"/>
  <c r="BA1620" i="30"/>
  <c r="BE1621" i="30"/>
  <c r="BK1621" i="30" s="1"/>
  <c r="CU1634" i="30" s="1"/>
  <c r="BA1621" i="30"/>
  <c r="BE1622" i="30"/>
  <c r="BK1622" i="30" s="1"/>
  <c r="CU1635" i="30" s="1"/>
  <c r="BA1622" i="30"/>
  <c r="BE1623" i="30"/>
  <c r="BK1623" i="30" s="1"/>
  <c r="CU1636" i="30" s="1"/>
  <c r="BA1623" i="30"/>
  <c r="BE1624" i="30"/>
  <c r="BK1624" i="30" s="1"/>
  <c r="CU1637" i="30" s="1"/>
  <c r="BA1624" i="30"/>
  <c r="BE1625" i="30"/>
  <c r="BK1625" i="30" s="1"/>
  <c r="CU1638" i="30" s="1"/>
  <c r="BA1625" i="30"/>
  <c r="BE1626" i="30"/>
  <c r="BK1626" i="30" s="1"/>
  <c r="CU1639" i="30" s="1"/>
  <c r="BA1626" i="30"/>
  <c r="BE1627" i="30"/>
  <c r="BK1627" i="30" s="1"/>
  <c r="CU1640" i="30" s="1"/>
  <c r="BA1627" i="30"/>
  <c r="BE1628" i="30"/>
  <c r="BK1628" i="30" s="1"/>
  <c r="CU1641" i="30" s="1"/>
  <c r="BA1628" i="30"/>
  <c r="BE1629" i="30"/>
  <c r="BK1629" i="30" s="1"/>
  <c r="CU1642" i="30" s="1"/>
  <c r="BA1629" i="30"/>
  <c r="BE1630" i="30"/>
  <c r="BK1630" i="30" s="1"/>
  <c r="CU1643" i="30" s="1"/>
  <c r="BA1630" i="30"/>
  <c r="BE1631" i="30"/>
  <c r="BK1631" i="30" s="1"/>
  <c r="CU1644" i="30" s="1"/>
  <c r="BA1631" i="30"/>
  <c r="BE1632" i="30"/>
  <c r="BK1632" i="30" s="1"/>
  <c r="CU1645" i="30" s="1"/>
  <c r="BA1632" i="30"/>
  <c r="BE1633" i="30"/>
  <c r="BK1633" i="30" s="1"/>
  <c r="CU1646" i="30" s="1"/>
  <c r="BA1633" i="30"/>
  <c r="BE1634" i="30"/>
  <c r="BK1634" i="30" s="1"/>
  <c r="CU1647" i="30" s="1"/>
  <c r="BA1634" i="30"/>
  <c r="BE1635" i="30"/>
  <c r="BK1635" i="30" s="1"/>
  <c r="CU1648" i="30" s="1"/>
  <c r="BA1635" i="30"/>
  <c r="BE1636" i="30"/>
  <c r="BK1636" i="30" s="1"/>
  <c r="CU1649" i="30" s="1"/>
  <c r="BA1636" i="30"/>
  <c r="BE1637" i="30"/>
  <c r="BK1637" i="30" s="1"/>
  <c r="CU1650" i="30" s="1"/>
  <c r="BA1637" i="30"/>
  <c r="BE1638" i="30"/>
  <c r="BK1638" i="30" s="1"/>
  <c r="CU1651" i="30" s="1"/>
  <c r="BA1638" i="30"/>
  <c r="BE1639" i="30"/>
  <c r="BK1639" i="30" s="1"/>
  <c r="CU1652" i="30" s="1"/>
  <c r="BA1639" i="30"/>
  <c r="BE1640" i="30"/>
  <c r="BK1640" i="30" s="1"/>
  <c r="CU1653" i="30" s="1"/>
  <c r="BA1640" i="30"/>
  <c r="BE1641" i="30"/>
  <c r="BK1641" i="30" s="1"/>
  <c r="CU1654" i="30" s="1"/>
  <c r="BA1641" i="30"/>
  <c r="BE1642" i="30"/>
  <c r="BK1642" i="30" s="1"/>
  <c r="BA1642" i="30"/>
  <c r="BE1643" i="30"/>
  <c r="BA1643" i="30"/>
  <c r="BK1643" i="30" s="1"/>
  <c r="CU1656" i="30" s="1"/>
  <c r="BE1644" i="30"/>
  <c r="BA1644" i="30"/>
  <c r="BK1644" i="30"/>
  <c r="CU1657" i="30" s="1"/>
  <c r="BE1645" i="30"/>
  <c r="BK1645" i="30" s="1"/>
  <c r="CU1658" i="30" s="1"/>
  <c r="BA1645" i="30"/>
  <c r="BE1646" i="30"/>
  <c r="BK1646" i="30" s="1"/>
  <c r="CU1659" i="30" s="1"/>
  <c r="BA1646" i="30"/>
  <c r="BE1647" i="30"/>
  <c r="BA1647" i="30"/>
  <c r="BK1647" i="30" s="1"/>
  <c r="BE1648" i="30"/>
  <c r="BA1648" i="30"/>
  <c r="BK1648" i="30"/>
  <c r="CU1661" i="30" s="1"/>
  <c r="BE1649" i="30"/>
  <c r="BK1649" i="30" s="1"/>
  <c r="CU1662" i="30" s="1"/>
  <c r="BA1649" i="30"/>
  <c r="BE1650" i="30"/>
  <c r="BK1650" i="30" s="1"/>
  <c r="CU1663" i="30" s="1"/>
  <c r="BA1650" i="30"/>
  <c r="BE1651" i="30"/>
  <c r="BA1651" i="30"/>
  <c r="BK1651" i="30" s="1"/>
  <c r="CU1664" i="30" s="1"/>
  <c r="BE1652" i="30"/>
  <c r="BA1652" i="30"/>
  <c r="BK1652" i="30"/>
  <c r="CU1665" i="30" s="1"/>
  <c r="BE1653" i="30"/>
  <c r="BK1653" i="30" s="1"/>
  <c r="CU1666" i="30" s="1"/>
  <c r="BA1653" i="30"/>
  <c r="BE1654" i="30"/>
  <c r="BK1654" i="30" s="1"/>
  <c r="CU1667" i="30" s="1"/>
  <c r="BA1654" i="30"/>
  <c r="BE1655" i="30"/>
  <c r="BA1655" i="30"/>
  <c r="BK1655" i="30" s="1"/>
  <c r="CU1668" i="30" s="1"/>
  <c r="BE1656" i="30"/>
  <c r="BA1656" i="30"/>
  <c r="BK1656" i="30"/>
  <c r="CU1669" i="30" s="1"/>
  <c r="BE1657" i="30"/>
  <c r="BK1657" i="30" s="1"/>
  <c r="CU1670" i="30" s="1"/>
  <c r="BA1657" i="30"/>
  <c r="BE1658" i="30"/>
  <c r="BK1658" i="30" s="1"/>
  <c r="CU1671" i="30" s="1"/>
  <c r="BA1658" i="30"/>
  <c r="BE1659" i="30"/>
  <c r="BA1659" i="30"/>
  <c r="BK1659" i="30" s="1"/>
  <c r="CU1672" i="30" s="1"/>
  <c r="BE1660" i="30"/>
  <c r="BA1660" i="30"/>
  <c r="BK1660" i="30"/>
  <c r="CU1673" i="30" s="1"/>
  <c r="BE1661" i="30"/>
  <c r="BK1661" i="30" s="1"/>
  <c r="CU1674" i="30" s="1"/>
  <c r="BA1661" i="30"/>
  <c r="BE1662" i="30"/>
  <c r="BK1662" i="30" s="1"/>
  <c r="CU1675" i="30" s="1"/>
  <c r="BA1662" i="30"/>
  <c r="BE1663" i="30"/>
  <c r="BA1663" i="30"/>
  <c r="BK1663" i="30" s="1"/>
  <c r="BE1664" i="30"/>
  <c r="BA1664" i="30"/>
  <c r="BK1664" i="30"/>
  <c r="CU1677" i="30" s="1"/>
  <c r="BE1665" i="30"/>
  <c r="BK1665" i="30" s="1"/>
  <c r="CU1678" i="30" s="1"/>
  <c r="BA1665" i="30"/>
  <c r="BE1666" i="30"/>
  <c r="BK1666" i="30" s="1"/>
  <c r="CU1679" i="30" s="1"/>
  <c r="BA1666" i="30"/>
  <c r="BE1667" i="30"/>
  <c r="BA1667" i="30"/>
  <c r="BK1667" i="30" s="1"/>
  <c r="CU1680" i="30" s="1"/>
  <c r="BE1668" i="30"/>
  <c r="BA1668" i="30"/>
  <c r="BK1668" i="30"/>
  <c r="CU1681" i="30" s="1"/>
  <c r="BE1669" i="30"/>
  <c r="BK1669" i="30" s="1"/>
  <c r="CU1682" i="30" s="1"/>
  <c r="BA1669" i="30"/>
  <c r="BE1670" i="30"/>
  <c r="BK1670" i="30" s="1"/>
  <c r="CU1683" i="30" s="1"/>
  <c r="BA1670" i="30"/>
  <c r="BE1671" i="30"/>
  <c r="BA1671" i="30"/>
  <c r="BK1671" i="30" s="1"/>
  <c r="CU1684" i="30" s="1"/>
  <c r="BE1672" i="30"/>
  <c r="BA1672" i="30"/>
  <c r="BK1672" i="30"/>
  <c r="CU1685" i="30" s="1"/>
  <c r="BE1673" i="30"/>
  <c r="BK1673" i="30" s="1"/>
  <c r="CU1686" i="30" s="1"/>
  <c r="BA1673" i="30"/>
  <c r="BE1674" i="30"/>
  <c r="BK1674" i="30" s="1"/>
  <c r="BA1674" i="30"/>
  <c r="BE1675" i="30"/>
  <c r="BA1675" i="30"/>
  <c r="BK1675" i="30" s="1"/>
  <c r="CU1688" i="30" s="1"/>
  <c r="BE1676" i="30"/>
  <c r="BA1676" i="30"/>
  <c r="BK1676" i="30"/>
  <c r="CU1689" i="30" s="1"/>
  <c r="BE1677" i="30"/>
  <c r="BK1677" i="30" s="1"/>
  <c r="CU1690" i="30" s="1"/>
  <c r="BA1677" i="30"/>
  <c r="BE1678" i="30"/>
  <c r="BK1678" i="30" s="1"/>
  <c r="CU1691" i="30" s="1"/>
  <c r="BA1678" i="30"/>
  <c r="BE1679" i="30"/>
  <c r="BA1679" i="30"/>
  <c r="BK1679" i="30" s="1"/>
  <c r="BE1680" i="30"/>
  <c r="BA1680" i="30"/>
  <c r="BK1680" i="30"/>
  <c r="CU1693" i="30" s="1"/>
  <c r="BE1681" i="30"/>
  <c r="BK1681" i="30" s="1"/>
  <c r="CU1694" i="30" s="1"/>
  <c r="BA1681" i="30"/>
  <c r="BE1682" i="30"/>
  <c r="BK1682" i="30" s="1"/>
  <c r="CU1695" i="30" s="1"/>
  <c r="BA1682" i="30"/>
  <c r="BE1683" i="30"/>
  <c r="BA1683" i="30"/>
  <c r="BK1683" i="30" s="1"/>
  <c r="CU1696" i="30" s="1"/>
  <c r="BE1684" i="30"/>
  <c r="BA1684" i="30"/>
  <c r="BK1684" i="30"/>
  <c r="CU1697" i="30" s="1"/>
  <c r="BE1685" i="30"/>
  <c r="BK1685" i="30" s="1"/>
  <c r="CU1698" i="30" s="1"/>
  <c r="BA1685" i="30"/>
  <c r="BE1686" i="30"/>
  <c r="BK1686" i="30" s="1"/>
  <c r="CU1699" i="30" s="1"/>
  <c r="BA1686" i="30"/>
  <c r="BE1687" i="30"/>
  <c r="BA1687" i="30"/>
  <c r="BK1687" i="30" s="1"/>
  <c r="CU1700" i="30" s="1"/>
  <c r="BE1688" i="30"/>
  <c r="BA1688" i="30"/>
  <c r="BK1688" i="30"/>
  <c r="CU1701" i="30" s="1"/>
  <c r="BE1689" i="30"/>
  <c r="BK1689" i="30" s="1"/>
  <c r="CU1702" i="30" s="1"/>
  <c r="BA1689" i="30"/>
  <c r="BE1690" i="30"/>
  <c r="BK1690" i="30" s="1"/>
  <c r="CU1703" i="30" s="1"/>
  <c r="BA1690" i="30"/>
  <c r="BE1691" i="30"/>
  <c r="BA1691" i="30"/>
  <c r="BK1691" i="30" s="1"/>
  <c r="CU1704" i="30" s="1"/>
  <c r="BE1692" i="30"/>
  <c r="BA1692" i="30"/>
  <c r="BK1692" i="30"/>
  <c r="CU1705" i="30" s="1"/>
  <c r="BE1693" i="30"/>
  <c r="BK1693" i="30" s="1"/>
  <c r="CU1706" i="30" s="1"/>
  <c r="BA1693" i="30"/>
  <c r="BE1694" i="30"/>
  <c r="BK1694" i="30" s="1"/>
  <c r="CU1707" i="30" s="1"/>
  <c r="BA1694" i="30"/>
  <c r="BE1695" i="30"/>
  <c r="BA1695" i="30"/>
  <c r="BK1695" i="30" s="1"/>
  <c r="CU1708" i="30" s="1"/>
  <c r="BE1696" i="30"/>
  <c r="BA1696" i="30"/>
  <c r="BK1696" i="30"/>
  <c r="CU1709" i="30" s="1"/>
  <c r="BE1697" i="30"/>
  <c r="BK1697" i="30" s="1"/>
  <c r="BA1697" i="30"/>
  <c r="BE1698" i="30"/>
  <c r="BK1698" i="30" s="1"/>
  <c r="CU1711" i="30" s="1"/>
  <c r="BA1698" i="30"/>
  <c r="BE1699" i="30"/>
  <c r="BA1699" i="30"/>
  <c r="BK1699" i="30" s="1"/>
  <c r="CU1712" i="30" s="1"/>
  <c r="BE1700" i="30"/>
  <c r="BA1700" i="30"/>
  <c r="BK1700" i="30"/>
  <c r="CU1713" i="30" s="1"/>
  <c r="BE1701" i="30"/>
  <c r="BK1701" i="30" s="1"/>
  <c r="CU1714" i="30" s="1"/>
  <c r="BA1701" i="30"/>
  <c r="BE1702" i="30"/>
  <c r="BK1702" i="30" s="1"/>
  <c r="CU1715" i="30" s="1"/>
  <c r="BA1702" i="30"/>
  <c r="BE1703" i="30"/>
  <c r="BA1703" i="30"/>
  <c r="BK1703" i="30" s="1"/>
  <c r="CU1716" i="30" s="1"/>
  <c r="BE1704" i="30"/>
  <c r="BA1704" i="30"/>
  <c r="BK1704" i="30"/>
  <c r="CU1717" i="30" s="1"/>
  <c r="BE1705" i="30"/>
  <c r="BK1705" i="30" s="1"/>
  <c r="CU1718" i="30" s="1"/>
  <c r="BA1705" i="30"/>
  <c r="BE1706" i="30"/>
  <c r="BK1706" i="30" s="1"/>
  <c r="BA1706" i="30"/>
  <c r="BE1707" i="30"/>
  <c r="BA1707" i="30"/>
  <c r="BK1707" i="30" s="1"/>
  <c r="CU1720" i="30" s="1"/>
  <c r="BE1708" i="30"/>
  <c r="BA1708" i="30"/>
  <c r="BK1708" i="30"/>
  <c r="CU1721" i="30" s="1"/>
  <c r="BE1709" i="30"/>
  <c r="BK1709" i="30" s="1"/>
  <c r="CU1722" i="30" s="1"/>
  <c r="BA1709" i="30"/>
  <c r="BE1710" i="30"/>
  <c r="BK1710" i="30" s="1"/>
  <c r="CU1723" i="30" s="1"/>
  <c r="BA1710" i="30"/>
  <c r="BE1711" i="30"/>
  <c r="BA1711" i="30"/>
  <c r="BK1711" i="30" s="1"/>
  <c r="CU1724" i="30" s="1"/>
  <c r="BE1712" i="30"/>
  <c r="BA1712" i="30"/>
  <c r="BK1712" i="30"/>
  <c r="CU1725" i="30" s="1"/>
  <c r="BE1713" i="30"/>
  <c r="BK1713" i="30" s="1"/>
  <c r="CU1726" i="30" s="1"/>
  <c r="BA1713" i="30"/>
  <c r="BE1714" i="30"/>
  <c r="BK1714" i="30" s="1"/>
  <c r="CU1727" i="30" s="1"/>
  <c r="BA1714" i="30"/>
  <c r="BE1715" i="30"/>
  <c r="BA1715" i="30"/>
  <c r="BK1715" i="30" s="1"/>
  <c r="CU1728" i="30" s="1"/>
  <c r="BE1716" i="30"/>
  <c r="BA1716" i="30"/>
  <c r="BK1716" i="30"/>
  <c r="CU1729" i="30" s="1"/>
  <c r="BE1717" i="30"/>
  <c r="BK1717" i="30" s="1"/>
  <c r="CU1730" i="30" s="1"/>
  <c r="BA1717" i="30"/>
  <c r="BE1718" i="30"/>
  <c r="BK1718" i="30" s="1"/>
  <c r="CU1731" i="30" s="1"/>
  <c r="BA1718" i="30"/>
  <c r="BE1719" i="30"/>
  <c r="BA1719" i="30"/>
  <c r="BK1719" i="30" s="1"/>
  <c r="CU1732" i="30" s="1"/>
  <c r="BE1720" i="30"/>
  <c r="BA1720" i="30"/>
  <c r="BK1720" i="30"/>
  <c r="CU1733" i="30" s="1"/>
  <c r="BE1721" i="30"/>
  <c r="BK1721" i="30" s="1"/>
  <c r="CU1734" i="30" s="1"/>
  <c r="BA1721" i="30"/>
  <c r="BE1722" i="30"/>
  <c r="BK1722" i="30" s="1"/>
  <c r="CU1735" i="30" s="1"/>
  <c r="BA1722" i="30"/>
  <c r="BE1723" i="30"/>
  <c r="BA1723" i="30"/>
  <c r="BK1723" i="30" s="1"/>
  <c r="CU1736" i="30" s="1"/>
  <c r="BE1724" i="30"/>
  <c r="BA1724" i="30"/>
  <c r="BK1724" i="30"/>
  <c r="CU1737" i="30" s="1"/>
  <c r="BE1725" i="30"/>
  <c r="BK1725" i="30" s="1"/>
  <c r="CU1738" i="30" s="1"/>
  <c r="BA1725" i="30"/>
  <c r="BE1726" i="30"/>
  <c r="BK1726" i="30" s="1"/>
  <c r="CU1739" i="30" s="1"/>
  <c r="BA1726" i="30"/>
  <c r="BE1727" i="30"/>
  <c r="BA1727" i="30"/>
  <c r="BK1727" i="30" s="1"/>
  <c r="BE1728" i="30"/>
  <c r="BA1728" i="30"/>
  <c r="BK1728" i="30"/>
  <c r="CU1741" i="30" s="1"/>
  <c r="BE1729" i="30"/>
  <c r="BK1729" i="30" s="1"/>
  <c r="CU1742" i="30" s="1"/>
  <c r="BA1729" i="30"/>
  <c r="BE1730" i="30"/>
  <c r="BK1730" i="30" s="1"/>
  <c r="CU1743" i="30" s="1"/>
  <c r="BA1730" i="30"/>
  <c r="BE1731" i="30"/>
  <c r="BA1731" i="30"/>
  <c r="BK1731" i="30" s="1"/>
  <c r="CU1744" i="30" s="1"/>
  <c r="BE1732" i="30"/>
  <c r="BA1732" i="30"/>
  <c r="BK1732" i="30"/>
  <c r="CU1745" i="30" s="1"/>
  <c r="BE1733" i="30"/>
  <c r="BK1733" i="30" s="1"/>
  <c r="CU1746" i="30" s="1"/>
  <c r="BA1733" i="30"/>
  <c r="BE1734" i="30"/>
  <c r="BK1734" i="30" s="1"/>
  <c r="CU1747" i="30" s="1"/>
  <c r="BA1734" i="30"/>
  <c r="BE1735" i="30"/>
  <c r="BA1735" i="30"/>
  <c r="BK1735" i="30" s="1"/>
  <c r="CU1748" i="30" s="1"/>
  <c r="BE1736" i="30"/>
  <c r="BA1736" i="30"/>
  <c r="BK1736" i="30"/>
  <c r="CU1749" i="30" s="1"/>
  <c r="BE1737" i="30"/>
  <c r="BK1737" i="30" s="1"/>
  <c r="CU1750" i="30" s="1"/>
  <c r="BA1737" i="30"/>
  <c r="BE1738" i="30"/>
  <c r="BK1738" i="30" s="1"/>
  <c r="BA1738" i="30"/>
  <c r="BE1739" i="30"/>
  <c r="BA1739" i="30"/>
  <c r="BK1739" i="30" s="1"/>
  <c r="CU1752" i="30" s="1"/>
  <c r="BE1740" i="30"/>
  <c r="BA1740" i="30"/>
  <c r="BK1740" i="30"/>
  <c r="CU1753" i="30" s="1"/>
  <c r="BE1741" i="30"/>
  <c r="BK1741" i="30" s="1"/>
  <c r="CU1754" i="30" s="1"/>
  <c r="BA1741" i="30"/>
  <c r="BE1742" i="30"/>
  <c r="BK1742" i="30" s="1"/>
  <c r="CU1755" i="30" s="1"/>
  <c r="BA1742" i="30"/>
  <c r="BE1743" i="30"/>
  <c r="BA1743" i="30"/>
  <c r="BK1743" i="30" s="1"/>
  <c r="BE1744" i="30"/>
  <c r="BA1744" i="30"/>
  <c r="BK1744" i="30"/>
  <c r="CU1757" i="30" s="1"/>
  <c r="BE1745" i="30"/>
  <c r="BK1745" i="30" s="1"/>
  <c r="CU1758" i="30" s="1"/>
  <c r="BA1745" i="30"/>
  <c r="BE1746" i="30"/>
  <c r="BK1746" i="30" s="1"/>
  <c r="CU1759" i="30" s="1"/>
  <c r="BA1746" i="30"/>
  <c r="BE1747" i="30"/>
  <c r="BA1747" i="30"/>
  <c r="BK1747" i="30" s="1"/>
  <c r="CU1760" i="30" s="1"/>
  <c r="BE1748" i="30"/>
  <c r="BA1748" i="30"/>
  <c r="BK1748" i="30"/>
  <c r="CU1761" i="30" s="1"/>
  <c r="BE1749" i="30"/>
  <c r="BK1749" i="30" s="1"/>
  <c r="CU1762" i="30" s="1"/>
  <c r="BA1749" i="30"/>
  <c r="BE1750" i="30"/>
  <c r="BK1750" i="30" s="1"/>
  <c r="CU1763" i="30" s="1"/>
  <c r="BA1750" i="30"/>
  <c r="BE1751" i="30"/>
  <c r="BA1751" i="30"/>
  <c r="BK1751" i="30" s="1"/>
  <c r="CU1764" i="30" s="1"/>
  <c r="BE1752" i="30"/>
  <c r="BA1752" i="30"/>
  <c r="BK1752" i="30"/>
  <c r="CU1765" i="30" s="1"/>
  <c r="BE1753" i="30"/>
  <c r="BK1753" i="30" s="1"/>
  <c r="CU1766" i="30" s="1"/>
  <c r="BA1753" i="30"/>
  <c r="BE1754" i="30"/>
  <c r="BK1754" i="30" s="1"/>
  <c r="BA1754" i="30"/>
  <c r="BE1755" i="30"/>
  <c r="BA1755" i="30"/>
  <c r="BK1755" i="30" s="1"/>
  <c r="CU1768" i="30" s="1"/>
  <c r="BE1756" i="30"/>
  <c r="BA1756" i="30"/>
  <c r="BK1756" i="30"/>
  <c r="CU1769" i="30" s="1"/>
  <c r="BE1757" i="30"/>
  <c r="BK1757" i="30" s="1"/>
  <c r="CU1770" i="30" s="1"/>
  <c r="BA1757" i="30"/>
  <c r="BE1758" i="30"/>
  <c r="BK1758" i="30" s="1"/>
  <c r="CU1771" i="30" s="1"/>
  <c r="BA1758" i="30"/>
  <c r="BE1759" i="30"/>
  <c r="BA1759" i="30"/>
  <c r="BK1759" i="30" s="1"/>
  <c r="BE1760" i="30"/>
  <c r="BA1760" i="30"/>
  <c r="BK1760" i="30"/>
  <c r="CU1773" i="30" s="1"/>
  <c r="BE1761" i="30"/>
  <c r="BK1761" i="30" s="1"/>
  <c r="BA1761" i="30"/>
  <c r="BE1762" i="30"/>
  <c r="BK1762" i="30" s="1"/>
  <c r="CU1775" i="30" s="1"/>
  <c r="BA1762" i="30"/>
  <c r="BE1763" i="30"/>
  <c r="BA1763" i="30"/>
  <c r="DR60" i="30"/>
  <c r="BE1764" i="30"/>
  <c r="BA1764" i="30"/>
  <c r="BE1765" i="30"/>
  <c r="BK1765" i="30" s="1"/>
  <c r="BA1765" i="30"/>
  <c r="CU1778" i="30"/>
  <c r="BE1766" i="30"/>
  <c r="BA1766" i="30"/>
  <c r="BE1767" i="30"/>
  <c r="BK1767" i="30" s="1"/>
  <c r="CU1780" i="30" s="1"/>
  <c r="BA1767" i="30"/>
  <c r="BE1768" i="30"/>
  <c r="BA1768" i="30"/>
  <c r="BE1769" i="30"/>
  <c r="BK1769" i="30" s="1"/>
  <c r="BA1769" i="30"/>
  <c r="CU1782" i="30"/>
  <c r="BE1770" i="30"/>
  <c r="BA1770" i="30"/>
  <c r="BE1771" i="30"/>
  <c r="BK1771" i="30" s="1"/>
  <c r="CU1784" i="30" s="1"/>
  <c r="BA1771" i="30"/>
  <c r="BE1772" i="30"/>
  <c r="BA1772" i="30"/>
  <c r="BE1773" i="30"/>
  <c r="BK1773" i="30" s="1"/>
  <c r="BA1773" i="30"/>
  <c r="CU1786" i="30"/>
  <c r="BE1774" i="30"/>
  <c r="BA1774" i="30"/>
  <c r="BE1775" i="30"/>
  <c r="BK1775" i="30" s="1"/>
  <c r="CU1788" i="30" s="1"/>
  <c r="BA1775" i="30"/>
  <c r="BE1776" i="30"/>
  <c r="BA1776" i="30"/>
  <c r="BE1777" i="30"/>
  <c r="BK1777" i="30" s="1"/>
  <c r="BA1777" i="30"/>
  <c r="CU1790" i="30"/>
  <c r="BE1778" i="30"/>
  <c r="BA1778" i="30"/>
  <c r="BE1779" i="30"/>
  <c r="BK1779" i="30" s="1"/>
  <c r="CU1792" i="30" s="1"/>
  <c r="BA1779" i="30"/>
  <c r="BE1780" i="30"/>
  <c r="BA1780" i="30"/>
  <c r="BE1781" i="30"/>
  <c r="BK1781" i="30" s="1"/>
  <c r="BA1781" i="30"/>
  <c r="CU1794" i="30"/>
  <c r="BE1782" i="30"/>
  <c r="BA1782" i="30"/>
  <c r="BE1783" i="30"/>
  <c r="BK1783" i="30" s="1"/>
  <c r="CU1796" i="30" s="1"/>
  <c r="BA1783" i="30"/>
  <c r="BE1784" i="30"/>
  <c r="BA1784" i="30"/>
  <c r="BE1785" i="30"/>
  <c r="BK1785" i="30" s="1"/>
  <c r="BA1785" i="30"/>
  <c r="CU1798" i="30"/>
  <c r="BE1786" i="30"/>
  <c r="BA1786" i="30"/>
  <c r="BE1787" i="30"/>
  <c r="BK1787" i="30" s="1"/>
  <c r="CU1800" i="30" s="1"/>
  <c r="BA1787" i="30"/>
  <c r="BE1788" i="30"/>
  <c r="BA1788" i="30"/>
  <c r="BE1789" i="30"/>
  <c r="BK1789" i="30" s="1"/>
  <c r="BA1789" i="30"/>
  <c r="CU1802" i="30"/>
  <c r="BE1790" i="30"/>
  <c r="BA1790" i="30"/>
  <c r="BE1791" i="30"/>
  <c r="BK1791" i="30" s="1"/>
  <c r="CU1804" i="30" s="1"/>
  <c r="BA1791" i="30"/>
  <c r="BE1792" i="30"/>
  <c r="BA1792" i="30"/>
  <c r="BE1793" i="30"/>
  <c r="BK1793" i="30" s="1"/>
  <c r="BA1793" i="30"/>
  <c r="CU1806" i="30"/>
  <c r="BE1794" i="30"/>
  <c r="BA1794" i="30"/>
  <c r="BE1795" i="30"/>
  <c r="BK1795" i="30" s="1"/>
  <c r="CU1808" i="30" s="1"/>
  <c r="BA1795" i="30"/>
  <c r="BE1796" i="30"/>
  <c r="BA1796" i="30"/>
  <c r="BE1797" i="30"/>
  <c r="BK1797" i="30" s="1"/>
  <c r="BA1797" i="30"/>
  <c r="CU1810" i="30"/>
  <c r="BE1798" i="30"/>
  <c r="BA1798" i="30"/>
  <c r="BE1799" i="30"/>
  <c r="BK1799" i="30" s="1"/>
  <c r="CU1812" i="30" s="1"/>
  <c r="BA1799" i="30"/>
  <c r="BE1800" i="30"/>
  <c r="BA1800" i="30"/>
  <c r="BE1801" i="30"/>
  <c r="BK1801" i="30" s="1"/>
  <c r="BA1801" i="30"/>
  <c r="CU1814" i="30"/>
  <c r="BE1802" i="30"/>
  <c r="BA1802" i="30"/>
  <c r="BE1803" i="30"/>
  <c r="BK1803" i="30" s="1"/>
  <c r="CU1816" i="30" s="1"/>
  <c r="BA1803" i="30"/>
  <c r="BE1804" i="30"/>
  <c r="BA1804" i="30"/>
  <c r="BE1805" i="30"/>
  <c r="BK1805" i="30" s="1"/>
  <c r="BA1805" i="30"/>
  <c r="CU1818" i="30"/>
  <c r="BE1806" i="30"/>
  <c r="BA1806" i="30"/>
  <c r="BE1807" i="30"/>
  <c r="BK1807" i="30" s="1"/>
  <c r="CU1820" i="30" s="1"/>
  <c r="BA1807" i="30"/>
  <c r="BE1808" i="30"/>
  <c r="BA1808" i="30"/>
  <c r="BE1809" i="30"/>
  <c r="BK1809" i="30" s="1"/>
  <c r="BA1809" i="30"/>
  <c r="CU1822" i="30"/>
  <c r="BE1810" i="30"/>
  <c r="BA1810" i="30"/>
  <c r="BE1811" i="30"/>
  <c r="BK1811" i="30" s="1"/>
  <c r="CU1824" i="30" s="1"/>
  <c r="BA1811" i="30"/>
  <c r="BE1812" i="30"/>
  <c r="BA1812" i="30"/>
  <c r="BE1813" i="30"/>
  <c r="BK1813" i="30" s="1"/>
  <c r="BA1813" i="30"/>
  <c r="CU1826" i="30"/>
  <c r="BE1814" i="30"/>
  <c r="BA1814" i="30"/>
  <c r="BE1815" i="30"/>
  <c r="BK1815" i="30" s="1"/>
  <c r="CU1828" i="30" s="1"/>
  <c r="BA1815" i="30"/>
  <c r="BE1816" i="30"/>
  <c r="BA1816" i="30"/>
  <c r="BE1817" i="30"/>
  <c r="BK1817" i="30" s="1"/>
  <c r="BA1817" i="30"/>
  <c r="CU1830" i="30"/>
  <c r="BE1818" i="30"/>
  <c r="BA1818" i="30"/>
  <c r="BE1819" i="30"/>
  <c r="BK1819" i="30" s="1"/>
  <c r="CU1832" i="30" s="1"/>
  <c r="BA1819" i="30"/>
  <c r="BE1820" i="30"/>
  <c r="BA1820" i="30"/>
  <c r="BE1821" i="30"/>
  <c r="BK1821" i="30" s="1"/>
  <c r="BA1821" i="30"/>
  <c r="CU1834" i="30"/>
  <c r="BE1822" i="30"/>
  <c r="BA1822" i="30"/>
  <c r="BE1823" i="30"/>
  <c r="BK1823" i="30" s="1"/>
  <c r="CU1836" i="30" s="1"/>
  <c r="BA1823" i="30"/>
  <c r="BE1824" i="30"/>
  <c r="BA1824" i="30"/>
  <c r="BE1825" i="30"/>
  <c r="BK1825" i="30" s="1"/>
  <c r="BA1825" i="30"/>
  <c r="CU1838" i="30"/>
  <c r="BE1826" i="30"/>
  <c r="BA1826" i="30"/>
  <c r="BE1827" i="30"/>
  <c r="BK1827" i="30" s="1"/>
  <c r="CU1840" i="30" s="1"/>
  <c r="BA1827" i="30"/>
  <c r="BE1828" i="30"/>
  <c r="BA1828" i="30"/>
  <c r="BE1829" i="30"/>
  <c r="BK1829" i="30" s="1"/>
  <c r="BA1829" i="30"/>
  <c r="CU1842" i="30"/>
  <c r="BE1830" i="30"/>
  <c r="BK1830" i="30" s="1"/>
  <c r="CU1843" i="30" s="1"/>
  <c r="BA1830" i="30"/>
  <c r="BE1831" i="30"/>
  <c r="BK1831" i="30" s="1"/>
  <c r="CU1844" i="30" s="1"/>
  <c r="BA1831" i="30"/>
  <c r="BE1832" i="30"/>
  <c r="BK1832" i="30" s="1"/>
  <c r="BA1832" i="30"/>
  <c r="BE1833" i="30"/>
  <c r="BK1833" i="30" s="1"/>
  <c r="CU1846" i="30" s="1"/>
  <c r="BA1833" i="30"/>
  <c r="BE1834" i="30"/>
  <c r="BK1834" i="30" s="1"/>
  <c r="CU1847" i="30" s="1"/>
  <c r="BA1834" i="30"/>
  <c r="BE1835" i="30"/>
  <c r="BK1835" i="30" s="1"/>
  <c r="CU1848" i="30" s="1"/>
  <c r="BA1835" i="30"/>
  <c r="BE1836" i="30"/>
  <c r="BK1836" i="30" s="1"/>
  <c r="BA1836" i="30"/>
  <c r="BE1837" i="30"/>
  <c r="BK1837" i="30" s="1"/>
  <c r="CU1850" i="30" s="1"/>
  <c r="BA1837" i="30"/>
  <c r="BE1838" i="30"/>
  <c r="BK1838" i="30" s="1"/>
  <c r="CU1851" i="30" s="1"/>
  <c r="BA1838" i="30"/>
  <c r="BE1839" i="30"/>
  <c r="BK1839" i="30" s="1"/>
  <c r="CU1852" i="30" s="1"/>
  <c r="BA1839" i="30"/>
  <c r="BE1840" i="30"/>
  <c r="BK1840" i="30" s="1"/>
  <c r="BA1840" i="30"/>
  <c r="BE1841" i="30"/>
  <c r="BK1841" i="30" s="1"/>
  <c r="CU1854" i="30" s="1"/>
  <c r="BA1841" i="30"/>
  <c r="BE1842" i="30"/>
  <c r="BK1842" i="30" s="1"/>
  <c r="CU1855" i="30" s="1"/>
  <c r="BA1842" i="30"/>
  <c r="BE1843" i="30"/>
  <c r="BK1843" i="30" s="1"/>
  <c r="CU1856" i="30" s="1"/>
  <c r="BA1843" i="30"/>
  <c r="BE1844" i="30"/>
  <c r="BK1844" i="30" s="1"/>
  <c r="BA1844" i="30"/>
  <c r="BE1845" i="30"/>
  <c r="BK1845" i="30" s="1"/>
  <c r="CU1858" i="30" s="1"/>
  <c r="BA1845" i="30"/>
  <c r="BE1846" i="30"/>
  <c r="BK1846" i="30" s="1"/>
  <c r="CU1859" i="30" s="1"/>
  <c r="BA1846" i="30"/>
  <c r="BE1847" i="30"/>
  <c r="BK1847" i="30" s="1"/>
  <c r="CU1860" i="30" s="1"/>
  <c r="BA1847" i="30"/>
  <c r="BE1848" i="30"/>
  <c r="BK1848" i="30" s="1"/>
  <c r="CU1861" i="30" s="1"/>
  <c r="BA1848" i="30"/>
  <c r="BE1849" i="30"/>
  <c r="BK1849" i="30" s="1"/>
  <c r="CU1862" i="30" s="1"/>
  <c r="BA1849" i="30"/>
  <c r="BE1850" i="30"/>
  <c r="BK1850" i="30" s="1"/>
  <c r="CU1863" i="30" s="1"/>
  <c r="BA1850" i="30"/>
  <c r="BE1851" i="30"/>
  <c r="BK1851" i="30" s="1"/>
  <c r="CU1864" i="30" s="1"/>
  <c r="BA1851" i="30"/>
  <c r="BE1852" i="30"/>
  <c r="BK1852" i="30" s="1"/>
  <c r="CU1865" i="30" s="1"/>
  <c r="BA1852" i="30"/>
  <c r="BE1853" i="30"/>
  <c r="BK1853" i="30" s="1"/>
  <c r="CU1866" i="30" s="1"/>
  <c r="BA1853" i="30"/>
  <c r="BE1854" i="30"/>
  <c r="BK1854" i="30" s="1"/>
  <c r="CU1867" i="30" s="1"/>
  <c r="BA1854" i="30"/>
  <c r="BE1855" i="30"/>
  <c r="BK1855" i="30" s="1"/>
  <c r="CU1868" i="30" s="1"/>
  <c r="BA1855" i="30"/>
  <c r="BE1856" i="30"/>
  <c r="BK1856" i="30" s="1"/>
  <c r="CU1869" i="30" s="1"/>
  <c r="BA1856" i="30"/>
  <c r="BE1857" i="30"/>
  <c r="BK1857" i="30" s="1"/>
  <c r="CU1870" i="30" s="1"/>
  <c r="BA1857" i="30"/>
  <c r="BE1858" i="30"/>
  <c r="BK1858" i="30" s="1"/>
  <c r="CU1871" i="30" s="1"/>
  <c r="BA1858" i="30"/>
  <c r="BE1859" i="30"/>
  <c r="BK1859" i="30" s="1"/>
  <c r="CU1872" i="30" s="1"/>
  <c r="BA1859" i="30"/>
  <c r="BE1860" i="30"/>
  <c r="BK1860" i="30" s="1"/>
  <c r="BA1860" i="30"/>
  <c r="BE1861" i="30"/>
  <c r="BK1861" i="30" s="1"/>
  <c r="CU1874" i="30" s="1"/>
  <c r="BA1861" i="30"/>
  <c r="BE1862" i="30"/>
  <c r="BK1862" i="30" s="1"/>
  <c r="CU1875" i="30" s="1"/>
  <c r="BA1862" i="30"/>
  <c r="BE1863" i="30"/>
  <c r="BK1863" i="30" s="1"/>
  <c r="CU1876" i="30" s="1"/>
  <c r="BA1863" i="30"/>
  <c r="BE1864" i="30"/>
  <c r="BK1864" i="30" s="1"/>
  <c r="CU1877" i="30" s="1"/>
  <c r="BA1864" i="30"/>
  <c r="BE1865" i="30"/>
  <c r="BK1865" i="30" s="1"/>
  <c r="CU1878" i="30" s="1"/>
  <c r="BA1865" i="30"/>
  <c r="BE1866" i="30"/>
  <c r="BK1866" i="30" s="1"/>
  <c r="CU1879" i="30" s="1"/>
  <c r="BA1866" i="30"/>
  <c r="BE1867" i="30"/>
  <c r="BK1867" i="30" s="1"/>
  <c r="CU1880" i="30" s="1"/>
  <c r="BA1867" i="30"/>
  <c r="BE1868" i="30"/>
  <c r="BK1868" i="30" s="1"/>
  <c r="BA1868" i="30"/>
  <c r="BE1869" i="30"/>
  <c r="BK1869" i="30" s="1"/>
  <c r="CU1882" i="30" s="1"/>
  <c r="BA1869" i="30"/>
  <c r="BE1870" i="30"/>
  <c r="BK1870" i="30" s="1"/>
  <c r="CU1883" i="30" s="1"/>
  <c r="BA1870" i="30"/>
  <c r="BE1871" i="30"/>
  <c r="BK1871" i="30" s="1"/>
  <c r="CU1884" i="30" s="1"/>
  <c r="BA1871" i="30"/>
  <c r="BE1872" i="30"/>
  <c r="BK1872" i="30" s="1"/>
  <c r="CU1885" i="30" s="1"/>
  <c r="BA1872" i="30"/>
  <c r="BE1873" i="30"/>
  <c r="BK1873" i="30" s="1"/>
  <c r="CU1886" i="30" s="1"/>
  <c r="BA1873" i="30"/>
  <c r="BE1874" i="30"/>
  <c r="BK1874" i="30" s="1"/>
  <c r="CU1887" i="30" s="1"/>
  <c r="BA1874" i="30"/>
  <c r="BE1875" i="30"/>
  <c r="BK1875" i="30" s="1"/>
  <c r="CU1888" i="30" s="1"/>
  <c r="BA1875" i="30"/>
  <c r="BE1876" i="30"/>
  <c r="BK1876" i="30" s="1"/>
  <c r="CU1889" i="30" s="1"/>
  <c r="BA1876" i="30"/>
  <c r="BE1877" i="30"/>
  <c r="BK1877" i="30" s="1"/>
  <c r="CU1890" i="30" s="1"/>
  <c r="BA1877" i="30"/>
  <c r="BE1878" i="30"/>
  <c r="BK1878" i="30" s="1"/>
  <c r="CU1891" i="30" s="1"/>
  <c r="BA1878" i="30"/>
  <c r="BE1879" i="30"/>
  <c r="BK1879" i="30" s="1"/>
  <c r="CU1892" i="30" s="1"/>
  <c r="BA1879" i="30"/>
  <c r="BE1880" i="30"/>
  <c r="BK1880" i="30" s="1"/>
  <c r="CU1893" i="30" s="1"/>
  <c r="BA1880" i="30"/>
  <c r="BE1881" i="30"/>
  <c r="BK1881" i="30" s="1"/>
  <c r="CU1894" i="30" s="1"/>
  <c r="BA1881" i="30"/>
  <c r="BE1882" i="30"/>
  <c r="BK1882" i="30" s="1"/>
  <c r="CU1895" i="30" s="1"/>
  <c r="BA1882" i="30"/>
  <c r="BE1883" i="30"/>
  <c r="BK1883" i="30" s="1"/>
  <c r="CU1896" i="30" s="1"/>
  <c r="BA1883" i="30"/>
  <c r="BE1884" i="30"/>
  <c r="BK1884" i="30" s="1"/>
  <c r="CU1897" i="30" s="1"/>
  <c r="BA1884" i="30"/>
  <c r="BE1885" i="30"/>
  <c r="BK1885" i="30" s="1"/>
  <c r="CU1898" i="30" s="1"/>
  <c r="BA1885" i="30"/>
  <c r="BE1886" i="30"/>
  <c r="BK1886" i="30" s="1"/>
  <c r="BA1886" i="30"/>
  <c r="BE1887" i="30"/>
  <c r="BK1887" i="30" s="1"/>
  <c r="CU1900" i="30" s="1"/>
  <c r="BA1887" i="30"/>
  <c r="BE1888" i="30"/>
  <c r="BK1888" i="30" s="1"/>
  <c r="CU1901" i="30" s="1"/>
  <c r="BA1888" i="30"/>
  <c r="BE1889" i="30"/>
  <c r="BK1889" i="30" s="1"/>
  <c r="CU1902" i="30" s="1"/>
  <c r="BA1889" i="30"/>
  <c r="BE1890" i="30"/>
  <c r="BK1890" i="30" s="1"/>
  <c r="BA1890" i="30"/>
  <c r="BE1891" i="30"/>
  <c r="BK1891" i="30" s="1"/>
  <c r="CU1904" i="30" s="1"/>
  <c r="BA1891" i="30"/>
  <c r="BE1892" i="30"/>
  <c r="BK1892" i="30" s="1"/>
  <c r="CU1905" i="30" s="1"/>
  <c r="BA1892" i="30"/>
  <c r="BE1893" i="30"/>
  <c r="BK1893" i="30" s="1"/>
  <c r="CU1906" i="30" s="1"/>
  <c r="BA1893" i="30"/>
  <c r="BE1894" i="30"/>
  <c r="BK1894" i="30" s="1"/>
  <c r="CU1907" i="30" s="1"/>
  <c r="BA1894" i="30"/>
  <c r="BE1895" i="30"/>
  <c r="BK1895" i="30" s="1"/>
  <c r="CU1908" i="30" s="1"/>
  <c r="BA1895" i="30"/>
  <c r="BE1896" i="30"/>
  <c r="BK1896" i="30" s="1"/>
  <c r="CU1909" i="30" s="1"/>
  <c r="BA1896" i="30"/>
  <c r="BE1897" i="30"/>
  <c r="BK1897" i="30" s="1"/>
  <c r="CU1910" i="30" s="1"/>
  <c r="BA1897" i="30"/>
  <c r="BE1898" i="30"/>
  <c r="BK1898" i="30" s="1"/>
  <c r="BA1898" i="30"/>
  <c r="BE1899" i="30"/>
  <c r="BK1899" i="30" s="1"/>
  <c r="CU1912" i="30" s="1"/>
  <c r="BA1899" i="30"/>
  <c r="BE1900" i="30"/>
  <c r="BK1900" i="30" s="1"/>
  <c r="CU1913" i="30" s="1"/>
  <c r="BA1900" i="30"/>
  <c r="BE1901" i="30"/>
  <c r="BK1901" i="30" s="1"/>
  <c r="CU1914" i="30" s="1"/>
  <c r="BA1901" i="30"/>
  <c r="BE1902" i="30"/>
  <c r="BK1902" i="30" s="1"/>
  <c r="CU1915" i="30" s="1"/>
  <c r="BA1902" i="30"/>
  <c r="BE1903" i="30"/>
  <c r="BK1903" i="30" s="1"/>
  <c r="CU1916" i="30" s="1"/>
  <c r="BA1903" i="30"/>
  <c r="BE1904" i="30"/>
  <c r="BK1904" i="30" s="1"/>
  <c r="CU1917" i="30" s="1"/>
  <c r="BA1904" i="30"/>
  <c r="BE1905" i="30"/>
  <c r="BK1905" i="30" s="1"/>
  <c r="CU1918" i="30" s="1"/>
  <c r="BA1905" i="30"/>
  <c r="BE1906" i="30"/>
  <c r="BK1906" i="30" s="1"/>
  <c r="BA1906" i="30"/>
  <c r="BE1907" i="30"/>
  <c r="BK1907" i="30" s="1"/>
  <c r="CU1920" i="30" s="1"/>
  <c r="BA1907" i="30"/>
  <c r="BE1908" i="30"/>
  <c r="BK1908" i="30" s="1"/>
  <c r="CU1921" i="30" s="1"/>
  <c r="BA1908" i="30"/>
  <c r="BE1909" i="30"/>
  <c r="BK1909" i="30" s="1"/>
  <c r="CU1922" i="30" s="1"/>
  <c r="BA1909" i="30"/>
  <c r="BE1910" i="30"/>
  <c r="BK1910" i="30" s="1"/>
  <c r="CU1923" i="30" s="1"/>
  <c r="BA1910" i="30"/>
  <c r="BE1911" i="30"/>
  <c r="BK1911" i="30" s="1"/>
  <c r="CU1924" i="30" s="1"/>
  <c r="BA1911" i="30"/>
  <c r="BE1912" i="30"/>
  <c r="BK1912" i="30" s="1"/>
  <c r="CU1925" i="30" s="1"/>
  <c r="BA1912" i="30"/>
  <c r="BE1913" i="30"/>
  <c r="BK1913" i="30" s="1"/>
  <c r="CU1926" i="30" s="1"/>
  <c r="BA1913" i="30"/>
  <c r="BE1914" i="30"/>
  <c r="BK1914" i="30" s="1"/>
  <c r="CU1927" i="30" s="1"/>
  <c r="BA1914" i="30"/>
  <c r="BE1915" i="30"/>
  <c r="BK1915" i="30" s="1"/>
  <c r="CU1928" i="30" s="1"/>
  <c r="BA1915" i="30"/>
  <c r="BE1916" i="30"/>
  <c r="BK1916" i="30" s="1"/>
  <c r="CU1929" i="30" s="1"/>
  <c r="BA1916" i="30"/>
  <c r="BE1917" i="30"/>
  <c r="BK1917" i="30" s="1"/>
  <c r="CU1930" i="30" s="1"/>
  <c r="BA1917" i="30"/>
  <c r="BE1918" i="30"/>
  <c r="BK1918" i="30" s="1"/>
  <c r="CU1931" i="30" s="1"/>
  <c r="BA1918" i="30"/>
  <c r="BE1919" i="30"/>
  <c r="BK1919" i="30" s="1"/>
  <c r="CU1932" i="30" s="1"/>
  <c r="BA1919" i="30"/>
  <c r="BE1920" i="30"/>
  <c r="BK1920" i="30" s="1"/>
  <c r="CU1933" i="30" s="1"/>
  <c r="BA1920" i="30"/>
  <c r="BE1921" i="30"/>
  <c r="BK1921" i="30" s="1"/>
  <c r="CU1934" i="30" s="1"/>
  <c r="BA1921" i="30"/>
  <c r="BE1922" i="30"/>
  <c r="BK1922" i="30" s="1"/>
  <c r="BA1922" i="30"/>
  <c r="BE1923" i="30"/>
  <c r="BK1923" i="30" s="1"/>
  <c r="CU1936" i="30" s="1"/>
  <c r="BA1923" i="30"/>
  <c r="BE1924" i="30"/>
  <c r="BK1924" i="30" s="1"/>
  <c r="CU1937" i="30" s="1"/>
  <c r="BA1924" i="30"/>
  <c r="BE1925" i="30"/>
  <c r="BK1925" i="30" s="1"/>
  <c r="CU1938" i="30" s="1"/>
  <c r="BA1925" i="30"/>
  <c r="BE1926" i="30"/>
  <c r="BK1926" i="30" s="1"/>
  <c r="CU1939" i="30" s="1"/>
  <c r="BA1926" i="30"/>
  <c r="BE1927" i="30"/>
  <c r="BK1927" i="30" s="1"/>
  <c r="CU1940" i="30" s="1"/>
  <c r="BA1927" i="30"/>
  <c r="BE1928" i="30"/>
  <c r="BK1928" i="30" s="1"/>
  <c r="CU1941" i="30" s="1"/>
  <c r="BA1928" i="30"/>
  <c r="BE1929" i="30"/>
  <c r="BK1929" i="30" s="1"/>
  <c r="CU1942" i="30" s="1"/>
  <c r="BA1929" i="30"/>
  <c r="BE1930" i="30"/>
  <c r="BK1930" i="30" s="1"/>
  <c r="CU1943" i="30" s="1"/>
  <c r="BA1930" i="30"/>
  <c r="BE1931" i="30"/>
  <c r="BK1931" i="30" s="1"/>
  <c r="CU1944" i="30" s="1"/>
  <c r="BA1931" i="30"/>
  <c r="BE1932" i="30"/>
  <c r="BK1932" i="30" s="1"/>
  <c r="CU1945" i="30" s="1"/>
  <c r="BA1932" i="30"/>
  <c r="BE1933" i="30"/>
  <c r="BK1933" i="30" s="1"/>
  <c r="CU1946" i="30" s="1"/>
  <c r="BA1933" i="30"/>
  <c r="BE1934" i="30"/>
  <c r="BK1934" i="30" s="1"/>
  <c r="CU1947" i="30" s="1"/>
  <c r="BA1934" i="30"/>
  <c r="BE1935" i="30"/>
  <c r="BK1935" i="30" s="1"/>
  <c r="CU1948" i="30" s="1"/>
  <c r="BA1935" i="30"/>
  <c r="BE1936" i="30"/>
  <c r="BK1936" i="30" s="1"/>
  <c r="CU1949" i="30" s="1"/>
  <c r="BA1936" i="30"/>
  <c r="BE1937" i="30"/>
  <c r="BK1937" i="30" s="1"/>
  <c r="CU1950" i="30" s="1"/>
  <c r="BA1937" i="30"/>
  <c r="BE1938" i="30"/>
  <c r="BK1938" i="30" s="1"/>
  <c r="BA1938" i="30"/>
  <c r="BE1939" i="30"/>
  <c r="BK1939" i="30" s="1"/>
  <c r="CU1952" i="30" s="1"/>
  <c r="BA1939" i="30"/>
  <c r="BE1940" i="30"/>
  <c r="BK1940" i="30" s="1"/>
  <c r="CU1953" i="30" s="1"/>
  <c r="BA1940" i="30"/>
  <c r="BE1941" i="30"/>
  <c r="BK1941" i="30" s="1"/>
  <c r="CU1954" i="30" s="1"/>
  <c r="BA1941" i="30"/>
  <c r="BE1942" i="30"/>
  <c r="BK1942" i="30" s="1"/>
  <c r="CU1955" i="30" s="1"/>
  <c r="BA1942" i="30"/>
  <c r="BE1943" i="30"/>
  <c r="BK1943" i="30" s="1"/>
  <c r="CU1956" i="30" s="1"/>
  <c r="BA1943" i="30"/>
  <c r="BE1944" i="30"/>
  <c r="BK1944" i="30" s="1"/>
  <c r="CU1957" i="30" s="1"/>
  <c r="BA1944" i="30"/>
  <c r="BE1945" i="30"/>
  <c r="BK1945" i="30" s="1"/>
  <c r="CU1958" i="30" s="1"/>
  <c r="BA1945" i="30"/>
  <c r="BE1946" i="30"/>
  <c r="BK1946" i="30" s="1"/>
  <c r="CU1959" i="30" s="1"/>
  <c r="BA1946" i="30"/>
  <c r="BE1947" i="30"/>
  <c r="BK1947" i="30" s="1"/>
  <c r="CU1960" i="30" s="1"/>
  <c r="BA1947" i="30"/>
  <c r="BE1948" i="30"/>
  <c r="BK1948" i="30" s="1"/>
  <c r="CU1961" i="30" s="1"/>
  <c r="BA1948" i="30"/>
  <c r="BE1949" i="30"/>
  <c r="BK1949" i="30" s="1"/>
  <c r="CU1962" i="30" s="1"/>
  <c r="BA1949" i="30"/>
  <c r="BE1950" i="30"/>
  <c r="BK1950" i="30" s="1"/>
  <c r="BA1950" i="30"/>
  <c r="BE1951" i="30"/>
  <c r="BK1951" i="30" s="1"/>
  <c r="CU1964" i="30" s="1"/>
  <c r="BA1951" i="30"/>
  <c r="BE1952" i="30"/>
  <c r="BK1952" i="30" s="1"/>
  <c r="CU1965" i="30" s="1"/>
  <c r="BA1952" i="30"/>
  <c r="BE1953" i="30"/>
  <c r="BK1953" i="30" s="1"/>
  <c r="CU1966" i="30" s="1"/>
  <c r="BA1953" i="30"/>
  <c r="BE1954" i="30"/>
  <c r="BK1954" i="30" s="1"/>
  <c r="BA1954" i="30"/>
  <c r="BE1955" i="30"/>
  <c r="BK1955" i="30" s="1"/>
  <c r="CU1968" i="30" s="1"/>
  <c r="BA1955" i="30"/>
  <c r="BE1956" i="30"/>
  <c r="BK1956" i="30" s="1"/>
  <c r="CU1969" i="30" s="1"/>
  <c r="BA1956" i="30"/>
  <c r="BE1957" i="30"/>
  <c r="BK1957" i="30" s="1"/>
  <c r="CU1970" i="30" s="1"/>
  <c r="BA1957" i="30"/>
  <c r="BE1958" i="30"/>
  <c r="BK1958" i="30" s="1"/>
  <c r="CU1971" i="30" s="1"/>
  <c r="BA1958" i="30"/>
  <c r="BE1959" i="30"/>
  <c r="BK1959" i="30" s="1"/>
  <c r="CU1972" i="30" s="1"/>
  <c r="BA1959" i="30"/>
  <c r="BE1960" i="30"/>
  <c r="BK1960" i="30" s="1"/>
  <c r="CU1973" i="30" s="1"/>
  <c r="BA1960" i="30"/>
  <c r="BE1961" i="30"/>
  <c r="BK1961" i="30" s="1"/>
  <c r="CU1974" i="30" s="1"/>
  <c r="BA1961" i="30"/>
  <c r="BE1962" i="30"/>
  <c r="BK1962" i="30" s="1"/>
  <c r="BA1962" i="30"/>
  <c r="BE1963" i="30"/>
  <c r="BK1963" i="30" s="1"/>
  <c r="CU1976" i="30" s="1"/>
  <c r="BA1963" i="30"/>
  <c r="BE1964" i="30"/>
  <c r="BK1964" i="30" s="1"/>
  <c r="CU1977" i="30" s="1"/>
  <c r="BA1964" i="30"/>
  <c r="BE1965" i="30"/>
  <c r="BK1965" i="30" s="1"/>
  <c r="CU1978" i="30" s="1"/>
  <c r="BA1965" i="30"/>
  <c r="BE1966" i="30"/>
  <c r="BK1966" i="30" s="1"/>
  <c r="BA1966" i="30"/>
  <c r="BE1967" i="30"/>
  <c r="BK1967" i="30" s="1"/>
  <c r="CU1980" i="30" s="1"/>
  <c r="BA1967" i="30"/>
  <c r="BE1968" i="30"/>
  <c r="BK1968" i="30" s="1"/>
  <c r="CU1981" i="30" s="1"/>
  <c r="BA1968" i="30"/>
  <c r="BE1969" i="30"/>
  <c r="BK1969" i="30" s="1"/>
  <c r="CU1982" i="30" s="1"/>
  <c r="BA1969" i="30"/>
  <c r="BE1970" i="30"/>
  <c r="BK1970" i="30" s="1"/>
  <c r="CU1983" i="30" s="1"/>
  <c r="BA1970" i="30"/>
  <c r="BE1971" i="30"/>
  <c r="BK1971" i="30" s="1"/>
  <c r="CU1984" i="30" s="1"/>
  <c r="BA1971" i="30"/>
  <c r="BE1972" i="30"/>
  <c r="BK1972" i="30" s="1"/>
  <c r="BA1972" i="30"/>
  <c r="BE1973" i="30"/>
  <c r="BK1973" i="30" s="1"/>
  <c r="CU1986" i="30" s="1"/>
  <c r="BA1973" i="30"/>
  <c r="BE1974" i="30"/>
  <c r="BK1974" i="30" s="1"/>
  <c r="CU1987" i="30" s="1"/>
  <c r="BA1974" i="30"/>
  <c r="BE1975" i="30"/>
  <c r="BK1975" i="30" s="1"/>
  <c r="CU1988" i="30" s="1"/>
  <c r="BA1975" i="30"/>
  <c r="BE1976" i="30"/>
  <c r="BK1976" i="30" s="1"/>
  <c r="BA1976" i="30"/>
  <c r="BE1977" i="30"/>
  <c r="BK1977" i="30" s="1"/>
  <c r="CU1990" i="30" s="1"/>
  <c r="BA1977" i="30"/>
  <c r="BE1978" i="30"/>
  <c r="BK1978" i="30" s="1"/>
  <c r="CU1991" i="30" s="1"/>
  <c r="BA1978" i="30"/>
  <c r="BE1979" i="30"/>
  <c r="BK1979" i="30" s="1"/>
  <c r="CU1992" i="30" s="1"/>
  <c r="BA1979" i="30"/>
  <c r="BE1980" i="30"/>
  <c r="BK1980" i="30" s="1"/>
  <c r="CU1993" i="30" s="1"/>
  <c r="BA1980" i="30"/>
  <c r="BE1981" i="30"/>
  <c r="BK1981" i="30" s="1"/>
  <c r="CU1994" i="30" s="1"/>
  <c r="BA1981" i="30"/>
  <c r="BE1982" i="30"/>
  <c r="BK1982" i="30" s="1"/>
  <c r="BA1982" i="30"/>
  <c r="BE1983" i="30"/>
  <c r="BK1983" i="30" s="1"/>
  <c r="CU1996" i="30" s="1"/>
  <c r="BA1983" i="30"/>
  <c r="BE1984" i="30"/>
  <c r="BK1984" i="30" s="1"/>
  <c r="CU1997" i="30" s="1"/>
  <c r="BA1984" i="30"/>
  <c r="BE1985" i="30"/>
  <c r="BK1985" i="30" s="1"/>
  <c r="CU1998" i="30" s="1"/>
  <c r="BA1985" i="30"/>
  <c r="BE1986" i="30"/>
  <c r="BK1986" i="30" s="1"/>
  <c r="BA1986" i="30"/>
  <c r="BE1987" i="30"/>
  <c r="BK1987" i="30" s="1"/>
  <c r="CU2000" i="30" s="1"/>
  <c r="BA1987" i="30"/>
  <c r="BE1988" i="30"/>
  <c r="BK1988" i="30" s="1"/>
  <c r="CU2001" i="30" s="1"/>
  <c r="BA1988" i="30"/>
  <c r="BE1989" i="30"/>
  <c r="BK1989" i="30" s="1"/>
  <c r="CU2002" i="30" s="1"/>
  <c r="BA1989" i="30"/>
  <c r="BE1990" i="30"/>
  <c r="BK1990" i="30" s="1"/>
  <c r="CU2003" i="30" s="1"/>
  <c r="BA1990" i="30"/>
  <c r="BE1991" i="30"/>
  <c r="BK1991" i="30" s="1"/>
  <c r="CU2004" i="30" s="1"/>
  <c r="BA1991" i="30"/>
  <c r="BE1992" i="30"/>
  <c r="BK1992" i="30" s="1"/>
  <c r="CU2005" i="30" s="1"/>
  <c r="BA1992" i="30"/>
  <c r="BE1993" i="30"/>
  <c r="BK1993" i="30" s="1"/>
  <c r="CU2006" i="30" s="1"/>
  <c r="BA1993" i="30"/>
  <c r="BE1994" i="30"/>
  <c r="BK1994" i="30" s="1"/>
  <c r="BA1994" i="30"/>
  <c r="BE1995" i="30"/>
  <c r="BK1995" i="30" s="1"/>
  <c r="CU2008" i="30" s="1"/>
  <c r="BA1995" i="30"/>
  <c r="BE1996" i="30"/>
  <c r="BK1996" i="30" s="1"/>
  <c r="CU2009" i="30" s="1"/>
  <c r="BA1996" i="30"/>
  <c r="BE1997" i="30"/>
  <c r="BK1997" i="30" s="1"/>
  <c r="BA1997" i="30"/>
  <c r="CU2010" i="30"/>
  <c r="BE1998" i="30"/>
  <c r="BK1998" i="30" s="1"/>
  <c r="CU2011" i="30" s="1"/>
  <c r="BA1998" i="30"/>
  <c r="BE1999" i="30"/>
  <c r="BK1999" i="30" s="1"/>
  <c r="CU2012" i="30" s="1"/>
  <c r="BA1999" i="30"/>
  <c r="BE2000" i="30"/>
  <c r="BK2000" i="30" s="1"/>
  <c r="BA2000" i="30"/>
  <c r="CU2013" i="30"/>
  <c r="BE2001" i="30"/>
  <c r="BK2001" i="30" s="1"/>
  <c r="CU2014" i="30" s="1"/>
  <c r="BA2001" i="30"/>
  <c r="BE2002" i="30"/>
  <c r="BK2002" i="30" s="1"/>
  <c r="CU2015" i="30" s="1"/>
  <c r="BA2002" i="30"/>
  <c r="BE2003" i="30"/>
  <c r="BK2003" i="30" s="1"/>
  <c r="CU2016" i="30" s="1"/>
  <c r="BA2003" i="30"/>
  <c r="BE2004" i="30"/>
  <c r="BK2004" i="30" s="1"/>
  <c r="BA2004" i="30"/>
  <c r="CU2017" i="30"/>
  <c r="BE2005" i="30"/>
  <c r="BK2005" i="30" s="1"/>
  <c r="BA2005" i="30"/>
  <c r="CU2018" i="30"/>
  <c r="BE2006" i="30"/>
  <c r="BK2006" i="30" s="1"/>
  <c r="CU2019" i="30" s="1"/>
  <c r="BA2006" i="30"/>
  <c r="BE2007" i="30"/>
  <c r="BK2007" i="30" s="1"/>
  <c r="CU2020" i="30" s="1"/>
  <c r="BA2007" i="30"/>
  <c r="BE2008" i="30"/>
  <c r="BK2008" i="30" s="1"/>
  <c r="BA2008" i="30"/>
  <c r="CU2021" i="30"/>
  <c r="BE2009" i="30"/>
  <c r="BK2009" i="30" s="1"/>
  <c r="BA2009" i="30"/>
  <c r="CU2022" i="30"/>
  <c r="BE2010" i="30"/>
  <c r="BK2010" i="30" s="1"/>
  <c r="CU2023" i="30" s="1"/>
  <c r="BA2010" i="30"/>
  <c r="BE2011" i="30"/>
  <c r="BK2011" i="30" s="1"/>
  <c r="CU2024" i="30" s="1"/>
  <c r="BA2011" i="30"/>
  <c r="BE2012" i="30"/>
  <c r="BK2012" i="30" s="1"/>
  <c r="BA2012" i="30"/>
  <c r="CU2025" i="30"/>
  <c r="BE2013" i="30"/>
  <c r="BK2013" i="30" s="1"/>
  <c r="BA2013" i="30"/>
  <c r="CU2026" i="30"/>
  <c r="BE2014" i="30"/>
  <c r="BK2014" i="30" s="1"/>
  <c r="CU2027" i="30" s="1"/>
  <c r="BA2014" i="30"/>
  <c r="BE2015" i="30"/>
  <c r="BK2015" i="30" s="1"/>
  <c r="CU2028" i="30" s="1"/>
  <c r="BA2015" i="30"/>
  <c r="BE2016" i="30"/>
  <c r="BK2016" i="30" s="1"/>
  <c r="BA2016" i="30"/>
  <c r="CU2029" i="30"/>
  <c r="BE2017" i="30"/>
  <c r="BK2017" i="30" s="1"/>
  <c r="CU2030" i="30" s="1"/>
  <c r="BA2017" i="30"/>
  <c r="BE2018" i="30"/>
  <c r="BK2018" i="30" s="1"/>
  <c r="CU2031" i="30" s="1"/>
  <c r="BA2018" i="30"/>
  <c r="BE2019" i="30"/>
  <c r="BK2019" i="30" s="1"/>
  <c r="CU2032" i="30" s="1"/>
  <c r="BA2019" i="30"/>
  <c r="BE2020" i="30"/>
  <c r="BK2020" i="30" s="1"/>
  <c r="CU2033" i="30" s="1"/>
  <c r="BA2020" i="30"/>
  <c r="BE2021" i="30"/>
  <c r="BK2021" i="30" s="1"/>
  <c r="CU2034" i="30" s="1"/>
  <c r="BA2021" i="30"/>
  <c r="BE2022" i="30"/>
  <c r="BK2022" i="30" s="1"/>
  <c r="CU2035" i="30" s="1"/>
  <c r="BA2022" i="30"/>
  <c r="BE2023" i="30"/>
  <c r="BK2023" i="30" s="1"/>
  <c r="BA2023" i="30"/>
  <c r="CU2036" i="30"/>
  <c r="BE2024" i="30"/>
  <c r="BK2024" i="30" s="1"/>
  <c r="BA2024" i="30"/>
  <c r="CU2037" i="30"/>
  <c r="BE2025" i="30"/>
  <c r="BK2025" i="30" s="1"/>
  <c r="CU2038" i="30" s="1"/>
  <c r="BA2025" i="30"/>
  <c r="BE2026" i="30"/>
  <c r="BK2026" i="30" s="1"/>
  <c r="CU2039" i="30" s="1"/>
  <c r="BA2026" i="30"/>
  <c r="BE2027" i="30"/>
  <c r="BK2027" i="30" s="1"/>
  <c r="CU2040" i="30" s="1"/>
  <c r="BA2027" i="30"/>
  <c r="BE2028" i="30"/>
  <c r="BK2028" i="30" s="1"/>
  <c r="BA2028" i="30"/>
  <c r="CU2041" i="30"/>
  <c r="BE2029" i="30"/>
  <c r="BK2029" i="30" s="1"/>
  <c r="CU2042" i="30" s="1"/>
  <c r="BA2029" i="30"/>
  <c r="BE2030" i="30"/>
  <c r="BK2030" i="30" s="1"/>
  <c r="CU2043" i="30" s="1"/>
  <c r="BA2030" i="30"/>
  <c r="BE2031" i="30"/>
  <c r="BK2031" i="30" s="1"/>
  <c r="BA2031" i="30"/>
  <c r="CU2044" i="30"/>
  <c r="BE2032" i="30"/>
  <c r="BK2032" i="30" s="1"/>
  <c r="BA2032" i="30"/>
  <c r="CU2045" i="30"/>
  <c r="BE2033" i="30"/>
  <c r="BK2033" i="30" s="1"/>
  <c r="CU2046" i="30" s="1"/>
  <c r="BA2033" i="30"/>
  <c r="BE2034" i="30"/>
  <c r="BK2034" i="30" s="1"/>
  <c r="CU2047" i="30" s="1"/>
  <c r="BA2034" i="30"/>
  <c r="BE2035" i="30"/>
  <c r="BK2035" i="30" s="1"/>
  <c r="CU2048" i="30" s="1"/>
  <c r="BA2035" i="30"/>
  <c r="BE2036" i="30"/>
  <c r="BK2036" i="30" s="1"/>
  <c r="CU2049" i="30" s="1"/>
  <c r="BA2036" i="30"/>
  <c r="BE2037" i="30"/>
  <c r="BK2037" i="30" s="1"/>
  <c r="CU2050" i="30" s="1"/>
  <c r="BA2037" i="30"/>
  <c r="BE2038" i="30"/>
  <c r="BK2038" i="30" s="1"/>
  <c r="CU2051" i="30" s="1"/>
  <c r="BA2038" i="30"/>
  <c r="BE2039" i="30"/>
  <c r="BK2039" i="30" s="1"/>
  <c r="CU2052" i="30" s="1"/>
  <c r="BA2039" i="30"/>
  <c r="BE2040" i="30"/>
  <c r="BK2040" i="30" s="1"/>
  <c r="CU2053" i="30" s="1"/>
  <c r="BA2040" i="30"/>
  <c r="BE2041" i="30"/>
  <c r="BK2041" i="30" s="1"/>
  <c r="BA2041" i="30"/>
  <c r="CU2054" i="30"/>
  <c r="BE2042" i="30"/>
  <c r="BK2042" i="30" s="1"/>
  <c r="CU2055" i="30" s="1"/>
  <c r="BA2042" i="30"/>
  <c r="BE2043" i="30"/>
  <c r="BK2043" i="30" s="1"/>
  <c r="CU2056" i="30" s="1"/>
  <c r="BA2043" i="30"/>
  <c r="BE2044" i="30"/>
  <c r="BK2044" i="30" s="1"/>
  <c r="BA2044" i="30"/>
  <c r="CU2057" i="30"/>
  <c r="BE2045" i="30"/>
  <c r="BK2045" i="30" s="1"/>
  <c r="CU2058" i="30" s="1"/>
  <c r="BA2045" i="30"/>
  <c r="BE2046" i="30"/>
  <c r="BK2046" i="30" s="1"/>
  <c r="CU2059" i="30" s="1"/>
  <c r="BA2046" i="30"/>
  <c r="BE2047" i="30"/>
  <c r="BK2047" i="30" s="1"/>
  <c r="CU2060" i="30" s="1"/>
  <c r="BA2047" i="30"/>
  <c r="BE2048" i="30"/>
  <c r="BK2048" i="30" s="1"/>
  <c r="BA2048" i="30"/>
  <c r="CU2061" i="30"/>
  <c r="BE2049" i="30"/>
  <c r="BK2049" i="30" s="1"/>
  <c r="BA2049" i="30"/>
  <c r="CU2062" i="30"/>
  <c r="BE2050" i="30"/>
  <c r="BK2050" i="30" s="1"/>
  <c r="CU2063" i="30" s="1"/>
  <c r="BA2050" i="30"/>
  <c r="BE2051" i="30"/>
  <c r="BK2051" i="30" s="1"/>
  <c r="CU2064" i="30" s="1"/>
  <c r="BA2051" i="30"/>
  <c r="BE2052" i="30"/>
  <c r="BK2052" i="30" s="1"/>
  <c r="CU2065" i="30" s="1"/>
  <c r="BA2052" i="30"/>
  <c r="BE2053" i="30"/>
  <c r="BK2053" i="30" s="1"/>
  <c r="BA2053" i="30"/>
  <c r="CU2066" i="30"/>
  <c r="BE2054" i="30"/>
  <c r="BK2054" i="30" s="1"/>
  <c r="CU2067" i="30" s="1"/>
  <c r="BA2054" i="30"/>
  <c r="BE2055" i="30"/>
  <c r="BK2055" i="30" s="1"/>
  <c r="CU2068" i="30" s="1"/>
  <c r="BA2055" i="30"/>
  <c r="BE2056" i="30"/>
  <c r="BK2056" i="30" s="1"/>
  <c r="CU2069" i="30" s="1"/>
  <c r="BA2056" i="30"/>
  <c r="BE2057" i="30"/>
  <c r="BK2057" i="30" s="1"/>
  <c r="CU2070" i="30" s="1"/>
  <c r="BA2057" i="30"/>
  <c r="BE2058" i="30"/>
  <c r="BK2058" i="30" s="1"/>
  <c r="CU2071" i="30" s="1"/>
  <c r="BA2058" i="30"/>
  <c r="BE2059" i="30"/>
  <c r="BK2059" i="30" s="1"/>
  <c r="CU2072" i="30" s="1"/>
  <c r="BA2059" i="30"/>
  <c r="BE2060" i="30"/>
  <c r="BK2060" i="30" s="1"/>
  <c r="BA2060" i="30"/>
  <c r="CU2073" i="30"/>
  <c r="BE2061" i="30"/>
  <c r="BK2061" i="30" s="1"/>
  <c r="CU2074" i="30" s="1"/>
  <c r="BA2061" i="30"/>
  <c r="BE2062" i="30"/>
  <c r="BK2062" i="30" s="1"/>
  <c r="CU2075" i="30" s="1"/>
  <c r="BA2062" i="30"/>
  <c r="BE2063" i="30"/>
  <c r="BK2063" i="30" s="1"/>
  <c r="BA2063" i="30"/>
  <c r="CU2076" i="30"/>
  <c r="BE2064" i="30"/>
  <c r="BK2064" i="30" s="1"/>
  <c r="CU2077" i="30" s="1"/>
  <c r="BA2064" i="30"/>
  <c r="BE2065" i="30"/>
  <c r="BK2065" i="30" s="1"/>
  <c r="CU2078" i="30" s="1"/>
  <c r="BA2065" i="30"/>
  <c r="BE2066" i="30"/>
  <c r="BK2066" i="30" s="1"/>
  <c r="CU2079" i="30" s="1"/>
  <c r="BA2066" i="30"/>
  <c r="BE2067" i="30"/>
  <c r="BK2067" i="30" s="1"/>
  <c r="BA2067" i="30"/>
  <c r="CU2080" i="30"/>
  <c r="BE2068" i="30"/>
  <c r="BK2068" i="30" s="1"/>
  <c r="CU2081" i="30" s="1"/>
  <c r="BA2068" i="30"/>
  <c r="BE2069" i="30"/>
  <c r="BK2069" i="30" s="1"/>
  <c r="CU2082" i="30" s="1"/>
  <c r="BA2069" i="30"/>
  <c r="BE2070" i="30"/>
  <c r="BK2070" i="30" s="1"/>
  <c r="CU2083" i="30" s="1"/>
  <c r="BA2070" i="30"/>
  <c r="BE2071" i="30"/>
  <c r="BK2071" i="30" s="1"/>
  <c r="CU2084" i="30" s="1"/>
  <c r="BA2071" i="30"/>
  <c r="BE2072" i="30"/>
  <c r="BK2072" i="30" s="1"/>
  <c r="BA2072" i="30"/>
  <c r="CU2085" i="30"/>
  <c r="BE2073" i="30"/>
  <c r="BK2073" i="30" s="1"/>
  <c r="BA2073" i="30"/>
  <c r="CU2086" i="30"/>
  <c r="BE2074" i="30"/>
  <c r="BK2074" i="30" s="1"/>
  <c r="CU2087" i="30" s="1"/>
  <c r="BA2074" i="30"/>
  <c r="BE2075" i="30"/>
  <c r="BK2075" i="30" s="1"/>
  <c r="CU2088" i="30" s="1"/>
  <c r="BA2075" i="30"/>
  <c r="BE2076" i="30"/>
  <c r="BK2076" i="30" s="1"/>
  <c r="BA2076" i="30"/>
  <c r="CU2089" i="30"/>
  <c r="BE2077" i="30"/>
  <c r="BK2077" i="30" s="1"/>
  <c r="CU2090" i="30" s="1"/>
  <c r="BA2077" i="30"/>
  <c r="BE2078" i="30"/>
  <c r="BK2078" i="30" s="1"/>
  <c r="CU2091" i="30" s="1"/>
  <c r="BA2078" i="30"/>
  <c r="BE2079" i="30"/>
  <c r="BK2079" i="30" s="1"/>
  <c r="CU2092" i="30" s="1"/>
  <c r="BA2079" i="30"/>
  <c r="BE2080" i="30"/>
  <c r="BK2080" i="30" s="1"/>
  <c r="CU2093" i="30" s="1"/>
  <c r="BA2080" i="30"/>
  <c r="BE2081" i="30"/>
  <c r="BK2081" i="30" s="1"/>
  <c r="CU2094" i="30" s="1"/>
  <c r="BA2081" i="30"/>
  <c r="BE2082" i="30"/>
  <c r="BK2082" i="30" s="1"/>
  <c r="CU2095" i="30" s="1"/>
  <c r="BA2082" i="30"/>
  <c r="BE2083" i="30"/>
  <c r="BK2083" i="30" s="1"/>
  <c r="CU2096" i="30" s="1"/>
  <c r="BA2083" i="30"/>
  <c r="BE2084" i="30"/>
  <c r="BK2084" i="30" s="1"/>
  <c r="BA2084" i="30"/>
  <c r="CU2097" i="30"/>
  <c r="BE2085" i="30"/>
  <c r="BK2085" i="30" s="1"/>
  <c r="BA2085" i="30"/>
  <c r="CU2098" i="30"/>
  <c r="BE2086" i="30"/>
  <c r="BK2086" i="30" s="1"/>
  <c r="CU2099" i="30" s="1"/>
  <c r="BA2086" i="30"/>
  <c r="BE2087" i="30"/>
  <c r="BK2087" i="30" s="1"/>
  <c r="CU2100" i="30" s="1"/>
  <c r="BA2087" i="30"/>
  <c r="BE2088" i="30"/>
  <c r="BK2088" i="30" s="1"/>
  <c r="BA2088" i="30"/>
  <c r="CU2101" i="30"/>
  <c r="BE2089" i="30"/>
  <c r="BK2089" i="30" s="1"/>
  <c r="BA2089" i="30"/>
  <c r="CU2102" i="30"/>
  <c r="BE2090" i="30"/>
  <c r="BK2090" i="30" s="1"/>
  <c r="CU2103" i="30" s="1"/>
  <c r="BA2090" i="30"/>
  <c r="BE2091" i="30"/>
  <c r="BK2091" i="30" s="1"/>
  <c r="BA2091" i="30"/>
  <c r="CU2104" i="30"/>
  <c r="BE2092" i="30"/>
  <c r="BK2092" i="30" s="1"/>
  <c r="BA2092" i="30"/>
  <c r="CU2105" i="30"/>
  <c r="BE2093" i="30"/>
  <c r="BK2093" i="30" s="1"/>
  <c r="CU2106" i="30" s="1"/>
  <c r="BA2093" i="30"/>
  <c r="BE2094" i="30"/>
  <c r="BK2094" i="30" s="1"/>
  <c r="CU2107" i="30" s="1"/>
  <c r="BA2094" i="30"/>
  <c r="BE2095" i="30"/>
  <c r="BK2095" i="30" s="1"/>
  <c r="CU2108" i="30" s="1"/>
  <c r="BA2095" i="30"/>
  <c r="BE2096" i="30"/>
  <c r="BK2096" i="30" s="1"/>
  <c r="BA2096" i="30"/>
  <c r="CU2109" i="30"/>
  <c r="BE2097" i="30"/>
  <c r="BK2097" i="30" s="1"/>
  <c r="CU2110" i="30" s="1"/>
  <c r="BA2097" i="30"/>
  <c r="BE2098" i="30"/>
  <c r="BK2098" i="30" s="1"/>
  <c r="CU2111" i="30" s="1"/>
  <c r="BA2098" i="30"/>
  <c r="BE2099" i="30"/>
  <c r="BK2099" i="30" s="1"/>
  <c r="BA2099" i="30"/>
  <c r="CU2112" i="30"/>
  <c r="BE2100" i="30"/>
  <c r="BK2100" i="30" s="1"/>
  <c r="BA2100" i="30"/>
  <c r="CU2113" i="30"/>
  <c r="BE2101" i="30"/>
  <c r="BK2101" i="30" s="1"/>
  <c r="BA2101" i="30"/>
  <c r="BE2102" i="30"/>
  <c r="BK2102" i="30" s="1"/>
  <c r="CU2115" i="30" s="1"/>
  <c r="BA2102" i="30"/>
  <c r="BE2103" i="30"/>
  <c r="BK2103" i="30" s="1"/>
  <c r="CU2116" i="30" s="1"/>
  <c r="BA2103" i="30"/>
  <c r="BE2104" i="30"/>
  <c r="BK2104" i="30" s="1"/>
  <c r="BA2104" i="30"/>
  <c r="CU2117" i="30"/>
  <c r="BE2105" i="30"/>
  <c r="BK2105" i="30" s="1"/>
  <c r="BA2105" i="30"/>
  <c r="CU2118" i="30"/>
  <c r="BE2106" i="30"/>
  <c r="BK2106" i="30" s="1"/>
  <c r="CU2119" i="30" s="1"/>
  <c r="BA2106" i="30"/>
  <c r="BE2107" i="30"/>
  <c r="BK2107" i="30" s="1"/>
  <c r="BA2107" i="30"/>
  <c r="CU2120" i="30"/>
  <c r="BE2108" i="30"/>
  <c r="BK2108" i="30" s="1"/>
  <c r="BA2108" i="30"/>
  <c r="CU2121" i="30"/>
  <c r="BE2109" i="30"/>
  <c r="BK2109" i="30" s="1"/>
  <c r="CU2122" i="30" s="1"/>
  <c r="BA2109" i="30"/>
  <c r="BE2110" i="30"/>
  <c r="BK2110" i="30" s="1"/>
  <c r="CU2123" i="30" s="1"/>
  <c r="BA2110" i="30"/>
  <c r="BE2111" i="30"/>
  <c r="BK2111" i="30" s="1"/>
  <c r="CU2124" i="30" s="1"/>
  <c r="BA2111" i="30"/>
  <c r="BE2112" i="30"/>
  <c r="BK2112" i="30" s="1"/>
  <c r="BA2112" i="30"/>
  <c r="CU2125" i="30"/>
  <c r="BE2113" i="30"/>
  <c r="BK2113" i="30" s="1"/>
  <c r="CU2126" i="30" s="1"/>
  <c r="BA2113" i="30"/>
  <c r="BE2114" i="30"/>
  <c r="BK2114" i="30" s="1"/>
  <c r="CU2127" i="30" s="1"/>
  <c r="BA2114" i="30"/>
  <c r="BE2115" i="30"/>
  <c r="BK2115" i="30" s="1"/>
  <c r="BA2115" i="30"/>
  <c r="CU2128" i="30"/>
  <c r="BE2116" i="30"/>
  <c r="BK2116" i="30" s="1"/>
  <c r="BA2116" i="30"/>
  <c r="CU2129" i="30"/>
  <c r="BD15" i="30"/>
  <c r="CS30" i="30"/>
  <c r="BD16" i="30"/>
  <c r="CS31" i="30"/>
  <c r="BD17" i="30"/>
  <c r="CS32" i="30"/>
  <c r="BD18" i="30"/>
  <c r="CS33" i="30"/>
  <c r="BD19" i="30"/>
  <c r="CS34" i="30"/>
  <c r="BD20" i="30"/>
  <c r="CS35" i="30"/>
  <c r="BD21" i="30"/>
  <c r="CS36" i="30"/>
  <c r="BD22" i="30"/>
  <c r="CS37" i="30"/>
  <c r="BD23" i="30"/>
  <c r="CS38" i="30"/>
  <c r="BD24" i="30"/>
  <c r="CS39" i="30"/>
  <c r="BD25" i="30"/>
  <c r="CS40" i="30"/>
  <c r="BD26" i="30"/>
  <c r="CS41" i="30"/>
  <c r="BD27" i="30"/>
  <c r="CS42" i="30"/>
  <c r="BD28" i="30"/>
  <c r="CS43" i="30"/>
  <c r="BD29" i="30"/>
  <c r="CS44" i="30"/>
  <c r="BD30" i="30"/>
  <c r="CS45" i="30"/>
  <c r="BD31" i="30"/>
  <c r="CS46" i="30"/>
  <c r="BD32" i="30"/>
  <c r="CS47" i="30"/>
  <c r="BD33" i="30"/>
  <c r="CS48" i="30"/>
  <c r="BD34" i="30"/>
  <c r="CS49" i="30"/>
  <c r="BD35" i="30"/>
  <c r="CS50" i="30"/>
  <c r="BD36" i="30"/>
  <c r="CS51" i="30"/>
  <c r="BD37" i="30"/>
  <c r="CS52" i="30"/>
  <c r="BD38" i="30"/>
  <c r="CS53" i="30"/>
  <c r="BD39" i="30"/>
  <c r="CS54" i="30"/>
  <c r="BD40" i="30"/>
  <c r="CS55" i="30"/>
  <c r="BD41" i="30"/>
  <c r="CS56" i="30"/>
  <c r="BD42" i="30"/>
  <c r="CS57" i="30"/>
  <c r="BD43" i="30"/>
  <c r="CS58" i="30"/>
  <c r="BD44" i="30"/>
  <c r="CS59" i="30"/>
  <c r="BD45" i="30"/>
  <c r="CS60" i="30"/>
  <c r="BD46" i="30"/>
  <c r="CS61" i="30"/>
  <c r="BD47" i="30"/>
  <c r="CS62" i="30"/>
  <c r="BD48" i="30"/>
  <c r="CS63" i="30"/>
  <c r="BD49" i="30"/>
  <c r="CS64" i="30"/>
  <c r="BD50" i="30"/>
  <c r="CS65" i="30"/>
  <c r="BD51" i="30"/>
  <c r="CS66" i="30"/>
  <c r="BD52" i="30"/>
  <c r="CS67" i="30"/>
  <c r="BD53" i="30"/>
  <c r="CS68" i="30"/>
  <c r="BD54" i="30"/>
  <c r="CS69" i="30"/>
  <c r="BD55" i="30"/>
  <c r="CS70" i="30"/>
  <c r="BD56" i="30"/>
  <c r="CS71" i="30"/>
  <c r="BD57" i="30"/>
  <c r="CS72" i="30"/>
  <c r="BD58" i="30"/>
  <c r="CS73" i="30"/>
  <c r="BD59" i="30"/>
  <c r="CS74" i="30"/>
  <c r="BD60" i="30"/>
  <c r="CS75" i="30"/>
  <c r="BD61" i="30"/>
  <c r="CS76" i="30"/>
  <c r="BD62" i="30"/>
  <c r="CS77" i="30"/>
  <c r="BD63" i="30"/>
  <c r="CS78" i="30"/>
  <c r="BD64" i="30"/>
  <c r="CS79" i="30"/>
  <c r="BD65" i="30"/>
  <c r="CS80" i="30"/>
  <c r="BD66" i="30"/>
  <c r="CS81" i="30"/>
  <c r="BD67" i="30"/>
  <c r="CS82" i="30"/>
  <c r="BD68" i="30"/>
  <c r="CS83" i="30"/>
  <c r="BD69" i="30"/>
  <c r="CS84" i="30"/>
  <c r="BD70" i="30"/>
  <c r="CS85" i="30"/>
  <c r="BD71" i="30"/>
  <c r="CS86" i="30"/>
  <c r="BD72" i="30"/>
  <c r="CS87" i="30"/>
  <c r="BD73" i="30"/>
  <c r="CS88" i="30"/>
  <c r="BD74" i="30"/>
  <c r="CS89" i="30"/>
  <c r="BD75" i="30"/>
  <c r="CS90" i="30"/>
  <c r="BD76" i="30"/>
  <c r="CS91" i="30"/>
  <c r="BD77" i="30"/>
  <c r="CS92" i="30"/>
  <c r="BD78" i="30"/>
  <c r="CS93" i="30"/>
  <c r="BD79" i="30"/>
  <c r="CS94" i="30"/>
  <c r="BD80" i="30"/>
  <c r="CS95" i="30"/>
  <c r="BD81" i="30"/>
  <c r="CS96" i="30"/>
  <c r="BD82" i="30"/>
  <c r="CS97" i="30"/>
  <c r="BD83" i="30"/>
  <c r="CS98" i="30"/>
  <c r="BD84" i="30"/>
  <c r="CS99" i="30"/>
  <c r="BD85" i="30"/>
  <c r="CS100" i="30"/>
  <c r="BD86" i="30"/>
  <c r="CS101" i="30"/>
  <c r="BD87" i="30"/>
  <c r="CS102" i="30"/>
  <c r="BD88" i="30"/>
  <c r="CS103" i="30"/>
  <c r="BD89" i="30"/>
  <c r="CS104" i="30"/>
  <c r="BD90" i="30"/>
  <c r="CS105" i="30"/>
  <c r="BD91" i="30"/>
  <c r="CS106" i="30"/>
  <c r="BD92" i="30"/>
  <c r="CS107" i="30"/>
  <c r="BD93" i="30"/>
  <c r="CS108" i="30"/>
  <c r="BD94" i="30"/>
  <c r="CS109" i="30"/>
  <c r="BD95" i="30"/>
  <c r="CS110" i="30"/>
  <c r="BD96" i="30"/>
  <c r="CS111" i="30"/>
  <c r="BD97" i="30"/>
  <c r="CS112" i="30"/>
  <c r="BD98" i="30"/>
  <c r="CS113" i="30"/>
  <c r="BD99" i="30"/>
  <c r="CS114" i="30"/>
  <c r="BD100" i="30"/>
  <c r="CS115" i="30"/>
  <c r="BD101" i="30"/>
  <c r="CS116" i="30"/>
  <c r="BD102" i="30"/>
  <c r="CS117" i="30"/>
  <c r="BD103" i="30"/>
  <c r="CS118" i="30"/>
  <c r="BD104" i="30"/>
  <c r="CS119" i="30"/>
  <c r="BD105" i="30"/>
  <c r="CS120" i="30"/>
  <c r="BD106" i="30"/>
  <c r="CS121" i="30"/>
  <c r="BD107" i="30"/>
  <c r="CS122" i="30"/>
  <c r="BD108" i="30"/>
  <c r="CS123" i="30"/>
  <c r="BD109" i="30"/>
  <c r="CS124" i="30"/>
  <c r="BD110" i="30"/>
  <c r="CS125" i="30"/>
  <c r="BD111" i="30"/>
  <c r="CS126" i="30"/>
  <c r="BD112" i="30"/>
  <c r="CS127" i="30"/>
  <c r="BD113" i="30"/>
  <c r="CS128" i="30"/>
  <c r="BD114" i="30"/>
  <c r="CS129" i="30"/>
  <c r="BD115" i="30"/>
  <c r="CS130" i="30"/>
  <c r="BD116" i="30"/>
  <c r="CS131" i="30"/>
  <c r="BD117" i="30"/>
  <c r="CS132" i="30"/>
  <c r="BD118" i="30"/>
  <c r="CS133" i="30"/>
  <c r="BD119" i="30"/>
  <c r="CS134" i="30"/>
  <c r="BD120" i="30"/>
  <c r="CS135" i="30"/>
  <c r="BD121" i="30"/>
  <c r="CS136" i="30"/>
  <c r="BD122" i="30"/>
  <c r="CS137" i="30"/>
  <c r="BD123" i="30"/>
  <c r="CS138" i="30"/>
  <c r="BD124" i="30"/>
  <c r="CS139" i="30"/>
  <c r="BD125" i="30"/>
  <c r="CS140" i="30"/>
  <c r="BD126" i="30"/>
  <c r="CS141" i="30"/>
  <c r="BD127" i="30"/>
  <c r="CS142" i="30"/>
  <c r="BD128" i="30"/>
  <c r="CS143" i="30"/>
  <c r="BD129" i="30"/>
  <c r="CS144" i="30"/>
  <c r="BD130" i="30"/>
  <c r="CS145" i="30"/>
  <c r="BD131" i="30"/>
  <c r="CS146" i="30"/>
  <c r="BD132" i="30"/>
  <c r="CS147" i="30"/>
  <c r="BD133" i="30"/>
  <c r="CS148" i="30"/>
  <c r="BD134" i="30"/>
  <c r="CS149" i="30"/>
  <c r="BD135" i="30"/>
  <c r="CS150" i="30"/>
  <c r="BD136" i="30"/>
  <c r="CS151" i="30"/>
  <c r="BD137" i="30"/>
  <c r="CS152" i="30"/>
  <c r="BD138" i="30"/>
  <c r="CS153" i="30"/>
  <c r="BD139" i="30"/>
  <c r="CS154" i="30"/>
  <c r="BD140" i="30"/>
  <c r="CS155" i="30"/>
  <c r="BD141" i="30"/>
  <c r="CS156" i="30"/>
  <c r="BD142" i="30"/>
  <c r="CS157" i="30"/>
  <c r="BD143" i="30"/>
  <c r="CS158" i="30"/>
  <c r="BD144" i="30"/>
  <c r="CS159" i="30"/>
  <c r="BD145" i="30"/>
  <c r="CS160" i="30"/>
  <c r="BD146" i="30"/>
  <c r="CS161" i="30"/>
  <c r="BD147" i="30"/>
  <c r="CS162" i="30"/>
  <c r="BD148" i="30"/>
  <c r="CS163" i="30"/>
  <c r="BD149" i="30"/>
  <c r="CS164" i="30"/>
  <c r="BD150" i="30"/>
  <c r="CS165" i="30"/>
  <c r="BD151" i="30"/>
  <c r="CS166" i="30"/>
  <c r="BD152" i="30"/>
  <c r="CS167" i="30"/>
  <c r="BD153" i="30"/>
  <c r="CS168" i="30"/>
  <c r="BD154" i="30"/>
  <c r="CS169" i="30"/>
  <c r="BD155" i="30"/>
  <c r="CS170" i="30"/>
  <c r="BD156" i="30"/>
  <c r="CS171" i="30"/>
  <c r="BD157" i="30"/>
  <c r="CS172" i="30"/>
  <c r="BD158" i="30"/>
  <c r="CS173" i="30"/>
  <c r="BD159" i="30"/>
  <c r="CS174" i="30"/>
  <c r="BD160" i="30"/>
  <c r="CS175" i="30"/>
  <c r="BD161" i="30"/>
  <c r="CS176" i="30"/>
  <c r="BD162" i="30"/>
  <c r="CS177" i="30"/>
  <c r="BD163" i="30"/>
  <c r="CS178" i="30"/>
  <c r="BD164" i="30"/>
  <c r="CS179" i="30"/>
  <c r="BD165" i="30"/>
  <c r="CS180" i="30"/>
  <c r="BD166" i="30"/>
  <c r="CS181" i="30"/>
  <c r="BD167" i="30"/>
  <c r="CS182" i="30"/>
  <c r="BD168" i="30"/>
  <c r="CS183" i="30"/>
  <c r="BD169" i="30"/>
  <c r="CS184" i="30"/>
  <c r="BD170" i="30"/>
  <c r="CS185" i="30"/>
  <c r="BD171" i="30"/>
  <c r="CS186" i="30"/>
  <c r="BD172" i="30"/>
  <c r="CS187" i="30"/>
  <c r="BD173" i="30"/>
  <c r="CS188" i="30"/>
  <c r="BD174" i="30"/>
  <c r="CS189" i="30"/>
  <c r="BD175" i="30"/>
  <c r="CS190" i="30"/>
  <c r="BD176" i="30"/>
  <c r="CS191" i="30"/>
  <c r="BD177" i="30"/>
  <c r="CS192" i="30"/>
  <c r="BD178" i="30"/>
  <c r="CS193" i="30"/>
  <c r="BD179" i="30"/>
  <c r="CS194" i="30"/>
  <c r="BD180" i="30"/>
  <c r="CS195" i="30"/>
  <c r="BD181" i="30"/>
  <c r="CS196" i="30"/>
  <c r="BD182" i="30"/>
  <c r="CS197" i="30"/>
  <c r="BD183" i="30"/>
  <c r="CS198" i="30"/>
  <c r="BD184" i="30"/>
  <c r="CS199" i="30"/>
  <c r="BD185" i="30"/>
  <c r="CS200" i="30"/>
  <c r="BD186" i="30"/>
  <c r="CS201" i="30"/>
  <c r="BD187" i="30"/>
  <c r="CS202" i="30"/>
  <c r="BD188" i="30"/>
  <c r="CS203" i="30"/>
  <c r="BD189" i="30"/>
  <c r="CS204" i="30"/>
  <c r="BD190" i="30"/>
  <c r="CS205" i="30"/>
  <c r="BD191" i="30"/>
  <c r="CS206" i="30"/>
  <c r="BD192" i="30"/>
  <c r="CS207" i="30"/>
  <c r="BD193" i="30"/>
  <c r="CS208" i="30"/>
  <c r="BD194" i="30"/>
  <c r="CS209" i="30"/>
  <c r="BD195" i="30"/>
  <c r="CS210" i="30"/>
  <c r="BD196" i="30"/>
  <c r="CS211" i="30"/>
  <c r="BD197" i="30"/>
  <c r="CS212" i="30"/>
  <c r="BD198" i="30"/>
  <c r="CS213" i="30"/>
  <c r="BD199" i="30"/>
  <c r="CS214" i="30"/>
  <c r="BD200" i="30"/>
  <c r="CS215" i="30"/>
  <c r="BD201" i="30"/>
  <c r="CS216" i="30"/>
  <c r="BD202" i="30"/>
  <c r="CS217" i="30"/>
  <c r="BD203" i="30"/>
  <c r="CS218" i="30"/>
  <c r="BD204" i="30"/>
  <c r="CS219" i="30"/>
  <c r="BD205" i="30"/>
  <c r="CS220" i="30"/>
  <c r="BD206" i="30"/>
  <c r="CS221" i="30"/>
  <c r="BD207" i="30"/>
  <c r="CS222" i="30"/>
  <c r="BD208" i="30"/>
  <c r="CS223" i="30"/>
  <c r="BD209" i="30"/>
  <c r="CS224" i="30"/>
  <c r="BD210" i="30"/>
  <c r="CS225" i="30"/>
  <c r="BD211" i="30"/>
  <c r="CS226" i="30"/>
  <c r="BD212" i="30"/>
  <c r="CS227" i="30"/>
  <c r="BD213" i="30"/>
  <c r="CS228" i="30"/>
  <c r="BD214" i="30"/>
  <c r="CS229" i="30"/>
  <c r="BD215" i="30"/>
  <c r="CS230" i="30"/>
  <c r="BD216" i="30"/>
  <c r="CS231" i="30"/>
  <c r="BD217" i="30"/>
  <c r="CS232" i="30"/>
  <c r="BD218" i="30"/>
  <c r="CS233" i="30"/>
  <c r="BD219" i="30"/>
  <c r="CS234" i="30"/>
  <c r="BD220" i="30"/>
  <c r="CS235" i="30"/>
  <c r="BD221" i="30"/>
  <c r="CS236" i="30"/>
  <c r="BD222" i="30"/>
  <c r="CS237" i="30"/>
  <c r="BD223" i="30"/>
  <c r="CS238" i="30"/>
  <c r="BD224" i="30"/>
  <c r="CS239" i="30"/>
  <c r="BD225" i="30"/>
  <c r="CS240" i="30"/>
  <c r="BD226" i="30"/>
  <c r="CS241" i="30"/>
  <c r="BD227" i="30"/>
  <c r="CS242" i="30"/>
  <c r="BD228" i="30"/>
  <c r="CS243" i="30"/>
  <c r="BD229" i="30"/>
  <c r="CS244" i="30"/>
  <c r="BD230" i="30"/>
  <c r="CS245" i="30"/>
  <c r="BD231" i="30"/>
  <c r="CS246" i="30"/>
  <c r="BD232" i="30"/>
  <c r="CS247" i="30"/>
  <c r="BD233" i="30"/>
  <c r="CS248" i="30"/>
  <c r="BD234" i="30"/>
  <c r="CS249" i="30"/>
  <c r="BD235" i="30"/>
  <c r="CS250" i="30"/>
  <c r="BD236" i="30"/>
  <c r="CS251" i="30"/>
  <c r="BD237" i="30"/>
  <c r="CS252" i="30"/>
  <c r="BD238" i="30"/>
  <c r="CS253" i="30"/>
  <c r="BD239" i="30"/>
  <c r="CS254" i="30"/>
  <c r="BD240" i="30"/>
  <c r="CS255" i="30"/>
  <c r="BD241" i="30"/>
  <c r="CS256" i="30"/>
  <c r="BD242" i="30"/>
  <c r="CS257" i="30"/>
  <c r="BD243" i="30"/>
  <c r="CS258" i="30"/>
  <c r="BD244" i="30"/>
  <c r="CS259" i="30"/>
  <c r="BD245" i="30"/>
  <c r="CS260" i="30"/>
  <c r="BD246" i="30"/>
  <c r="CS261" i="30"/>
  <c r="BD247" i="30"/>
  <c r="CS262" i="30"/>
  <c r="BD248" i="30"/>
  <c r="CS263" i="30"/>
  <c r="BD249" i="30"/>
  <c r="CS264" i="30"/>
  <c r="BD250" i="30"/>
  <c r="CS265" i="30"/>
  <c r="BD251" i="30"/>
  <c r="CS266" i="30"/>
  <c r="BD252" i="30"/>
  <c r="CS267" i="30"/>
  <c r="BD253" i="30"/>
  <c r="CS268" i="30"/>
  <c r="BD254" i="30"/>
  <c r="CS269" i="30"/>
  <c r="BD255" i="30"/>
  <c r="CS270" i="30"/>
  <c r="BD256" i="30"/>
  <c r="CS271" i="30"/>
  <c r="BD257" i="30"/>
  <c r="CS272" i="30"/>
  <c r="BD258" i="30"/>
  <c r="CS273" i="30"/>
  <c r="BD259" i="30"/>
  <c r="CS274" i="30"/>
  <c r="BD260" i="30"/>
  <c r="CS275" i="30"/>
  <c r="BD261" i="30"/>
  <c r="CS276" i="30"/>
  <c r="BD262" i="30"/>
  <c r="CS277" i="30"/>
  <c r="BD263" i="30"/>
  <c r="CS278" i="30"/>
  <c r="BD264" i="30"/>
  <c r="CS279" i="30"/>
  <c r="BD265" i="30"/>
  <c r="CS280" i="30"/>
  <c r="BD266" i="30"/>
  <c r="CS281" i="30"/>
  <c r="BD267" i="30"/>
  <c r="CS282" i="30"/>
  <c r="BD268" i="30"/>
  <c r="CS283" i="30"/>
  <c r="BD269" i="30"/>
  <c r="CS284" i="30"/>
  <c r="BD270" i="30"/>
  <c r="CS285" i="30"/>
  <c r="BD271" i="30"/>
  <c r="CS286" i="30"/>
  <c r="BD272" i="30"/>
  <c r="CS287" i="30"/>
  <c r="BD273" i="30"/>
  <c r="CS288" i="30"/>
  <c r="BD274" i="30"/>
  <c r="CS289" i="30"/>
  <c r="BD275" i="30"/>
  <c r="CS290" i="30"/>
  <c r="BD276" i="30"/>
  <c r="CS291" i="30"/>
  <c r="BD277" i="30"/>
  <c r="CS292" i="30"/>
  <c r="BD278" i="30"/>
  <c r="CS293" i="30"/>
  <c r="BD279" i="30"/>
  <c r="CS294" i="30"/>
  <c r="BD280" i="30"/>
  <c r="CS295" i="30"/>
  <c r="BD281" i="30"/>
  <c r="CS296" i="30"/>
  <c r="BD282" i="30"/>
  <c r="CS297" i="30"/>
  <c r="BD283" i="30"/>
  <c r="CS298" i="30"/>
  <c r="BD284" i="30"/>
  <c r="CS299" i="30"/>
  <c r="BD285" i="30"/>
  <c r="CS300" i="30"/>
  <c r="BD286" i="30"/>
  <c r="CS301" i="30"/>
  <c r="BD287" i="30"/>
  <c r="CS302" i="30"/>
  <c r="BD288" i="30"/>
  <c r="CS303" i="30"/>
  <c r="BD289" i="30"/>
  <c r="CS304" i="30"/>
  <c r="BD290" i="30"/>
  <c r="CS305" i="30"/>
  <c r="BD291" i="30"/>
  <c r="CS306" i="30"/>
  <c r="BD292" i="30"/>
  <c r="CS307" i="30"/>
  <c r="BD293" i="30"/>
  <c r="CS308" i="30"/>
  <c r="BD294" i="30"/>
  <c r="CS309" i="30"/>
  <c r="BD295" i="30"/>
  <c r="CS310" i="30"/>
  <c r="BD296" i="30"/>
  <c r="CS311" i="30"/>
  <c r="BD297" i="30"/>
  <c r="CS312" i="30"/>
  <c r="BD298" i="30"/>
  <c r="CS313" i="30"/>
  <c r="BD299" i="30"/>
  <c r="CS314" i="30"/>
  <c r="BD300" i="30"/>
  <c r="CS315" i="30"/>
  <c r="BD301" i="30"/>
  <c r="CS316" i="30"/>
  <c r="BD302" i="30"/>
  <c r="CS317" i="30"/>
  <c r="BD303" i="30"/>
  <c r="CS318" i="30"/>
  <c r="BD304" i="30"/>
  <c r="CS319" i="30"/>
  <c r="BD305" i="30"/>
  <c r="CS320" i="30"/>
  <c r="BD306" i="30"/>
  <c r="CS321" i="30"/>
  <c r="BD307" i="30"/>
  <c r="CS322" i="30"/>
  <c r="BD308" i="30"/>
  <c r="CS323" i="30"/>
  <c r="BD309" i="30"/>
  <c r="CS324" i="30"/>
  <c r="BD310" i="30"/>
  <c r="CS325" i="30"/>
  <c r="BD311" i="30"/>
  <c r="CS326" i="30"/>
  <c r="BD312" i="30"/>
  <c r="CS327" i="30"/>
  <c r="BD313" i="30"/>
  <c r="CS328" i="30"/>
  <c r="BD314" i="30"/>
  <c r="CS329" i="30"/>
  <c r="BD315" i="30"/>
  <c r="CS330" i="30"/>
  <c r="BD316" i="30"/>
  <c r="CS331" i="30"/>
  <c r="BD317" i="30"/>
  <c r="CS332" i="30"/>
  <c r="BD318" i="30"/>
  <c r="CS333" i="30"/>
  <c r="BD319" i="30"/>
  <c r="CS334" i="30"/>
  <c r="BD320" i="30"/>
  <c r="CS335" i="30"/>
  <c r="BD321" i="30"/>
  <c r="CS336" i="30"/>
  <c r="BD322" i="30"/>
  <c r="CS337" i="30"/>
  <c r="BD323" i="30"/>
  <c r="CS338" i="30"/>
  <c r="BD324" i="30"/>
  <c r="CS339" i="30"/>
  <c r="BD325" i="30"/>
  <c r="CS340" i="30"/>
  <c r="BD326" i="30"/>
  <c r="CS341" i="30"/>
  <c r="BD327" i="30"/>
  <c r="CS342" i="30"/>
  <c r="BD328" i="30"/>
  <c r="CS343" i="30"/>
  <c r="BD329" i="30"/>
  <c r="CS344" i="30"/>
  <c r="BD330" i="30"/>
  <c r="CS345" i="30"/>
  <c r="BD331" i="30"/>
  <c r="CS346" i="30"/>
  <c r="BD332" i="30"/>
  <c r="CS347" i="30"/>
  <c r="BD333" i="30"/>
  <c r="CS348" i="30"/>
  <c r="BD334" i="30"/>
  <c r="CS349" i="30"/>
  <c r="BD335" i="30"/>
  <c r="CS350" i="30"/>
  <c r="BD336" i="30"/>
  <c r="CS351" i="30"/>
  <c r="BD337" i="30"/>
  <c r="CS352" i="30"/>
  <c r="BD338" i="30"/>
  <c r="CS353" i="30"/>
  <c r="BD339" i="30"/>
  <c r="CS354" i="30"/>
  <c r="BD340" i="30"/>
  <c r="CS355" i="30"/>
  <c r="BD341" i="30"/>
  <c r="CS356" i="30"/>
  <c r="BD342" i="30"/>
  <c r="CS357" i="30"/>
  <c r="BD343" i="30"/>
  <c r="CS358" i="30"/>
  <c r="BD344" i="30"/>
  <c r="CS359" i="30"/>
  <c r="BD345" i="30"/>
  <c r="CS360" i="30"/>
  <c r="BD346" i="30"/>
  <c r="CS361" i="30"/>
  <c r="BD347" i="30"/>
  <c r="CS362" i="30"/>
  <c r="BD348" i="30"/>
  <c r="CS363" i="30"/>
  <c r="BD349" i="30"/>
  <c r="CS364" i="30"/>
  <c r="BD350" i="30"/>
  <c r="CS365" i="30"/>
  <c r="BD351" i="30"/>
  <c r="CS366" i="30"/>
  <c r="BD352" i="30"/>
  <c r="CS367" i="30"/>
  <c r="BD353" i="30"/>
  <c r="CS368" i="30"/>
  <c r="BD354" i="30"/>
  <c r="CS369" i="30"/>
  <c r="BD355" i="30"/>
  <c r="CS370" i="30"/>
  <c r="BD356" i="30"/>
  <c r="CS371" i="30"/>
  <c r="BD357" i="30"/>
  <c r="CS372" i="30"/>
  <c r="BD358" i="30"/>
  <c r="CS373" i="30"/>
  <c r="BD359" i="30"/>
  <c r="CS374" i="30"/>
  <c r="BD360" i="30"/>
  <c r="CS375" i="30"/>
  <c r="BD361" i="30"/>
  <c r="CS376" i="30"/>
  <c r="BD362" i="30"/>
  <c r="CS377" i="30"/>
  <c r="BD363" i="30"/>
  <c r="CS378" i="30"/>
  <c r="BD364" i="30"/>
  <c r="CS379" i="30"/>
  <c r="BD365" i="30"/>
  <c r="CS380" i="30"/>
  <c r="BD366" i="30"/>
  <c r="CS381" i="30"/>
  <c r="BD367" i="30"/>
  <c r="CS382" i="30"/>
  <c r="BD368" i="30"/>
  <c r="CS383" i="30"/>
  <c r="BD369" i="30"/>
  <c r="CS384" i="30"/>
  <c r="BD370" i="30"/>
  <c r="CS385" i="30"/>
  <c r="BD371" i="30"/>
  <c r="CS386" i="30"/>
  <c r="BD372" i="30"/>
  <c r="CS387" i="30"/>
  <c r="BD373" i="30"/>
  <c r="CS388" i="30"/>
  <c r="BD374" i="30"/>
  <c r="CS389" i="30"/>
  <c r="BD375" i="30"/>
  <c r="CS390" i="30"/>
  <c r="BD376" i="30"/>
  <c r="CS391" i="30"/>
  <c r="BD377" i="30"/>
  <c r="CS392" i="30"/>
  <c r="BD378" i="30"/>
  <c r="CS393" i="30"/>
  <c r="BD379" i="30"/>
  <c r="CS394" i="30"/>
  <c r="BD380" i="30"/>
  <c r="CS395" i="30"/>
  <c r="BD381" i="30"/>
  <c r="CS396" i="30"/>
  <c r="BD382" i="30"/>
  <c r="CS397" i="30"/>
  <c r="BD383" i="30"/>
  <c r="CS398" i="30"/>
  <c r="BD384" i="30"/>
  <c r="CS399" i="30"/>
  <c r="BD385" i="30"/>
  <c r="CS400" i="30"/>
  <c r="BD386" i="30"/>
  <c r="CS401" i="30"/>
  <c r="BD387" i="30"/>
  <c r="CS402" i="30"/>
  <c r="BD388" i="30"/>
  <c r="CS403" i="30"/>
  <c r="BD389" i="30"/>
  <c r="CS404" i="30"/>
  <c r="BD390" i="30"/>
  <c r="CS405" i="30"/>
  <c r="BD391" i="30"/>
  <c r="CS406" i="30"/>
  <c r="BD392" i="30"/>
  <c r="CS407" i="30"/>
  <c r="BD393" i="30"/>
  <c r="CS408" i="30"/>
  <c r="BD394" i="30"/>
  <c r="CS409" i="30"/>
  <c r="BD395" i="30"/>
  <c r="CS410" i="30"/>
  <c r="BD396" i="30"/>
  <c r="CS411" i="30"/>
  <c r="BD397" i="30"/>
  <c r="CS412" i="30"/>
  <c r="BD398" i="30"/>
  <c r="CS413" i="30"/>
  <c r="BD399" i="30"/>
  <c r="CS414" i="30"/>
  <c r="BD400" i="30"/>
  <c r="CS415" i="30"/>
  <c r="BD401" i="30"/>
  <c r="CS416" i="30"/>
  <c r="BD402" i="30"/>
  <c r="CS417" i="30"/>
  <c r="BD403" i="30"/>
  <c r="CS418" i="30"/>
  <c r="BD404" i="30"/>
  <c r="CS419" i="30"/>
  <c r="BD405" i="30"/>
  <c r="CS420" i="30"/>
  <c r="BD406" i="30"/>
  <c r="CS421" i="30"/>
  <c r="BD407" i="30"/>
  <c r="CS422" i="30"/>
  <c r="BD408" i="30"/>
  <c r="CS423" i="30"/>
  <c r="BD409" i="30"/>
  <c r="CS424" i="30"/>
  <c r="BD410" i="30"/>
  <c r="CS425" i="30"/>
  <c r="BD411" i="30"/>
  <c r="CS426" i="30"/>
  <c r="BD412" i="30"/>
  <c r="CS427" i="30"/>
  <c r="BD413" i="30"/>
  <c r="CS428" i="30"/>
  <c r="BD414" i="30"/>
  <c r="CS429" i="30"/>
  <c r="BD415" i="30"/>
  <c r="CS430" i="30"/>
  <c r="BD416" i="30"/>
  <c r="CS431" i="30"/>
  <c r="BD417" i="30"/>
  <c r="CS432" i="30"/>
  <c r="BD418" i="30"/>
  <c r="CS433" i="30"/>
  <c r="BD419" i="30"/>
  <c r="CS434" i="30"/>
  <c r="BD420" i="30"/>
  <c r="CS435" i="30"/>
  <c r="BD421" i="30"/>
  <c r="CS436" i="30"/>
  <c r="BD422" i="30"/>
  <c r="CS437" i="30"/>
  <c r="BD423" i="30"/>
  <c r="CS438" i="30"/>
  <c r="BD424" i="30"/>
  <c r="CS439" i="30"/>
  <c r="BD425" i="30"/>
  <c r="CS440" i="30"/>
  <c r="BD426" i="30"/>
  <c r="CS441" i="30"/>
  <c r="BD427" i="30"/>
  <c r="CS442" i="30"/>
  <c r="BD428" i="30"/>
  <c r="CS443" i="30"/>
  <c r="BD429" i="30"/>
  <c r="CS444" i="30"/>
  <c r="BD430" i="30"/>
  <c r="CS445" i="30"/>
  <c r="BD431" i="30"/>
  <c r="CS446" i="30"/>
  <c r="BD432" i="30"/>
  <c r="CS447" i="30"/>
  <c r="BD433" i="30"/>
  <c r="CS448" i="30"/>
  <c r="BD434" i="30"/>
  <c r="CS449" i="30"/>
  <c r="BD435" i="30"/>
  <c r="CS450" i="30"/>
  <c r="BD436" i="30"/>
  <c r="CS451" i="30"/>
  <c r="BD437" i="30"/>
  <c r="CS452" i="30"/>
  <c r="BD438" i="30"/>
  <c r="CS453" i="30"/>
  <c r="BD439" i="30"/>
  <c r="CS454" i="30"/>
  <c r="BD440" i="30"/>
  <c r="CS455" i="30"/>
  <c r="BD441" i="30"/>
  <c r="CS456" i="30"/>
  <c r="BD442" i="30"/>
  <c r="CS457" i="30"/>
  <c r="BD443" i="30"/>
  <c r="CS458" i="30"/>
  <c r="BD444" i="30"/>
  <c r="CS459" i="30"/>
  <c r="BD445" i="30"/>
  <c r="CS460" i="30"/>
  <c r="BD446" i="30"/>
  <c r="CS461" i="30"/>
  <c r="BD447" i="30"/>
  <c r="CS462" i="30"/>
  <c r="BD448" i="30"/>
  <c r="CS463" i="30"/>
  <c r="BD449" i="30"/>
  <c r="CS464" i="30"/>
  <c r="BD450" i="30"/>
  <c r="CS465" i="30"/>
  <c r="BD451" i="30"/>
  <c r="CS466" i="30"/>
  <c r="BD452" i="30"/>
  <c r="CS467" i="30"/>
  <c r="BD453" i="30"/>
  <c r="CS468" i="30"/>
  <c r="BD454" i="30"/>
  <c r="CS469" i="30"/>
  <c r="BD455" i="30"/>
  <c r="CS470" i="30"/>
  <c r="BD456" i="30"/>
  <c r="CS471" i="30"/>
  <c r="BD457" i="30"/>
  <c r="CS472" i="30"/>
  <c r="BD458" i="30"/>
  <c r="CS473" i="30"/>
  <c r="BD459" i="30"/>
  <c r="CS474" i="30"/>
  <c r="BD460" i="30"/>
  <c r="CS475" i="30"/>
  <c r="BD461" i="30"/>
  <c r="CS476" i="30"/>
  <c r="BD462" i="30"/>
  <c r="CS477" i="30"/>
  <c r="BD463" i="30"/>
  <c r="CS478" i="30"/>
  <c r="BD464" i="30"/>
  <c r="CS479" i="30"/>
  <c r="BD465" i="30"/>
  <c r="CS480" i="30"/>
  <c r="BD466" i="30"/>
  <c r="CS481" i="30"/>
  <c r="BD467" i="30"/>
  <c r="CS482" i="30"/>
  <c r="BD468" i="30"/>
  <c r="CS483" i="30"/>
  <c r="BD469" i="30"/>
  <c r="CS484" i="30"/>
  <c r="BD470" i="30"/>
  <c r="CS485" i="30"/>
  <c r="BD471" i="30"/>
  <c r="CS486" i="30"/>
  <c r="BD472" i="30"/>
  <c r="CS487" i="30"/>
  <c r="BD473" i="30"/>
  <c r="CS488" i="30"/>
  <c r="BD474" i="30"/>
  <c r="CS489" i="30"/>
  <c r="BD475" i="30"/>
  <c r="CS490" i="30"/>
  <c r="BD476" i="30"/>
  <c r="CS491" i="30"/>
  <c r="BD477" i="30"/>
  <c r="CS492" i="30"/>
  <c r="BD478" i="30"/>
  <c r="CS493" i="30"/>
  <c r="BD479" i="30"/>
  <c r="CS494" i="30"/>
  <c r="BD480" i="30"/>
  <c r="CS495" i="30"/>
  <c r="BD481" i="30"/>
  <c r="CS496" i="30"/>
  <c r="BD482" i="30"/>
  <c r="CS497" i="30"/>
  <c r="BD483" i="30"/>
  <c r="CS498" i="30"/>
  <c r="BD484" i="30"/>
  <c r="CS499" i="30"/>
  <c r="BD485" i="30"/>
  <c r="CS500" i="30"/>
  <c r="BD486" i="30"/>
  <c r="CS501" i="30"/>
  <c r="BD487" i="30"/>
  <c r="CS502" i="30"/>
  <c r="BD488" i="30"/>
  <c r="CS503" i="30"/>
  <c r="BD489" i="30"/>
  <c r="CS504" i="30"/>
  <c r="BD490" i="30"/>
  <c r="CS505" i="30"/>
  <c r="BD491" i="30"/>
  <c r="CS506" i="30"/>
  <c r="BD492" i="30"/>
  <c r="CS507" i="30"/>
  <c r="BD493" i="30"/>
  <c r="CS508" i="30"/>
  <c r="BD494" i="30"/>
  <c r="CS509" i="30"/>
  <c r="BD495" i="30"/>
  <c r="CS510" i="30"/>
  <c r="BD496" i="30"/>
  <c r="CS511" i="30"/>
  <c r="BD497" i="30"/>
  <c r="CS512" i="30"/>
  <c r="BD498" i="30"/>
  <c r="CS513" i="30"/>
  <c r="BD499" i="30"/>
  <c r="CS514" i="30"/>
  <c r="BD500" i="30"/>
  <c r="CS515" i="30"/>
  <c r="BD501" i="30"/>
  <c r="CS516" i="30"/>
  <c r="BD502" i="30"/>
  <c r="CS517" i="30"/>
  <c r="BD503" i="30"/>
  <c r="CS518" i="30"/>
  <c r="BD504" i="30"/>
  <c r="CS519" i="30"/>
  <c r="BD505" i="30"/>
  <c r="CS520" i="30"/>
  <c r="BD506" i="30"/>
  <c r="CS521" i="30"/>
  <c r="BD507" i="30"/>
  <c r="CS522" i="30"/>
  <c r="BD508" i="30"/>
  <c r="CS523" i="30"/>
  <c r="BD509" i="30"/>
  <c r="CS524" i="30"/>
  <c r="BD510" i="30"/>
  <c r="CS525" i="30"/>
  <c r="BD511" i="30"/>
  <c r="CS526" i="30"/>
  <c r="BD512" i="30"/>
  <c r="CS527" i="30"/>
  <c r="BD513" i="30"/>
  <c r="CS528" i="30"/>
  <c r="BD514" i="30"/>
  <c r="CS529" i="30"/>
  <c r="BD515" i="30"/>
  <c r="CS530" i="30"/>
  <c r="BD516" i="30"/>
  <c r="CS531" i="30"/>
  <c r="BD517" i="30"/>
  <c r="CS532" i="30"/>
  <c r="BD518" i="30"/>
  <c r="CS533" i="30"/>
  <c r="BD519" i="30"/>
  <c r="CS534" i="30"/>
  <c r="BD520" i="30"/>
  <c r="CS535" i="30"/>
  <c r="BD521" i="30"/>
  <c r="CS536" i="30"/>
  <c r="BD522" i="30"/>
  <c r="CS537" i="30"/>
  <c r="BD523" i="30"/>
  <c r="CS538" i="30"/>
  <c r="BD524" i="30"/>
  <c r="CS539" i="30"/>
  <c r="BD525" i="30"/>
  <c r="CS540" i="30"/>
  <c r="BD526" i="30"/>
  <c r="CS541" i="30"/>
  <c r="BD527" i="30"/>
  <c r="CS542" i="30"/>
  <c r="BD528" i="30"/>
  <c r="CS543" i="30"/>
  <c r="BD529" i="30"/>
  <c r="CS544" i="30"/>
  <c r="BD530" i="30"/>
  <c r="CS545" i="30"/>
  <c r="BD531" i="30"/>
  <c r="CS546" i="30"/>
  <c r="BD532" i="30"/>
  <c r="CS547" i="30"/>
  <c r="BD533" i="30"/>
  <c r="CS548" i="30"/>
  <c r="BD534" i="30"/>
  <c r="CS549" i="30"/>
  <c r="BD535" i="30"/>
  <c r="CS550" i="30"/>
  <c r="BD536" i="30"/>
  <c r="CS551" i="30"/>
  <c r="BD537" i="30"/>
  <c r="CS552" i="30"/>
  <c r="BD538" i="30"/>
  <c r="CS553" i="30"/>
  <c r="BD539" i="30"/>
  <c r="CS554" i="30"/>
  <c r="BD540" i="30"/>
  <c r="CS555" i="30"/>
  <c r="BD541" i="30"/>
  <c r="CS556" i="30"/>
  <c r="BD542" i="30"/>
  <c r="CS557" i="30"/>
  <c r="BD543" i="30"/>
  <c r="CS558" i="30"/>
  <c r="BD544" i="30"/>
  <c r="CS559" i="30"/>
  <c r="BD545" i="30"/>
  <c r="CS560" i="30"/>
  <c r="BD546" i="30"/>
  <c r="CS561" i="30"/>
  <c r="BD547" i="30"/>
  <c r="CS562" i="30"/>
  <c r="BD548" i="30"/>
  <c r="CS563" i="30"/>
  <c r="BD549" i="30"/>
  <c r="CS564" i="30"/>
  <c r="BD550" i="30"/>
  <c r="CS565" i="30"/>
  <c r="BD551" i="30"/>
  <c r="CS566" i="30"/>
  <c r="BD552" i="30"/>
  <c r="CS567" i="30"/>
  <c r="BD553" i="30"/>
  <c r="CS568" i="30"/>
  <c r="BD554" i="30"/>
  <c r="CS569" i="30"/>
  <c r="BD555" i="30"/>
  <c r="CS570" i="30"/>
  <c r="BD556" i="30"/>
  <c r="CS571" i="30"/>
  <c r="BD557" i="30"/>
  <c r="CS572" i="30"/>
  <c r="BD558" i="30"/>
  <c r="CS573" i="30"/>
  <c r="BD559" i="30"/>
  <c r="CS574" i="30"/>
  <c r="BD560" i="30"/>
  <c r="CS575" i="30"/>
  <c r="BD561" i="30"/>
  <c r="CS576" i="30"/>
  <c r="BD562" i="30"/>
  <c r="CS577" i="30"/>
  <c r="BD563" i="30"/>
  <c r="CS578" i="30"/>
  <c r="BD564" i="30"/>
  <c r="CS579" i="30"/>
  <c r="BD565" i="30"/>
  <c r="CS580" i="30"/>
  <c r="BD566" i="30"/>
  <c r="CS581" i="30"/>
  <c r="BD567" i="30"/>
  <c r="CS582" i="30"/>
  <c r="BD568" i="30"/>
  <c r="CS583" i="30"/>
  <c r="BD569" i="30"/>
  <c r="CS584" i="30"/>
  <c r="BD570" i="30"/>
  <c r="CS585" i="30"/>
  <c r="BD571" i="30"/>
  <c r="CS586" i="30"/>
  <c r="BD572" i="30"/>
  <c r="CS587" i="30"/>
  <c r="BD573" i="30"/>
  <c r="CS588" i="30"/>
  <c r="BD574" i="30"/>
  <c r="CS589" i="30"/>
  <c r="BD575" i="30"/>
  <c r="CS590" i="30"/>
  <c r="BD576" i="30"/>
  <c r="CS591" i="30"/>
  <c r="BD577" i="30"/>
  <c r="CS592" i="30"/>
  <c r="BD578" i="30"/>
  <c r="CS593" i="30"/>
  <c r="BD579" i="30"/>
  <c r="CS594" i="30"/>
  <c r="BD580" i="30"/>
  <c r="CS595" i="30"/>
  <c r="BD581" i="30"/>
  <c r="CS596" i="30"/>
  <c r="BD582" i="30"/>
  <c r="CS597" i="30"/>
  <c r="BD583" i="30"/>
  <c r="CS598" i="30"/>
  <c r="BD584" i="30"/>
  <c r="CS599" i="30"/>
  <c r="BD585" i="30"/>
  <c r="CS600" i="30"/>
  <c r="BD586" i="30"/>
  <c r="CS601" i="30"/>
  <c r="BD587" i="30"/>
  <c r="CS602" i="30"/>
  <c r="BD588" i="30"/>
  <c r="CS603" i="30"/>
  <c r="BD589" i="30"/>
  <c r="CS604" i="30"/>
  <c r="BD590" i="30"/>
  <c r="CS605" i="30"/>
  <c r="BD591" i="30"/>
  <c r="CS606" i="30"/>
  <c r="BD592" i="30"/>
  <c r="CS607" i="30"/>
  <c r="BD593" i="30"/>
  <c r="CS608" i="30"/>
  <c r="BD594" i="30"/>
  <c r="CS609" i="30"/>
  <c r="BD595" i="30"/>
  <c r="CS610" i="30"/>
  <c r="BD596" i="30"/>
  <c r="CS611" i="30"/>
  <c r="BD597" i="30"/>
  <c r="CS612" i="30"/>
  <c r="BD598" i="30"/>
  <c r="CS613" i="30"/>
  <c r="BD599" i="30"/>
  <c r="CS614" i="30"/>
  <c r="BD600" i="30"/>
  <c r="CS615" i="30"/>
  <c r="BD601" i="30"/>
  <c r="CS616" i="30"/>
  <c r="BD602" i="30"/>
  <c r="CS617" i="30"/>
  <c r="BD603" i="30"/>
  <c r="CS618" i="30"/>
  <c r="BD604" i="30"/>
  <c r="CS619" i="30"/>
  <c r="BD605" i="30"/>
  <c r="CS620" i="30"/>
  <c r="BD606" i="30"/>
  <c r="CS621" i="30"/>
  <c r="BD607" i="30"/>
  <c r="CS622" i="30"/>
  <c r="BD608" i="30"/>
  <c r="CS623" i="30"/>
  <c r="BD609" i="30"/>
  <c r="CS624" i="30"/>
  <c r="BD610" i="30"/>
  <c r="CS625" i="30"/>
  <c r="BD611" i="30"/>
  <c r="CS626" i="30"/>
  <c r="BD612" i="30"/>
  <c r="CS627" i="30"/>
  <c r="BD613" i="30"/>
  <c r="CS628" i="30"/>
  <c r="BD614" i="30"/>
  <c r="CS629" i="30"/>
  <c r="BD615" i="30"/>
  <c r="CS630" i="30"/>
  <c r="BD616" i="30"/>
  <c r="CS631" i="30"/>
  <c r="BD617" i="30"/>
  <c r="CS632" i="30"/>
  <c r="BD618" i="30"/>
  <c r="CS633" i="30"/>
  <c r="BD619" i="30"/>
  <c r="CS634" i="30"/>
  <c r="BD620" i="30"/>
  <c r="CS635" i="30"/>
  <c r="BD621" i="30"/>
  <c r="CS636" i="30"/>
  <c r="BD622" i="30"/>
  <c r="CS637" i="30"/>
  <c r="BD623" i="30"/>
  <c r="CS638" i="30"/>
  <c r="BD624" i="30"/>
  <c r="CS639" i="30"/>
  <c r="BD625" i="30"/>
  <c r="CS640" i="30"/>
  <c r="BD626" i="30"/>
  <c r="CS641" i="30"/>
  <c r="BD627" i="30"/>
  <c r="CS642" i="30"/>
  <c r="BD628" i="30"/>
  <c r="CS643" i="30"/>
  <c r="BD629" i="30"/>
  <c r="CS644" i="30"/>
  <c r="BD630" i="30"/>
  <c r="CS645" i="30"/>
  <c r="BD631" i="30"/>
  <c r="CS646" i="30"/>
  <c r="BD632" i="30"/>
  <c r="CS647" i="30"/>
  <c r="BD633" i="30"/>
  <c r="CS648" i="30"/>
  <c r="BD634" i="30"/>
  <c r="CS649" i="30"/>
  <c r="BD635" i="30"/>
  <c r="CS650" i="30"/>
  <c r="BD636" i="30"/>
  <c r="CS651" i="30"/>
  <c r="BD637" i="30"/>
  <c r="CS652" i="30"/>
  <c r="BD638" i="30"/>
  <c r="CS653" i="30"/>
  <c r="BD639" i="30"/>
  <c r="CS654" i="30"/>
  <c r="BD640" i="30"/>
  <c r="CS655" i="30"/>
  <c r="BD641" i="30"/>
  <c r="CS656" i="30"/>
  <c r="BD642" i="30"/>
  <c r="CS657" i="30"/>
  <c r="BD643" i="30"/>
  <c r="CS658" i="30"/>
  <c r="BD644" i="30"/>
  <c r="CS659" i="30"/>
  <c r="BD645" i="30"/>
  <c r="CS660" i="30"/>
  <c r="BD646" i="30"/>
  <c r="CS661" i="30"/>
  <c r="BD647" i="30"/>
  <c r="CS662" i="30"/>
  <c r="BD648" i="30"/>
  <c r="CS663" i="30"/>
  <c r="BD649" i="30"/>
  <c r="CS664" i="30"/>
  <c r="BD650" i="30"/>
  <c r="CS665" i="30"/>
  <c r="BD651" i="30"/>
  <c r="CS666" i="30"/>
  <c r="BD652" i="30"/>
  <c r="CS667" i="30"/>
  <c r="BD653" i="30"/>
  <c r="CS668" i="30"/>
  <c r="BD654" i="30"/>
  <c r="CS669" i="30"/>
  <c r="BD655" i="30"/>
  <c r="CS670" i="30"/>
  <c r="BD656" i="30"/>
  <c r="CS671" i="30"/>
  <c r="BD657" i="30"/>
  <c r="CS672" i="30"/>
  <c r="BD658" i="30"/>
  <c r="CS673" i="30"/>
  <c r="BD659" i="30"/>
  <c r="CS674" i="30"/>
  <c r="BD660" i="30"/>
  <c r="CS675" i="30"/>
  <c r="BD661" i="30"/>
  <c r="CS676" i="30"/>
  <c r="BD662" i="30"/>
  <c r="CS677" i="30"/>
  <c r="BD663" i="30"/>
  <c r="CS678" i="30"/>
  <c r="BD664" i="30"/>
  <c r="CS679" i="30"/>
  <c r="BD665" i="30"/>
  <c r="CS680" i="30"/>
  <c r="BD666" i="30"/>
  <c r="CS681" i="30"/>
  <c r="BD667" i="30"/>
  <c r="CS682" i="30"/>
  <c r="BD668" i="30"/>
  <c r="CS683" i="30"/>
  <c r="BD669" i="30"/>
  <c r="CS684" i="30"/>
  <c r="BD670" i="30"/>
  <c r="CS685" i="30"/>
  <c r="BD671" i="30"/>
  <c r="CS686" i="30"/>
  <c r="BD672" i="30"/>
  <c r="CS687" i="30"/>
  <c r="BD673" i="30"/>
  <c r="CS688" i="30"/>
  <c r="BD674" i="30"/>
  <c r="CS689" i="30"/>
  <c r="BD675" i="30"/>
  <c r="CS690" i="30"/>
  <c r="BD676" i="30"/>
  <c r="CS691" i="30"/>
  <c r="BD677" i="30"/>
  <c r="CS692" i="30"/>
  <c r="BD678" i="30"/>
  <c r="CS693" i="30"/>
  <c r="BD679" i="30"/>
  <c r="CS694" i="30"/>
  <c r="BD680" i="30"/>
  <c r="CS695" i="30"/>
  <c r="BD681" i="30"/>
  <c r="CS696" i="30"/>
  <c r="BD682" i="30"/>
  <c r="CS697" i="30"/>
  <c r="BD683" i="30"/>
  <c r="CS698" i="30"/>
  <c r="BD684" i="30"/>
  <c r="CS699" i="30"/>
  <c r="BD685" i="30"/>
  <c r="CS700" i="30"/>
  <c r="BD686" i="30"/>
  <c r="CS701" i="30"/>
  <c r="BD687" i="30"/>
  <c r="CS702" i="30"/>
  <c r="BD688" i="30"/>
  <c r="CS703" i="30"/>
  <c r="BD689" i="30"/>
  <c r="CS704" i="30"/>
  <c r="BD690" i="30"/>
  <c r="CS705" i="30"/>
  <c r="BD691" i="30"/>
  <c r="CS706" i="30"/>
  <c r="BD692" i="30"/>
  <c r="CS707" i="30"/>
  <c r="BD693" i="30"/>
  <c r="CS708" i="30"/>
  <c r="BD694" i="30"/>
  <c r="CS709" i="30"/>
  <c r="BD695" i="30"/>
  <c r="CS710" i="30"/>
  <c r="BD696" i="30"/>
  <c r="CS711" i="30"/>
  <c r="BD697" i="30"/>
  <c r="CS712" i="30"/>
  <c r="BD698" i="30"/>
  <c r="CS713" i="30"/>
  <c r="BD699" i="30"/>
  <c r="CS714" i="30"/>
  <c r="BD700" i="30"/>
  <c r="CS715" i="30"/>
  <c r="BD701" i="30"/>
  <c r="CS716" i="30"/>
  <c r="BD702" i="30"/>
  <c r="CS717" i="30"/>
  <c r="BD703" i="30"/>
  <c r="CS718" i="30"/>
  <c r="BD704" i="30"/>
  <c r="CS719" i="30"/>
  <c r="BD705" i="30"/>
  <c r="CS720" i="30"/>
  <c r="BD706" i="30"/>
  <c r="CS721" i="30"/>
  <c r="BD707" i="30"/>
  <c r="CS722" i="30"/>
  <c r="BD708" i="30"/>
  <c r="CS723" i="30"/>
  <c r="BD709" i="30"/>
  <c r="CS724" i="30"/>
  <c r="BD710" i="30"/>
  <c r="CS725" i="30"/>
  <c r="BD711" i="30"/>
  <c r="CS726" i="30"/>
  <c r="BD712" i="30"/>
  <c r="CS727" i="30"/>
  <c r="BD713" i="30"/>
  <c r="CS728" i="30"/>
  <c r="BD714" i="30"/>
  <c r="CS729" i="30"/>
  <c r="BD715" i="30"/>
  <c r="CS730" i="30"/>
  <c r="BD716" i="30"/>
  <c r="CS731" i="30"/>
  <c r="BD717" i="30"/>
  <c r="CS732" i="30"/>
  <c r="BD718" i="30"/>
  <c r="CS733" i="30"/>
  <c r="BD719" i="30"/>
  <c r="CS734" i="30"/>
  <c r="BD720" i="30"/>
  <c r="CS735" i="30"/>
  <c r="BD721" i="30"/>
  <c r="CS736" i="30"/>
  <c r="BD722" i="30"/>
  <c r="CS737" i="30"/>
  <c r="BD723" i="30"/>
  <c r="CS738" i="30"/>
  <c r="BD724" i="30"/>
  <c r="CS739" i="30"/>
  <c r="BD725" i="30"/>
  <c r="CS740" i="30"/>
  <c r="BD726" i="30"/>
  <c r="CS741" i="30"/>
  <c r="BD727" i="30"/>
  <c r="CS742" i="30"/>
  <c r="BD728" i="30"/>
  <c r="CS743" i="30"/>
  <c r="BD729" i="30"/>
  <c r="CS744" i="30"/>
  <c r="BD730" i="30"/>
  <c r="CS745" i="30"/>
  <c r="BD731" i="30"/>
  <c r="CS746" i="30"/>
  <c r="BD732" i="30"/>
  <c r="CS747" i="30"/>
  <c r="BD733" i="30"/>
  <c r="CS748" i="30"/>
  <c r="BD734" i="30"/>
  <c r="CS749" i="30"/>
  <c r="BD735" i="30"/>
  <c r="CS750" i="30"/>
  <c r="BD736" i="30"/>
  <c r="CS751" i="30"/>
  <c r="BD737" i="30"/>
  <c r="CS752" i="30"/>
  <c r="BD738" i="30"/>
  <c r="CS753" i="30"/>
  <c r="BD739" i="30"/>
  <c r="CS754" i="30"/>
  <c r="BD740" i="30"/>
  <c r="CS755" i="30"/>
  <c r="BD741" i="30"/>
  <c r="CS756" i="30"/>
  <c r="BD742" i="30"/>
  <c r="CS757" i="30"/>
  <c r="BD743" i="30"/>
  <c r="CS758" i="30"/>
  <c r="BD744" i="30"/>
  <c r="CS759" i="30"/>
  <c r="BD745" i="30"/>
  <c r="CS760" i="30"/>
  <c r="BD746" i="30"/>
  <c r="CS761" i="30"/>
  <c r="BD747" i="30"/>
  <c r="CS762" i="30"/>
  <c r="BD748" i="30"/>
  <c r="CS763" i="30"/>
  <c r="BD749" i="30"/>
  <c r="CS764" i="30"/>
  <c r="BD750" i="30"/>
  <c r="CS765" i="30"/>
  <c r="BD751" i="30"/>
  <c r="CS766" i="30"/>
  <c r="BD752" i="30"/>
  <c r="CS767" i="30"/>
  <c r="BD753" i="30"/>
  <c r="CS768" i="30"/>
  <c r="BD754" i="30"/>
  <c r="CS769" i="30"/>
  <c r="BD755" i="30"/>
  <c r="CS770" i="30"/>
  <c r="BD756" i="30"/>
  <c r="CS771" i="30"/>
  <c r="BD757" i="30"/>
  <c r="CS772" i="30"/>
  <c r="BD758" i="30"/>
  <c r="CS773" i="30"/>
  <c r="BD759" i="30"/>
  <c r="CS774" i="30"/>
  <c r="BD760" i="30"/>
  <c r="CS775" i="30"/>
  <c r="BD761" i="30"/>
  <c r="CS776" i="30"/>
  <c r="BD762" i="30"/>
  <c r="CS777" i="30"/>
  <c r="BD763" i="30"/>
  <c r="CS778" i="30"/>
  <c r="BD764" i="30"/>
  <c r="CS779" i="30"/>
  <c r="BD765" i="30"/>
  <c r="CS780" i="30"/>
  <c r="BD766" i="30"/>
  <c r="CS781" i="30"/>
  <c r="BD767" i="30"/>
  <c r="CS782" i="30"/>
  <c r="BD768" i="30"/>
  <c r="CS783" i="30"/>
  <c r="BD769" i="30"/>
  <c r="CS784" i="30"/>
  <c r="BD770" i="30"/>
  <c r="CS785" i="30"/>
  <c r="BD771" i="30"/>
  <c r="CS786" i="30"/>
  <c r="BD772" i="30"/>
  <c r="CS787" i="30"/>
  <c r="BD773" i="30"/>
  <c r="CS788" i="30"/>
  <c r="BD774" i="30"/>
  <c r="CS789" i="30"/>
  <c r="BD775" i="30"/>
  <c r="CS790" i="30"/>
  <c r="BD776" i="30"/>
  <c r="CS791" i="30"/>
  <c r="BD777" i="30"/>
  <c r="CS792" i="30"/>
  <c r="BD778" i="30"/>
  <c r="CS793" i="30"/>
  <c r="BD779" i="30"/>
  <c r="CS794" i="30"/>
  <c r="BD780" i="30"/>
  <c r="CS795" i="30"/>
  <c r="BD781" i="30"/>
  <c r="CS796" i="30"/>
  <c r="BD782" i="30"/>
  <c r="CS797" i="30"/>
  <c r="BD783" i="30"/>
  <c r="CS798" i="30"/>
  <c r="BD784" i="30"/>
  <c r="CS799" i="30"/>
  <c r="BD785" i="30"/>
  <c r="CS800" i="30"/>
  <c r="BD786" i="30"/>
  <c r="CS801" i="30"/>
  <c r="BD787" i="30"/>
  <c r="CS802" i="30"/>
  <c r="BD788" i="30"/>
  <c r="CS803" i="30"/>
  <c r="BD789" i="30"/>
  <c r="CS804" i="30"/>
  <c r="BD790" i="30"/>
  <c r="CS805" i="30"/>
  <c r="BD791" i="30"/>
  <c r="CS806" i="30"/>
  <c r="BD792" i="30"/>
  <c r="CS807" i="30"/>
  <c r="BD793" i="30"/>
  <c r="CS808" i="30"/>
  <c r="BD794" i="30"/>
  <c r="CS809" i="30"/>
  <c r="BD795" i="30"/>
  <c r="CS810" i="30"/>
  <c r="BD796" i="30"/>
  <c r="CS811" i="30"/>
  <c r="BD797" i="30"/>
  <c r="CS812" i="30"/>
  <c r="BD798" i="30"/>
  <c r="CS813" i="30"/>
  <c r="BD799" i="30"/>
  <c r="CS814" i="30"/>
  <c r="BD800" i="30"/>
  <c r="CS815" i="30"/>
  <c r="BD801" i="30"/>
  <c r="CS816" i="30"/>
  <c r="BD802" i="30"/>
  <c r="CS817" i="30"/>
  <c r="BD803" i="30"/>
  <c r="CS818" i="30"/>
  <c r="BD804" i="30"/>
  <c r="CS819" i="30"/>
  <c r="BD805" i="30"/>
  <c r="CS820" i="30"/>
  <c r="BD806" i="30"/>
  <c r="CS821" i="30"/>
  <c r="BD807" i="30"/>
  <c r="CS822" i="30"/>
  <c r="BD808" i="30"/>
  <c r="CS823" i="30"/>
  <c r="BD809" i="30"/>
  <c r="CS824" i="30"/>
  <c r="BD810" i="30"/>
  <c r="CS825" i="30"/>
  <c r="BD811" i="30"/>
  <c r="CS826" i="30"/>
  <c r="BD812" i="30"/>
  <c r="CS827" i="30"/>
  <c r="BD813" i="30"/>
  <c r="CS828" i="30"/>
  <c r="BD814" i="30"/>
  <c r="CS829" i="30"/>
  <c r="BD815" i="30"/>
  <c r="CS830" i="30"/>
  <c r="BD816" i="30"/>
  <c r="CS831" i="30"/>
  <c r="BD817" i="30"/>
  <c r="CS832" i="30"/>
  <c r="BD818" i="30"/>
  <c r="CS833" i="30"/>
  <c r="BD819" i="30"/>
  <c r="CS834" i="30"/>
  <c r="BD820" i="30"/>
  <c r="CS835" i="30"/>
  <c r="BD821" i="30"/>
  <c r="CS836" i="30"/>
  <c r="BD822" i="30"/>
  <c r="CS837" i="30"/>
  <c r="BD823" i="30"/>
  <c r="CS838" i="30"/>
  <c r="BD824" i="30"/>
  <c r="CS839" i="30"/>
  <c r="BD825" i="30"/>
  <c r="CS840" i="30"/>
  <c r="BD826" i="30"/>
  <c r="CS841" i="30"/>
  <c r="BD827" i="30"/>
  <c r="CS842" i="30"/>
  <c r="BD828" i="30"/>
  <c r="CS843" i="30"/>
  <c r="BD829" i="30"/>
  <c r="CS844" i="30"/>
  <c r="BD830" i="30"/>
  <c r="CS845" i="30"/>
  <c r="BD831" i="30"/>
  <c r="CS846" i="30"/>
  <c r="BD832" i="30"/>
  <c r="CS847" i="30"/>
  <c r="BD833" i="30"/>
  <c r="CS848" i="30"/>
  <c r="BD834" i="30"/>
  <c r="CS849" i="30"/>
  <c r="BD835" i="30"/>
  <c r="CS850" i="30"/>
  <c r="BD836" i="30"/>
  <c r="CS851" i="30"/>
  <c r="BD837" i="30"/>
  <c r="CS852" i="30"/>
  <c r="BD838" i="30"/>
  <c r="CS853" i="30"/>
  <c r="BD839" i="30"/>
  <c r="CS854" i="30"/>
  <c r="BD840" i="30"/>
  <c r="CS855" i="30"/>
  <c r="BD841" i="30"/>
  <c r="CS856" i="30"/>
  <c r="BD842" i="30"/>
  <c r="CS857" i="30"/>
  <c r="BD843" i="30"/>
  <c r="CS858" i="30"/>
  <c r="BD844" i="30"/>
  <c r="CS859" i="30"/>
  <c r="BD845" i="30"/>
  <c r="CS860" i="30"/>
  <c r="BD846" i="30"/>
  <c r="CS861" i="30"/>
  <c r="BD847" i="30"/>
  <c r="CS862" i="30"/>
  <c r="BD848" i="30"/>
  <c r="CS863" i="30"/>
  <c r="BD849" i="30"/>
  <c r="CS864" i="30"/>
  <c r="BD850" i="30"/>
  <c r="CS865" i="30"/>
  <c r="BD851" i="30"/>
  <c r="CS866" i="30"/>
  <c r="BD852" i="30"/>
  <c r="CS867" i="30"/>
  <c r="BD853" i="30"/>
  <c r="CS868" i="30"/>
  <c r="BD854" i="30"/>
  <c r="CS869" i="30"/>
  <c r="BD855" i="30"/>
  <c r="CS870" i="30"/>
  <c r="BD856" i="30"/>
  <c r="CS871" i="30"/>
  <c r="BD857" i="30"/>
  <c r="CS872" i="30"/>
  <c r="BD858" i="30"/>
  <c r="CS873" i="30"/>
  <c r="BD859" i="30"/>
  <c r="CS874" i="30"/>
  <c r="BD860" i="30"/>
  <c r="CS875" i="30"/>
  <c r="BD861" i="30"/>
  <c r="CS876" i="30"/>
  <c r="BD862" i="30"/>
  <c r="CS877" i="30"/>
  <c r="BD863" i="30"/>
  <c r="CS878" i="30"/>
  <c r="BD864" i="30"/>
  <c r="CS879" i="30"/>
  <c r="BD865" i="30"/>
  <c r="CS880" i="30"/>
  <c r="BD866" i="30"/>
  <c r="CS881" i="30"/>
  <c r="BD867" i="30"/>
  <c r="CS882" i="30"/>
  <c r="BD868" i="30"/>
  <c r="CS883" i="30"/>
  <c r="BD869" i="30"/>
  <c r="CS884" i="30"/>
  <c r="BD870" i="30"/>
  <c r="CS885" i="30"/>
  <c r="BD871" i="30"/>
  <c r="CS886" i="30"/>
  <c r="BD872" i="30"/>
  <c r="CS887" i="30"/>
  <c r="BD873" i="30"/>
  <c r="CS888" i="30"/>
  <c r="BD874" i="30"/>
  <c r="CS889" i="30"/>
  <c r="BD875" i="30"/>
  <c r="CS890" i="30"/>
  <c r="BD876" i="30"/>
  <c r="CS891" i="30"/>
  <c r="BD877" i="30"/>
  <c r="CS892" i="30"/>
  <c r="BD878" i="30"/>
  <c r="CS893" i="30"/>
  <c r="BD879" i="30"/>
  <c r="CS894" i="30"/>
  <c r="BD880" i="30"/>
  <c r="CS895" i="30"/>
  <c r="BD881" i="30"/>
  <c r="CS896" i="30"/>
  <c r="BD882" i="30"/>
  <c r="CS897" i="30"/>
  <c r="BD883" i="30"/>
  <c r="CS898" i="30"/>
  <c r="BD884" i="30"/>
  <c r="CS899" i="30"/>
  <c r="BD885" i="30"/>
  <c r="CS900" i="30"/>
  <c r="BD886" i="30"/>
  <c r="CS901" i="30"/>
  <c r="BD887" i="30"/>
  <c r="CS902" i="30"/>
  <c r="BD888" i="30"/>
  <c r="CS903" i="30"/>
  <c r="BD889" i="30"/>
  <c r="CS904" i="30"/>
  <c r="BD890" i="30"/>
  <c r="CS905" i="30"/>
  <c r="BD891" i="30"/>
  <c r="CS906" i="30"/>
  <c r="BD892" i="30"/>
  <c r="CS907" i="30"/>
  <c r="BD893" i="30"/>
  <c r="CS908" i="30"/>
  <c r="BD894" i="30"/>
  <c r="CS909" i="30"/>
  <c r="BD895" i="30"/>
  <c r="CS910" i="30"/>
  <c r="BD896" i="30"/>
  <c r="CS911" i="30"/>
  <c r="BD897" i="30"/>
  <c r="CS912" i="30"/>
  <c r="BD898" i="30"/>
  <c r="CS913" i="30"/>
  <c r="BD899" i="30"/>
  <c r="CS914" i="30"/>
  <c r="BD900" i="30"/>
  <c r="CS915" i="30"/>
  <c r="BD901" i="30"/>
  <c r="CS916" i="30"/>
  <c r="BD902" i="30"/>
  <c r="CS917" i="30"/>
  <c r="BD903" i="30"/>
  <c r="CS918" i="30"/>
  <c r="BD904" i="30"/>
  <c r="CS919" i="30"/>
  <c r="BD905" i="30"/>
  <c r="CS920" i="30"/>
  <c r="BD906" i="30"/>
  <c r="CS921" i="30"/>
  <c r="BD907" i="30"/>
  <c r="CS922" i="30"/>
  <c r="BD908" i="30"/>
  <c r="CS923" i="30"/>
  <c r="BD909" i="30"/>
  <c r="CS924" i="30"/>
  <c r="BD910" i="30"/>
  <c r="CS925" i="30"/>
  <c r="BD911" i="30"/>
  <c r="CS926" i="30"/>
  <c r="BD912" i="30"/>
  <c r="CS927" i="30"/>
  <c r="BD913" i="30"/>
  <c r="CS928" i="30"/>
  <c r="BD914" i="30"/>
  <c r="CS929" i="30"/>
  <c r="BD915" i="30"/>
  <c r="CS930" i="30"/>
  <c r="BD916" i="30"/>
  <c r="CS931" i="30"/>
  <c r="BD917" i="30"/>
  <c r="CS932" i="30"/>
  <c r="BD918" i="30"/>
  <c r="CS933" i="30"/>
  <c r="BD919" i="30"/>
  <c r="CS934" i="30"/>
  <c r="BD920" i="30"/>
  <c r="CS935" i="30"/>
  <c r="BD921" i="30"/>
  <c r="CS936" i="30"/>
  <c r="BD922" i="30"/>
  <c r="CS937" i="30"/>
  <c r="BD923" i="30"/>
  <c r="CS938" i="30"/>
  <c r="BD924" i="30"/>
  <c r="CS939" i="30"/>
  <c r="BD925" i="30"/>
  <c r="CS940" i="30"/>
  <c r="BD926" i="30"/>
  <c r="CS941" i="30"/>
  <c r="BD927" i="30"/>
  <c r="CS942" i="30"/>
  <c r="BD928" i="30"/>
  <c r="CS943" i="30"/>
  <c r="BD929" i="30"/>
  <c r="CS944" i="30"/>
  <c r="BD930" i="30"/>
  <c r="CS945" i="30"/>
  <c r="BD931" i="30"/>
  <c r="CS946" i="30"/>
  <c r="BD932" i="30"/>
  <c r="CS947" i="30"/>
  <c r="BD933" i="30"/>
  <c r="CS948" i="30"/>
  <c r="BD934" i="30"/>
  <c r="CS949" i="30"/>
  <c r="BD935" i="30"/>
  <c r="CS950" i="30"/>
  <c r="BD936" i="30"/>
  <c r="CS951" i="30"/>
  <c r="BD937" i="30"/>
  <c r="CS952" i="30"/>
  <c r="BD938" i="30"/>
  <c r="CS953" i="30"/>
  <c r="BD939" i="30"/>
  <c r="CS954" i="30"/>
  <c r="BD940" i="30"/>
  <c r="CS955" i="30"/>
  <c r="BD941" i="30"/>
  <c r="CS956" i="30"/>
  <c r="BD942" i="30"/>
  <c r="CS957" i="30"/>
  <c r="BD943" i="30"/>
  <c r="CS958" i="30"/>
  <c r="BD944" i="30"/>
  <c r="CS959" i="30"/>
  <c r="BD945" i="30"/>
  <c r="CS960" i="30"/>
  <c r="BD946" i="30"/>
  <c r="CS961" i="30"/>
  <c r="BD947" i="30"/>
  <c r="CS962" i="30"/>
  <c r="BD948" i="30"/>
  <c r="CS963" i="30"/>
  <c r="BD949" i="30"/>
  <c r="CS964" i="30"/>
  <c r="BD950" i="30"/>
  <c r="CS965" i="30"/>
  <c r="BD951" i="30"/>
  <c r="CS966" i="30"/>
  <c r="BD952" i="30"/>
  <c r="CS967" i="30"/>
  <c r="BD953" i="30"/>
  <c r="CS968" i="30"/>
  <c r="BD954" i="30"/>
  <c r="CS969" i="30"/>
  <c r="BD955" i="30"/>
  <c r="CS970" i="30"/>
  <c r="BD956" i="30"/>
  <c r="CS971" i="30"/>
  <c r="BD957" i="30"/>
  <c r="CS972" i="30"/>
  <c r="BD958" i="30"/>
  <c r="CS973" i="30"/>
  <c r="BD959" i="30"/>
  <c r="CS974" i="30"/>
  <c r="BD960" i="30"/>
  <c r="CS975" i="30"/>
  <c r="BD961" i="30"/>
  <c r="CS976" i="30"/>
  <c r="BD962" i="30"/>
  <c r="CS977" i="30"/>
  <c r="BD963" i="30"/>
  <c r="CS978" i="30"/>
  <c r="BD964" i="30"/>
  <c r="CS979" i="30"/>
  <c r="BD965" i="30"/>
  <c r="CS980" i="30"/>
  <c r="BD966" i="30"/>
  <c r="CS981" i="30"/>
  <c r="BD967" i="30"/>
  <c r="CS982" i="30"/>
  <c r="BD968" i="30"/>
  <c r="CS983" i="30"/>
  <c r="BD969" i="30"/>
  <c r="CS984" i="30"/>
  <c r="BD970" i="30"/>
  <c r="CS985" i="30"/>
  <c r="BD971" i="30"/>
  <c r="CS986" i="30"/>
  <c r="BD972" i="30"/>
  <c r="CS987" i="30"/>
  <c r="BD973" i="30"/>
  <c r="CS988" i="30"/>
  <c r="BD974" i="30"/>
  <c r="CS989" i="30"/>
  <c r="BD975" i="30"/>
  <c r="CS990" i="30"/>
  <c r="BD976" i="30"/>
  <c r="CS991" i="30"/>
  <c r="BD977" i="30"/>
  <c r="CS992" i="30"/>
  <c r="BD978" i="30"/>
  <c r="CS993" i="30"/>
  <c r="BD979" i="30"/>
  <c r="CS994" i="30"/>
  <c r="BD980" i="30"/>
  <c r="CS995" i="30"/>
  <c r="BD981" i="30"/>
  <c r="CS996" i="30"/>
  <c r="BD982" i="30"/>
  <c r="CS997" i="30"/>
  <c r="BD983" i="30"/>
  <c r="CS998" i="30"/>
  <c r="BD984" i="30"/>
  <c r="CS999" i="30"/>
  <c r="BD985" i="30"/>
  <c r="CS1000" i="30"/>
  <c r="BD986" i="30"/>
  <c r="CS1001" i="30"/>
  <c r="BD987" i="30"/>
  <c r="CS1002" i="30"/>
  <c r="BD988" i="30"/>
  <c r="CS1003" i="30"/>
  <c r="BD989" i="30"/>
  <c r="CS1004" i="30"/>
  <c r="BD990" i="30"/>
  <c r="CS1005" i="30"/>
  <c r="BD991" i="30"/>
  <c r="CS1006" i="30"/>
  <c r="BD992" i="30"/>
  <c r="CS1007" i="30"/>
  <c r="BD993" i="30"/>
  <c r="CS1008" i="30"/>
  <c r="BD994" i="30"/>
  <c r="CS1009" i="30"/>
  <c r="BD995" i="30"/>
  <c r="CS1010" i="30"/>
  <c r="BD996" i="30"/>
  <c r="CS1011" i="30"/>
  <c r="BD997" i="30"/>
  <c r="CS1012" i="30"/>
  <c r="BD998" i="30"/>
  <c r="CS1013" i="30"/>
  <c r="BD999" i="30"/>
  <c r="CS1014" i="30"/>
  <c r="BD1000" i="30"/>
  <c r="CS1015" i="30"/>
  <c r="BD1001" i="30"/>
  <c r="CS1016" i="30"/>
  <c r="BD1002" i="30"/>
  <c r="CS1017" i="30"/>
  <c r="BD1003" i="30"/>
  <c r="CS1018" i="30"/>
  <c r="BD1004" i="30"/>
  <c r="CS1019" i="30"/>
  <c r="BD1005" i="30"/>
  <c r="CS1020" i="30"/>
  <c r="BD1006" i="30"/>
  <c r="CS1021" i="30"/>
  <c r="BD1007" i="30"/>
  <c r="CS1022" i="30"/>
  <c r="BD1008" i="30"/>
  <c r="CS1023" i="30"/>
  <c r="BD1009" i="30"/>
  <c r="CS1024" i="30"/>
  <c r="BD1010" i="30"/>
  <c r="CS1025" i="30"/>
  <c r="BD1011" i="30"/>
  <c r="CS1026" i="30"/>
  <c r="BD1012" i="30"/>
  <c r="CS1027" i="30"/>
  <c r="BD1013" i="30"/>
  <c r="CS1028" i="30"/>
  <c r="BD1014" i="30"/>
  <c r="CS1029" i="30"/>
  <c r="BD1015" i="30"/>
  <c r="CS1030" i="30"/>
  <c r="BD1016" i="30"/>
  <c r="CS1031" i="30"/>
  <c r="BD1017" i="30"/>
  <c r="CS1032" i="30"/>
  <c r="BD1018" i="30"/>
  <c r="CS1033" i="30"/>
  <c r="BD1019" i="30"/>
  <c r="CS1034" i="30"/>
  <c r="BD1020" i="30"/>
  <c r="CS1035" i="30"/>
  <c r="BD1021" i="30"/>
  <c r="CS1036" i="30"/>
  <c r="BD1022" i="30"/>
  <c r="CS1037" i="30"/>
  <c r="BD1023" i="30"/>
  <c r="CS1038" i="30"/>
  <c r="BD1024" i="30"/>
  <c r="CS1039" i="30"/>
  <c r="BD1025" i="30"/>
  <c r="CS1040" i="30"/>
  <c r="BD1026" i="30"/>
  <c r="CS1041" i="30"/>
  <c r="BD1027" i="30"/>
  <c r="CS1042" i="30"/>
  <c r="BD1028" i="30"/>
  <c r="CS1043" i="30"/>
  <c r="BD1029" i="30"/>
  <c r="CS1044" i="30"/>
  <c r="BD1030" i="30"/>
  <c r="CS1045" i="30"/>
  <c r="BD1031" i="30"/>
  <c r="CS1046" i="30"/>
  <c r="BD1032" i="30"/>
  <c r="CS1047" i="30"/>
  <c r="BD1033" i="30"/>
  <c r="CS1048" i="30"/>
  <c r="BD1034" i="30"/>
  <c r="CS1049" i="30"/>
  <c r="BD1035" i="30"/>
  <c r="CS1050" i="30"/>
  <c r="BD1036" i="30"/>
  <c r="CS1051" i="30"/>
  <c r="BD1037" i="30"/>
  <c r="CS1052" i="30"/>
  <c r="BD1038" i="30"/>
  <c r="CS1053" i="30"/>
  <c r="BD1039" i="30"/>
  <c r="CS1054" i="30"/>
  <c r="BD1040" i="30"/>
  <c r="CS1055" i="30"/>
  <c r="BD1041" i="30"/>
  <c r="CS1056" i="30"/>
  <c r="BD1042" i="30"/>
  <c r="CS1057" i="30"/>
  <c r="BD1043" i="30"/>
  <c r="CS1058" i="30"/>
  <c r="BD1044" i="30"/>
  <c r="CS1059" i="30"/>
  <c r="BD1045" i="30"/>
  <c r="CS1060" i="30"/>
  <c r="BD1046" i="30"/>
  <c r="CS1061" i="30"/>
  <c r="BD1047" i="30"/>
  <c r="CS1062" i="30"/>
  <c r="BD1048" i="30"/>
  <c r="CS1063" i="30"/>
  <c r="BD1049" i="30"/>
  <c r="CS1064" i="30"/>
  <c r="BD1050" i="30"/>
  <c r="CS1065" i="30"/>
  <c r="BD1051" i="30"/>
  <c r="CS1066" i="30"/>
  <c r="BD1052" i="30"/>
  <c r="CS1067" i="30"/>
  <c r="BD1053" i="30"/>
  <c r="CS1068" i="30"/>
  <c r="BD1054" i="30"/>
  <c r="CS1069" i="30"/>
  <c r="BD1055" i="30"/>
  <c r="CS1070" i="30"/>
  <c r="BD1056" i="30"/>
  <c r="CS1071" i="30"/>
  <c r="BD1057" i="30"/>
  <c r="CS1072" i="30"/>
  <c r="BD1058" i="30"/>
  <c r="CS1073" i="30"/>
  <c r="BD1059" i="30"/>
  <c r="CS1074" i="30"/>
  <c r="BD1060" i="30"/>
  <c r="CS1075" i="30"/>
  <c r="BD1061" i="30"/>
  <c r="CS1076" i="30"/>
  <c r="BD1062" i="30"/>
  <c r="CS1077" i="30"/>
  <c r="BD1063" i="30"/>
  <c r="CS1078" i="30"/>
  <c r="BD1064" i="30"/>
  <c r="CS1079" i="30"/>
  <c r="BD1065" i="30"/>
  <c r="CS1080" i="30"/>
  <c r="BD1066" i="30"/>
  <c r="CS1081" i="30"/>
  <c r="BD1067" i="30"/>
  <c r="CS1082" i="30"/>
  <c r="BD1068" i="30"/>
  <c r="CS1083" i="30"/>
  <c r="BD1069" i="30"/>
  <c r="CS1084" i="30"/>
  <c r="BD1070" i="30"/>
  <c r="CS1085" i="30"/>
  <c r="BD1071" i="30"/>
  <c r="CS1086" i="30"/>
  <c r="BD1072" i="30"/>
  <c r="CS1087" i="30"/>
  <c r="BD1073" i="30"/>
  <c r="CS1088" i="30"/>
  <c r="BD1074" i="30"/>
  <c r="CS1089" i="30"/>
  <c r="BD1075" i="30"/>
  <c r="CS1090" i="30"/>
  <c r="BD1076" i="30"/>
  <c r="CS1091" i="30"/>
  <c r="BD1077" i="30"/>
  <c r="CS1092" i="30"/>
  <c r="BD1078" i="30"/>
  <c r="CS1093" i="30"/>
  <c r="BD1079" i="30"/>
  <c r="CS1094" i="30"/>
  <c r="BD1080" i="30"/>
  <c r="CS1095" i="30"/>
  <c r="BD1081" i="30"/>
  <c r="CS1096" i="30"/>
  <c r="BD1082" i="30"/>
  <c r="CS1097" i="30"/>
  <c r="BD1083" i="30"/>
  <c r="CS1098" i="30"/>
  <c r="BD1084" i="30"/>
  <c r="CS1099" i="30"/>
  <c r="BD1085" i="30"/>
  <c r="CS1100" i="30"/>
  <c r="BD1086" i="30"/>
  <c r="CS1101" i="30"/>
  <c r="BD1087" i="30"/>
  <c r="CS1102" i="30"/>
  <c r="BD1088" i="30"/>
  <c r="CS1103" i="30"/>
  <c r="BD1089" i="30"/>
  <c r="CS1104" i="30"/>
  <c r="BD1090" i="30"/>
  <c r="CS1105" i="30"/>
  <c r="BD1091" i="30"/>
  <c r="CS1106" i="30"/>
  <c r="BD1092" i="30"/>
  <c r="CS1107" i="30"/>
  <c r="BD1093" i="30"/>
  <c r="CS1108" i="30"/>
  <c r="BD1094" i="30"/>
  <c r="CS1109" i="30"/>
  <c r="BD1095" i="30"/>
  <c r="CS1110" i="30"/>
  <c r="BD1096" i="30"/>
  <c r="CS1111" i="30"/>
  <c r="BD1097" i="30"/>
  <c r="CS1112" i="30"/>
  <c r="BD1098" i="30"/>
  <c r="CS1113" i="30"/>
  <c r="BD1099" i="30"/>
  <c r="CS1114" i="30"/>
  <c r="BD1100" i="30"/>
  <c r="CS1115" i="30"/>
  <c r="BD1101" i="30"/>
  <c r="CS1116" i="30"/>
  <c r="BD1102" i="30"/>
  <c r="CS1117" i="30"/>
  <c r="BD1103" i="30"/>
  <c r="CS1118" i="30"/>
  <c r="BD1104" i="30"/>
  <c r="CS1119" i="30"/>
  <c r="BD1105" i="30"/>
  <c r="CS1120" i="30"/>
  <c r="BD1106" i="30"/>
  <c r="CS1121" i="30"/>
  <c r="BD1107" i="30"/>
  <c r="CS1122" i="30"/>
  <c r="BD1108" i="30"/>
  <c r="CS1123" i="30"/>
  <c r="BD1109" i="30"/>
  <c r="CS1124" i="30"/>
  <c r="BD1110" i="30"/>
  <c r="CS1125" i="30"/>
  <c r="BD1111" i="30"/>
  <c r="CS1126" i="30"/>
  <c r="BD1112" i="30"/>
  <c r="CS1127" i="30"/>
  <c r="BD1113" i="30"/>
  <c r="CS1128" i="30"/>
  <c r="BD1114" i="30"/>
  <c r="CS1129" i="30"/>
  <c r="BD1115" i="30"/>
  <c r="CS1130" i="30"/>
  <c r="BD1116" i="30"/>
  <c r="CS1131" i="30"/>
  <c r="BD1117" i="30"/>
  <c r="CS1132" i="30"/>
  <c r="BD1118" i="30"/>
  <c r="CS1133" i="30"/>
  <c r="BD1119" i="30"/>
  <c r="CS1134" i="30"/>
  <c r="BD1120" i="30"/>
  <c r="CS1135" i="30"/>
  <c r="BD1121" i="30"/>
  <c r="CS1136" i="30"/>
  <c r="BD1122" i="30"/>
  <c r="CS1137" i="30"/>
  <c r="BD1123" i="30"/>
  <c r="CS1138" i="30"/>
  <c r="BD1124" i="30"/>
  <c r="CS1139" i="30"/>
  <c r="BD1125" i="30"/>
  <c r="CS1140" i="30"/>
  <c r="BD1126" i="30"/>
  <c r="CS1141" i="30"/>
  <c r="BD1127" i="30"/>
  <c r="CS1142" i="30"/>
  <c r="BD1128" i="30"/>
  <c r="CS1143" i="30"/>
  <c r="BD1129" i="30"/>
  <c r="CS1144" i="30"/>
  <c r="BD1130" i="30"/>
  <c r="CS1145" i="30"/>
  <c r="BD1131" i="30"/>
  <c r="CS1146" i="30"/>
  <c r="BD1132" i="30"/>
  <c r="CS1147" i="30"/>
  <c r="BD1133" i="30"/>
  <c r="CS1148" i="30"/>
  <c r="BD1134" i="30"/>
  <c r="CS1149" i="30"/>
  <c r="BD1135" i="30"/>
  <c r="CS1150" i="30"/>
  <c r="BD1136" i="30"/>
  <c r="CS1151" i="30"/>
  <c r="BD1137" i="30"/>
  <c r="CS1152" i="30"/>
  <c r="BD1138" i="30"/>
  <c r="CS1153" i="30"/>
  <c r="BD1139" i="30"/>
  <c r="CS1154" i="30"/>
  <c r="BD1140" i="30"/>
  <c r="CS1155" i="30"/>
  <c r="BD1141" i="30"/>
  <c r="CS1156" i="30"/>
  <c r="BD1142" i="30"/>
  <c r="CS1157" i="30"/>
  <c r="BD1143" i="30"/>
  <c r="CS1158" i="30"/>
  <c r="BD1144" i="30"/>
  <c r="CS1159" i="30"/>
  <c r="BD1145" i="30"/>
  <c r="CS1160" i="30"/>
  <c r="BD1146" i="30"/>
  <c r="CS1161" i="30"/>
  <c r="BD1147" i="30"/>
  <c r="CS1162" i="30"/>
  <c r="BD1148" i="30"/>
  <c r="CS1163" i="30"/>
  <c r="BD1149" i="30"/>
  <c r="CS1164" i="30"/>
  <c r="BD1150" i="30"/>
  <c r="CS1165" i="30"/>
  <c r="BD1151" i="30"/>
  <c r="CS1166" i="30"/>
  <c r="BD1152" i="30"/>
  <c r="CS1167" i="30"/>
  <c r="BD1153" i="30"/>
  <c r="CS1168" i="30"/>
  <c r="BD1154" i="30"/>
  <c r="CS1169" i="30"/>
  <c r="BD1155" i="30"/>
  <c r="CS1170" i="30"/>
  <c r="BD1156" i="30"/>
  <c r="CS1171" i="30"/>
  <c r="BD1157" i="30"/>
  <c r="CS1172" i="30"/>
  <c r="BD1158" i="30"/>
  <c r="CS1173" i="30"/>
  <c r="BD1159" i="30"/>
  <c r="CS1174" i="30"/>
  <c r="BD1160" i="30"/>
  <c r="CS1175" i="30"/>
  <c r="BD1161" i="30"/>
  <c r="CS1176" i="30"/>
  <c r="BD1162" i="30"/>
  <c r="CS1177" i="30"/>
  <c r="BD1163" i="30"/>
  <c r="CS1178" i="30"/>
  <c r="BD1164" i="30"/>
  <c r="CS1179" i="30"/>
  <c r="BD1165" i="30"/>
  <c r="CS1180" i="30"/>
  <c r="BD1166" i="30"/>
  <c r="CS1181" i="30"/>
  <c r="BD1167" i="30"/>
  <c r="CS1182" i="30"/>
  <c r="BD1168" i="30"/>
  <c r="CS1183" i="30"/>
  <c r="BD1169" i="30"/>
  <c r="CS1184" i="30"/>
  <c r="BD1170" i="30"/>
  <c r="CS1185" i="30"/>
  <c r="BD1171" i="30"/>
  <c r="CS1186" i="30"/>
  <c r="BD1172" i="30"/>
  <c r="CS1187" i="30"/>
  <c r="BD1173" i="30"/>
  <c r="CS1188" i="30"/>
  <c r="BD1174" i="30"/>
  <c r="CS1189" i="30"/>
  <c r="BD1175" i="30"/>
  <c r="CS1190" i="30"/>
  <c r="BD1176" i="30"/>
  <c r="CS1191" i="30"/>
  <c r="BD1177" i="30"/>
  <c r="CS1192" i="30"/>
  <c r="BD1178" i="30"/>
  <c r="CS1193" i="30"/>
  <c r="BD1179" i="30"/>
  <c r="CS1194" i="30"/>
  <c r="BD1180" i="30"/>
  <c r="CS1195" i="30"/>
  <c r="BD1181" i="30"/>
  <c r="CS1196" i="30"/>
  <c r="BD1182" i="30"/>
  <c r="CS1197" i="30"/>
  <c r="BD1183" i="30"/>
  <c r="CS1198" i="30"/>
  <c r="BD1184" i="30"/>
  <c r="CS1199" i="30"/>
  <c r="BD1185" i="30"/>
  <c r="CS1200" i="30"/>
  <c r="BD1186" i="30"/>
  <c r="CS1201" i="30"/>
  <c r="BD1187" i="30"/>
  <c r="CS1202" i="30"/>
  <c r="BD1188" i="30"/>
  <c r="CS1203" i="30"/>
  <c r="BD1189" i="30"/>
  <c r="CS1204" i="30"/>
  <c r="BD1190" i="30"/>
  <c r="CS1205" i="30"/>
  <c r="BD1191" i="30"/>
  <c r="CS1206" i="30"/>
  <c r="BD1192" i="30"/>
  <c r="CS1207" i="30"/>
  <c r="BD1193" i="30"/>
  <c r="CS1208" i="30"/>
  <c r="BD1194" i="30"/>
  <c r="CS1209" i="30"/>
  <c r="BD1195" i="30"/>
  <c r="CS1210" i="30"/>
  <c r="BD1196" i="30"/>
  <c r="CS1211" i="30"/>
  <c r="BD1197" i="30"/>
  <c r="CS1212" i="30"/>
  <c r="BD1198" i="30"/>
  <c r="CS1213" i="30"/>
  <c r="BD1199" i="30"/>
  <c r="CS1214" i="30"/>
  <c r="BD1200" i="30"/>
  <c r="CS1215" i="30"/>
  <c r="BD1201" i="30"/>
  <c r="CS1216" i="30"/>
  <c r="BD1202" i="30"/>
  <c r="CS1217" i="30"/>
  <c r="BD1203" i="30"/>
  <c r="CS1218" i="30"/>
  <c r="BD1204" i="30"/>
  <c r="CS1219" i="30"/>
  <c r="BD1205" i="30"/>
  <c r="CS1220" i="30"/>
  <c r="BD1206" i="30"/>
  <c r="CS1221" i="30"/>
  <c r="BD1207" i="30"/>
  <c r="CS1222" i="30"/>
  <c r="BD1208" i="30"/>
  <c r="CS1223" i="30"/>
  <c r="BD1209" i="30"/>
  <c r="CS1224" i="30"/>
  <c r="BD1210" i="30"/>
  <c r="CS1225" i="30"/>
  <c r="BD1211" i="30"/>
  <c r="CS1226" i="30"/>
  <c r="BD1212" i="30"/>
  <c r="CS1227" i="30"/>
  <c r="BD1213" i="30"/>
  <c r="CS1228" i="30"/>
  <c r="BD1214" i="30"/>
  <c r="CS1229" i="30"/>
  <c r="BD1215" i="30"/>
  <c r="CS1230" i="30"/>
  <c r="BD1216" i="30"/>
  <c r="CS1231" i="30"/>
  <c r="BD1217" i="30"/>
  <c r="CS1232" i="30"/>
  <c r="BD1218" i="30"/>
  <c r="CS1233" i="30"/>
  <c r="BD1219" i="30"/>
  <c r="CS1234" i="30"/>
  <c r="BD1220" i="30"/>
  <c r="CS1235" i="30"/>
  <c r="BD1221" i="30"/>
  <c r="CS1236" i="30"/>
  <c r="BD1222" i="30"/>
  <c r="CS1237" i="30"/>
  <c r="BD1223" i="30"/>
  <c r="CS1238" i="30"/>
  <c r="BD1224" i="30"/>
  <c r="CS1239" i="30"/>
  <c r="BD1225" i="30"/>
  <c r="CS1240" i="30"/>
  <c r="BD1226" i="30"/>
  <c r="CS1241" i="30"/>
  <c r="BD1227" i="30"/>
  <c r="CS1242" i="30"/>
  <c r="BD1228" i="30"/>
  <c r="CS1243" i="30"/>
  <c r="BD1229" i="30"/>
  <c r="CS1244" i="30"/>
  <c r="BD1230" i="30"/>
  <c r="CS1245" i="30"/>
  <c r="BD1231" i="30"/>
  <c r="CS1246" i="30"/>
  <c r="BD1232" i="30"/>
  <c r="CS1247" i="30"/>
  <c r="BD1233" i="30"/>
  <c r="CS1248" i="30"/>
  <c r="BD1234" i="30"/>
  <c r="CS1249" i="30"/>
  <c r="BD1235" i="30"/>
  <c r="CS1250" i="30"/>
  <c r="BD1236" i="30"/>
  <c r="CS1251" i="30"/>
  <c r="BD1237" i="30"/>
  <c r="CS1252" i="30"/>
  <c r="BD1238" i="30"/>
  <c r="CS1253" i="30"/>
  <c r="BD1239" i="30"/>
  <c r="CS1254" i="30"/>
  <c r="BD1240" i="30"/>
  <c r="CS1255" i="30"/>
  <c r="BD1241" i="30"/>
  <c r="CS1256" i="30"/>
  <c r="BD1242" i="30"/>
  <c r="CS1257" i="30"/>
  <c r="BD1243" i="30"/>
  <c r="CS1258" i="30"/>
  <c r="BD1244" i="30"/>
  <c r="CS1259" i="30"/>
  <c r="BD1245" i="30"/>
  <c r="CS1260" i="30"/>
  <c r="BD1246" i="30"/>
  <c r="CS1261" i="30"/>
  <c r="BD1247" i="30"/>
  <c r="CS1262" i="30"/>
  <c r="BD1248" i="30"/>
  <c r="CS1263" i="30"/>
  <c r="BD1249" i="30"/>
  <c r="CS1264" i="30"/>
  <c r="BD1250" i="30"/>
  <c r="CS1265" i="30"/>
  <c r="BD1251" i="30"/>
  <c r="CS1266" i="30"/>
  <c r="BD1252" i="30"/>
  <c r="CS1267" i="30"/>
  <c r="BD1253" i="30"/>
  <c r="CS1268" i="30"/>
  <c r="BD1254" i="30"/>
  <c r="CS1269" i="30"/>
  <c r="BD1255" i="30"/>
  <c r="CS1270" i="30"/>
  <c r="BD1256" i="30"/>
  <c r="CS1271" i="30"/>
  <c r="BD1257" i="30"/>
  <c r="CS1272" i="30"/>
  <c r="BD1258" i="30"/>
  <c r="CS1273" i="30"/>
  <c r="BD1259" i="30"/>
  <c r="CS1274" i="30"/>
  <c r="BD1260" i="30"/>
  <c r="CS1275" i="30"/>
  <c r="BD1261" i="30"/>
  <c r="CS1276" i="30"/>
  <c r="BD1262" i="30"/>
  <c r="CS1277" i="30"/>
  <c r="BD1263" i="30"/>
  <c r="CS1278" i="30"/>
  <c r="BD1264" i="30"/>
  <c r="CS1279" i="30"/>
  <c r="BD1265" i="30"/>
  <c r="CS1280" i="30"/>
  <c r="BD1266" i="30"/>
  <c r="CS1281" i="30"/>
  <c r="BD1267" i="30"/>
  <c r="CS1282" i="30"/>
  <c r="BD1268" i="30"/>
  <c r="CS1283" i="30"/>
  <c r="BD1269" i="30"/>
  <c r="CS1284" i="30"/>
  <c r="BD1270" i="30"/>
  <c r="CS1285" i="30"/>
  <c r="BD1271" i="30"/>
  <c r="CS1286" i="30"/>
  <c r="BD1272" i="30"/>
  <c r="CS1287" i="30"/>
  <c r="BD1273" i="30"/>
  <c r="CS1288" i="30"/>
  <c r="BD1274" i="30"/>
  <c r="CS1289" i="30"/>
  <c r="BD1275" i="30"/>
  <c r="CS1290" i="30"/>
  <c r="BD1276" i="30"/>
  <c r="CS1291" i="30"/>
  <c r="BD1277" i="30"/>
  <c r="CS1292" i="30"/>
  <c r="BD1278" i="30"/>
  <c r="CS1293" i="30"/>
  <c r="BD1279" i="30"/>
  <c r="CS1294" i="30"/>
  <c r="BD1280" i="30"/>
  <c r="CS1295" i="30"/>
  <c r="BD1281" i="30"/>
  <c r="CS1296" i="30"/>
  <c r="BD1282" i="30"/>
  <c r="CS1297" i="30"/>
  <c r="BD1283" i="30"/>
  <c r="CS1298" i="30"/>
  <c r="BD1284" i="30"/>
  <c r="CS1299" i="30"/>
  <c r="BD1285" i="30"/>
  <c r="CS1300" i="30"/>
  <c r="BD1286" i="30"/>
  <c r="CS1301" i="30"/>
  <c r="BD1287" i="30"/>
  <c r="CS1302" i="30"/>
  <c r="BD1288" i="30"/>
  <c r="CS1303" i="30"/>
  <c r="BD1289" i="30"/>
  <c r="CS1304" i="30"/>
  <c r="BD1290" i="30"/>
  <c r="CS1305" i="30"/>
  <c r="BD1291" i="30"/>
  <c r="CS1306" i="30"/>
  <c r="BD1292" i="30"/>
  <c r="CS1307" i="30"/>
  <c r="BD1293" i="30"/>
  <c r="CS1308" i="30"/>
  <c r="BD1294" i="30"/>
  <c r="CS1309" i="30"/>
  <c r="BD1295" i="30"/>
  <c r="CS1310" i="30"/>
  <c r="BD1296" i="30"/>
  <c r="CS1311" i="30"/>
  <c r="BD1297" i="30"/>
  <c r="CS1312" i="30"/>
  <c r="BD1298" i="30"/>
  <c r="CS1313" i="30"/>
  <c r="BD1299" i="30"/>
  <c r="CS1314" i="30"/>
  <c r="BD1300" i="30"/>
  <c r="CS1315" i="30"/>
  <c r="BD1301" i="30"/>
  <c r="CS1316" i="30"/>
  <c r="BD1302" i="30"/>
  <c r="CS1317" i="30"/>
  <c r="BD1303" i="30"/>
  <c r="CS1318" i="30"/>
  <c r="BD1304" i="30"/>
  <c r="CS1319" i="30"/>
  <c r="BD1305" i="30"/>
  <c r="CS1320" i="30"/>
  <c r="BD1306" i="30"/>
  <c r="CS1321" i="30"/>
  <c r="BD1307" i="30"/>
  <c r="CS1322" i="30"/>
  <c r="BD1308" i="30"/>
  <c r="CS1323" i="30"/>
  <c r="BD1309" i="30"/>
  <c r="CS1324" i="30"/>
  <c r="BD1310" i="30"/>
  <c r="CS1325" i="30"/>
  <c r="BD1311" i="30"/>
  <c r="CS1326" i="30"/>
  <c r="BD1312" i="30"/>
  <c r="CS1327" i="30"/>
  <c r="BD1313" i="30"/>
  <c r="CS1328" i="30"/>
  <c r="BD1314" i="30"/>
  <c r="CS1329" i="30"/>
  <c r="BD1315" i="30"/>
  <c r="CS1330" i="30"/>
  <c r="BD1316" i="30"/>
  <c r="CS1331" i="30"/>
  <c r="BD1317" i="30"/>
  <c r="CS1332" i="30"/>
  <c r="BD1318" i="30"/>
  <c r="CS1333" i="30"/>
  <c r="BD1319" i="30"/>
  <c r="CS1334" i="30"/>
  <c r="BD1320" i="30"/>
  <c r="CS1335" i="30"/>
  <c r="BD1321" i="30"/>
  <c r="CS1336" i="30"/>
  <c r="BD1322" i="30"/>
  <c r="CS1337" i="30"/>
  <c r="BD1323" i="30"/>
  <c r="CS1338" i="30"/>
  <c r="BD1324" i="30"/>
  <c r="CS1339" i="30"/>
  <c r="BD1325" i="30"/>
  <c r="CS1340" i="30"/>
  <c r="BD1326" i="30"/>
  <c r="CS1341" i="30"/>
  <c r="BD1327" i="30"/>
  <c r="CS1342" i="30"/>
  <c r="BD1328" i="30"/>
  <c r="CS1343" i="30"/>
  <c r="BD1329" i="30"/>
  <c r="CS1344" i="30"/>
  <c r="BD1330" i="30"/>
  <c r="CS1345" i="30"/>
  <c r="BD1331" i="30"/>
  <c r="CS1346" i="30"/>
  <c r="BD1332" i="30"/>
  <c r="CS1347" i="30"/>
  <c r="BD1333" i="30"/>
  <c r="CS1348" i="30"/>
  <c r="BD1334" i="30"/>
  <c r="CS1349" i="30"/>
  <c r="BD1335" i="30"/>
  <c r="CS1350" i="30"/>
  <c r="BD1336" i="30"/>
  <c r="CS1351" i="30"/>
  <c r="BD1337" i="30"/>
  <c r="CS1352" i="30"/>
  <c r="BD1338" i="30"/>
  <c r="CS1353" i="30"/>
  <c r="BD1339" i="30"/>
  <c r="CS1354" i="30"/>
  <c r="BD1340" i="30"/>
  <c r="CS1355" i="30"/>
  <c r="BD1341" i="30"/>
  <c r="CS1356" i="30"/>
  <c r="BD1342" i="30"/>
  <c r="CS1357" i="30"/>
  <c r="BD1343" i="30"/>
  <c r="CS1358" i="30"/>
  <c r="BD1344" i="30"/>
  <c r="CS1359" i="30"/>
  <c r="BD1345" i="30"/>
  <c r="CS1360" i="30"/>
  <c r="BD1346" i="30"/>
  <c r="CS1361" i="30"/>
  <c r="BD1347" i="30"/>
  <c r="CS1362" i="30"/>
  <c r="BD1348" i="30"/>
  <c r="CS1363" i="30"/>
  <c r="BD1349" i="30"/>
  <c r="CS1364" i="30"/>
  <c r="BD1350" i="30"/>
  <c r="CS1365" i="30"/>
  <c r="BD1351" i="30"/>
  <c r="CS1366" i="30"/>
  <c r="BD1352" i="30"/>
  <c r="CS1367" i="30"/>
  <c r="BD1353" i="30"/>
  <c r="CS1368" i="30"/>
  <c r="BD1354" i="30"/>
  <c r="CS1369" i="30"/>
  <c r="BD1355" i="30"/>
  <c r="CS1370" i="30"/>
  <c r="BD1356" i="30"/>
  <c r="CS1371" i="30"/>
  <c r="BD1357" i="30"/>
  <c r="CS1372" i="30"/>
  <c r="BD1358" i="30"/>
  <c r="CS1373" i="30"/>
  <c r="BD1359" i="30"/>
  <c r="CS1374" i="30"/>
  <c r="BD1360" i="30"/>
  <c r="CS1375" i="30"/>
  <c r="BD1361" i="30"/>
  <c r="CS1376" i="30"/>
  <c r="BD1362" i="30"/>
  <c r="CS1377" i="30"/>
  <c r="BD1363" i="30"/>
  <c r="CS1378" i="30"/>
  <c r="BD1364" i="30"/>
  <c r="CS1379" i="30"/>
  <c r="BD1365" i="30"/>
  <c r="CS1380" i="30"/>
  <c r="BD1366" i="30"/>
  <c r="CS1381" i="30"/>
  <c r="BD1367" i="30"/>
  <c r="CS1382" i="30"/>
  <c r="BD1368" i="30"/>
  <c r="CS1383" i="30"/>
  <c r="BD1369" i="30"/>
  <c r="CS1384" i="30"/>
  <c r="BD1370" i="30"/>
  <c r="CS1385" i="30"/>
  <c r="BD1371" i="30"/>
  <c r="CS1386" i="30"/>
  <c r="BD1372" i="30"/>
  <c r="CS1387" i="30"/>
  <c r="BD1373" i="30"/>
  <c r="CS1388" i="30"/>
  <c r="BD1374" i="30"/>
  <c r="CS1389" i="30"/>
  <c r="BD1375" i="30"/>
  <c r="CS1390" i="30"/>
  <c r="BD1376" i="30"/>
  <c r="CS1391" i="30"/>
  <c r="BD1377" i="30"/>
  <c r="CS1392" i="30"/>
  <c r="BD1378" i="30"/>
  <c r="CS1393" i="30"/>
  <c r="BD1379" i="30"/>
  <c r="CS1394" i="30"/>
  <c r="BD1380" i="30"/>
  <c r="CS1395" i="30"/>
  <c r="BD1381" i="30"/>
  <c r="CS1396" i="30"/>
  <c r="BD1382" i="30"/>
  <c r="CS1397" i="30"/>
  <c r="BD1383" i="30"/>
  <c r="CS1398" i="30"/>
  <c r="BD1384" i="30"/>
  <c r="CS1399" i="30"/>
  <c r="BD1385" i="30"/>
  <c r="CS1400" i="30"/>
  <c r="BD1386" i="30"/>
  <c r="CS1401" i="30"/>
  <c r="BD1387" i="30"/>
  <c r="CS1402" i="30"/>
  <c r="BD1388" i="30"/>
  <c r="CS1403" i="30"/>
  <c r="BD1389" i="30"/>
  <c r="CS1404" i="30"/>
  <c r="BD1390" i="30"/>
  <c r="CS1405" i="30"/>
  <c r="BD1391" i="30"/>
  <c r="CS1406" i="30"/>
  <c r="BD1392" i="30"/>
  <c r="CS1407" i="30"/>
  <c r="BD1393" i="30"/>
  <c r="CS1408" i="30"/>
  <c r="BD1394" i="30"/>
  <c r="CS1409" i="30"/>
  <c r="BD1395" i="30"/>
  <c r="CS1410" i="30"/>
  <c r="BD1396" i="30"/>
  <c r="CS1411" i="30"/>
  <c r="BD1397" i="30"/>
  <c r="CS1412" i="30"/>
  <c r="BD1398" i="30"/>
  <c r="CS1413" i="30"/>
  <c r="BD1399" i="30"/>
  <c r="CS1414" i="30"/>
  <c r="BD1400" i="30"/>
  <c r="CS1415" i="30"/>
  <c r="BD1401" i="30"/>
  <c r="CS1416" i="30"/>
  <c r="BD1402" i="30"/>
  <c r="CS1417" i="30"/>
  <c r="BD1403" i="30"/>
  <c r="CS1418" i="30"/>
  <c r="BD1404" i="30"/>
  <c r="CS1419" i="30"/>
  <c r="BD1405" i="30"/>
  <c r="CS1420" i="30"/>
  <c r="BD1406" i="30"/>
  <c r="CS1421" i="30"/>
  <c r="BD1407" i="30"/>
  <c r="CS1422" i="30"/>
  <c r="BD1408" i="30"/>
  <c r="CS1423" i="30"/>
  <c r="BD1409" i="30"/>
  <c r="CS1424" i="30"/>
  <c r="BD1410" i="30"/>
  <c r="CS1425" i="30"/>
  <c r="BD1411" i="30"/>
  <c r="CS1426" i="30"/>
  <c r="BD1412" i="30"/>
  <c r="CS1427" i="30"/>
  <c r="BD1413" i="30"/>
  <c r="CS1428" i="30"/>
  <c r="BD1414" i="30"/>
  <c r="CS1429" i="30"/>
  <c r="BD1415" i="30"/>
  <c r="CS1430" i="30"/>
  <c r="BD1416" i="30"/>
  <c r="CS1431" i="30"/>
  <c r="BD1417" i="30"/>
  <c r="CS1432" i="30"/>
  <c r="BD1418" i="30"/>
  <c r="CS1433" i="30"/>
  <c r="BD1419" i="30"/>
  <c r="CS1434" i="30"/>
  <c r="BD1420" i="30"/>
  <c r="CS1435" i="30"/>
  <c r="BD1421" i="30"/>
  <c r="CS1436" i="30"/>
  <c r="BD1422" i="30"/>
  <c r="CS1437" i="30"/>
  <c r="BD1423" i="30"/>
  <c r="CS1438" i="30"/>
  <c r="BD1424" i="30"/>
  <c r="CS1439" i="30"/>
  <c r="BD1425" i="30"/>
  <c r="CS1440" i="30"/>
  <c r="BD1426" i="30"/>
  <c r="CS1441" i="30"/>
  <c r="BD1427" i="30"/>
  <c r="CS1442" i="30"/>
  <c r="BD1428" i="30"/>
  <c r="CS1443" i="30"/>
  <c r="BD1429" i="30"/>
  <c r="CS1444" i="30"/>
  <c r="BD1430" i="30"/>
  <c r="CS1445" i="30"/>
  <c r="BD1431" i="30"/>
  <c r="CS1446" i="30"/>
  <c r="BD1432" i="30"/>
  <c r="CS1447" i="30"/>
  <c r="BD1433" i="30"/>
  <c r="CS1448" i="30"/>
  <c r="BD1434" i="30"/>
  <c r="CS1449" i="30"/>
  <c r="BD1435" i="30"/>
  <c r="CS1450" i="30"/>
  <c r="BD1436" i="30"/>
  <c r="CS1451" i="30"/>
  <c r="BD1437" i="30"/>
  <c r="CS1452" i="30"/>
  <c r="BD1438" i="30"/>
  <c r="CS1453" i="30"/>
  <c r="BD1439" i="30"/>
  <c r="CS1454" i="30"/>
  <c r="BD1440" i="30"/>
  <c r="CS1455" i="30"/>
  <c r="BD1441" i="30"/>
  <c r="CS1456" i="30"/>
  <c r="BD1442" i="30"/>
  <c r="CS1457" i="30"/>
  <c r="BD1443" i="30"/>
  <c r="CS1458" i="30"/>
  <c r="BD1444" i="30"/>
  <c r="CS1459" i="30"/>
  <c r="BD1445" i="30"/>
  <c r="CS1460" i="30"/>
  <c r="BD1446" i="30"/>
  <c r="CS1461" i="30"/>
  <c r="BD1448" i="30"/>
  <c r="CS1462" i="30"/>
  <c r="BD1449" i="30"/>
  <c r="CS1463" i="30"/>
  <c r="BD1450" i="30"/>
  <c r="CS1464" i="30"/>
  <c r="BD1451" i="30"/>
  <c r="CS1465" i="30"/>
  <c r="BD1452" i="30"/>
  <c r="CS1466" i="30"/>
  <c r="BD1453" i="30"/>
  <c r="CS1467" i="30"/>
  <c r="BD1454" i="30"/>
  <c r="CS1468" i="30"/>
  <c r="BD1455" i="30"/>
  <c r="CS1469" i="30"/>
  <c r="BD1456" i="30"/>
  <c r="CS1470" i="30"/>
  <c r="BD1457" i="30"/>
  <c r="CS1471" i="30"/>
  <c r="BD1458" i="30"/>
  <c r="CS1472" i="30"/>
  <c r="BD1459" i="30"/>
  <c r="CS1473" i="30"/>
  <c r="BD1460" i="30"/>
  <c r="CS1474" i="30"/>
  <c r="BD1461" i="30"/>
  <c r="CS1475" i="30"/>
  <c r="BD1462" i="30"/>
  <c r="CS1476" i="30"/>
  <c r="BD1463" i="30"/>
  <c r="CS1477" i="30"/>
  <c r="BD1464" i="30"/>
  <c r="CS1478" i="30"/>
  <c r="BD1465" i="30"/>
  <c r="CS1479" i="30"/>
  <c r="BD1466" i="30"/>
  <c r="CS1480" i="30"/>
  <c r="BD1467" i="30"/>
  <c r="CS1481" i="30"/>
  <c r="BD1468" i="30"/>
  <c r="CS1482" i="30"/>
  <c r="BD1469" i="30"/>
  <c r="CS1483" i="30"/>
  <c r="BD1470" i="30"/>
  <c r="CS1484" i="30"/>
  <c r="BD1471" i="30"/>
  <c r="CS1485" i="30"/>
  <c r="BD1472" i="30"/>
  <c r="CS1486" i="30"/>
  <c r="BD1473" i="30"/>
  <c r="CS1487" i="30"/>
  <c r="BD1474" i="30"/>
  <c r="CS1488" i="30"/>
  <c r="BD1475" i="30"/>
  <c r="CS1489" i="30"/>
  <c r="BD1476" i="30"/>
  <c r="CS1490" i="30"/>
  <c r="BD1477" i="30"/>
  <c r="CS1491" i="30"/>
  <c r="BD1478" i="30"/>
  <c r="CS1492" i="30"/>
  <c r="BD1479" i="30"/>
  <c r="CS1493" i="30"/>
  <c r="BD1480" i="30"/>
  <c r="CS1494" i="30"/>
  <c r="BD1481" i="30"/>
  <c r="CS1495" i="30"/>
  <c r="BD1482" i="30"/>
  <c r="CS1496" i="30"/>
  <c r="BD1484" i="30"/>
  <c r="CS1497" i="30"/>
  <c r="BD1485" i="30"/>
  <c r="CS1498" i="30"/>
  <c r="BD1486" i="30"/>
  <c r="CS1499" i="30"/>
  <c r="BD1487" i="30"/>
  <c r="CS1500" i="30"/>
  <c r="BD1488" i="30"/>
  <c r="CS1501" i="30"/>
  <c r="BD1489" i="30"/>
  <c r="CS1502" i="30"/>
  <c r="BD1490" i="30"/>
  <c r="CS1503" i="30"/>
  <c r="BD1491" i="30"/>
  <c r="CS1504" i="30"/>
  <c r="BD1492" i="30"/>
  <c r="CS1505" i="30"/>
  <c r="BD1493" i="30"/>
  <c r="CS1506" i="30"/>
  <c r="BD1494" i="30"/>
  <c r="CS1507" i="30"/>
  <c r="BD1495" i="30"/>
  <c r="CS1508" i="30"/>
  <c r="BD1496" i="30"/>
  <c r="CS1509" i="30"/>
  <c r="BD1497" i="30"/>
  <c r="CS1510" i="30"/>
  <c r="BD1498" i="30"/>
  <c r="CS1511" i="30"/>
  <c r="BD1499" i="30"/>
  <c r="CS1512" i="30"/>
  <c r="BD1500" i="30"/>
  <c r="CS1513" i="30"/>
  <c r="BD1501" i="30"/>
  <c r="CS1514" i="30"/>
  <c r="BD1502" i="30"/>
  <c r="CS1515" i="30"/>
  <c r="BD1503" i="30"/>
  <c r="CS1516" i="30"/>
  <c r="BD1504" i="30"/>
  <c r="CS1517" i="30"/>
  <c r="BD1505" i="30"/>
  <c r="CS1518" i="30"/>
  <c r="BD1506" i="30"/>
  <c r="CS1519" i="30"/>
  <c r="BD1507" i="30"/>
  <c r="CS1520" i="30"/>
  <c r="BD1508" i="30"/>
  <c r="CS1521" i="30"/>
  <c r="BD1509" i="30"/>
  <c r="CS1522" i="30"/>
  <c r="BD1510" i="30"/>
  <c r="CS1523" i="30"/>
  <c r="BD1511" i="30"/>
  <c r="CS1524" i="30"/>
  <c r="BD1512" i="30"/>
  <c r="CS1525" i="30"/>
  <c r="BD1513" i="30"/>
  <c r="CS1526" i="30"/>
  <c r="BD1514" i="30"/>
  <c r="CS1527" i="30"/>
  <c r="BD1515" i="30"/>
  <c r="CS1528" i="30"/>
  <c r="BD1516" i="30"/>
  <c r="CS1529" i="30"/>
  <c r="BD1517" i="30"/>
  <c r="CS1530" i="30"/>
  <c r="BD1518" i="30"/>
  <c r="CS1531" i="30"/>
  <c r="BD1519" i="30"/>
  <c r="CS1532" i="30"/>
  <c r="BD1520" i="30"/>
  <c r="CS1533" i="30"/>
  <c r="BD1521" i="30"/>
  <c r="CS1534" i="30"/>
  <c r="BD1522" i="30"/>
  <c r="CS1535" i="30"/>
  <c r="BD1523" i="30"/>
  <c r="CS1536" i="30"/>
  <c r="BD1524" i="30"/>
  <c r="CS1537" i="30"/>
  <c r="BD1525" i="30"/>
  <c r="CS1538" i="30"/>
  <c r="BD1526" i="30"/>
  <c r="CS1539" i="30"/>
  <c r="BD1527" i="30"/>
  <c r="CS1540" i="30"/>
  <c r="BD1528" i="30"/>
  <c r="CS1541" i="30"/>
  <c r="BD1529" i="30"/>
  <c r="CS1542" i="30"/>
  <c r="BD1530" i="30"/>
  <c r="CS1543" i="30"/>
  <c r="BD1531" i="30"/>
  <c r="CS1544" i="30"/>
  <c r="BD1532" i="30"/>
  <c r="CS1545" i="30"/>
  <c r="BD1533" i="30"/>
  <c r="CS1546" i="30"/>
  <c r="BD1534" i="30"/>
  <c r="CS1547" i="30"/>
  <c r="BD1535" i="30"/>
  <c r="CS1548" i="30"/>
  <c r="BD1536" i="30"/>
  <c r="CS1549" i="30"/>
  <c r="BD1537" i="30"/>
  <c r="CS1550" i="30"/>
  <c r="BD1538" i="30"/>
  <c r="CS1551" i="30"/>
  <c r="BD1539" i="30"/>
  <c r="CS1552" i="30"/>
  <c r="BD1540" i="30"/>
  <c r="CS1553" i="30"/>
  <c r="BD1541" i="30"/>
  <c r="CS1554" i="30"/>
  <c r="BD1542" i="30"/>
  <c r="CS1555" i="30"/>
  <c r="BD1543" i="30"/>
  <c r="CS1556" i="30"/>
  <c r="BD1544" i="30"/>
  <c r="CS1557" i="30"/>
  <c r="BD1545" i="30"/>
  <c r="CS1558" i="30"/>
  <c r="BD1546" i="30"/>
  <c r="CS1559" i="30"/>
  <c r="BD1547" i="30"/>
  <c r="CS1560" i="30"/>
  <c r="BD1548" i="30"/>
  <c r="CS1561" i="30"/>
  <c r="BD1549" i="30"/>
  <c r="CS1562" i="30"/>
  <c r="BD1550" i="30"/>
  <c r="CS1563" i="30"/>
  <c r="BD1551" i="30"/>
  <c r="CS1564" i="30"/>
  <c r="BD1552" i="30"/>
  <c r="CS1565" i="30"/>
  <c r="BD1553" i="30"/>
  <c r="CS1566" i="30"/>
  <c r="BD1554" i="30"/>
  <c r="CS1567" i="30"/>
  <c r="BD1555" i="30"/>
  <c r="CS1568" i="30"/>
  <c r="BD1556" i="30"/>
  <c r="CS1569" i="30"/>
  <c r="BD1557" i="30"/>
  <c r="CS1570" i="30"/>
  <c r="BD1558" i="30"/>
  <c r="CS1571" i="30"/>
  <c r="BD1559" i="30"/>
  <c r="CS1572" i="30"/>
  <c r="BD1560" i="30"/>
  <c r="CS1573" i="30"/>
  <c r="BD1561" i="30"/>
  <c r="CS1574" i="30"/>
  <c r="BD1562" i="30"/>
  <c r="CS1575" i="30"/>
  <c r="BD1563" i="30"/>
  <c r="CS1576" i="30"/>
  <c r="BD1564" i="30"/>
  <c r="CS1577" i="30"/>
  <c r="BD1565" i="30"/>
  <c r="CS1578" i="30"/>
  <c r="BD1566" i="30"/>
  <c r="CS1579" i="30"/>
  <c r="BD1567" i="30"/>
  <c r="CS1580" i="30"/>
  <c r="BD1568" i="30"/>
  <c r="CS1581" i="30"/>
  <c r="BD1569" i="30"/>
  <c r="CS1582" i="30"/>
  <c r="BD1570" i="30"/>
  <c r="CS1583" i="30"/>
  <c r="BD1571" i="30"/>
  <c r="CS1584" i="30"/>
  <c r="BD1572" i="30"/>
  <c r="CS1585" i="30"/>
  <c r="BD1573" i="30"/>
  <c r="CS1586" i="30"/>
  <c r="BD1574" i="30"/>
  <c r="CS1587" i="30"/>
  <c r="BD1575" i="30"/>
  <c r="CS1588" i="30"/>
  <c r="BD1576" i="30"/>
  <c r="CS1589" i="30"/>
  <c r="BD1577" i="30"/>
  <c r="CS1590" i="30"/>
  <c r="BD1578" i="30"/>
  <c r="CS1591" i="30"/>
  <c r="BD1579" i="30"/>
  <c r="CS1592" i="30"/>
  <c r="BD1580" i="30"/>
  <c r="CS1593" i="30"/>
  <c r="BD1581" i="30"/>
  <c r="CS1594" i="30"/>
  <c r="BD1582" i="30"/>
  <c r="CS1595" i="30"/>
  <c r="BD1583" i="30"/>
  <c r="CS1596" i="30"/>
  <c r="BD1584" i="30"/>
  <c r="CS1597" i="30"/>
  <c r="BD1585" i="30"/>
  <c r="CS1598" i="30"/>
  <c r="BD1586" i="30"/>
  <c r="CS1599" i="30"/>
  <c r="BD1587" i="30"/>
  <c r="CS1600" i="30"/>
  <c r="BD1588" i="30"/>
  <c r="CS1601" i="30"/>
  <c r="BD1589" i="30"/>
  <c r="CS1602" i="30"/>
  <c r="BD1590" i="30"/>
  <c r="CS1603" i="30"/>
  <c r="BD1591" i="30"/>
  <c r="CS1604" i="30"/>
  <c r="BD1592" i="30"/>
  <c r="CS1605" i="30"/>
  <c r="BD1593" i="30"/>
  <c r="CS1606" i="30"/>
  <c r="BD1594" i="30"/>
  <c r="CS1607" i="30"/>
  <c r="BD1595" i="30"/>
  <c r="CS1608" i="30"/>
  <c r="BD1596" i="30"/>
  <c r="CS1609" i="30"/>
  <c r="BD1597" i="30"/>
  <c r="CS1610" i="30"/>
  <c r="BD1598" i="30"/>
  <c r="CS1611" i="30"/>
  <c r="BD1599" i="30"/>
  <c r="CS1612" i="30"/>
  <c r="BD1600" i="30"/>
  <c r="CS1613" i="30"/>
  <c r="BD1601" i="30"/>
  <c r="CS1614" i="30"/>
  <c r="BD1602" i="30"/>
  <c r="CS1615" i="30"/>
  <c r="BD1603" i="30"/>
  <c r="CS1616" i="30"/>
  <c r="BD1604" i="30"/>
  <c r="CS1617" i="30"/>
  <c r="BD1605" i="30"/>
  <c r="CS1618" i="30"/>
  <c r="BD1606" i="30"/>
  <c r="CS1619" i="30"/>
  <c r="BD1607" i="30"/>
  <c r="CS1620" i="30"/>
  <c r="BD1608" i="30"/>
  <c r="CS1621" i="30"/>
  <c r="BD1609" i="30"/>
  <c r="CS1622" i="30"/>
  <c r="BD1610" i="30"/>
  <c r="CS1623" i="30"/>
  <c r="BD1611" i="30"/>
  <c r="CS1624" i="30"/>
  <c r="BD1612" i="30"/>
  <c r="CS1625" i="30"/>
  <c r="BD1613" i="30"/>
  <c r="CS1626" i="30"/>
  <c r="BD1614" i="30"/>
  <c r="CS1627" i="30"/>
  <c r="BD1615" i="30"/>
  <c r="CS1628" i="30"/>
  <c r="BD1616" i="30"/>
  <c r="CS1629" i="30"/>
  <c r="BD1617" i="30"/>
  <c r="CS1630" i="30"/>
  <c r="BD1618" i="30"/>
  <c r="CS1631" i="30"/>
  <c r="BD1619" i="30"/>
  <c r="CS1632" i="30"/>
  <c r="BD1620" i="30"/>
  <c r="CS1633" i="30"/>
  <c r="BD1621" i="30"/>
  <c r="CS1634" i="30"/>
  <c r="BD1622" i="30"/>
  <c r="CS1635" i="30"/>
  <c r="BD1623" i="30"/>
  <c r="CS1636" i="30"/>
  <c r="BD1624" i="30"/>
  <c r="CS1637" i="30"/>
  <c r="BD1625" i="30"/>
  <c r="CS1638" i="30"/>
  <c r="BD1626" i="30"/>
  <c r="CS1639" i="30"/>
  <c r="BD1627" i="30"/>
  <c r="CS1640" i="30"/>
  <c r="BD1628" i="30"/>
  <c r="CS1641" i="30"/>
  <c r="BD1629" i="30"/>
  <c r="CS1642" i="30"/>
  <c r="BD1630" i="30"/>
  <c r="CS1643" i="30"/>
  <c r="BD1631" i="30"/>
  <c r="CS1644" i="30"/>
  <c r="BD1632" i="30"/>
  <c r="CS1645" i="30"/>
  <c r="BD1633" i="30"/>
  <c r="CS1646" i="30"/>
  <c r="BD1634" i="30"/>
  <c r="CS1647" i="30"/>
  <c r="BD1635" i="30"/>
  <c r="CS1648" i="30"/>
  <c r="BD1636" i="30"/>
  <c r="CS1649" i="30"/>
  <c r="BD1637" i="30"/>
  <c r="CS1650" i="30"/>
  <c r="BD1638" i="30"/>
  <c r="CS1651" i="30"/>
  <c r="BD1639" i="30"/>
  <c r="CS1652" i="30"/>
  <c r="BD1640" i="30"/>
  <c r="CS1653" i="30"/>
  <c r="BD1641" i="30"/>
  <c r="CS1654" i="30"/>
  <c r="BD1642" i="30"/>
  <c r="CS1655" i="30"/>
  <c r="BD1643" i="30"/>
  <c r="CS1656" i="30"/>
  <c r="BD1644" i="30"/>
  <c r="CS1657" i="30"/>
  <c r="BD1645" i="30"/>
  <c r="CS1658" i="30"/>
  <c r="BD1646" i="30"/>
  <c r="CS1659" i="30"/>
  <c r="BD1647" i="30"/>
  <c r="CS1660" i="30"/>
  <c r="BD1648" i="30"/>
  <c r="CS1661" i="30"/>
  <c r="BD1649" i="30"/>
  <c r="CS1662" i="30"/>
  <c r="BD1650" i="30"/>
  <c r="CS1663" i="30"/>
  <c r="BD1651" i="30"/>
  <c r="CS1664" i="30"/>
  <c r="BD1652" i="30"/>
  <c r="CS1665" i="30"/>
  <c r="BD1653" i="30"/>
  <c r="CS1666" i="30"/>
  <c r="BD1654" i="30"/>
  <c r="CS1667" i="30"/>
  <c r="BD1655" i="30"/>
  <c r="CS1668" i="30"/>
  <c r="BD1656" i="30"/>
  <c r="CS1669" i="30"/>
  <c r="BD1657" i="30"/>
  <c r="CS1670" i="30"/>
  <c r="BD1658" i="30"/>
  <c r="CS1671" i="30"/>
  <c r="BD1659" i="30"/>
  <c r="CS1672" i="30"/>
  <c r="BD1660" i="30"/>
  <c r="CS1673" i="30"/>
  <c r="BD1661" i="30"/>
  <c r="CS1674" i="30"/>
  <c r="BD1662" i="30"/>
  <c r="CS1675" i="30"/>
  <c r="BD1663" i="30"/>
  <c r="CS1676" i="30"/>
  <c r="BD1664" i="30"/>
  <c r="CS1677" i="30"/>
  <c r="BD1665" i="30"/>
  <c r="CS1678" i="30"/>
  <c r="BD1666" i="30"/>
  <c r="CS1679" i="30"/>
  <c r="BD1667" i="30"/>
  <c r="CS1680" i="30"/>
  <c r="BD1668" i="30"/>
  <c r="CS1681" i="30"/>
  <c r="BD1669" i="30"/>
  <c r="CS1682" i="30"/>
  <c r="BD1670" i="30"/>
  <c r="CS1683" i="30"/>
  <c r="BD1671" i="30"/>
  <c r="CS1684" i="30"/>
  <c r="BD1672" i="30"/>
  <c r="CS1685" i="30"/>
  <c r="BD1673" i="30"/>
  <c r="CS1686" i="30"/>
  <c r="BD1674" i="30"/>
  <c r="CS1687" i="30"/>
  <c r="BD1675" i="30"/>
  <c r="CS1688" i="30"/>
  <c r="BD1676" i="30"/>
  <c r="CS1689" i="30"/>
  <c r="BD1677" i="30"/>
  <c r="CS1690" i="30"/>
  <c r="BD1678" i="30"/>
  <c r="CS1691" i="30"/>
  <c r="BD1679" i="30"/>
  <c r="CS1692" i="30"/>
  <c r="BD1680" i="30"/>
  <c r="CS1693" i="30"/>
  <c r="BD1681" i="30"/>
  <c r="CS1694" i="30"/>
  <c r="BD1682" i="30"/>
  <c r="CS1695" i="30"/>
  <c r="BD1683" i="30"/>
  <c r="CS1696" i="30"/>
  <c r="BD1684" i="30"/>
  <c r="CS1697" i="30"/>
  <c r="BD1685" i="30"/>
  <c r="CS1698" i="30"/>
  <c r="BD1686" i="30"/>
  <c r="CS1699" i="30"/>
  <c r="BD1687" i="30"/>
  <c r="CS1700" i="30"/>
  <c r="BD1688" i="30"/>
  <c r="CS1701" i="30"/>
  <c r="BD1689" i="30"/>
  <c r="CS1702" i="30"/>
  <c r="BD1690" i="30"/>
  <c r="CS1703" i="30"/>
  <c r="BD1691" i="30"/>
  <c r="CS1704" i="30"/>
  <c r="BD1692" i="30"/>
  <c r="CS1705" i="30"/>
  <c r="BD1693" i="30"/>
  <c r="CS1706" i="30"/>
  <c r="BD1694" i="30"/>
  <c r="CS1707" i="30"/>
  <c r="BD1695" i="30"/>
  <c r="CS1708" i="30"/>
  <c r="BD1696" i="30"/>
  <c r="CS1709" i="30"/>
  <c r="BD1697" i="30"/>
  <c r="CS1710" i="30"/>
  <c r="BD1698" i="30"/>
  <c r="CS1711" i="30"/>
  <c r="BD1699" i="30"/>
  <c r="CS1712" i="30"/>
  <c r="BD1700" i="30"/>
  <c r="CS1713" i="30"/>
  <c r="BD1701" i="30"/>
  <c r="CS1714" i="30"/>
  <c r="BD1702" i="30"/>
  <c r="CS1715" i="30"/>
  <c r="BD1703" i="30"/>
  <c r="CS1716" i="30"/>
  <c r="BD1704" i="30"/>
  <c r="CS1717" i="30"/>
  <c r="BD1705" i="30"/>
  <c r="CS1718" i="30"/>
  <c r="BD1706" i="30"/>
  <c r="CS1719" i="30"/>
  <c r="BD1707" i="30"/>
  <c r="CS1720" i="30"/>
  <c r="BD1708" i="30"/>
  <c r="CS1721" i="30"/>
  <c r="BD1709" i="30"/>
  <c r="CS1722" i="30"/>
  <c r="BD1710" i="30"/>
  <c r="CS1723" i="30"/>
  <c r="BD1711" i="30"/>
  <c r="CS1724" i="30"/>
  <c r="BD1712" i="30"/>
  <c r="CS1725" i="30"/>
  <c r="BD1713" i="30"/>
  <c r="CS1726" i="30"/>
  <c r="BD1714" i="30"/>
  <c r="CS1727" i="30"/>
  <c r="BD1715" i="30"/>
  <c r="CS1728" i="30"/>
  <c r="BD1716" i="30"/>
  <c r="CS1729" i="30"/>
  <c r="BD1717" i="30"/>
  <c r="CS1730" i="30"/>
  <c r="BD1718" i="30"/>
  <c r="CS1731" i="30"/>
  <c r="BD1719" i="30"/>
  <c r="CS1732" i="30"/>
  <c r="BD1720" i="30"/>
  <c r="CS1733" i="30"/>
  <c r="BD1721" i="30"/>
  <c r="CS1734" i="30"/>
  <c r="BD1722" i="30"/>
  <c r="CS1735" i="30"/>
  <c r="BD1723" i="30"/>
  <c r="CS1736" i="30"/>
  <c r="BD1724" i="30"/>
  <c r="CS1737" i="30"/>
  <c r="BD1725" i="30"/>
  <c r="CS1738" i="30"/>
  <c r="BD1726" i="30"/>
  <c r="CS1739" i="30"/>
  <c r="BD1727" i="30"/>
  <c r="CS1740" i="30"/>
  <c r="BD1728" i="30"/>
  <c r="CS1741" i="30"/>
  <c r="BD1729" i="30"/>
  <c r="CS1742" i="30"/>
  <c r="BD1730" i="30"/>
  <c r="CS1743" i="30"/>
  <c r="BD1731" i="30"/>
  <c r="CS1744" i="30"/>
  <c r="BD1732" i="30"/>
  <c r="CS1745" i="30"/>
  <c r="BD1733" i="30"/>
  <c r="CS1746" i="30"/>
  <c r="BD1734" i="30"/>
  <c r="CS1747" i="30"/>
  <c r="BD1735" i="30"/>
  <c r="CS1748" i="30"/>
  <c r="BD1736" i="30"/>
  <c r="CS1749" i="30"/>
  <c r="BD1737" i="30"/>
  <c r="CS1750" i="30"/>
  <c r="BD1738" i="30"/>
  <c r="CS1751" i="30"/>
  <c r="BD1739" i="30"/>
  <c r="CS1752" i="30"/>
  <c r="BD1740" i="30"/>
  <c r="CS1753" i="30"/>
  <c r="BD1741" i="30"/>
  <c r="CS1754" i="30"/>
  <c r="BD1742" i="30"/>
  <c r="CS1755" i="30"/>
  <c r="BD1743" i="30"/>
  <c r="CS1756" i="30"/>
  <c r="BD1744" i="30"/>
  <c r="CS1757" i="30"/>
  <c r="BD1745" i="30"/>
  <c r="CS1758" i="30"/>
  <c r="BD1746" i="30"/>
  <c r="CS1759" i="30"/>
  <c r="BD1747" i="30"/>
  <c r="CS1760" i="30"/>
  <c r="BD1748" i="30"/>
  <c r="CS1761" i="30"/>
  <c r="BD1749" i="30"/>
  <c r="CS1762" i="30"/>
  <c r="BD1750" i="30"/>
  <c r="CS1763" i="30"/>
  <c r="BD1751" i="30"/>
  <c r="CS1764" i="30"/>
  <c r="BD1752" i="30"/>
  <c r="CS1765" i="30"/>
  <c r="BD1753" i="30"/>
  <c r="CS1766" i="30"/>
  <c r="BD1754" i="30"/>
  <c r="CS1767" i="30"/>
  <c r="BD1755" i="30"/>
  <c r="CS1768" i="30"/>
  <c r="BD1756" i="30"/>
  <c r="CS1769" i="30"/>
  <c r="BD1757" i="30"/>
  <c r="CS1770" i="30"/>
  <c r="BD1758" i="30"/>
  <c r="CS1771" i="30"/>
  <c r="BD1759" i="30"/>
  <c r="CS1772" i="30"/>
  <c r="BD1760" i="30"/>
  <c r="CS1773" i="30"/>
  <c r="BD1761" i="30"/>
  <c r="CS1774" i="30"/>
  <c r="BD1762" i="30"/>
  <c r="CS1775" i="30"/>
  <c r="BD1763" i="30"/>
  <c r="CS1776" i="30"/>
  <c r="BD1764" i="30"/>
  <c r="CS1777" i="30"/>
  <c r="BD1765" i="30"/>
  <c r="CS1778" i="30"/>
  <c r="BD1766" i="30"/>
  <c r="CS1779" i="30"/>
  <c r="BD1767" i="30"/>
  <c r="CS1780" i="30"/>
  <c r="BD1768" i="30"/>
  <c r="CS1781" i="30"/>
  <c r="BD1769" i="30"/>
  <c r="CS1782" i="30"/>
  <c r="BD1770" i="30"/>
  <c r="CS1783" i="30"/>
  <c r="BD1771" i="30"/>
  <c r="CS1784" i="30"/>
  <c r="BD1772" i="30"/>
  <c r="CS1785" i="30"/>
  <c r="BD1773" i="30"/>
  <c r="CS1786" i="30"/>
  <c r="BD1774" i="30"/>
  <c r="CS1787" i="30"/>
  <c r="BD1775" i="30"/>
  <c r="CS1788" i="30"/>
  <c r="BD1776" i="30"/>
  <c r="CS1789" i="30"/>
  <c r="BD1777" i="30"/>
  <c r="CS1790" i="30"/>
  <c r="BD1778" i="30"/>
  <c r="CS1791" i="30"/>
  <c r="BD1779" i="30"/>
  <c r="CS1792" i="30"/>
  <c r="BD1780" i="30"/>
  <c r="CS1793" i="30"/>
  <c r="BD1781" i="30"/>
  <c r="CS1794" i="30"/>
  <c r="BD1782" i="30"/>
  <c r="CS1795" i="30"/>
  <c r="BD1783" i="30"/>
  <c r="CS1796" i="30"/>
  <c r="BD1784" i="30"/>
  <c r="CS1797" i="30"/>
  <c r="BD1785" i="30"/>
  <c r="CS1798" i="30"/>
  <c r="BD1786" i="30"/>
  <c r="CS1799" i="30"/>
  <c r="BD1787" i="30"/>
  <c r="CS1800" i="30"/>
  <c r="BD1788" i="30"/>
  <c r="CS1801" i="30"/>
  <c r="BD1789" i="30"/>
  <c r="CS1802" i="30"/>
  <c r="BD1790" i="30"/>
  <c r="CS1803" i="30"/>
  <c r="BD1791" i="30"/>
  <c r="CS1804" i="30"/>
  <c r="BD1792" i="30"/>
  <c r="CS1805" i="30"/>
  <c r="BD1793" i="30"/>
  <c r="CS1806" i="30"/>
  <c r="BD1794" i="30"/>
  <c r="CS1807" i="30"/>
  <c r="BD1795" i="30"/>
  <c r="CS1808" i="30"/>
  <c r="BD1796" i="30"/>
  <c r="CS1809" i="30"/>
  <c r="BD1797" i="30"/>
  <c r="CS1810" i="30"/>
  <c r="BD1798" i="30"/>
  <c r="CS1811" i="30"/>
  <c r="BD1799" i="30"/>
  <c r="CS1812" i="30"/>
  <c r="BD1800" i="30"/>
  <c r="CS1813" i="30"/>
  <c r="BD1801" i="30"/>
  <c r="CS1814" i="30"/>
  <c r="BD1802" i="30"/>
  <c r="CS1815" i="30"/>
  <c r="BD1803" i="30"/>
  <c r="CS1816" i="30"/>
  <c r="BD1804" i="30"/>
  <c r="CS1817" i="30"/>
  <c r="BD1805" i="30"/>
  <c r="CS1818" i="30"/>
  <c r="BD1806" i="30"/>
  <c r="CS1819" i="30"/>
  <c r="BD1807" i="30"/>
  <c r="CS1820" i="30"/>
  <c r="BD1808" i="30"/>
  <c r="CS1821" i="30"/>
  <c r="BD1809" i="30"/>
  <c r="CS1822" i="30"/>
  <c r="BD1810" i="30"/>
  <c r="CS1823" i="30"/>
  <c r="BD1811" i="30"/>
  <c r="CS1824" i="30"/>
  <c r="BD1812" i="30"/>
  <c r="CS1825" i="30"/>
  <c r="BD1813" i="30"/>
  <c r="CS1826" i="30"/>
  <c r="BD1814" i="30"/>
  <c r="CS1827" i="30"/>
  <c r="BD1815" i="30"/>
  <c r="CS1828" i="30"/>
  <c r="BD1816" i="30"/>
  <c r="CS1829" i="30"/>
  <c r="BD1817" i="30"/>
  <c r="CS1830" i="30"/>
  <c r="BD1818" i="30"/>
  <c r="CS1831" i="30"/>
  <c r="BD1819" i="30"/>
  <c r="CS1832" i="30"/>
  <c r="BD1820" i="30"/>
  <c r="CS1833" i="30"/>
  <c r="BD1821" i="30"/>
  <c r="CS1834" i="30"/>
  <c r="BD1822" i="30"/>
  <c r="CS1835" i="30"/>
  <c r="BD1823" i="30"/>
  <c r="CS1836" i="30"/>
  <c r="BD1824" i="30"/>
  <c r="CS1837" i="30"/>
  <c r="BD1825" i="30"/>
  <c r="CS1838" i="30"/>
  <c r="BD1826" i="30"/>
  <c r="CS1839" i="30"/>
  <c r="BD1827" i="30"/>
  <c r="CS1840" i="30"/>
  <c r="BD1828" i="30"/>
  <c r="CS1841" i="30"/>
  <c r="BD1829" i="30"/>
  <c r="CS1842" i="30"/>
  <c r="BD1830" i="30"/>
  <c r="CS1843" i="30"/>
  <c r="BD1831" i="30"/>
  <c r="CS1844" i="30"/>
  <c r="BD1832" i="30"/>
  <c r="CS1845" i="30"/>
  <c r="BD1833" i="30"/>
  <c r="CS1846" i="30"/>
  <c r="BD1834" i="30"/>
  <c r="CS1847" i="30"/>
  <c r="BD1835" i="30"/>
  <c r="CS1848" i="30"/>
  <c r="BD1836" i="30"/>
  <c r="CS1849" i="30"/>
  <c r="BD1837" i="30"/>
  <c r="CS1850" i="30"/>
  <c r="BD1838" i="30"/>
  <c r="CS1851" i="30"/>
  <c r="BD1839" i="30"/>
  <c r="CS1852" i="30"/>
  <c r="BD1840" i="30"/>
  <c r="CS1853" i="30"/>
  <c r="BD1841" i="30"/>
  <c r="CS1854" i="30"/>
  <c r="BD1842" i="30"/>
  <c r="CS1855" i="30"/>
  <c r="BD1843" i="30"/>
  <c r="CS1856" i="30"/>
  <c r="BD1844" i="30"/>
  <c r="CS1857" i="30"/>
  <c r="BD1845" i="30"/>
  <c r="CS1858" i="30"/>
  <c r="BD1846" i="30"/>
  <c r="CS1859" i="30"/>
  <c r="BD1847" i="30"/>
  <c r="CS1860" i="30"/>
  <c r="BD1848" i="30"/>
  <c r="CS1861" i="30"/>
  <c r="BD1849" i="30"/>
  <c r="CS1862" i="30"/>
  <c r="BD1850" i="30"/>
  <c r="CS1863" i="30"/>
  <c r="BD1851" i="30"/>
  <c r="CS1864" i="30"/>
  <c r="BD1852" i="30"/>
  <c r="CS1865" i="30"/>
  <c r="BD1853" i="30"/>
  <c r="CS1866" i="30"/>
  <c r="BD1854" i="30"/>
  <c r="CS1867" i="30"/>
  <c r="BD1855" i="30"/>
  <c r="CS1868" i="30"/>
  <c r="BD1856" i="30"/>
  <c r="CS1869" i="30"/>
  <c r="BD1857" i="30"/>
  <c r="CS1870" i="30"/>
  <c r="BD1858" i="30"/>
  <c r="CS1871" i="30"/>
  <c r="BD1859" i="30"/>
  <c r="CS1872" i="30"/>
  <c r="BD1860" i="30"/>
  <c r="CS1873" i="30"/>
  <c r="BD1861" i="30"/>
  <c r="CS1874" i="30"/>
  <c r="BD1862" i="30"/>
  <c r="CS1875" i="30"/>
  <c r="BD1863" i="30"/>
  <c r="CS1876" i="30"/>
  <c r="BD1864" i="30"/>
  <c r="CS1877" i="30"/>
  <c r="BD1865" i="30"/>
  <c r="CS1878" i="30"/>
  <c r="BD1866" i="30"/>
  <c r="CS1879" i="30"/>
  <c r="BD1867" i="30"/>
  <c r="CS1880" i="30"/>
  <c r="BD1868" i="30"/>
  <c r="CS1881" i="30"/>
  <c r="BD1869" i="30"/>
  <c r="CS1882" i="30"/>
  <c r="BD1870" i="30"/>
  <c r="CS1883" i="30"/>
  <c r="BD1871" i="30"/>
  <c r="CS1884" i="30"/>
  <c r="BD1872" i="30"/>
  <c r="CS1885" i="30"/>
  <c r="BD1873" i="30"/>
  <c r="CS1886" i="30"/>
  <c r="BD1874" i="30"/>
  <c r="CS1887" i="30"/>
  <c r="BD1875" i="30"/>
  <c r="CS1888" i="30"/>
  <c r="BD1876" i="30"/>
  <c r="CS1889" i="30"/>
  <c r="BD1877" i="30"/>
  <c r="CS1890" i="30"/>
  <c r="BD1878" i="30"/>
  <c r="CS1891" i="30"/>
  <c r="BD1879" i="30"/>
  <c r="CS1892" i="30"/>
  <c r="BD1880" i="30"/>
  <c r="CS1893" i="30"/>
  <c r="BD1881" i="30"/>
  <c r="CS1894" i="30"/>
  <c r="BD1882" i="30"/>
  <c r="CS1895" i="30"/>
  <c r="BD1883" i="30"/>
  <c r="CS1896" i="30"/>
  <c r="BD1884" i="30"/>
  <c r="CS1897" i="30"/>
  <c r="BD1885" i="30"/>
  <c r="CS1898" i="30"/>
  <c r="BD1886" i="30"/>
  <c r="CS1899" i="30"/>
  <c r="BD1887" i="30"/>
  <c r="CS1900" i="30"/>
  <c r="BD1888" i="30"/>
  <c r="CS1901" i="30"/>
  <c r="BD1889" i="30"/>
  <c r="CS1902" i="30"/>
  <c r="BD1890" i="30"/>
  <c r="CS1903" i="30"/>
  <c r="BD1891" i="30"/>
  <c r="CS1904" i="30"/>
  <c r="BD1892" i="30"/>
  <c r="CS1905" i="30"/>
  <c r="BD1893" i="30"/>
  <c r="CS1906" i="30"/>
  <c r="BD1894" i="30"/>
  <c r="CS1907" i="30"/>
  <c r="BD1895" i="30"/>
  <c r="CS1908" i="30"/>
  <c r="BD1896" i="30"/>
  <c r="CS1909" i="30"/>
  <c r="BD1897" i="30"/>
  <c r="CS1910" i="30"/>
  <c r="BD1898" i="30"/>
  <c r="CS1911" i="30"/>
  <c r="BD1899" i="30"/>
  <c r="CS1912" i="30"/>
  <c r="BD1900" i="30"/>
  <c r="CS1913" i="30"/>
  <c r="BD1901" i="30"/>
  <c r="CS1914" i="30"/>
  <c r="BD1902" i="30"/>
  <c r="CS1915" i="30"/>
  <c r="BD1903" i="30"/>
  <c r="CS1916" i="30"/>
  <c r="BD1904" i="30"/>
  <c r="CS1917" i="30"/>
  <c r="BD1905" i="30"/>
  <c r="CS1918" i="30"/>
  <c r="BD1906" i="30"/>
  <c r="CS1919" i="30"/>
  <c r="BD1907" i="30"/>
  <c r="CS1920" i="30"/>
  <c r="BD1908" i="30"/>
  <c r="CS1921" i="30"/>
  <c r="BD1909" i="30"/>
  <c r="CS1922" i="30"/>
  <c r="BD1910" i="30"/>
  <c r="CS1923" i="30"/>
  <c r="BD1911" i="30"/>
  <c r="CS1924" i="30"/>
  <c r="BD1912" i="30"/>
  <c r="CS1925" i="30"/>
  <c r="BD1913" i="30"/>
  <c r="CS1926" i="30"/>
  <c r="BD1914" i="30"/>
  <c r="CS1927" i="30"/>
  <c r="BD1915" i="30"/>
  <c r="CS1928" i="30"/>
  <c r="BD1916" i="30"/>
  <c r="CS1929" i="30"/>
  <c r="BD1917" i="30"/>
  <c r="CS1930" i="30"/>
  <c r="BD1918" i="30"/>
  <c r="CS1931" i="30"/>
  <c r="BD1919" i="30"/>
  <c r="CS1932" i="30"/>
  <c r="BD1920" i="30"/>
  <c r="CS1933" i="30"/>
  <c r="BD1921" i="30"/>
  <c r="CS1934" i="30"/>
  <c r="BD1922" i="30"/>
  <c r="CS1935" i="30"/>
  <c r="BD1923" i="30"/>
  <c r="CS1936" i="30"/>
  <c r="BD1924" i="30"/>
  <c r="CS1937" i="30"/>
  <c r="BD1925" i="30"/>
  <c r="CS1938" i="30"/>
  <c r="BD1926" i="30"/>
  <c r="CS1939" i="30"/>
  <c r="BD1927" i="30"/>
  <c r="CS1940" i="30"/>
  <c r="BD1928" i="30"/>
  <c r="CS1941" i="30"/>
  <c r="BD1929" i="30"/>
  <c r="CS1942" i="30"/>
  <c r="BD1930" i="30"/>
  <c r="CS1943" i="30"/>
  <c r="BD1931" i="30"/>
  <c r="CS1944" i="30"/>
  <c r="BD1932" i="30"/>
  <c r="CS1945" i="30"/>
  <c r="BD1933" i="30"/>
  <c r="CS1946" i="30"/>
  <c r="BD1934" i="30"/>
  <c r="CS1947" i="30"/>
  <c r="BD1935" i="30"/>
  <c r="CS1948" i="30"/>
  <c r="BD1936" i="30"/>
  <c r="CS1949" i="30"/>
  <c r="BD1937" i="30"/>
  <c r="CS1950" i="30"/>
  <c r="BD1938" i="30"/>
  <c r="CS1951" i="30"/>
  <c r="BD1939" i="30"/>
  <c r="CS1952" i="30"/>
  <c r="BD1940" i="30"/>
  <c r="CS1953" i="30"/>
  <c r="BD1941" i="30"/>
  <c r="CS1954" i="30"/>
  <c r="BD1942" i="30"/>
  <c r="CS1955" i="30"/>
  <c r="BD1943" i="30"/>
  <c r="CS1956" i="30"/>
  <c r="BD1944" i="30"/>
  <c r="CS1957" i="30"/>
  <c r="BD1945" i="30"/>
  <c r="CS1958" i="30"/>
  <c r="BD1946" i="30"/>
  <c r="CS1959" i="30"/>
  <c r="BD1947" i="30"/>
  <c r="CS1960" i="30"/>
  <c r="BD1948" i="30"/>
  <c r="CS1961" i="30"/>
  <c r="BD1949" i="30"/>
  <c r="CS1962" i="30"/>
  <c r="BD1950" i="30"/>
  <c r="CS1963" i="30"/>
  <c r="BD1951" i="30"/>
  <c r="CS1964" i="30"/>
  <c r="BD1952" i="30"/>
  <c r="CS1965" i="30"/>
  <c r="BD1953" i="30"/>
  <c r="CS1966" i="30"/>
  <c r="BD1954" i="30"/>
  <c r="CS1967" i="30"/>
  <c r="BD1955" i="30"/>
  <c r="CS1968" i="30"/>
  <c r="BD1956" i="30"/>
  <c r="CS1969" i="30"/>
  <c r="BD1957" i="30"/>
  <c r="CS1970" i="30"/>
  <c r="BD1958" i="30"/>
  <c r="CS1971" i="30"/>
  <c r="BD1959" i="30"/>
  <c r="CS1972" i="30"/>
  <c r="BD1960" i="30"/>
  <c r="CS1973" i="30"/>
  <c r="BD1961" i="30"/>
  <c r="CS1974" i="30"/>
  <c r="BD1962" i="30"/>
  <c r="CS1975" i="30"/>
  <c r="BD1963" i="30"/>
  <c r="CS1976" i="30"/>
  <c r="BD1964" i="30"/>
  <c r="CS1977" i="30"/>
  <c r="BD1965" i="30"/>
  <c r="CS1978" i="30"/>
  <c r="BD1966" i="30"/>
  <c r="CS1979" i="30"/>
  <c r="BD1967" i="30"/>
  <c r="CS1980" i="30"/>
  <c r="BD1968" i="30"/>
  <c r="CS1981" i="30"/>
  <c r="BD1969" i="30"/>
  <c r="CS1982" i="30"/>
  <c r="BD1970" i="30"/>
  <c r="CS1983" i="30"/>
  <c r="BD1971" i="30"/>
  <c r="CS1984" i="30"/>
  <c r="BD1972" i="30"/>
  <c r="CS1985" i="30"/>
  <c r="BD1973" i="30"/>
  <c r="CS1986" i="30"/>
  <c r="BD1974" i="30"/>
  <c r="CS1987" i="30"/>
  <c r="BD1975" i="30"/>
  <c r="CS1988" i="30"/>
  <c r="BD1976" i="30"/>
  <c r="CS1989" i="30"/>
  <c r="BD1977" i="30"/>
  <c r="CS1990" i="30"/>
  <c r="BD1978" i="30"/>
  <c r="CS1991" i="30"/>
  <c r="BD1979" i="30"/>
  <c r="CS1992" i="30"/>
  <c r="BD1980" i="30"/>
  <c r="CS1993" i="30"/>
  <c r="BD1981" i="30"/>
  <c r="CS1994" i="30"/>
  <c r="BD1982" i="30"/>
  <c r="CS1995" i="30"/>
  <c r="BD1983" i="30"/>
  <c r="CS1996" i="30"/>
  <c r="BD1984" i="30"/>
  <c r="CS1997" i="30"/>
  <c r="BD1985" i="30"/>
  <c r="CS1998" i="30"/>
  <c r="BD1986" i="30"/>
  <c r="CS1999" i="30"/>
  <c r="BD1987" i="30"/>
  <c r="CS2000" i="30"/>
  <c r="BD1988" i="30"/>
  <c r="CS2001" i="30"/>
  <c r="BD1989" i="30"/>
  <c r="CS2002" i="30"/>
  <c r="BD1990" i="30"/>
  <c r="CS2003" i="30"/>
  <c r="BD1991" i="30"/>
  <c r="CS2004" i="30"/>
  <c r="BD1992" i="30"/>
  <c r="CS2005" i="30"/>
  <c r="BD1993" i="30"/>
  <c r="CS2006" i="30"/>
  <c r="BD1994" i="30"/>
  <c r="CS2007" i="30"/>
  <c r="BD1995" i="30"/>
  <c r="CS2008" i="30"/>
  <c r="BD1996" i="30"/>
  <c r="CS2009" i="30"/>
  <c r="BD1997" i="30"/>
  <c r="CS2010" i="30"/>
  <c r="BD1998" i="30"/>
  <c r="CS2011" i="30"/>
  <c r="BD1999" i="30"/>
  <c r="CS2012" i="30"/>
  <c r="BD2000" i="30"/>
  <c r="CS2013" i="30"/>
  <c r="BD2001" i="30"/>
  <c r="CS2014" i="30"/>
  <c r="BD2002" i="30"/>
  <c r="CS2015" i="30"/>
  <c r="BD2003" i="30"/>
  <c r="CS2016" i="30"/>
  <c r="BD2004" i="30"/>
  <c r="CS2017" i="30"/>
  <c r="BD2005" i="30"/>
  <c r="CS2018" i="30"/>
  <c r="BD2006" i="30"/>
  <c r="CS2019" i="30"/>
  <c r="BD2007" i="30"/>
  <c r="CS2020" i="30"/>
  <c r="BD2008" i="30"/>
  <c r="CS2021" i="30"/>
  <c r="BD2009" i="30"/>
  <c r="CS2022" i="30"/>
  <c r="BD2010" i="30"/>
  <c r="CS2023" i="30"/>
  <c r="BD2011" i="30"/>
  <c r="CS2024" i="30"/>
  <c r="BD2012" i="30"/>
  <c r="CS2025" i="30"/>
  <c r="BD2013" i="30"/>
  <c r="CS2026" i="30"/>
  <c r="BD2014" i="30"/>
  <c r="CS2027" i="30"/>
  <c r="BD2015" i="30"/>
  <c r="CS2028" i="30"/>
  <c r="BD2016" i="30"/>
  <c r="CS2029" i="30"/>
  <c r="BD2017" i="30"/>
  <c r="CS2030" i="30"/>
  <c r="BD2018" i="30"/>
  <c r="CS2031" i="30"/>
  <c r="BD2019" i="30"/>
  <c r="CS2032" i="30"/>
  <c r="BD2020" i="30"/>
  <c r="CS2033" i="30"/>
  <c r="BD2021" i="30"/>
  <c r="CS2034" i="30"/>
  <c r="BD2022" i="30"/>
  <c r="CS2035" i="30"/>
  <c r="BD2023" i="30"/>
  <c r="CS2036" i="30"/>
  <c r="BD2024" i="30"/>
  <c r="CS2037" i="30"/>
  <c r="BD2025" i="30"/>
  <c r="CS2038" i="30"/>
  <c r="BD2026" i="30"/>
  <c r="CS2039" i="30"/>
  <c r="BD2027" i="30"/>
  <c r="CS2040" i="30"/>
  <c r="BD2028" i="30"/>
  <c r="CS2041" i="30"/>
  <c r="BD2029" i="30"/>
  <c r="CS2042" i="30"/>
  <c r="BD2030" i="30"/>
  <c r="CS2043" i="30"/>
  <c r="BD2031" i="30"/>
  <c r="CS2044" i="30"/>
  <c r="BD2032" i="30"/>
  <c r="CS2045" i="30"/>
  <c r="BD2033" i="30"/>
  <c r="CS2046" i="30"/>
  <c r="BD2034" i="30"/>
  <c r="CS2047" i="30"/>
  <c r="BD2035" i="30"/>
  <c r="CS2048" i="30"/>
  <c r="BD2036" i="30"/>
  <c r="CS2049" i="30"/>
  <c r="BD2037" i="30"/>
  <c r="CS2050" i="30"/>
  <c r="BD2038" i="30"/>
  <c r="CS2051" i="30"/>
  <c r="BD2039" i="30"/>
  <c r="CS2052" i="30"/>
  <c r="BD2040" i="30"/>
  <c r="CS2053" i="30"/>
  <c r="BD2041" i="30"/>
  <c r="CS2054" i="30"/>
  <c r="BD2042" i="30"/>
  <c r="CS2055" i="30"/>
  <c r="BD2043" i="30"/>
  <c r="CS2056" i="30"/>
  <c r="BD2044" i="30"/>
  <c r="CS2057" i="30"/>
  <c r="BD2045" i="30"/>
  <c r="CS2058" i="30"/>
  <c r="BD2046" i="30"/>
  <c r="CS2059" i="30"/>
  <c r="BD2047" i="30"/>
  <c r="CS2060" i="30"/>
  <c r="BD2048" i="30"/>
  <c r="CS2061" i="30"/>
  <c r="BD2049" i="30"/>
  <c r="CS2062" i="30"/>
  <c r="BD2050" i="30"/>
  <c r="CS2063" i="30"/>
  <c r="BD2051" i="30"/>
  <c r="CS2064" i="30"/>
  <c r="BD2052" i="30"/>
  <c r="CS2065" i="30"/>
  <c r="BD2053" i="30"/>
  <c r="CS2066" i="30"/>
  <c r="BD2054" i="30"/>
  <c r="CS2067" i="30"/>
  <c r="BD2055" i="30"/>
  <c r="CS2068" i="30"/>
  <c r="BD2056" i="30"/>
  <c r="CS2069" i="30"/>
  <c r="BD2057" i="30"/>
  <c r="CS2070" i="30"/>
  <c r="BD2058" i="30"/>
  <c r="CS2071" i="30"/>
  <c r="BD2059" i="30"/>
  <c r="CS2072" i="30"/>
  <c r="BD2060" i="30"/>
  <c r="CS2073" i="30"/>
  <c r="BD2061" i="30"/>
  <c r="CS2074" i="30"/>
  <c r="BD2062" i="30"/>
  <c r="CS2075" i="30"/>
  <c r="BD2063" i="30"/>
  <c r="CS2076" i="30"/>
  <c r="BD2064" i="30"/>
  <c r="CS2077" i="30"/>
  <c r="BD2065" i="30"/>
  <c r="CS2078" i="30"/>
  <c r="BD2066" i="30"/>
  <c r="CS2079" i="30"/>
  <c r="BD2067" i="30"/>
  <c r="CS2080" i="30"/>
  <c r="BD2068" i="30"/>
  <c r="CS2081" i="30"/>
  <c r="BD2069" i="30"/>
  <c r="CS2082" i="30"/>
  <c r="BD2070" i="30"/>
  <c r="CS2083" i="30"/>
  <c r="BD2071" i="30"/>
  <c r="CS2084" i="30"/>
  <c r="BD2072" i="30"/>
  <c r="CS2085" i="30"/>
  <c r="BD2073" i="30"/>
  <c r="CS2086" i="30"/>
  <c r="BD2074" i="30"/>
  <c r="CS2087" i="30"/>
  <c r="BD2075" i="30"/>
  <c r="CS2088" i="30"/>
  <c r="BD2076" i="30"/>
  <c r="CS2089" i="30"/>
  <c r="BD2077" i="30"/>
  <c r="CS2090" i="30"/>
  <c r="BD2078" i="30"/>
  <c r="CS2091" i="30"/>
  <c r="BD2079" i="30"/>
  <c r="CS2092" i="30"/>
  <c r="BD2080" i="30"/>
  <c r="CS2093" i="30"/>
  <c r="BD2081" i="30"/>
  <c r="CS2094" i="30"/>
  <c r="BD2082" i="30"/>
  <c r="CS2095" i="30"/>
  <c r="BD2083" i="30"/>
  <c r="CS2096" i="30"/>
  <c r="BD2084" i="30"/>
  <c r="CS2097" i="30"/>
  <c r="BD2085" i="30"/>
  <c r="CS2098" i="30"/>
  <c r="BD2086" i="30"/>
  <c r="CS2099" i="30"/>
  <c r="BD2087" i="30"/>
  <c r="CS2100" i="30"/>
  <c r="BD2088" i="30"/>
  <c r="CS2101" i="30"/>
  <c r="BD2089" i="30"/>
  <c r="CS2102" i="30"/>
  <c r="BD2090" i="30"/>
  <c r="CS2103" i="30"/>
  <c r="BD2091" i="30"/>
  <c r="CS2104" i="30"/>
  <c r="BD2092" i="30"/>
  <c r="CS2105" i="30"/>
  <c r="BD2093" i="30"/>
  <c r="CS2106" i="30"/>
  <c r="BD2094" i="30"/>
  <c r="CS2107" i="30"/>
  <c r="BD2095" i="30"/>
  <c r="CS2108" i="30"/>
  <c r="BD2096" i="30"/>
  <c r="CS2109" i="30"/>
  <c r="BD2097" i="30"/>
  <c r="CS2110" i="30"/>
  <c r="BD2098" i="30"/>
  <c r="CS2111" i="30"/>
  <c r="BD2099" i="30"/>
  <c r="CS2112" i="30"/>
  <c r="BD2100" i="30"/>
  <c r="CS2113" i="30"/>
  <c r="BD2101" i="30"/>
  <c r="CS2114" i="30"/>
  <c r="BD2102" i="30"/>
  <c r="CS2115" i="30"/>
  <c r="BD2103" i="30"/>
  <c r="CS2116" i="30"/>
  <c r="BD2104" i="30"/>
  <c r="CS2117" i="30"/>
  <c r="BD2105" i="30"/>
  <c r="CS2118" i="30"/>
  <c r="BD2106" i="30"/>
  <c r="CS2119" i="30"/>
  <c r="BD2107" i="30"/>
  <c r="CS2120" i="30"/>
  <c r="BD2108" i="30"/>
  <c r="CS2121" i="30"/>
  <c r="BD2109" i="30"/>
  <c r="CS2122" i="30"/>
  <c r="BD2110" i="30"/>
  <c r="CS2123" i="30"/>
  <c r="BD2111" i="30"/>
  <c r="CS2124" i="30"/>
  <c r="BD2112" i="30"/>
  <c r="CS2125" i="30"/>
  <c r="BD2113" i="30"/>
  <c r="CS2126" i="30"/>
  <c r="BD2114" i="30"/>
  <c r="CS2127" i="30"/>
  <c r="BD2115" i="30"/>
  <c r="CS2128" i="30"/>
  <c r="BD2116" i="30"/>
  <c r="CS2129" i="30"/>
  <c r="DJ29" i="30"/>
  <c r="DK29" i="30" s="1"/>
  <c r="BH11" i="30"/>
  <c r="DI12" i="30" s="1"/>
  <c r="BH12" i="30"/>
  <c r="BS11" i="30"/>
  <c r="BY11" i="30" s="1"/>
  <c r="DE19" i="30" s="1"/>
  <c r="BS12" i="30"/>
  <c r="BY12" i="30" s="1"/>
  <c r="BS13" i="30"/>
  <c r="BY13" i="30"/>
  <c r="BV11" i="30"/>
  <c r="DI16" i="30" s="1"/>
  <c r="BV12" i="30"/>
  <c r="AH366" i="32"/>
  <c r="AG366" i="32"/>
  <c r="AF366" i="32"/>
  <c r="AE366" i="32"/>
  <c r="AD366" i="32"/>
  <c r="AC366" i="32"/>
  <c r="AB366" i="32"/>
  <c r="AA366" i="32"/>
  <c r="Z366" i="32"/>
  <c r="Y366" i="32"/>
  <c r="X366" i="32"/>
  <c r="AH365" i="32"/>
  <c r="AG365" i="32"/>
  <c r="AF365" i="32"/>
  <c r="AE365" i="32"/>
  <c r="AD365" i="32"/>
  <c r="AC365" i="32"/>
  <c r="AB365" i="32"/>
  <c r="AA365" i="32"/>
  <c r="Z365" i="32"/>
  <c r="Y365" i="32"/>
  <c r="X365" i="32"/>
  <c r="AH364" i="32"/>
  <c r="AG364" i="32"/>
  <c r="AF364" i="32"/>
  <c r="AE364" i="32"/>
  <c r="AD364" i="32"/>
  <c r="AC364" i="32"/>
  <c r="AB364" i="32"/>
  <c r="AA364" i="32"/>
  <c r="Z364" i="32"/>
  <c r="Y364" i="32"/>
  <c r="X364" i="32"/>
  <c r="AH363" i="32"/>
  <c r="AG363" i="32"/>
  <c r="AF363" i="32"/>
  <c r="AE363" i="32"/>
  <c r="AD363" i="32"/>
  <c r="AC363" i="32"/>
  <c r="AB363" i="32"/>
  <c r="AA363" i="32"/>
  <c r="Z363" i="32"/>
  <c r="Y363" i="32"/>
  <c r="X363" i="32"/>
  <c r="AH362" i="32"/>
  <c r="AG362" i="32"/>
  <c r="AF362" i="32"/>
  <c r="AE362" i="32"/>
  <c r="AD362" i="32"/>
  <c r="AC362" i="32"/>
  <c r="AB362" i="32"/>
  <c r="AA362" i="32"/>
  <c r="Z362" i="32"/>
  <c r="Y362" i="32"/>
  <c r="X362" i="32"/>
  <c r="AH361" i="32"/>
  <c r="AG361" i="32"/>
  <c r="AF361" i="32"/>
  <c r="AE361" i="32"/>
  <c r="AD361" i="32"/>
  <c r="AC361" i="32"/>
  <c r="AB361" i="32"/>
  <c r="AA361" i="32"/>
  <c r="Z361" i="32"/>
  <c r="Y361" i="32"/>
  <c r="X361" i="32"/>
  <c r="AH360" i="32"/>
  <c r="AG360" i="32"/>
  <c r="AF360" i="32"/>
  <c r="AE360" i="32"/>
  <c r="AD360" i="32"/>
  <c r="AC360" i="32"/>
  <c r="AB360" i="32"/>
  <c r="AA360" i="32"/>
  <c r="Z360" i="32"/>
  <c r="Y360" i="32"/>
  <c r="X360" i="32"/>
  <c r="AH359" i="32"/>
  <c r="AG359" i="32"/>
  <c r="AF359" i="32"/>
  <c r="AE359" i="32"/>
  <c r="AD359" i="32"/>
  <c r="AC359" i="32"/>
  <c r="AB359" i="32"/>
  <c r="AA359" i="32"/>
  <c r="Z359" i="32"/>
  <c r="Y359" i="32"/>
  <c r="X359" i="32"/>
  <c r="AH358" i="32"/>
  <c r="AG358" i="32"/>
  <c r="AF358" i="32"/>
  <c r="AE358" i="32"/>
  <c r="AD358" i="32"/>
  <c r="AC358" i="32"/>
  <c r="AB358" i="32"/>
  <c r="AA358" i="32"/>
  <c r="Z358" i="32"/>
  <c r="Y358" i="32"/>
  <c r="X358" i="32"/>
  <c r="AH357" i="32"/>
  <c r="AG357" i="32"/>
  <c r="AF357" i="32"/>
  <c r="AE357" i="32"/>
  <c r="AD357" i="32"/>
  <c r="AC357" i="32"/>
  <c r="AB357" i="32"/>
  <c r="AA357" i="32"/>
  <c r="Z357" i="32"/>
  <c r="Y357" i="32"/>
  <c r="X357" i="32"/>
  <c r="AH356" i="32"/>
  <c r="AG356" i="32"/>
  <c r="AF356" i="32"/>
  <c r="AE356" i="32"/>
  <c r="AD356" i="32"/>
  <c r="AC356" i="32"/>
  <c r="AB356" i="32"/>
  <c r="AA356" i="32"/>
  <c r="Z356" i="32"/>
  <c r="Y356" i="32"/>
  <c r="X356" i="32"/>
  <c r="AH355" i="32"/>
  <c r="AG355" i="32"/>
  <c r="AF355" i="32"/>
  <c r="AE355" i="32"/>
  <c r="AD355" i="32"/>
  <c r="AC355" i="32"/>
  <c r="AB355" i="32"/>
  <c r="AA355" i="32"/>
  <c r="Z355" i="32"/>
  <c r="Y355" i="32"/>
  <c r="X355" i="32"/>
  <c r="AH354" i="32"/>
  <c r="AG354" i="32"/>
  <c r="AF354" i="32"/>
  <c r="AE354" i="32"/>
  <c r="AD354" i="32"/>
  <c r="AC354" i="32"/>
  <c r="AB354" i="32"/>
  <c r="AA354" i="32"/>
  <c r="Z354" i="32"/>
  <c r="Y354" i="32"/>
  <c r="X354" i="32"/>
  <c r="AH353" i="32"/>
  <c r="AG353" i="32"/>
  <c r="AF353" i="32"/>
  <c r="AE353" i="32"/>
  <c r="AD353" i="32"/>
  <c r="AC353" i="32"/>
  <c r="AB353" i="32"/>
  <c r="AA353" i="32"/>
  <c r="Z353" i="32"/>
  <c r="Y353" i="32"/>
  <c r="X353" i="32"/>
  <c r="AH352" i="32"/>
  <c r="AG352" i="32"/>
  <c r="AF352" i="32"/>
  <c r="AE352" i="32"/>
  <c r="AD352" i="32"/>
  <c r="AC352" i="32"/>
  <c r="AB352" i="32"/>
  <c r="AA352" i="32"/>
  <c r="Z352" i="32"/>
  <c r="Y352" i="32"/>
  <c r="X352" i="32"/>
  <c r="AH351" i="32"/>
  <c r="AG351" i="32"/>
  <c r="AF351" i="32"/>
  <c r="AE351" i="32"/>
  <c r="AD351" i="32"/>
  <c r="AC351" i="32"/>
  <c r="AB351" i="32"/>
  <c r="AA351" i="32"/>
  <c r="Z351" i="32"/>
  <c r="Y351" i="32"/>
  <c r="X351" i="32"/>
  <c r="AH350" i="32"/>
  <c r="AG350" i="32"/>
  <c r="AF350" i="32"/>
  <c r="AE350" i="32"/>
  <c r="AD350" i="32"/>
  <c r="AC350" i="32"/>
  <c r="AB350" i="32"/>
  <c r="AA350" i="32"/>
  <c r="Z350" i="32"/>
  <c r="Y350" i="32"/>
  <c r="X350" i="32"/>
  <c r="AH349" i="32"/>
  <c r="AG349" i="32"/>
  <c r="AF349" i="32"/>
  <c r="AE349" i="32"/>
  <c r="AD349" i="32"/>
  <c r="AC349" i="32"/>
  <c r="AB349" i="32"/>
  <c r="AA349" i="32"/>
  <c r="Z349" i="32"/>
  <c r="Y349" i="32"/>
  <c r="X349" i="32"/>
  <c r="AH348" i="32"/>
  <c r="AG348" i="32"/>
  <c r="AF348" i="32"/>
  <c r="AE348" i="32"/>
  <c r="AD348" i="32"/>
  <c r="AC348" i="32"/>
  <c r="AB348" i="32"/>
  <c r="AA348" i="32"/>
  <c r="Z348" i="32"/>
  <c r="Y348" i="32"/>
  <c r="X348" i="32"/>
  <c r="AH347" i="32"/>
  <c r="AG347" i="32"/>
  <c r="AF347" i="32"/>
  <c r="AE347" i="32"/>
  <c r="AD347" i="32"/>
  <c r="AC347" i="32"/>
  <c r="AB347" i="32"/>
  <c r="AA347" i="32"/>
  <c r="Z347" i="32"/>
  <c r="Y347" i="32"/>
  <c r="X347" i="32"/>
  <c r="AH346" i="32"/>
  <c r="AG346" i="32"/>
  <c r="AF346" i="32"/>
  <c r="AE346" i="32"/>
  <c r="AD346" i="32"/>
  <c r="AC346" i="32"/>
  <c r="AB346" i="32"/>
  <c r="AA346" i="32"/>
  <c r="Z346" i="32"/>
  <c r="Y346" i="32"/>
  <c r="X346" i="32"/>
  <c r="AH345" i="32"/>
  <c r="AG345" i="32"/>
  <c r="AF345" i="32"/>
  <c r="AE345" i="32"/>
  <c r="AD345" i="32"/>
  <c r="AC345" i="32"/>
  <c r="AB345" i="32"/>
  <c r="AA345" i="32"/>
  <c r="Z345" i="32"/>
  <c r="Y345" i="32"/>
  <c r="X345" i="32"/>
  <c r="AH344" i="32"/>
  <c r="AG344" i="32"/>
  <c r="AF344" i="32"/>
  <c r="AE344" i="32"/>
  <c r="AD344" i="32"/>
  <c r="AC344" i="32"/>
  <c r="AB344" i="32"/>
  <c r="AA344" i="32"/>
  <c r="Z344" i="32"/>
  <c r="Y344" i="32"/>
  <c r="X344" i="32"/>
  <c r="AH343" i="32"/>
  <c r="AG343" i="32"/>
  <c r="AF343" i="32"/>
  <c r="AE343" i="32"/>
  <c r="AD343" i="32"/>
  <c r="AC343" i="32"/>
  <c r="AB343" i="32"/>
  <c r="AA343" i="32"/>
  <c r="Z343" i="32"/>
  <c r="Y343" i="32"/>
  <c r="X343" i="32"/>
  <c r="AH342" i="32"/>
  <c r="AG342" i="32"/>
  <c r="AF342" i="32"/>
  <c r="AE342" i="32"/>
  <c r="AD342" i="32"/>
  <c r="AC342" i="32"/>
  <c r="AB342" i="32"/>
  <c r="AA342" i="32"/>
  <c r="Z342" i="32"/>
  <c r="Y342" i="32"/>
  <c r="X342" i="32"/>
  <c r="AH341" i="32"/>
  <c r="AG341" i="32"/>
  <c r="AF341" i="32"/>
  <c r="AE341" i="32"/>
  <c r="AD341" i="32"/>
  <c r="AC341" i="32"/>
  <c r="AB341" i="32"/>
  <c r="AA341" i="32"/>
  <c r="Z341" i="32"/>
  <c r="Y341" i="32"/>
  <c r="X341" i="32"/>
  <c r="AH340" i="32"/>
  <c r="AG340" i="32"/>
  <c r="AF340" i="32"/>
  <c r="AE340" i="32"/>
  <c r="AD340" i="32"/>
  <c r="AC340" i="32"/>
  <c r="AB340" i="32"/>
  <c r="AA340" i="32"/>
  <c r="Z340" i="32"/>
  <c r="Y340" i="32"/>
  <c r="X340" i="32"/>
  <c r="AH339" i="32"/>
  <c r="AG339" i="32"/>
  <c r="AF339" i="32"/>
  <c r="AE339" i="32"/>
  <c r="AD339" i="32"/>
  <c r="AC339" i="32"/>
  <c r="AB339" i="32"/>
  <c r="AA339" i="32"/>
  <c r="Z339" i="32"/>
  <c r="Y339" i="32"/>
  <c r="X339" i="32"/>
  <c r="AH338" i="32"/>
  <c r="AG338" i="32"/>
  <c r="AF338" i="32"/>
  <c r="AE338" i="32"/>
  <c r="AD338" i="32"/>
  <c r="AC338" i="32"/>
  <c r="AB338" i="32"/>
  <c r="AA338" i="32"/>
  <c r="Z338" i="32"/>
  <c r="Y338" i="32"/>
  <c r="X338" i="32"/>
  <c r="AH337" i="32"/>
  <c r="AG337" i="32"/>
  <c r="AF337" i="32"/>
  <c r="AE337" i="32"/>
  <c r="AD337" i="32"/>
  <c r="AC337" i="32"/>
  <c r="AB337" i="32"/>
  <c r="AA337" i="32"/>
  <c r="Z337" i="32"/>
  <c r="Y337" i="32"/>
  <c r="X337" i="32"/>
  <c r="AH336" i="32"/>
  <c r="AG336" i="32"/>
  <c r="AF336" i="32"/>
  <c r="AE336" i="32"/>
  <c r="AD336" i="32"/>
  <c r="AC336" i="32"/>
  <c r="AB336" i="32"/>
  <c r="AA336" i="32"/>
  <c r="Z336" i="32"/>
  <c r="Y336" i="32"/>
  <c r="X336" i="32"/>
  <c r="AH335" i="32"/>
  <c r="AG335" i="32"/>
  <c r="AF335" i="32"/>
  <c r="AE335" i="32"/>
  <c r="AD335" i="32"/>
  <c r="AC335" i="32"/>
  <c r="AB335" i="32"/>
  <c r="AA335" i="32"/>
  <c r="Z335" i="32"/>
  <c r="Y335" i="32"/>
  <c r="X335" i="32"/>
  <c r="AH334" i="32"/>
  <c r="AG334" i="32"/>
  <c r="AF334" i="32"/>
  <c r="AE334" i="32"/>
  <c r="AD334" i="32"/>
  <c r="AC334" i="32"/>
  <c r="AB334" i="32"/>
  <c r="AA334" i="32"/>
  <c r="Z334" i="32"/>
  <c r="Y334" i="32"/>
  <c r="X334" i="32"/>
  <c r="AH333" i="32"/>
  <c r="AG333" i="32"/>
  <c r="AF333" i="32"/>
  <c r="AE333" i="32"/>
  <c r="AD333" i="32"/>
  <c r="AC333" i="32"/>
  <c r="AB333" i="32"/>
  <c r="AA333" i="32"/>
  <c r="Z333" i="32"/>
  <c r="Y333" i="32"/>
  <c r="X333" i="32"/>
  <c r="AH332" i="32"/>
  <c r="AG332" i="32"/>
  <c r="AF332" i="32"/>
  <c r="AE332" i="32"/>
  <c r="AD332" i="32"/>
  <c r="AC332" i="32"/>
  <c r="AB332" i="32"/>
  <c r="AA332" i="32"/>
  <c r="Z332" i="32"/>
  <c r="Y332" i="32"/>
  <c r="X332" i="32"/>
  <c r="AH331" i="32"/>
  <c r="AG331" i="32"/>
  <c r="AF331" i="32"/>
  <c r="AE331" i="32"/>
  <c r="AD331" i="32"/>
  <c r="AC331" i="32"/>
  <c r="AB331" i="32"/>
  <c r="AA331" i="32"/>
  <c r="Z331" i="32"/>
  <c r="Y331" i="32"/>
  <c r="X331" i="32"/>
  <c r="AH330" i="32"/>
  <c r="AG330" i="32"/>
  <c r="AF330" i="32"/>
  <c r="AE330" i="32"/>
  <c r="AD330" i="32"/>
  <c r="AC330" i="32"/>
  <c r="AB330" i="32"/>
  <c r="AA330" i="32"/>
  <c r="Z330" i="32"/>
  <c r="Y330" i="32"/>
  <c r="X330" i="32"/>
  <c r="AH329" i="32"/>
  <c r="AG329" i="32"/>
  <c r="AF329" i="32"/>
  <c r="AE329" i="32"/>
  <c r="AD329" i="32"/>
  <c r="AC329" i="32"/>
  <c r="AB329" i="32"/>
  <c r="AA329" i="32"/>
  <c r="Z329" i="32"/>
  <c r="Y329" i="32"/>
  <c r="X329" i="32"/>
  <c r="AH328" i="32"/>
  <c r="AG328" i="32"/>
  <c r="AF328" i="32"/>
  <c r="AE328" i="32"/>
  <c r="AD328" i="32"/>
  <c r="AC328" i="32"/>
  <c r="AB328" i="32"/>
  <c r="AA328" i="32"/>
  <c r="Z328" i="32"/>
  <c r="Y328" i="32"/>
  <c r="X328" i="32"/>
  <c r="AH327" i="32"/>
  <c r="AG327" i="32"/>
  <c r="AF327" i="32"/>
  <c r="AE327" i="32"/>
  <c r="AD327" i="32"/>
  <c r="AC327" i="32"/>
  <c r="AB327" i="32"/>
  <c r="AA327" i="32"/>
  <c r="Z327" i="32"/>
  <c r="Y327" i="32"/>
  <c r="X327" i="32"/>
  <c r="AH326" i="32"/>
  <c r="AG326" i="32"/>
  <c r="AF326" i="32"/>
  <c r="AE326" i="32"/>
  <c r="AD326" i="32"/>
  <c r="AC326" i="32"/>
  <c r="AB326" i="32"/>
  <c r="AA326" i="32"/>
  <c r="Z326" i="32"/>
  <c r="Y326" i="32"/>
  <c r="X326" i="32"/>
  <c r="AH325" i="32"/>
  <c r="AG325" i="32"/>
  <c r="AF325" i="32"/>
  <c r="AE325" i="32"/>
  <c r="AD325" i="32"/>
  <c r="AC325" i="32"/>
  <c r="AB325" i="32"/>
  <c r="AA325" i="32"/>
  <c r="Z325" i="32"/>
  <c r="Y325" i="32"/>
  <c r="X325" i="32"/>
  <c r="AH324" i="32"/>
  <c r="AG324" i="32"/>
  <c r="AF324" i="32"/>
  <c r="AE324" i="32"/>
  <c r="AD324" i="32"/>
  <c r="AC324" i="32"/>
  <c r="AB324" i="32"/>
  <c r="AA324" i="32"/>
  <c r="Z324" i="32"/>
  <c r="Y324" i="32"/>
  <c r="X324" i="32"/>
  <c r="AH323" i="32"/>
  <c r="AG323" i="32"/>
  <c r="AF323" i="32"/>
  <c r="AE323" i="32"/>
  <c r="AD323" i="32"/>
  <c r="AC323" i="32"/>
  <c r="AB323" i="32"/>
  <c r="AA323" i="32"/>
  <c r="Z323" i="32"/>
  <c r="Y323" i="32"/>
  <c r="X323" i="32"/>
  <c r="AH322" i="32"/>
  <c r="AG322" i="32"/>
  <c r="AF322" i="32"/>
  <c r="AE322" i="32"/>
  <c r="AD322" i="32"/>
  <c r="AC322" i="32"/>
  <c r="AB322" i="32"/>
  <c r="AA322" i="32"/>
  <c r="Z322" i="32"/>
  <c r="Y322" i="32"/>
  <c r="X322" i="32"/>
  <c r="AH321" i="32"/>
  <c r="AG321" i="32"/>
  <c r="AF321" i="32"/>
  <c r="AE321" i="32"/>
  <c r="AD321" i="32"/>
  <c r="AC321" i="32"/>
  <c r="AB321" i="32"/>
  <c r="AA321" i="32"/>
  <c r="Z321" i="32"/>
  <c r="Y321" i="32"/>
  <c r="X321" i="32"/>
  <c r="AH320" i="32"/>
  <c r="AG320" i="32"/>
  <c r="AF320" i="32"/>
  <c r="AE320" i="32"/>
  <c r="AD320" i="32"/>
  <c r="AC320" i="32"/>
  <c r="AB320" i="32"/>
  <c r="AA320" i="32"/>
  <c r="Z320" i="32"/>
  <c r="Y320" i="32"/>
  <c r="X320" i="32"/>
  <c r="AH319" i="32"/>
  <c r="AG319" i="32"/>
  <c r="AF319" i="32"/>
  <c r="AE319" i="32"/>
  <c r="AD319" i="32"/>
  <c r="AC319" i="32"/>
  <c r="AB319" i="32"/>
  <c r="AA319" i="32"/>
  <c r="Z319" i="32"/>
  <c r="Y319" i="32"/>
  <c r="X319" i="32"/>
  <c r="AH318" i="32"/>
  <c r="AG318" i="32"/>
  <c r="AF318" i="32"/>
  <c r="AE318" i="32"/>
  <c r="AD318" i="32"/>
  <c r="AC318" i="32"/>
  <c r="AB318" i="32"/>
  <c r="AA318" i="32"/>
  <c r="Z318" i="32"/>
  <c r="Y318" i="32"/>
  <c r="X318" i="32"/>
  <c r="AH317" i="32"/>
  <c r="AG317" i="32"/>
  <c r="AF317" i="32"/>
  <c r="AE317" i="32"/>
  <c r="AD317" i="32"/>
  <c r="AC317" i="32"/>
  <c r="AB317" i="32"/>
  <c r="AA317" i="32"/>
  <c r="Z317" i="32"/>
  <c r="Y317" i="32"/>
  <c r="X317" i="32"/>
  <c r="AH316" i="32"/>
  <c r="AG316" i="32"/>
  <c r="AF316" i="32"/>
  <c r="AE316" i="32"/>
  <c r="AD316" i="32"/>
  <c r="AC316" i="32"/>
  <c r="AB316" i="32"/>
  <c r="AA316" i="32"/>
  <c r="Z316" i="32"/>
  <c r="Y316" i="32"/>
  <c r="X316" i="32"/>
  <c r="AH315" i="32"/>
  <c r="AG315" i="32"/>
  <c r="AF315" i="32"/>
  <c r="AE315" i="32"/>
  <c r="AD315" i="32"/>
  <c r="AC315" i="32"/>
  <c r="AB315" i="32"/>
  <c r="AA315" i="32"/>
  <c r="Z315" i="32"/>
  <c r="Y315" i="32"/>
  <c r="X315" i="32"/>
  <c r="AH314" i="32"/>
  <c r="AG314" i="32"/>
  <c r="AF314" i="32"/>
  <c r="AE314" i="32"/>
  <c r="AD314" i="32"/>
  <c r="AC314" i="32"/>
  <c r="AB314" i="32"/>
  <c r="AA314" i="32"/>
  <c r="Z314" i="32"/>
  <c r="Y314" i="32"/>
  <c r="X314" i="32"/>
  <c r="AH313" i="32"/>
  <c r="AG313" i="32"/>
  <c r="AF313" i="32"/>
  <c r="AE313" i="32"/>
  <c r="AD313" i="32"/>
  <c r="AC313" i="32"/>
  <c r="AB313" i="32"/>
  <c r="AA313" i="32"/>
  <c r="Z313" i="32"/>
  <c r="Y313" i="32"/>
  <c r="X313" i="32"/>
  <c r="AH312" i="32"/>
  <c r="AG312" i="32"/>
  <c r="AF312" i="32"/>
  <c r="AE312" i="32"/>
  <c r="AD312" i="32"/>
  <c r="AC312" i="32"/>
  <c r="AB312" i="32"/>
  <c r="AA312" i="32"/>
  <c r="Z312" i="32"/>
  <c r="Y312" i="32"/>
  <c r="X312" i="32"/>
  <c r="AH311" i="32"/>
  <c r="AG311" i="32"/>
  <c r="AF311" i="32"/>
  <c r="AE311" i="32"/>
  <c r="AD311" i="32"/>
  <c r="AC311" i="32"/>
  <c r="AB311" i="32"/>
  <c r="AA311" i="32"/>
  <c r="Z311" i="32"/>
  <c r="Y311" i="32"/>
  <c r="X311" i="32"/>
  <c r="AH310" i="32"/>
  <c r="AG310" i="32"/>
  <c r="AF310" i="32"/>
  <c r="AE310" i="32"/>
  <c r="AD310" i="32"/>
  <c r="AC310" i="32"/>
  <c r="AB310" i="32"/>
  <c r="AA310" i="32"/>
  <c r="Z310" i="32"/>
  <c r="Y310" i="32"/>
  <c r="X310" i="32"/>
  <c r="AH309" i="32"/>
  <c r="AG309" i="32"/>
  <c r="AF309" i="32"/>
  <c r="AE309" i="32"/>
  <c r="AD309" i="32"/>
  <c r="AC309" i="32"/>
  <c r="AB309" i="32"/>
  <c r="AA309" i="32"/>
  <c r="Z309" i="32"/>
  <c r="Y309" i="32"/>
  <c r="X309" i="32"/>
  <c r="AH308" i="32"/>
  <c r="AG308" i="32"/>
  <c r="AF308" i="32"/>
  <c r="AE308" i="32"/>
  <c r="AD308" i="32"/>
  <c r="AC308" i="32"/>
  <c r="AB308" i="32"/>
  <c r="AA308" i="32"/>
  <c r="Z308" i="32"/>
  <c r="Y308" i="32"/>
  <c r="X308" i="32"/>
  <c r="AH307" i="32"/>
  <c r="AG307" i="32"/>
  <c r="AF307" i="32"/>
  <c r="AE307" i="32"/>
  <c r="AD307" i="32"/>
  <c r="AC307" i="32"/>
  <c r="AB307" i="32"/>
  <c r="AA307" i="32"/>
  <c r="Z307" i="32"/>
  <c r="Y307" i="32"/>
  <c r="X307" i="32"/>
  <c r="AH306" i="32"/>
  <c r="AG306" i="32"/>
  <c r="AF306" i="32"/>
  <c r="AE306" i="32"/>
  <c r="AD306" i="32"/>
  <c r="AC306" i="32"/>
  <c r="AB306" i="32"/>
  <c r="AA306" i="32"/>
  <c r="Z306" i="32"/>
  <c r="Y306" i="32"/>
  <c r="X306" i="32"/>
  <c r="AH305" i="32"/>
  <c r="AG305" i="32"/>
  <c r="AF305" i="32"/>
  <c r="AE305" i="32"/>
  <c r="AD305" i="32"/>
  <c r="AC305" i="32"/>
  <c r="AB305" i="32"/>
  <c r="AA305" i="32"/>
  <c r="Z305" i="32"/>
  <c r="Y305" i="32"/>
  <c r="X305" i="32"/>
  <c r="AH304" i="32"/>
  <c r="AG304" i="32"/>
  <c r="AF304" i="32"/>
  <c r="AE304" i="32"/>
  <c r="AD304" i="32"/>
  <c r="AC304" i="32"/>
  <c r="AB304" i="32"/>
  <c r="AA304" i="32"/>
  <c r="Z304" i="32"/>
  <c r="Y304" i="32"/>
  <c r="X304" i="32"/>
  <c r="AH303" i="32"/>
  <c r="AG303" i="32"/>
  <c r="AF303" i="32"/>
  <c r="AE303" i="32"/>
  <c r="AD303" i="32"/>
  <c r="AC303" i="32"/>
  <c r="AB303" i="32"/>
  <c r="AA303" i="32"/>
  <c r="Z303" i="32"/>
  <c r="Y303" i="32"/>
  <c r="X303" i="32"/>
  <c r="AH302" i="32"/>
  <c r="AG302" i="32"/>
  <c r="AF302" i="32"/>
  <c r="AE302" i="32"/>
  <c r="AD302" i="32"/>
  <c r="AC302" i="32"/>
  <c r="AB302" i="32"/>
  <c r="AA302" i="32"/>
  <c r="Z302" i="32"/>
  <c r="Y302" i="32"/>
  <c r="X302" i="32"/>
  <c r="AH301" i="32"/>
  <c r="AG301" i="32"/>
  <c r="AF301" i="32"/>
  <c r="AE301" i="32"/>
  <c r="AD301" i="32"/>
  <c r="AC301" i="32"/>
  <c r="AB301" i="32"/>
  <c r="AA301" i="32"/>
  <c r="Z301" i="32"/>
  <c r="Y301" i="32"/>
  <c r="X301" i="32"/>
  <c r="AH300" i="32"/>
  <c r="AG300" i="32"/>
  <c r="AF300" i="32"/>
  <c r="AE300" i="32"/>
  <c r="AD300" i="32"/>
  <c r="AC300" i="32"/>
  <c r="AB300" i="32"/>
  <c r="AA300" i="32"/>
  <c r="Z300" i="32"/>
  <c r="Y300" i="32"/>
  <c r="X300" i="32"/>
  <c r="AH299" i="32"/>
  <c r="AG299" i="32"/>
  <c r="AF299" i="32"/>
  <c r="AE299" i="32"/>
  <c r="AD299" i="32"/>
  <c r="AC299" i="32"/>
  <c r="AB299" i="32"/>
  <c r="AA299" i="32"/>
  <c r="Z299" i="32"/>
  <c r="Y299" i="32"/>
  <c r="X299" i="32"/>
  <c r="AH298" i="32"/>
  <c r="AG298" i="32"/>
  <c r="AF298" i="32"/>
  <c r="AE298" i="32"/>
  <c r="AD298" i="32"/>
  <c r="AC298" i="32"/>
  <c r="AB298" i="32"/>
  <c r="AA298" i="32"/>
  <c r="Z298" i="32"/>
  <c r="Y298" i="32"/>
  <c r="X298" i="32"/>
  <c r="AH297" i="32"/>
  <c r="AG297" i="32"/>
  <c r="AF297" i="32"/>
  <c r="AE297" i="32"/>
  <c r="AD297" i="32"/>
  <c r="AC297" i="32"/>
  <c r="AB297" i="32"/>
  <c r="AA297" i="32"/>
  <c r="Z297" i="32"/>
  <c r="Y297" i="32"/>
  <c r="X297" i="32"/>
  <c r="AH296" i="32"/>
  <c r="AG296" i="32"/>
  <c r="AF296" i="32"/>
  <c r="AE296" i="32"/>
  <c r="AD296" i="32"/>
  <c r="AC296" i="32"/>
  <c r="AB296" i="32"/>
  <c r="AA296" i="32"/>
  <c r="Z296" i="32"/>
  <c r="Y296" i="32"/>
  <c r="X296" i="32"/>
  <c r="AH295" i="32"/>
  <c r="AG295" i="32"/>
  <c r="AF295" i="32"/>
  <c r="AE295" i="32"/>
  <c r="AD295" i="32"/>
  <c r="AC295" i="32"/>
  <c r="AB295" i="32"/>
  <c r="AA295" i="32"/>
  <c r="Z295" i="32"/>
  <c r="Y295" i="32"/>
  <c r="X295" i="32"/>
  <c r="AH294" i="32"/>
  <c r="AG294" i="32"/>
  <c r="AF294" i="32"/>
  <c r="AE294" i="32"/>
  <c r="AD294" i="32"/>
  <c r="AC294" i="32"/>
  <c r="AB294" i="32"/>
  <c r="AA294" i="32"/>
  <c r="Z294" i="32"/>
  <c r="Y294" i="32"/>
  <c r="X294" i="32"/>
  <c r="AH293" i="32"/>
  <c r="AG293" i="32"/>
  <c r="AF293" i="32"/>
  <c r="AE293" i="32"/>
  <c r="AD293" i="32"/>
  <c r="AC293" i="32"/>
  <c r="AB293" i="32"/>
  <c r="AA293" i="32"/>
  <c r="Z293" i="32"/>
  <c r="Y293" i="32"/>
  <c r="X293" i="32"/>
  <c r="AH292" i="32"/>
  <c r="AG292" i="32"/>
  <c r="AF292" i="32"/>
  <c r="AE292" i="32"/>
  <c r="AD292" i="32"/>
  <c r="AC292" i="32"/>
  <c r="AB292" i="32"/>
  <c r="AA292" i="32"/>
  <c r="Z292" i="32"/>
  <c r="Y292" i="32"/>
  <c r="X292" i="32"/>
  <c r="AH291" i="32"/>
  <c r="AG291" i="32"/>
  <c r="AF291" i="32"/>
  <c r="AE291" i="32"/>
  <c r="AD291" i="32"/>
  <c r="AC291" i="32"/>
  <c r="AB291" i="32"/>
  <c r="AA291" i="32"/>
  <c r="Z291" i="32"/>
  <c r="Y291" i="32"/>
  <c r="X291" i="32"/>
  <c r="AH290" i="32"/>
  <c r="AG290" i="32"/>
  <c r="AF290" i="32"/>
  <c r="AE290" i="32"/>
  <c r="AD290" i="32"/>
  <c r="AC290" i="32"/>
  <c r="AB290" i="32"/>
  <c r="AA290" i="32"/>
  <c r="Z290" i="32"/>
  <c r="Y290" i="32"/>
  <c r="X290" i="32"/>
  <c r="AH289" i="32"/>
  <c r="AG289" i="32"/>
  <c r="AF289" i="32"/>
  <c r="AE289" i="32"/>
  <c r="AD289" i="32"/>
  <c r="AC289" i="32"/>
  <c r="AB289" i="32"/>
  <c r="AA289" i="32"/>
  <c r="Z289" i="32"/>
  <c r="Y289" i="32"/>
  <c r="X289" i="32"/>
  <c r="AH288" i="32"/>
  <c r="AG288" i="32"/>
  <c r="AF288" i="32"/>
  <c r="AE288" i="32"/>
  <c r="AD288" i="32"/>
  <c r="AC288" i="32"/>
  <c r="AB288" i="32"/>
  <c r="AA288" i="32"/>
  <c r="Z288" i="32"/>
  <c r="Y288" i="32"/>
  <c r="X288" i="32"/>
  <c r="AH287" i="32"/>
  <c r="AG287" i="32"/>
  <c r="AF287" i="32"/>
  <c r="AE287" i="32"/>
  <c r="AD287" i="32"/>
  <c r="AC287" i="32"/>
  <c r="AB287" i="32"/>
  <c r="AA287" i="32"/>
  <c r="Z287" i="32"/>
  <c r="Y287" i="32"/>
  <c r="X287" i="32"/>
  <c r="AH286" i="32"/>
  <c r="AG286" i="32"/>
  <c r="AF286" i="32"/>
  <c r="AE286" i="32"/>
  <c r="AD286" i="32"/>
  <c r="AC286" i="32"/>
  <c r="AB286" i="32"/>
  <c r="AA286" i="32"/>
  <c r="Z286" i="32"/>
  <c r="Y286" i="32"/>
  <c r="X286" i="32"/>
  <c r="AH285" i="32"/>
  <c r="AG285" i="32"/>
  <c r="AF285" i="32"/>
  <c r="AE285" i="32"/>
  <c r="AD285" i="32"/>
  <c r="AC285" i="32"/>
  <c r="AB285" i="32"/>
  <c r="AA285" i="32"/>
  <c r="Z285" i="32"/>
  <c r="Y285" i="32"/>
  <c r="X285" i="32"/>
  <c r="AH284" i="32"/>
  <c r="AG284" i="32"/>
  <c r="AF284" i="32"/>
  <c r="AE284" i="32"/>
  <c r="AD284" i="32"/>
  <c r="AC284" i="32"/>
  <c r="AB284" i="32"/>
  <c r="AA284" i="32"/>
  <c r="Z284" i="32"/>
  <c r="Y284" i="32"/>
  <c r="X284" i="32"/>
  <c r="AH283" i="32"/>
  <c r="AG283" i="32"/>
  <c r="AF283" i="32"/>
  <c r="AE283" i="32"/>
  <c r="AD283" i="32"/>
  <c r="AC283" i="32"/>
  <c r="AB283" i="32"/>
  <c r="AA283" i="32"/>
  <c r="Z283" i="32"/>
  <c r="Y283" i="32"/>
  <c r="X283" i="32"/>
  <c r="AH282" i="32"/>
  <c r="AG282" i="32"/>
  <c r="AF282" i="32"/>
  <c r="AE282" i="32"/>
  <c r="AD282" i="32"/>
  <c r="AC282" i="32"/>
  <c r="AB282" i="32"/>
  <c r="AA282" i="32"/>
  <c r="Z282" i="32"/>
  <c r="Y282" i="32"/>
  <c r="X282" i="32"/>
  <c r="AH281" i="32"/>
  <c r="AG281" i="32"/>
  <c r="AF281" i="32"/>
  <c r="AE281" i="32"/>
  <c r="AD281" i="32"/>
  <c r="AC281" i="32"/>
  <c r="AB281" i="32"/>
  <c r="AA281" i="32"/>
  <c r="Z281" i="32"/>
  <c r="Y281" i="32"/>
  <c r="X281" i="32"/>
  <c r="AH280" i="32"/>
  <c r="AG280" i="32"/>
  <c r="AF280" i="32"/>
  <c r="AE280" i="32"/>
  <c r="AD280" i="32"/>
  <c r="AC280" i="32"/>
  <c r="AB280" i="32"/>
  <c r="AA280" i="32"/>
  <c r="Z280" i="32"/>
  <c r="Y280" i="32"/>
  <c r="X280" i="32"/>
  <c r="AH279" i="32"/>
  <c r="AG279" i="32"/>
  <c r="AF279" i="32"/>
  <c r="AE279" i="32"/>
  <c r="AD279" i="32"/>
  <c r="AC279" i="32"/>
  <c r="AB279" i="32"/>
  <c r="AA279" i="32"/>
  <c r="Z279" i="32"/>
  <c r="Y279" i="32"/>
  <c r="X279" i="32"/>
  <c r="AH278" i="32"/>
  <c r="AG278" i="32"/>
  <c r="AF278" i="32"/>
  <c r="AE278" i="32"/>
  <c r="AD278" i="32"/>
  <c r="AC278" i="32"/>
  <c r="AB278" i="32"/>
  <c r="AA278" i="32"/>
  <c r="Z278" i="32"/>
  <c r="Y278" i="32"/>
  <c r="X278" i="32"/>
  <c r="AH277" i="32"/>
  <c r="AG277" i="32"/>
  <c r="AF277" i="32"/>
  <c r="AE277" i="32"/>
  <c r="AD277" i="32"/>
  <c r="AC277" i="32"/>
  <c r="AB277" i="32"/>
  <c r="AA277" i="32"/>
  <c r="Z277" i="32"/>
  <c r="Y277" i="32"/>
  <c r="X277" i="32"/>
  <c r="AH276" i="32"/>
  <c r="AG276" i="32"/>
  <c r="AF276" i="32"/>
  <c r="AE276" i="32"/>
  <c r="AD276" i="32"/>
  <c r="AC276" i="32"/>
  <c r="AB276" i="32"/>
  <c r="AA276" i="32"/>
  <c r="Z276" i="32"/>
  <c r="Y276" i="32"/>
  <c r="X276" i="32"/>
  <c r="AH275" i="32"/>
  <c r="AG275" i="32"/>
  <c r="AF275" i="32"/>
  <c r="AE275" i="32"/>
  <c r="AD275" i="32"/>
  <c r="AC275" i="32"/>
  <c r="AB275" i="32"/>
  <c r="AA275" i="32"/>
  <c r="Z275" i="32"/>
  <c r="Y275" i="32"/>
  <c r="X275" i="32"/>
  <c r="AH274" i="32"/>
  <c r="AG274" i="32"/>
  <c r="AF274" i="32"/>
  <c r="AE274" i="32"/>
  <c r="AD274" i="32"/>
  <c r="AC274" i="32"/>
  <c r="AB274" i="32"/>
  <c r="AA274" i="32"/>
  <c r="Z274" i="32"/>
  <c r="Y274" i="32"/>
  <c r="X274" i="32"/>
  <c r="AH273" i="32"/>
  <c r="AG273" i="32"/>
  <c r="AF273" i="32"/>
  <c r="AE273" i="32"/>
  <c r="AD273" i="32"/>
  <c r="AC273" i="32"/>
  <c r="AB273" i="32"/>
  <c r="AA273" i="32"/>
  <c r="Z273" i="32"/>
  <c r="Y273" i="32"/>
  <c r="X273" i="32"/>
  <c r="AH272" i="32"/>
  <c r="AG272" i="32"/>
  <c r="AF272" i="32"/>
  <c r="AE272" i="32"/>
  <c r="AD272" i="32"/>
  <c r="AC272" i="32"/>
  <c r="AB272" i="32"/>
  <c r="AA272" i="32"/>
  <c r="Z272" i="32"/>
  <c r="Y272" i="32"/>
  <c r="X272" i="32"/>
  <c r="AH271" i="32"/>
  <c r="AG271" i="32"/>
  <c r="AF271" i="32"/>
  <c r="AE271" i="32"/>
  <c r="AD271" i="32"/>
  <c r="AC271" i="32"/>
  <c r="AB271" i="32"/>
  <c r="AA271" i="32"/>
  <c r="Z271" i="32"/>
  <c r="Y271" i="32"/>
  <c r="X271" i="32"/>
  <c r="AH270" i="32"/>
  <c r="AG270" i="32"/>
  <c r="AF270" i="32"/>
  <c r="AE270" i="32"/>
  <c r="AD270" i="32"/>
  <c r="AC270" i="32"/>
  <c r="AB270" i="32"/>
  <c r="AA270" i="32"/>
  <c r="Z270" i="32"/>
  <c r="Y270" i="32"/>
  <c r="X270" i="32"/>
  <c r="AH269" i="32"/>
  <c r="AG269" i="32"/>
  <c r="AF269" i="32"/>
  <c r="AE269" i="32"/>
  <c r="AD269" i="32"/>
  <c r="AC269" i="32"/>
  <c r="AB269" i="32"/>
  <c r="AA269" i="32"/>
  <c r="Z269" i="32"/>
  <c r="Y269" i="32"/>
  <c r="X269" i="32"/>
  <c r="AH268" i="32"/>
  <c r="AG268" i="32"/>
  <c r="AF268" i="32"/>
  <c r="AE268" i="32"/>
  <c r="AD268" i="32"/>
  <c r="AC268" i="32"/>
  <c r="AB268" i="32"/>
  <c r="AA268" i="32"/>
  <c r="Z268" i="32"/>
  <c r="Y268" i="32"/>
  <c r="X268" i="32"/>
  <c r="AH267" i="32"/>
  <c r="AG267" i="32"/>
  <c r="AF267" i="32"/>
  <c r="AE267" i="32"/>
  <c r="AD267" i="32"/>
  <c r="AC267" i="32"/>
  <c r="AB267" i="32"/>
  <c r="AA267" i="32"/>
  <c r="Z267" i="32"/>
  <c r="Y267" i="32"/>
  <c r="X267" i="32"/>
  <c r="AH266" i="32"/>
  <c r="AG266" i="32"/>
  <c r="AF266" i="32"/>
  <c r="AE266" i="32"/>
  <c r="AD266" i="32"/>
  <c r="AC266" i="32"/>
  <c r="AB266" i="32"/>
  <c r="AA266" i="32"/>
  <c r="Z266" i="32"/>
  <c r="Y266" i="32"/>
  <c r="X266" i="32"/>
  <c r="AH265" i="32"/>
  <c r="AG265" i="32"/>
  <c r="AF265" i="32"/>
  <c r="AE265" i="32"/>
  <c r="AD265" i="32"/>
  <c r="AC265" i="32"/>
  <c r="AB265" i="32"/>
  <c r="AA265" i="32"/>
  <c r="Z265" i="32"/>
  <c r="Y265" i="32"/>
  <c r="X265" i="32"/>
  <c r="AH264" i="32"/>
  <c r="AG264" i="32"/>
  <c r="AF264" i="32"/>
  <c r="AE264" i="32"/>
  <c r="AD264" i="32"/>
  <c r="AC264" i="32"/>
  <c r="AB264" i="32"/>
  <c r="AA264" i="32"/>
  <c r="Z264" i="32"/>
  <c r="Y264" i="32"/>
  <c r="X264" i="32"/>
  <c r="AH263" i="32"/>
  <c r="AG263" i="32"/>
  <c r="AF263" i="32"/>
  <c r="AE263" i="32"/>
  <c r="AD263" i="32"/>
  <c r="AC263" i="32"/>
  <c r="AB263" i="32"/>
  <c r="AA263" i="32"/>
  <c r="Z263" i="32"/>
  <c r="Y263" i="32"/>
  <c r="X263" i="32"/>
  <c r="AE262" i="32"/>
  <c r="X262" i="32"/>
  <c r="AK262" i="32"/>
  <c r="AH262" i="32"/>
  <c r="AG262" i="32"/>
  <c r="AF262" i="32"/>
  <c r="AD262" i="32"/>
  <c r="AI262" i="32" s="1"/>
  <c r="AC262" i="32"/>
  <c r="AB262" i="32"/>
  <c r="AA262" i="32"/>
  <c r="Z262" i="32"/>
  <c r="Y262" i="32"/>
  <c r="AH261" i="32"/>
  <c r="AG261" i="32"/>
  <c r="AF261" i="32"/>
  <c r="AJ261" i="32" s="1"/>
  <c r="X261" i="32"/>
  <c r="AE261" i="32"/>
  <c r="AD261" i="32"/>
  <c r="AI261" i="32" s="1"/>
  <c r="AC261" i="32"/>
  <c r="AB261" i="32"/>
  <c r="AA261" i="32"/>
  <c r="Z261" i="32"/>
  <c r="Y261" i="32"/>
  <c r="AH260" i="32"/>
  <c r="AG260" i="32"/>
  <c r="AF260" i="32"/>
  <c r="X260" i="32"/>
  <c r="AJ260" i="32" s="1"/>
  <c r="AE260" i="32"/>
  <c r="AK260" i="32" s="1"/>
  <c r="AD260" i="32"/>
  <c r="AI260" i="32"/>
  <c r="AL260" i="32" s="1"/>
  <c r="AC260" i="32"/>
  <c r="AB260" i="32"/>
  <c r="AA260" i="32"/>
  <c r="Z260" i="32"/>
  <c r="Y260" i="32"/>
  <c r="AE259" i="32"/>
  <c r="AK259" i="32" s="1"/>
  <c r="X259" i="32"/>
  <c r="AI259" i="32" s="1"/>
  <c r="AL259" i="32" s="1"/>
  <c r="AD259" i="32"/>
  <c r="AH259" i="32"/>
  <c r="AG259" i="32"/>
  <c r="AF259" i="32"/>
  <c r="AC259" i="32"/>
  <c r="AB259" i="32"/>
  <c r="AA259" i="32"/>
  <c r="Z259" i="32"/>
  <c r="Y259" i="32"/>
  <c r="AE258" i="32"/>
  <c r="X258" i="32"/>
  <c r="AK258" i="32"/>
  <c r="AH258" i="32"/>
  <c r="AG258" i="32"/>
  <c r="AF258" i="32"/>
  <c r="AD258" i="32"/>
  <c r="AI258" i="32" s="1"/>
  <c r="AC258" i="32"/>
  <c r="AB258" i="32"/>
  <c r="AA258" i="32"/>
  <c r="Z258" i="32"/>
  <c r="Y258" i="32"/>
  <c r="AH257" i="32"/>
  <c r="AG257" i="32"/>
  <c r="AF257" i="32"/>
  <c r="X257" i="32"/>
  <c r="AJ257" i="32"/>
  <c r="AE257" i="32"/>
  <c r="AD257" i="32"/>
  <c r="AC257" i="32"/>
  <c r="AB257" i="32"/>
  <c r="AA257" i="32"/>
  <c r="Z257" i="32"/>
  <c r="Y257" i="32"/>
  <c r="AI257" i="32"/>
  <c r="AH256" i="32"/>
  <c r="AG256" i="32"/>
  <c r="AF256" i="32"/>
  <c r="X256" i="32"/>
  <c r="AJ256" i="32" s="1"/>
  <c r="AE256" i="32"/>
  <c r="AK256" i="32" s="1"/>
  <c r="AD256" i="32"/>
  <c r="AI256" i="32"/>
  <c r="AL256" i="32" s="1"/>
  <c r="AC256" i="32"/>
  <c r="AB256" i="32"/>
  <c r="AA256" i="32"/>
  <c r="Z256" i="32"/>
  <c r="Y256" i="32"/>
  <c r="AE255" i="32"/>
  <c r="X255" i="32"/>
  <c r="AK255" i="32" s="1"/>
  <c r="AH255" i="32"/>
  <c r="AG255" i="32"/>
  <c r="AF255" i="32"/>
  <c r="AJ255" i="32" s="1"/>
  <c r="AD255" i="32"/>
  <c r="AC255" i="32"/>
  <c r="AB255" i="32"/>
  <c r="AA255" i="32"/>
  <c r="Z255" i="32"/>
  <c r="Y255" i="32"/>
  <c r="AE254" i="32"/>
  <c r="X254" i="32"/>
  <c r="AK254" i="32" s="1"/>
  <c r="AH254" i="32"/>
  <c r="AG254" i="32"/>
  <c r="AF254" i="32"/>
  <c r="AD254" i="32"/>
  <c r="AC254" i="32"/>
  <c r="AB254" i="32"/>
  <c r="AA254" i="32"/>
  <c r="Z254" i="32"/>
  <c r="Y254" i="32"/>
  <c r="AD253" i="32"/>
  <c r="AI253" i="32" s="1"/>
  <c r="X253" i="32"/>
  <c r="AH253" i="32"/>
  <c r="AG253" i="32"/>
  <c r="AF253" i="32"/>
  <c r="AJ253" i="32"/>
  <c r="AE253" i="32"/>
  <c r="AK253" i="32" s="1"/>
  <c r="AC253" i="32"/>
  <c r="AB253" i="32"/>
  <c r="AA253" i="32"/>
  <c r="Z253" i="32"/>
  <c r="Y253" i="32"/>
  <c r="AE252" i="32"/>
  <c r="X252" i="32"/>
  <c r="AH252" i="32"/>
  <c r="AG252" i="32"/>
  <c r="AF252" i="32"/>
  <c r="AD252" i="32"/>
  <c r="AC252" i="32"/>
  <c r="AB252" i="32"/>
  <c r="AA252" i="32"/>
  <c r="Z252" i="32"/>
  <c r="Y252" i="32"/>
  <c r="AF251" i="32"/>
  <c r="X251" i="32"/>
  <c r="AJ251" i="32"/>
  <c r="AH251" i="32"/>
  <c r="AG251" i="32"/>
  <c r="AE251" i="32"/>
  <c r="AK251" i="32" s="1"/>
  <c r="AD251" i="32"/>
  <c r="AI251" i="32" s="1"/>
  <c r="AL251" i="32"/>
  <c r="AC251" i="32"/>
  <c r="AB251" i="32"/>
  <c r="AA251" i="32"/>
  <c r="Z251" i="32"/>
  <c r="Y251" i="32"/>
  <c r="AF250" i="32"/>
  <c r="AJ250" i="32" s="1"/>
  <c r="X250" i="32"/>
  <c r="AH250" i="32"/>
  <c r="AG250" i="32"/>
  <c r="AE250" i="32"/>
  <c r="AD250" i="32"/>
  <c r="AC250" i="32"/>
  <c r="AB250" i="32"/>
  <c r="AA250" i="32"/>
  <c r="Z250" i="32"/>
  <c r="Y250" i="32"/>
  <c r="AI250" i="32"/>
  <c r="AL250" i="32" s="1"/>
  <c r="AD249" i="32"/>
  <c r="X249" i="32"/>
  <c r="AH249" i="32"/>
  <c r="AG249" i="32"/>
  <c r="AF249" i="32"/>
  <c r="AE249" i="32"/>
  <c r="AC249" i="32"/>
  <c r="AB249" i="32"/>
  <c r="AA249" i="32"/>
  <c r="Z249" i="32"/>
  <c r="Y249" i="32"/>
  <c r="AD248" i="32"/>
  <c r="X248" i="32"/>
  <c r="AI248" i="32"/>
  <c r="AL248" i="32" s="1"/>
  <c r="AE248" i="32"/>
  <c r="AK248" i="32"/>
  <c r="AH248" i="32"/>
  <c r="AG248" i="32"/>
  <c r="AF248" i="32"/>
  <c r="AJ248" i="32" s="1"/>
  <c r="AC248" i="32"/>
  <c r="AB248" i="32"/>
  <c r="AA248" i="32"/>
  <c r="Z248" i="32"/>
  <c r="Y248" i="32"/>
  <c r="AF247" i="32"/>
  <c r="X247" i="32"/>
  <c r="AJ247" i="32" s="1"/>
  <c r="AH247" i="32"/>
  <c r="AG247" i="32"/>
  <c r="AE247" i="32"/>
  <c r="AD247" i="32"/>
  <c r="AI247" i="32"/>
  <c r="AC247" i="32"/>
  <c r="AB247" i="32"/>
  <c r="AA247" i="32"/>
  <c r="Z247" i="32"/>
  <c r="Y247" i="32"/>
  <c r="AK247" i="32"/>
  <c r="AH246" i="32"/>
  <c r="AG246" i="32"/>
  <c r="AF246" i="32"/>
  <c r="X246" i="32"/>
  <c r="AE246" i="32"/>
  <c r="AD246" i="32"/>
  <c r="AC246" i="32"/>
  <c r="AB246" i="32"/>
  <c r="AA246" i="32"/>
  <c r="Z246" i="32"/>
  <c r="Y246" i="32"/>
  <c r="AD245" i="32"/>
  <c r="AI245" i="32" s="1"/>
  <c r="AL245" i="32" s="1"/>
  <c r="X245" i="32"/>
  <c r="AH245" i="32"/>
  <c r="AG245" i="32"/>
  <c r="AF245" i="32"/>
  <c r="AJ245" i="32"/>
  <c r="AE245" i="32"/>
  <c r="AK245" i="32"/>
  <c r="AC245" i="32"/>
  <c r="AB245" i="32"/>
  <c r="AA245" i="32"/>
  <c r="Z245" i="32"/>
  <c r="Y245" i="32"/>
  <c r="AD244" i="32"/>
  <c r="X244" i="32"/>
  <c r="AI244" i="32"/>
  <c r="AL244" i="32" s="1"/>
  <c r="AE244" i="32"/>
  <c r="AK244" i="32"/>
  <c r="AH244" i="32"/>
  <c r="AG244" i="32"/>
  <c r="AF244" i="32"/>
  <c r="AJ244" i="32" s="1"/>
  <c r="AC244" i="32"/>
  <c r="AB244" i="32"/>
  <c r="AA244" i="32"/>
  <c r="Z244" i="32"/>
  <c r="Y244" i="32"/>
  <c r="AR243" i="32" a="1"/>
  <c r="AR243" i="32"/>
  <c r="AS243" i="32"/>
  <c r="AS244" i="32"/>
  <c r="AS245" i="32"/>
  <c r="AS246" i="32"/>
  <c r="AR247" i="32"/>
  <c r="AE243" i="32"/>
  <c r="X243" i="32"/>
  <c r="AK243" i="32"/>
  <c r="AD243" i="32"/>
  <c r="AI243" i="32"/>
  <c r="AH243" i="32"/>
  <c r="AG243" i="32"/>
  <c r="AF243" i="32"/>
  <c r="AJ243" i="32"/>
  <c r="AC243" i="32"/>
  <c r="AB243" i="32"/>
  <c r="AA243" i="32"/>
  <c r="Z243" i="32"/>
  <c r="Y243" i="32"/>
  <c r="AH242" i="32"/>
  <c r="AG242" i="32"/>
  <c r="AF242" i="32"/>
  <c r="X242" i="32"/>
  <c r="AJ242" i="32"/>
  <c r="AE242" i="32"/>
  <c r="AK242" i="32"/>
  <c r="AD242" i="32"/>
  <c r="AI242" i="32"/>
  <c r="AL242" i="32" s="1"/>
  <c r="AC242" i="32"/>
  <c r="AB242" i="32"/>
  <c r="AA242" i="32"/>
  <c r="Z242" i="32"/>
  <c r="Y242" i="32"/>
  <c r="AE241" i="32"/>
  <c r="AK241" i="32" s="1"/>
  <c r="X241" i="32"/>
  <c r="AD241" i="32"/>
  <c r="AI241" i="32" s="1"/>
  <c r="AL241" i="32" s="1"/>
  <c r="AH241" i="32"/>
  <c r="AG241" i="32"/>
  <c r="AF241" i="32"/>
  <c r="AJ241" i="32"/>
  <c r="AC241" i="32"/>
  <c r="AB241" i="32"/>
  <c r="AA241" i="32"/>
  <c r="Z241" i="32"/>
  <c r="Y241" i="32"/>
  <c r="AF240" i="32"/>
  <c r="X240" i="32"/>
  <c r="AJ240" i="32"/>
  <c r="AH240" i="32"/>
  <c r="AG240" i="32"/>
  <c r="AE240" i="32"/>
  <c r="AD240" i="32"/>
  <c r="AI240" i="32" s="1"/>
  <c r="AK240" i="32"/>
  <c r="AC240" i="32"/>
  <c r="AB240" i="32"/>
  <c r="AA240" i="32"/>
  <c r="Z240" i="32"/>
  <c r="Y240" i="32"/>
  <c r="AD239" i="32"/>
  <c r="X239" i="32"/>
  <c r="AI239" i="32" s="1"/>
  <c r="AH239" i="32"/>
  <c r="AG239" i="32"/>
  <c r="AF239" i="32"/>
  <c r="AJ239" i="32" s="1"/>
  <c r="AE239" i="32"/>
  <c r="AK239" i="32" s="1"/>
  <c r="AC239" i="32"/>
  <c r="AB239" i="32"/>
  <c r="AA239" i="32"/>
  <c r="Z239" i="32"/>
  <c r="Y239" i="32"/>
  <c r="AD238" i="32"/>
  <c r="X238" i="32"/>
  <c r="AI238" i="32"/>
  <c r="AH238" i="32"/>
  <c r="AG238" i="32"/>
  <c r="AF238" i="32"/>
  <c r="AJ238" i="32"/>
  <c r="AE238" i="32"/>
  <c r="AK238" i="32"/>
  <c r="AC238" i="32"/>
  <c r="AB238" i="32"/>
  <c r="AA238" i="32"/>
  <c r="Z238" i="32"/>
  <c r="Y238" i="32"/>
  <c r="AD237" i="32"/>
  <c r="AI237" i="32" s="1"/>
  <c r="AL237" i="32" s="1"/>
  <c r="X237" i="32"/>
  <c r="AH237" i="32"/>
  <c r="AG237" i="32"/>
  <c r="AF237" i="32"/>
  <c r="AJ237" i="32" s="1"/>
  <c r="AE237" i="32"/>
  <c r="AK237" i="32" s="1"/>
  <c r="AC237" i="32"/>
  <c r="AB237" i="32"/>
  <c r="AA237" i="32"/>
  <c r="Z237" i="32"/>
  <c r="Y237" i="32"/>
  <c r="AF236" i="32"/>
  <c r="AJ236" i="32" s="1"/>
  <c r="X236" i="32"/>
  <c r="AH236" i="32"/>
  <c r="AG236" i="32"/>
  <c r="AE236" i="32"/>
  <c r="AD236" i="32"/>
  <c r="AC236" i="32"/>
  <c r="AB236" i="32"/>
  <c r="AA236" i="32"/>
  <c r="Z236" i="32"/>
  <c r="Y236" i="32"/>
  <c r="AI236" i="32"/>
  <c r="AH235" i="32"/>
  <c r="AG235" i="32"/>
  <c r="AF235" i="32"/>
  <c r="X235" i="32"/>
  <c r="AJ235" i="32" s="1"/>
  <c r="AE235" i="32"/>
  <c r="AK235" i="32" s="1"/>
  <c r="AD235" i="32"/>
  <c r="AI235" i="32"/>
  <c r="AC235" i="32"/>
  <c r="AB235" i="32"/>
  <c r="AA235" i="32"/>
  <c r="Z235" i="32"/>
  <c r="Y235" i="32"/>
  <c r="AE234" i="32"/>
  <c r="AK234" i="32" s="1"/>
  <c r="X234" i="32"/>
  <c r="AD234" i="32"/>
  <c r="AI234" i="32"/>
  <c r="AL234" i="32" s="1"/>
  <c r="AH234" i="32"/>
  <c r="AG234" i="32"/>
  <c r="AF234" i="32"/>
  <c r="AJ234" i="32" s="1"/>
  <c r="AC234" i="32"/>
  <c r="AB234" i="32"/>
  <c r="AA234" i="32"/>
  <c r="Z234" i="32"/>
  <c r="Y234" i="32"/>
  <c r="AH233" i="32"/>
  <c r="AG233" i="32"/>
  <c r="AF233" i="32"/>
  <c r="X233" i="32"/>
  <c r="AE233" i="32"/>
  <c r="AD233" i="32"/>
  <c r="AC233" i="32"/>
  <c r="AB233" i="32"/>
  <c r="AA233" i="32"/>
  <c r="Z233" i="32"/>
  <c r="Y233" i="32"/>
  <c r="AF232" i="32"/>
  <c r="AJ232" i="32" s="1"/>
  <c r="X232" i="32"/>
  <c r="AH232" i="32"/>
  <c r="AG232" i="32"/>
  <c r="AE232" i="32"/>
  <c r="AD232" i="32"/>
  <c r="AC232" i="32"/>
  <c r="AB232" i="32"/>
  <c r="AA232" i="32"/>
  <c r="Z232" i="32"/>
  <c r="Y232" i="32"/>
  <c r="AI232" i="32"/>
  <c r="AH231" i="32"/>
  <c r="AG231" i="32"/>
  <c r="AF231" i="32"/>
  <c r="X231" i="32"/>
  <c r="AI231" i="32" s="1"/>
  <c r="AE231" i="32"/>
  <c r="AD231" i="32"/>
  <c r="AC231" i="32"/>
  <c r="AB231" i="32"/>
  <c r="AA231" i="32"/>
  <c r="Z231" i="32"/>
  <c r="Y231" i="32"/>
  <c r="AE230" i="32"/>
  <c r="X230" i="32"/>
  <c r="AK230" i="32"/>
  <c r="AD230" i="32"/>
  <c r="AI230" i="32"/>
  <c r="AH230" i="32"/>
  <c r="AG230" i="32"/>
  <c r="AF230" i="32"/>
  <c r="AJ230" i="32" s="1"/>
  <c r="AC230" i="32"/>
  <c r="AB230" i="32"/>
  <c r="AA230" i="32"/>
  <c r="Z230" i="32"/>
  <c r="Y230" i="32"/>
  <c r="AH229" i="32"/>
  <c r="AG229" i="32"/>
  <c r="AF229" i="32"/>
  <c r="AJ229" i="32" s="1"/>
  <c r="X229" i="32"/>
  <c r="AE229" i="32"/>
  <c r="AK229" i="32" s="1"/>
  <c r="AD229" i="32"/>
  <c r="AC229" i="32"/>
  <c r="AB229" i="32"/>
  <c r="AA229" i="32"/>
  <c r="Z229" i="32"/>
  <c r="Y229" i="32"/>
  <c r="AF228" i="32"/>
  <c r="X228" i="32"/>
  <c r="AJ228" i="32"/>
  <c r="AH228" i="32"/>
  <c r="AG228" i="32"/>
  <c r="AE228" i="32"/>
  <c r="AD228" i="32"/>
  <c r="AC228" i="32"/>
  <c r="AB228" i="32"/>
  <c r="AA228" i="32"/>
  <c r="Z228" i="32"/>
  <c r="Y228" i="32"/>
  <c r="AI228" i="32"/>
  <c r="AL228" i="32" s="1"/>
  <c r="AR227" i="32" a="1"/>
  <c r="AS229" i="32" s="1"/>
  <c r="AS227" i="32"/>
  <c r="AS230" i="32"/>
  <c r="AE227" i="32"/>
  <c r="AK227" i="32" s="1"/>
  <c r="X227" i="32"/>
  <c r="AH227" i="32"/>
  <c r="AG227" i="32"/>
  <c r="AF227" i="32"/>
  <c r="AJ227" i="32" s="1"/>
  <c r="AD227" i="32"/>
  <c r="AI227" i="32" s="1"/>
  <c r="AC227" i="32"/>
  <c r="AB227" i="32"/>
  <c r="AA227" i="32"/>
  <c r="Z227" i="32"/>
  <c r="Y227" i="32"/>
  <c r="AE226" i="32"/>
  <c r="AK226" i="32" s="1"/>
  <c r="X226" i="32"/>
  <c r="AH226" i="32"/>
  <c r="AG226" i="32"/>
  <c r="AF226" i="32"/>
  <c r="AD226" i="32"/>
  <c r="AI226" i="32" s="1"/>
  <c r="AL226" i="32"/>
  <c r="AC226" i="32"/>
  <c r="AB226" i="32"/>
  <c r="AA226" i="32"/>
  <c r="Z226" i="32"/>
  <c r="Y226" i="32"/>
  <c r="AH225" i="32"/>
  <c r="AG225" i="32"/>
  <c r="AF225" i="32"/>
  <c r="AJ225" i="32" s="1"/>
  <c r="X225" i="32"/>
  <c r="AE225" i="32"/>
  <c r="AD225" i="32"/>
  <c r="AI225" i="32" s="1"/>
  <c r="AL225" i="32" s="1"/>
  <c r="AC225" i="32"/>
  <c r="AB225" i="32"/>
  <c r="AA225" i="32"/>
  <c r="Z225" i="32"/>
  <c r="Y225" i="32"/>
  <c r="AF224" i="32"/>
  <c r="X224" i="32"/>
  <c r="AH224" i="32"/>
  <c r="AG224" i="32"/>
  <c r="AE224" i="32"/>
  <c r="AD224" i="32"/>
  <c r="AC224" i="32"/>
  <c r="AB224" i="32"/>
  <c r="AA224" i="32"/>
  <c r="Z224" i="32"/>
  <c r="Y224" i="32"/>
  <c r="AE223" i="32"/>
  <c r="X223" i="32"/>
  <c r="AK223" i="32" s="1"/>
  <c r="AH223" i="32"/>
  <c r="AG223" i="32"/>
  <c r="AF223" i="32"/>
  <c r="AJ223" i="32" s="1"/>
  <c r="AD223" i="32"/>
  <c r="AI223" i="32" s="1"/>
  <c r="AL223" i="32"/>
  <c r="AC223" i="32"/>
  <c r="AB223" i="32"/>
  <c r="AA223" i="32"/>
  <c r="Z223" i="32"/>
  <c r="Y223" i="32"/>
  <c r="AH222" i="32"/>
  <c r="AG222" i="32"/>
  <c r="AF222" i="32"/>
  <c r="AJ222" i="32" s="1"/>
  <c r="X222" i="32"/>
  <c r="AE222" i="32"/>
  <c r="AK222" i="32"/>
  <c r="AD222" i="32"/>
  <c r="AI222" i="32"/>
  <c r="AC222" i="32"/>
  <c r="AB222" i="32"/>
  <c r="AA222" i="32"/>
  <c r="Z222" i="32"/>
  <c r="Y222" i="32"/>
  <c r="AD221" i="32"/>
  <c r="X221" i="32"/>
  <c r="AJ221" i="32" s="1"/>
  <c r="AE221" i="32"/>
  <c r="AH221" i="32"/>
  <c r="AG221" i="32"/>
  <c r="AF221" i="32"/>
  <c r="AC221" i="32"/>
  <c r="AB221" i="32"/>
  <c r="AA221" i="32"/>
  <c r="Z221" i="32"/>
  <c r="Y221" i="32"/>
  <c r="AE220" i="32"/>
  <c r="AK220" i="32" s="1"/>
  <c r="X220" i="32"/>
  <c r="AD220" i="32"/>
  <c r="AI220" i="32"/>
  <c r="AH220" i="32"/>
  <c r="AG220" i="32"/>
  <c r="AF220" i="32"/>
  <c r="AJ220" i="32" s="1"/>
  <c r="AC220" i="32"/>
  <c r="AB220" i="32"/>
  <c r="AA220" i="32"/>
  <c r="Z220" i="32"/>
  <c r="Y220" i="32"/>
  <c r="AF219" i="32"/>
  <c r="X219" i="32"/>
  <c r="AJ219" i="32" s="1"/>
  <c r="AH219" i="32"/>
  <c r="AG219" i="32"/>
  <c r="AE219" i="32"/>
  <c r="AD219" i="32"/>
  <c r="AI219" i="32"/>
  <c r="AC219" i="32"/>
  <c r="AB219" i="32"/>
  <c r="AA219" i="32"/>
  <c r="Z219" i="32"/>
  <c r="Y219" i="32"/>
  <c r="AK219" i="32"/>
  <c r="AE218" i="32"/>
  <c r="X218" i="32"/>
  <c r="AK218" i="32"/>
  <c r="AL218" i="32" s="1"/>
  <c r="AD218" i="32"/>
  <c r="AI218" i="32"/>
  <c r="AH218" i="32"/>
  <c r="AG218" i="32"/>
  <c r="AF218" i="32"/>
  <c r="AJ218" i="32"/>
  <c r="AC218" i="32"/>
  <c r="AB218" i="32"/>
  <c r="AA218" i="32"/>
  <c r="Z218" i="32"/>
  <c r="Y218" i="32"/>
  <c r="AH217" i="32"/>
  <c r="AG217" i="32"/>
  <c r="AF217" i="32"/>
  <c r="X217" i="32"/>
  <c r="AJ217" i="32"/>
  <c r="AE217" i="32"/>
  <c r="AK217" i="32"/>
  <c r="AD217" i="32"/>
  <c r="AI217" i="32"/>
  <c r="AL217" i="32" s="1"/>
  <c r="AC217" i="32"/>
  <c r="AB217" i="32"/>
  <c r="AA217" i="32"/>
  <c r="Z217" i="32"/>
  <c r="Y217" i="32"/>
  <c r="AE216" i="32"/>
  <c r="X216" i="32"/>
  <c r="AK216" i="32" s="1"/>
  <c r="AD216" i="32"/>
  <c r="AH216" i="32"/>
  <c r="AG216" i="32"/>
  <c r="AF216" i="32"/>
  <c r="AJ216" i="32"/>
  <c r="AC216" i="32"/>
  <c r="AB216" i="32"/>
  <c r="AA216" i="32"/>
  <c r="Z216" i="32"/>
  <c r="Y216" i="32"/>
  <c r="AF215" i="32"/>
  <c r="X215" i="32"/>
  <c r="AJ215" i="32"/>
  <c r="AH215" i="32"/>
  <c r="AG215" i="32"/>
  <c r="AE215" i="32"/>
  <c r="AD215" i="32"/>
  <c r="AI215" i="32" s="1"/>
  <c r="AL215" i="32" s="1"/>
  <c r="AK215" i="32"/>
  <c r="AC215" i="32"/>
  <c r="AB215" i="32"/>
  <c r="AA215" i="32"/>
  <c r="Z215" i="32"/>
  <c r="Y215" i="32"/>
  <c r="AD214" i="32"/>
  <c r="X214" i="32"/>
  <c r="AH214" i="32"/>
  <c r="AG214" i="32"/>
  <c r="AF214" i="32"/>
  <c r="AE214" i="32"/>
  <c r="AK214" i="32" s="1"/>
  <c r="AC214" i="32"/>
  <c r="AB214" i="32"/>
  <c r="AA214" i="32"/>
  <c r="Z214" i="32"/>
  <c r="Y214" i="32"/>
  <c r="AH213" i="32"/>
  <c r="AG213" i="32"/>
  <c r="AF213" i="32"/>
  <c r="AJ213" i="32" s="1"/>
  <c r="X213" i="32"/>
  <c r="AE213" i="32"/>
  <c r="AK213" i="32" s="1"/>
  <c r="AD213" i="32"/>
  <c r="AI213" i="32" s="1"/>
  <c r="AL213" i="32"/>
  <c r="AC213" i="32"/>
  <c r="AB213" i="32"/>
  <c r="AA213" i="32"/>
  <c r="Z213" i="32"/>
  <c r="Y213" i="32"/>
  <c r="AE212" i="32"/>
  <c r="X212" i="32"/>
  <c r="AK212" i="32"/>
  <c r="AD212" i="32"/>
  <c r="AI212" i="32"/>
  <c r="AH212" i="32"/>
  <c r="AG212" i="32"/>
  <c r="AF212" i="32"/>
  <c r="AJ212" i="32" s="1"/>
  <c r="AC212" i="32"/>
  <c r="AB212" i="32"/>
  <c r="AA212" i="32"/>
  <c r="Z212" i="32"/>
  <c r="Y212" i="32"/>
  <c r="AF211" i="32"/>
  <c r="X211" i="32"/>
  <c r="AH211" i="32"/>
  <c r="AG211" i="32"/>
  <c r="AE211" i="32"/>
  <c r="AD211" i="32"/>
  <c r="AC211" i="32"/>
  <c r="AB211" i="32"/>
  <c r="AA211" i="32"/>
  <c r="Z211" i="32"/>
  <c r="Y211" i="32"/>
  <c r="AE210" i="32"/>
  <c r="AK210" i="32" s="1"/>
  <c r="X210" i="32"/>
  <c r="AD210" i="32"/>
  <c r="AI210" i="32"/>
  <c r="AH210" i="32"/>
  <c r="AG210" i="32"/>
  <c r="AF210" i="32"/>
  <c r="AJ210" i="32"/>
  <c r="AC210" i="32"/>
  <c r="AB210" i="32"/>
  <c r="AA210" i="32"/>
  <c r="Z210" i="32"/>
  <c r="Y210" i="32"/>
  <c r="AH209" i="32"/>
  <c r="AG209" i="32"/>
  <c r="AF209" i="32"/>
  <c r="AJ209" i="32" s="1"/>
  <c r="X209" i="32"/>
  <c r="AE209" i="32"/>
  <c r="AK209" i="32"/>
  <c r="AD209" i="32"/>
  <c r="AI209" i="32"/>
  <c r="AC209" i="32"/>
  <c r="AB209" i="32"/>
  <c r="AA209" i="32"/>
  <c r="Z209" i="32"/>
  <c r="Y209" i="32"/>
  <c r="AE208" i="32"/>
  <c r="AK208" i="32" s="1"/>
  <c r="X208" i="32"/>
  <c r="AD208" i="32"/>
  <c r="AI208" i="32" s="1"/>
  <c r="AL208" i="32"/>
  <c r="AH208" i="32"/>
  <c r="AG208" i="32"/>
  <c r="AF208" i="32"/>
  <c r="AJ208" i="32"/>
  <c r="AC208" i="32"/>
  <c r="AB208" i="32"/>
  <c r="AA208" i="32"/>
  <c r="Z208" i="32"/>
  <c r="Y208" i="32"/>
  <c r="AF207" i="32"/>
  <c r="X207" i="32"/>
  <c r="AJ207" i="32"/>
  <c r="AH207" i="32"/>
  <c r="AG207" i="32"/>
  <c r="AE207" i="32"/>
  <c r="AD207" i="32"/>
  <c r="AI207" i="32" s="1"/>
  <c r="AL207" i="32" s="1"/>
  <c r="AK207" i="32"/>
  <c r="AC207" i="32"/>
  <c r="AB207" i="32"/>
  <c r="AA207" i="32"/>
  <c r="Z207" i="32"/>
  <c r="Y207" i="32"/>
  <c r="AD206" i="32"/>
  <c r="X206" i="32"/>
  <c r="AI206" i="32" s="1"/>
  <c r="AH206" i="32"/>
  <c r="AG206" i="32"/>
  <c r="AF206" i="32"/>
  <c r="AE206" i="32"/>
  <c r="AK206" i="32" s="1"/>
  <c r="AC206" i="32"/>
  <c r="AB206" i="32"/>
  <c r="AA206" i="32"/>
  <c r="Z206" i="32"/>
  <c r="Y206" i="32"/>
  <c r="AD205" i="32"/>
  <c r="X205" i="32"/>
  <c r="AE205" i="32"/>
  <c r="AK205" i="32" s="1"/>
  <c r="AH205" i="32"/>
  <c r="AG205" i="32"/>
  <c r="AF205" i="32"/>
  <c r="AJ205" i="32"/>
  <c r="AC205" i="32"/>
  <c r="AB205" i="32"/>
  <c r="AA205" i="32"/>
  <c r="Z205" i="32"/>
  <c r="Y205" i="32"/>
  <c r="AD204" i="32"/>
  <c r="X204" i="32"/>
  <c r="AI204" i="32"/>
  <c r="AL204" i="32" s="1"/>
  <c r="AH204" i="32"/>
  <c r="AG204" i="32"/>
  <c r="AF204" i="32"/>
  <c r="AJ204" i="32"/>
  <c r="AE204" i="32"/>
  <c r="AK204" i="32"/>
  <c r="AC204" i="32"/>
  <c r="AB204" i="32"/>
  <c r="AA204" i="32"/>
  <c r="Z204" i="32"/>
  <c r="Y204" i="32"/>
  <c r="AF203" i="32"/>
  <c r="AJ203" i="32" s="1"/>
  <c r="X203" i="32"/>
  <c r="AH203" i="32"/>
  <c r="AG203" i="32"/>
  <c r="AE203" i="32"/>
  <c r="AK203" i="32"/>
  <c r="AD203" i="32"/>
  <c r="AI203" i="32"/>
  <c r="AL203" i="32" s="1"/>
  <c r="AC203" i="32"/>
  <c r="AB203" i="32"/>
  <c r="AA203" i="32"/>
  <c r="Z203" i="32"/>
  <c r="Y203" i="32"/>
  <c r="AH202" i="32"/>
  <c r="AG202" i="32"/>
  <c r="AF202" i="32"/>
  <c r="X202" i="32"/>
  <c r="AJ202" i="32" s="1"/>
  <c r="AE202" i="32"/>
  <c r="AD202" i="32"/>
  <c r="AI202" i="32"/>
  <c r="AC202" i="32"/>
  <c r="AB202" i="32"/>
  <c r="AA202" i="32"/>
  <c r="Z202" i="32"/>
  <c r="Y202" i="32"/>
  <c r="AK202" i="32"/>
  <c r="AD201" i="32"/>
  <c r="X201" i="32"/>
  <c r="AI201" i="32" s="1"/>
  <c r="AH201" i="32"/>
  <c r="AG201" i="32"/>
  <c r="AF201" i="32"/>
  <c r="AJ201" i="32" s="1"/>
  <c r="AE201" i="32"/>
  <c r="AK201" i="32" s="1"/>
  <c r="AC201" i="32"/>
  <c r="AB201" i="32"/>
  <c r="AA201" i="32"/>
  <c r="Z201" i="32"/>
  <c r="Y201" i="32"/>
  <c r="AH200" i="32"/>
  <c r="AG200" i="32"/>
  <c r="AF200" i="32"/>
  <c r="X200" i="32"/>
  <c r="AJ200" i="32" s="1"/>
  <c r="AE200" i="32"/>
  <c r="AK200" i="32" s="1"/>
  <c r="AD200" i="32"/>
  <c r="AI200" i="32" s="1"/>
  <c r="AC200" i="32"/>
  <c r="AB200" i="32"/>
  <c r="AA200" i="32"/>
  <c r="Z200" i="32"/>
  <c r="Y200" i="32"/>
  <c r="AE199" i="32"/>
  <c r="X199" i="32"/>
  <c r="AK199" i="32" s="1"/>
  <c r="AD199" i="32"/>
  <c r="AI199" i="32" s="1"/>
  <c r="AL199" i="32" s="1"/>
  <c r="AH199" i="32"/>
  <c r="AG199" i="32"/>
  <c r="AF199" i="32"/>
  <c r="AJ199" i="32"/>
  <c r="AC199" i="32"/>
  <c r="AB199" i="32"/>
  <c r="AA199" i="32"/>
  <c r="Z199" i="32"/>
  <c r="Y199" i="32"/>
  <c r="AH198" i="32"/>
  <c r="AG198" i="32"/>
  <c r="AF198" i="32"/>
  <c r="AJ198" i="32" s="1"/>
  <c r="X198" i="32"/>
  <c r="AK198" i="32" s="1"/>
  <c r="AE198" i="32"/>
  <c r="AD198" i="32"/>
  <c r="AI198" i="32" s="1"/>
  <c r="AC198" i="32"/>
  <c r="AB198" i="32"/>
  <c r="AA198" i="32"/>
  <c r="Z198" i="32"/>
  <c r="Y198" i="32"/>
  <c r="AD197" i="32"/>
  <c r="X197" i="32"/>
  <c r="AI197" i="32"/>
  <c r="AH197" i="32"/>
  <c r="AG197" i="32"/>
  <c r="AF197" i="32"/>
  <c r="AJ197" i="32"/>
  <c r="AE197" i="32"/>
  <c r="AK197" i="32"/>
  <c r="AC197" i="32"/>
  <c r="AB197" i="32"/>
  <c r="AA197" i="32"/>
  <c r="Z197" i="32"/>
  <c r="Y197" i="32"/>
  <c r="AH196" i="32"/>
  <c r="AG196" i="32"/>
  <c r="AF196" i="32"/>
  <c r="X196" i="32"/>
  <c r="AJ196" i="32"/>
  <c r="AE196" i="32"/>
  <c r="AK196" i="32"/>
  <c r="AD196" i="32"/>
  <c r="AI196" i="32"/>
  <c r="AL196" i="32" s="1"/>
  <c r="AC196" i="32"/>
  <c r="AB196" i="32"/>
  <c r="AA196" i="32"/>
  <c r="Z196" i="32"/>
  <c r="Y196" i="32"/>
  <c r="AE195" i="32"/>
  <c r="X195" i="32"/>
  <c r="AJ195" i="32" s="1"/>
  <c r="AD195" i="32"/>
  <c r="AH195" i="32"/>
  <c r="AG195" i="32"/>
  <c r="AF195" i="32"/>
  <c r="AC195" i="32"/>
  <c r="AB195" i="32"/>
  <c r="AA195" i="32"/>
  <c r="Z195" i="32"/>
  <c r="Y195" i="32"/>
  <c r="AH194" i="32"/>
  <c r="AG194" i="32"/>
  <c r="AF194" i="32"/>
  <c r="X194" i="32"/>
  <c r="AJ194" i="32"/>
  <c r="AE194" i="32"/>
  <c r="AD194" i="32"/>
  <c r="AI194" i="32" s="1"/>
  <c r="AK194" i="32"/>
  <c r="AC194" i="32"/>
  <c r="AB194" i="32"/>
  <c r="AA194" i="32"/>
  <c r="Z194" i="32"/>
  <c r="Y194" i="32"/>
  <c r="AD193" i="32"/>
  <c r="X193" i="32"/>
  <c r="AI193" i="32" s="1"/>
  <c r="AH193" i="32"/>
  <c r="AG193" i="32"/>
  <c r="AF193" i="32"/>
  <c r="AJ193" i="32" s="1"/>
  <c r="AE193" i="32"/>
  <c r="AK193" i="32" s="1"/>
  <c r="AC193" i="32"/>
  <c r="AB193" i="32"/>
  <c r="AA193" i="32"/>
  <c r="Z193" i="32"/>
  <c r="Y193" i="32"/>
  <c r="AH192" i="32"/>
  <c r="AG192" i="32"/>
  <c r="AF192" i="32"/>
  <c r="X192" i="32"/>
  <c r="AJ192" i="32" s="1"/>
  <c r="AE192" i="32"/>
  <c r="AK192" i="32" s="1"/>
  <c r="AD192" i="32"/>
  <c r="AC192" i="32"/>
  <c r="AB192" i="32"/>
  <c r="AA192" i="32"/>
  <c r="Z192" i="32"/>
  <c r="Y192" i="32"/>
  <c r="AE191" i="32"/>
  <c r="AK191" i="32" s="1"/>
  <c r="X191" i="32"/>
  <c r="AD191" i="32"/>
  <c r="AI191" i="32"/>
  <c r="AL191" i="32" s="1"/>
  <c r="AH191" i="32"/>
  <c r="AG191" i="32"/>
  <c r="AF191" i="32"/>
  <c r="AJ191" i="32" s="1"/>
  <c r="AC191" i="32"/>
  <c r="AB191" i="32"/>
  <c r="AA191" i="32"/>
  <c r="Z191" i="32"/>
  <c r="Y191" i="32"/>
  <c r="AH190" i="32"/>
  <c r="AG190" i="32"/>
  <c r="AF190" i="32"/>
  <c r="X190" i="32"/>
  <c r="AI190" i="32" s="1"/>
  <c r="AE190" i="32"/>
  <c r="AD190" i="32"/>
  <c r="AC190" i="32"/>
  <c r="AB190" i="32"/>
  <c r="AA190" i="32"/>
  <c r="Z190" i="32"/>
  <c r="Y190" i="32"/>
  <c r="AD189" i="32"/>
  <c r="X189" i="32"/>
  <c r="AI189" i="32"/>
  <c r="AL189" i="32" s="1"/>
  <c r="AH189" i="32"/>
  <c r="AG189" i="32"/>
  <c r="AF189" i="32"/>
  <c r="AJ189" i="32"/>
  <c r="AE189" i="32"/>
  <c r="AK189" i="32"/>
  <c r="AC189" i="32"/>
  <c r="AB189" i="32"/>
  <c r="AA189" i="32"/>
  <c r="Z189" i="32"/>
  <c r="Y189" i="32"/>
  <c r="AH188" i="32"/>
  <c r="AG188" i="32"/>
  <c r="AF188" i="32"/>
  <c r="X188" i="32"/>
  <c r="AJ188" i="32"/>
  <c r="AE188" i="32"/>
  <c r="AK188" i="32"/>
  <c r="AD188" i="32"/>
  <c r="AI188" i="32"/>
  <c r="AL188" i="32" s="1"/>
  <c r="AC188" i="32"/>
  <c r="AB188" i="32"/>
  <c r="AA188" i="32"/>
  <c r="Z188" i="32"/>
  <c r="Y188" i="32"/>
  <c r="AE187" i="32"/>
  <c r="X187" i="32"/>
  <c r="AK187" i="32" s="1"/>
  <c r="AD187" i="32"/>
  <c r="AI187" i="32" s="1"/>
  <c r="AL187" i="32" s="1"/>
  <c r="AH187" i="32"/>
  <c r="AG187" i="32"/>
  <c r="AF187" i="32"/>
  <c r="AJ187" i="32"/>
  <c r="AC187" i="32"/>
  <c r="AB187" i="32"/>
  <c r="AA187" i="32"/>
  <c r="Z187" i="32"/>
  <c r="Y187" i="32"/>
  <c r="AH186" i="32"/>
  <c r="AG186" i="32"/>
  <c r="AF186" i="32"/>
  <c r="AJ186" i="32" s="1"/>
  <c r="X186" i="32"/>
  <c r="AK186" i="32" s="1"/>
  <c r="AE186" i="32"/>
  <c r="AD186" i="32"/>
  <c r="AI186" i="32" s="1"/>
  <c r="AL186" i="32" s="1"/>
  <c r="AC186" i="32"/>
  <c r="AB186" i="32"/>
  <c r="AA186" i="32"/>
  <c r="Z186" i="32"/>
  <c r="Y186" i="32"/>
  <c r="AD185" i="32"/>
  <c r="X185" i="32"/>
  <c r="AI185" i="32"/>
  <c r="AL185" i="32" s="1"/>
  <c r="AH185" i="32"/>
  <c r="AG185" i="32"/>
  <c r="AF185" i="32"/>
  <c r="AJ185" i="32"/>
  <c r="AE185" i="32"/>
  <c r="AK185" i="32"/>
  <c r="AC185" i="32"/>
  <c r="AB185" i="32"/>
  <c r="AA185" i="32"/>
  <c r="Z185" i="32"/>
  <c r="Y185" i="32"/>
  <c r="AH184" i="32"/>
  <c r="AG184" i="32"/>
  <c r="AF184" i="32"/>
  <c r="X184" i="32"/>
  <c r="AJ184" i="32"/>
  <c r="AE184" i="32"/>
  <c r="AK184" i="32"/>
  <c r="AD184" i="32"/>
  <c r="AI184" i="32"/>
  <c r="AL184" i="32" s="1"/>
  <c r="AC184" i="32"/>
  <c r="AB184" i="32"/>
  <c r="AA184" i="32"/>
  <c r="Z184" i="32"/>
  <c r="Y184" i="32"/>
  <c r="AE183" i="32"/>
  <c r="X183" i="32"/>
  <c r="AK183" i="32"/>
  <c r="AD183" i="32"/>
  <c r="AI183" i="32"/>
  <c r="AH183" i="32"/>
  <c r="AG183" i="32"/>
  <c r="AF183" i="32"/>
  <c r="AJ183" i="32" s="1"/>
  <c r="AC183" i="32"/>
  <c r="AB183" i="32"/>
  <c r="AA183" i="32"/>
  <c r="Z183" i="32"/>
  <c r="Y183" i="32"/>
  <c r="AH182" i="32"/>
  <c r="AG182" i="32"/>
  <c r="AF182" i="32"/>
  <c r="X182" i="32"/>
  <c r="AI182" i="32" s="1"/>
  <c r="AE182" i="32"/>
  <c r="AK182" i="32" s="1"/>
  <c r="AD182" i="32"/>
  <c r="AC182" i="32"/>
  <c r="AB182" i="32"/>
  <c r="AA182" i="32"/>
  <c r="Z182" i="32"/>
  <c r="Y182" i="32"/>
  <c r="AD181" i="32"/>
  <c r="AI181" i="32" s="1"/>
  <c r="AL181" i="32" s="1"/>
  <c r="X181" i="32"/>
  <c r="AH181" i="32"/>
  <c r="AG181" i="32"/>
  <c r="AF181" i="32"/>
  <c r="AJ181" i="32" s="1"/>
  <c r="AE181" i="32"/>
  <c r="AK181" i="32" s="1"/>
  <c r="AC181" i="32"/>
  <c r="AB181" i="32"/>
  <c r="AA181" i="32"/>
  <c r="Z181" i="32"/>
  <c r="Y181" i="32"/>
  <c r="AH180" i="32"/>
  <c r="AG180" i="32"/>
  <c r="AF180" i="32"/>
  <c r="X180" i="32"/>
  <c r="AE180" i="32"/>
  <c r="AD180" i="32"/>
  <c r="AI180" i="32" s="1"/>
  <c r="AC180" i="32"/>
  <c r="AB180" i="32"/>
  <c r="AA180" i="32"/>
  <c r="Z180" i="32"/>
  <c r="Y180" i="32"/>
  <c r="AE179" i="32"/>
  <c r="AK179" i="32" s="1"/>
  <c r="X179" i="32"/>
  <c r="AD179" i="32"/>
  <c r="AI179" i="32"/>
  <c r="AH179" i="32"/>
  <c r="AG179" i="32"/>
  <c r="AF179" i="32"/>
  <c r="AJ179" i="32" s="1"/>
  <c r="AC179" i="32"/>
  <c r="AB179" i="32"/>
  <c r="AA179" i="32"/>
  <c r="Z179" i="32"/>
  <c r="Y179" i="32"/>
  <c r="AH178" i="32"/>
  <c r="AG178" i="32"/>
  <c r="AF178" i="32"/>
  <c r="X178" i="32"/>
  <c r="AJ178" i="32" s="1"/>
  <c r="AE178" i="32"/>
  <c r="AK178" i="32" s="1"/>
  <c r="AD178" i="32"/>
  <c r="AI178" i="32"/>
  <c r="AL178" i="32" s="1"/>
  <c r="AC178" i="32"/>
  <c r="AB178" i="32"/>
  <c r="AA178" i="32"/>
  <c r="Z178" i="32"/>
  <c r="Y178" i="32"/>
  <c r="AD177" i="32"/>
  <c r="X177" i="32"/>
  <c r="AI177" i="32"/>
  <c r="AL177" i="32" s="1"/>
  <c r="AH177" i="32"/>
  <c r="AG177" i="32"/>
  <c r="AF177" i="32"/>
  <c r="AJ177" i="32"/>
  <c r="AE177" i="32"/>
  <c r="AK177" i="32"/>
  <c r="AC177" i="32"/>
  <c r="AB177" i="32"/>
  <c r="AA177" i="32"/>
  <c r="Z177" i="32"/>
  <c r="Y177" i="32"/>
  <c r="AH176" i="32"/>
  <c r="AG176" i="32"/>
  <c r="AF176" i="32"/>
  <c r="X176" i="32"/>
  <c r="AJ176" i="32"/>
  <c r="AE176" i="32"/>
  <c r="AK176" i="32"/>
  <c r="AD176" i="32"/>
  <c r="AI176" i="32"/>
  <c r="AL176" i="32" s="1"/>
  <c r="AC176" i="32"/>
  <c r="AB176" i="32"/>
  <c r="AA176" i="32"/>
  <c r="Z176" i="32"/>
  <c r="Y176" i="32"/>
  <c r="AE175" i="32"/>
  <c r="X175" i="32"/>
  <c r="AD175" i="32"/>
  <c r="AH175" i="32"/>
  <c r="AG175" i="32"/>
  <c r="AF175" i="32"/>
  <c r="AJ175" i="32"/>
  <c r="AC175" i="32"/>
  <c r="AB175" i="32"/>
  <c r="AA175" i="32"/>
  <c r="Z175" i="32"/>
  <c r="Y175" i="32"/>
  <c r="AH174" i="32"/>
  <c r="AG174" i="32"/>
  <c r="AF174" i="32"/>
  <c r="AJ174" i="32" s="1"/>
  <c r="X174" i="32"/>
  <c r="AE174" i="32"/>
  <c r="AD174" i="32"/>
  <c r="AI174" i="32" s="1"/>
  <c r="AL174" i="32" s="1"/>
  <c r="AK174" i="32"/>
  <c r="AC174" i="32"/>
  <c r="AB174" i="32"/>
  <c r="AA174" i="32"/>
  <c r="Z174" i="32"/>
  <c r="Y174" i="32"/>
  <c r="AD173" i="32"/>
  <c r="X173" i="32"/>
  <c r="AI173" i="32" s="1"/>
  <c r="AH173" i="32"/>
  <c r="AG173" i="32"/>
  <c r="AF173" i="32"/>
  <c r="AE173" i="32"/>
  <c r="AK173" i="32" s="1"/>
  <c r="AC173" i="32"/>
  <c r="AB173" i="32"/>
  <c r="AA173" i="32"/>
  <c r="Z173" i="32"/>
  <c r="Y173" i="32"/>
  <c r="AH172" i="32"/>
  <c r="AG172" i="32"/>
  <c r="AF172" i="32"/>
  <c r="X172" i="32"/>
  <c r="AJ172" i="32" s="1"/>
  <c r="AE172" i="32"/>
  <c r="AK172" i="32" s="1"/>
  <c r="AL172" i="32" s="1"/>
  <c r="AD172" i="32"/>
  <c r="AI172" i="32" s="1"/>
  <c r="AC172" i="32"/>
  <c r="AB172" i="32"/>
  <c r="AA172" i="32"/>
  <c r="Z172" i="32"/>
  <c r="Y172" i="32"/>
  <c r="AE171" i="32"/>
  <c r="X171" i="32"/>
  <c r="AK171" i="32" s="1"/>
  <c r="AD171" i="32"/>
  <c r="AH171" i="32"/>
  <c r="AG171" i="32"/>
  <c r="AF171" i="32"/>
  <c r="AJ171" i="32"/>
  <c r="AC171" i="32"/>
  <c r="AB171" i="32"/>
  <c r="AA171" i="32"/>
  <c r="Z171" i="32"/>
  <c r="Y171" i="32"/>
  <c r="AH170" i="32"/>
  <c r="AG170" i="32"/>
  <c r="AF170" i="32"/>
  <c r="AJ170" i="32" s="1"/>
  <c r="X170" i="32"/>
  <c r="AK170" i="32" s="1"/>
  <c r="AE170" i="32"/>
  <c r="AD170" i="32"/>
  <c r="AI170" i="32" s="1"/>
  <c r="AC170" i="32"/>
  <c r="AB170" i="32"/>
  <c r="AA170" i="32"/>
  <c r="Z170" i="32"/>
  <c r="Y170" i="32"/>
  <c r="AD169" i="32"/>
  <c r="X169" i="32"/>
  <c r="AI169" i="32"/>
  <c r="AL169" i="32" s="1"/>
  <c r="AH169" i="32"/>
  <c r="AG169" i="32"/>
  <c r="AF169" i="32"/>
  <c r="AJ169" i="32"/>
  <c r="AE169" i="32"/>
  <c r="AK169" i="32"/>
  <c r="AC169" i="32"/>
  <c r="AB169" i="32"/>
  <c r="AA169" i="32"/>
  <c r="Z169" i="32"/>
  <c r="Y169" i="32"/>
  <c r="AH168" i="32"/>
  <c r="AG168" i="32"/>
  <c r="AF168" i="32"/>
  <c r="X168" i="32"/>
  <c r="AJ168" i="32"/>
  <c r="AE168" i="32"/>
  <c r="AK168" i="32"/>
  <c r="AD168" i="32"/>
  <c r="AI168" i="32"/>
  <c r="AC168" i="32"/>
  <c r="AB168" i="32"/>
  <c r="AA168" i="32"/>
  <c r="Z168" i="32"/>
  <c r="Y168" i="32"/>
  <c r="AE167" i="32"/>
  <c r="X167" i="32"/>
  <c r="AK167" i="32"/>
  <c r="AD167" i="32"/>
  <c r="AI167" i="32"/>
  <c r="AH167" i="32"/>
  <c r="AG167" i="32"/>
  <c r="AF167" i="32"/>
  <c r="AJ167" i="32" s="1"/>
  <c r="AC167" i="32"/>
  <c r="AB167" i="32"/>
  <c r="AA167" i="32"/>
  <c r="Z167" i="32"/>
  <c r="Y167" i="32"/>
  <c r="AH166" i="32"/>
  <c r="AG166" i="32"/>
  <c r="AF166" i="32"/>
  <c r="X166" i="32"/>
  <c r="AI166" i="32" s="1"/>
  <c r="AE166" i="32"/>
  <c r="AD166" i="32"/>
  <c r="AC166" i="32"/>
  <c r="AB166" i="32"/>
  <c r="AA166" i="32"/>
  <c r="Z166" i="32"/>
  <c r="Y166" i="32"/>
  <c r="AD165" i="32"/>
  <c r="AI165" i="32" s="1"/>
  <c r="AL165" i="32" s="1"/>
  <c r="X165" i="32"/>
  <c r="AH165" i="32"/>
  <c r="AG165" i="32"/>
  <c r="AF165" i="32"/>
  <c r="AJ165" i="32"/>
  <c r="AE165" i="32"/>
  <c r="AK165" i="32"/>
  <c r="AC165" i="32"/>
  <c r="AB165" i="32"/>
  <c r="AA165" i="32"/>
  <c r="Z165" i="32"/>
  <c r="Y165" i="32"/>
  <c r="AH164" i="32"/>
  <c r="AG164" i="32"/>
  <c r="AF164" i="32"/>
  <c r="AJ164" i="32" s="1"/>
  <c r="X164" i="32"/>
  <c r="AE164" i="32"/>
  <c r="AK164" i="32"/>
  <c r="AD164" i="32"/>
  <c r="AI164" i="32"/>
  <c r="AC164" i="32"/>
  <c r="AB164" i="32"/>
  <c r="AA164" i="32"/>
  <c r="Z164" i="32"/>
  <c r="Y164" i="32"/>
  <c r="AE163" i="32"/>
  <c r="X163" i="32"/>
  <c r="AK163" i="32" s="1"/>
  <c r="AD163" i="32"/>
  <c r="AI163" i="32" s="1"/>
  <c r="AL163" i="32"/>
  <c r="AH163" i="32"/>
  <c r="AG163" i="32"/>
  <c r="AF163" i="32"/>
  <c r="AJ163" i="32"/>
  <c r="AC163" i="32"/>
  <c r="AB163" i="32"/>
  <c r="AA163" i="32"/>
  <c r="Z163" i="32"/>
  <c r="Y163" i="32"/>
  <c r="AH162" i="32"/>
  <c r="AG162" i="32"/>
  <c r="AF162" i="32"/>
  <c r="AJ162" i="32" s="1"/>
  <c r="X162" i="32"/>
  <c r="AE162" i="32"/>
  <c r="AD162" i="32"/>
  <c r="AI162" i="32" s="1"/>
  <c r="AK162" i="32"/>
  <c r="AC162" i="32"/>
  <c r="AB162" i="32"/>
  <c r="AA162" i="32"/>
  <c r="Z162" i="32"/>
  <c r="Y162" i="32"/>
  <c r="AD161" i="32"/>
  <c r="AI161" i="32" s="1"/>
  <c r="X161" i="32"/>
  <c r="AH161" i="32"/>
  <c r="AG161" i="32"/>
  <c r="AF161" i="32"/>
  <c r="AJ161" i="32" s="1"/>
  <c r="AE161" i="32"/>
  <c r="AK161" i="32" s="1"/>
  <c r="AC161" i="32"/>
  <c r="AB161" i="32"/>
  <c r="AA161" i="32"/>
  <c r="Z161" i="32"/>
  <c r="Y161" i="32"/>
  <c r="AH160" i="32"/>
  <c r="AG160" i="32"/>
  <c r="AF160" i="32"/>
  <c r="X160" i="32"/>
  <c r="AE160" i="32"/>
  <c r="AD160" i="32"/>
  <c r="AC160" i="32"/>
  <c r="AB160" i="32"/>
  <c r="AA160" i="32"/>
  <c r="Z160" i="32"/>
  <c r="Y160" i="32"/>
  <c r="AE159" i="32"/>
  <c r="X159" i="32"/>
  <c r="AK159" i="32"/>
  <c r="AD159" i="32"/>
  <c r="AI159" i="32"/>
  <c r="AH159" i="32"/>
  <c r="AG159" i="32"/>
  <c r="AF159" i="32"/>
  <c r="AJ159" i="32" s="1"/>
  <c r="AC159" i="32"/>
  <c r="AB159" i="32"/>
  <c r="AA159" i="32"/>
  <c r="Z159" i="32"/>
  <c r="Y159" i="32"/>
  <c r="AH158" i="32"/>
  <c r="AG158" i="32"/>
  <c r="AF158" i="32"/>
  <c r="X158" i="32"/>
  <c r="AJ158" i="32" s="1"/>
  <c r="AE158" i="32"/>
  <c r="AK158" i="32" s="1"/>
  <c r="AD158" i="32"/>
  <c r="AI158" i="32"/>
  <c r="AC158" i="32"/>
  <c r="AB158" i="32"/>
  <c r="AA158" i="32"/>
  <c r="Z158" i="32"/>
  <c r="Y158" i="32"/>
  <c r="AD157" i="32"/>
  <c r="AI157" i="32" s="1"/>
  <c r="AL157" i="32" s="1"/>
  <c r="X157" i="32"/>
  <c r="AH157" i="32"/>
  <c r="AG157" i="32"/>
  <c r="AF157" i="32"/>
  <c r="AJ157" i="32"/>
  <c r="AE157" i="32"/>
  <c r="AK157" i="32"/>
  <c r="AC157" i="32"/>
  <c r="AB157" i="32"/>
  <c r="AA157" i="32"/>
  <c r="Z157" i="32"/>
  <c r="Y157" i="32"/>
  <c r="AH156" i="32"/>
  <c r="AG156" i="32"/>
  <c r="AF156" i="32"/>
  <c r="AJ156" i="32" s="1"/>
  <c r="X156" i="32"/>
  <c r="AE156" i="32"/>
  <c r="AK156" i="32"/>
  <c r="AD156" i="32"/>
  <c r="AI156" i="32"/>
  <c r="AC156" i="32"/>
  <c r="AB156" i="32"/>
  <c r="AA156" i="32"/>
  <c r="Z156" i="32"/>
  <c r="Y156" i="32"/>
  <c r="AE155" i="32"/>
  <c r="AK155" i="32" s="1"/>
  <c r="X155" i="32"/>
  <c r="AD155" i="32"/>
  <c r="AI155" i="32"/>
  <c r="AH155" i="32"/>
  <c r="AG155" i="32"/>
  <c r="AF155" i="32"/>
  <c r="AJ155" i="32" s="1"/>
  <c r="AC155" i="32"/>
  <c r="AB155" i="32"/>
  <c r="AA155" i="32"/>
  <c r="Z155" i="32"/>
  <c r="Y155" i="32"/>
  <c r="AH154" i="32"/>
  <c r="AG154" i="32"/>
  <c r="AF154" i="32"/>
  <c r="AJ154" i="32" s="1"/>
  <c r="X154" i="32"/>
  <c r="AE154" i="32"/>
  <c r="AD154" i="32"/>
  <c r="AI154" i="32"/>
  <c r="AL154" i="32" s="1"/>
  <c r="AC154" i="32"/>
  <c r="AB154" i="32"/>
  <c r="AA154" i="32"/>
  <c r="Z154" i="32"/>
  <c r="Y154" i="32"/>
  <c r="AK154" i="32"/>
  <c r="AD153" i="32"/>
  <c r="X153" i="32"/>
  <c r="AH153" i="32"/>
  <c r="AG153" i="32"/>
  <c r="AF153" i="32"/>
  <c r="AE153" i="32"/>
  <c r="AK153" i="32" s="1"/>
  <c r="AC153" i="32"/>
  <c r="AB153" i="32"/>
  <c r="AA153" i="32"/>
  <c r="Z153" i="32"/>
  <c r="Y153" i="32"/>
  <c r="AH152" i="32"/>
  <c r="AG152" i="32"/>
  <c r="AF152" i="32"/>
  <c r="AJ152" i="32" s="1"/>
  <c r="X152" i="32"/>
  <c r="AE152" i="32"/>
  <c r="AK152" i="32" s="1"/>
  <c r="AD152" i="32"/>
  <c r="AC152" i="32"/>
  <c r="AB152" i="32"/>
  <c r="AA152" i="32"/>
  <c r="Z152" i="32"/>
  <c r="Y152" i="32"/>
  <c r="AE151" i="32"/>
  <c r="X151" i="32"/>
  <c r="AD151" i="32"/>
  <c r="AH151" i="32"/>
  <c r="AG151" i="32"/>
  <c r="AF151" i="32"/>
  <c r="AJ151" i="32"/>
  <c r="AC151" i="32"/>
  <c r="AB151" i="32"/>
  <c r="AA151" i="32"/>
  <c r="Z151" i="32"/>
  <c r="Y151" i="32"/>
  <c r="AH150" i="32"/>
  <c r="AG150" i="32"/>
  <c r="AF150" i="32"/>
  <c r="AJ150" i="32" s="1"/>
  <c r="X150" i="32"/>
  <c r="AE150" i="32"/>
  <c r="AD150" i="32"/>
  <c r="AC150" i="32"/>
  <c r="AB150" i="32"/>
  <c r="AA150" i="32"/>
  <c r="Z150" i="32"/>
  <c r="Y150" i="32"/>
  <c r="AK150" i="32"/>
  <c r="AD149" i="32"/>
  <c r="X149" i="32"/>
  <c r="AH149" i="32"/>
  <c r="AG149" i="32"/>
  <c r="AF149" i="32"/>
  <c r="AE149" i="32"/>
  <c r="AK149" i="32" s="1"/>
  <c r="AC149" i="32"/>
  <c r="AB149" i="32"/>
  <c r="AA149" i="32"/>
  <c r="Z149" i="32"/>
  <c r="Y149" i="32"/>
  <c r="AH148" i="32"/>
  <c r="AG148" i="32"/>
  <c r="AF148" i="32"/>
  <c r="AJ148" i="32" s="1"/>
  <c r="X148" i="32"/>
  <c r="AE148" i="32"/>
  <c r="AK148" i="32" s="1"/>
  <c r="AD148" i="32"/>
  <c r="AC148" i="32"/>
  <c r="AB148" i="32"/>
  <c r="AA148" i="32"/>
  <c r="Z148" i="32"/>
  <c r="Y148" i="32"/>
  <c r="AE147" i="32"/>
  <c r="X147" i="32"/>
  <c r="AK147" i="32"/>
  <c r="AD147" i="32"/>
  <c r="AI147" i="32"/>
  <c r="AH147" i="32"/>
  <c r="AG147" i="32"/>
  <c r="AF147" i="32"/>
  <c r="AJ147" i="32"/>
  <c r="AC147" i="32"/>
  <c r="AB147" i="32"/>
  <c r="AA147" i="32"/>
  <c r="Z147" i="32"/>
  <c r="Y147" i="32"/>
  <c r="AH146" i="32"/>
  <c r="AG146" i="32"/>
  <c r="AF146" i="32"/>
  <c r="X146" i="32"/>
  <c r="AJ146" i="32"/>
  <c r="AE146" i="32"/>
  <c r="AD146" i="32"/>
  <c r="AI146" i="32" s="1"/>
  <c r="AC146" i="32"/>
  <c r="AB146" i="32"/>
  <c r="AA146" i="32"/>
  <c r="Z146" i="32"/>
  <c r="Y146" i="32"/>
  <c r="AD145" i="32"/>
  <c r="AI145" i="32" s="1"/>
  <c r="AL145" i="32" s="1"/>
  <c r="X145" i="32"/>
  <c r="AH145" i="32"/>
  <c r="AG145" i="32"/>
  <c r="AF145" i="32"/>
  <c r="AJ145" i="32"/>
  <c r="AE145" i="32"/>
  <c r="AK145" i="32"/>
  <c r="AC145" i="32"/>
  <c r="AB145" i="32"/>
  <c r="AA145" i="32"/>
  <c r="Z145" i="32"/>
  <c r="Y145" i="32"/>
  <c r="AH144" i="32"/>
  <c r="AG144" i="32"/>
  <c r="AF144" i="32"/>
  <c r="AJ144" i="32" s="1"/>
  <c r="X144" i="32"/>
  <c r="AE144" i="32"/>
  <c r="AK144" i="32"/>
  <c r="AD144" i="32"/>
  <c r="AI144" i="32"/>
  <c r="AC144" i="32"/>
  <c r="AB144" i="32"/>
  <c r="AA144" i="32"/>
  <c r="Z144" i="32"/>
  <c r="Y144" i="32"/>
  <c r="AE143" i="32"/>
  <c r="AK143" i="32" s="1"/>
  <c r="X143" i="32"/>
  <c r="AD143" i="32"/>
  <c r="AI143" i="32" s="1"/>
  <c r="AH143" i="32"/>
  <c r="AG143" i="32"/>
  <c r="AF143" i="32"/>
  <c r="AJ143" i="32" s="1"/>
  <c r="AC143" i="32"/>
  <c r="AB143" i="32"/>
  <c r="AA143" i="32"/>
  <c r="Z143" i="32"/>
  <c r="Y143" i="32"/>
  <c r="AH142" i="32"/>
  <c r="AG142" i="32"/>
  <c r="AF142" i="32"/>
  <c r="X142" i="32"/>
  <c r="AI142" i="32" s="1"/>
  <c r="AE142" i="32"/>
  <c r="AD142" i="32"/>
  <c r="AC142" i="32"/>
  <c r="AB142" i="32"/>
  <c r="AA142" i="32"/>
  <c r="Z142" i="32"/>
  <c r="Y142" i="32"/>
  <c r="AD141" i="32"/>
  <c r="X141" i="32"/>
  <c r="AI141" i="32"/>
  <c r="AL141" i="32" s="1"/>
  <c r="AH141" i="32"/>
  <c r="AG141" i="32"/>
  <c r="AF141" i="32"/>
  <c r="AJ141" i="32"/>
  <c r="AE141" i="32"/>
  <c r="AK141" i="32"/>
  <c r="AC141" i="32"/>
  <c r="AB141" i="32"/>
  <c r="AA141" i="32"/>
  <c r="Z141" i="32"/>
  <c r="Y141" i="32"/>
  <c r="AH140" i="32"/>
  <c r="AG140" i="32"/>
  <c r="AF140" i="32"/>
  <c r="X140" i="32"/>
  <c r="AJ140" i="32"/>
  <c r="AE140" i="32"/>
  <c r="AK140" i="32"/>
  <c r="AD140" i="32"/>
  <c r="AI140" i="32"/>
  <c r="AL140" i="32" s="1"/>
  <c r="AC140" i="32"/>
  <c r="AB140" i="32"/>
  <c r="AA140" i="32"/>
  <c r="Z140" i="32"/>
  <c r="Y140" i="32"/>
  <c r="AE139" i="32"/>
  <c r="AK139" i="32" s="1"/>
  <c r="X139" i="32"/>
  <c r="AD139" i="32"/>
  <c r="AI139" i="32" s="1"/>
  <c r="AL139" i="32" s="1"/>
  <c r="AH139" i="32"/>
  <c r="AG139" i="32"/>
  <c r="AF139" i="32"/>
  <c r="AJ139" i="32"/>
  <c r="AC139" i="32"/>
  <c r="AB139" i="32"/>
  <c r="AA139" i="32"/>
  <c r="Z139" i="32"/>
  <c r="Y139" i="32"/>
  <c r="AF138" i="32"/>
  <c r="X138" i="32"/>
  <c r="AJ138" i="32"/>
  <c r="AH138" i="32"/>
  <c r="AG138" i="32"/>
  <c r="AE138" i="32"/>
  <c r="AD138" i="32"/>
  <c r="AI138" i="32" s="1"/>
  <c r="AK138" i="32"/>
  <c r="AC138" i="32"/>
  <c r="AB138" i="32"/>
  <c r="AA138" i="32"/>
  <c r="Z138" i="32"/>
  <c r="Y138" i="32"/>
  <c r="AD137" i="32"/>
  <c r="X137" i="32"/>
  <c r="AI137" i="32" s="1"/>
  <c r="AH137" i="32"/>
  <c r="AG137" i="32"/>
  <c r="AF137" i="32"/>
  <c r="AJ137" i="32" s="1"/>
  <c r="AE137" i="32"/>
  <c r="AK137" i="32" s="1"/>
  <c r="AC137" i="32"/>
  <c r="AB137" i="32"/>
  <c r="AA137" i="32"/>
  <c r="Z137" i="32"/>
  <c r="Y137" i="32"/>
  <c r="AH136" i="32"/>
  <c r="AG136" i="32"/>
  <c r="AF136" i="32"/>
  <c r="X136" i="32"/>
  <c r="AJ136" i="32" s="1"/>
  <c r="AE136" i="32"/>
  <c r="AD136" i="32"/>
  <c r="AI136" i="32" s="1"/>
  <c r="AC136" i="32"/>
  <c r="AB136" i="32"/>
  <c r="AA136" i="32"/>
  <c r="Z136" i="32"/>
  <c r="Y136" i="32"/>
  <c r="AE135" i="32"/>
  <c r="X135" i="32"/>
  <c r="AK135" i="32"/>
  <c r="AD135" i="32"/>
  <c r="AI135" i="32"/>
  <c r="AH135" i="32"/>
  <c r="AG135" i="32"/>
  <c r="AF135" i="32"/>
  <c r="AJ135" i="32"/>
  <c r="AC135" i="32"/>
  <c r="AB135" i="32"/>
  <c r="AA135" i="32"/>
  <c r="Z135" i="32"/>
  <c r="Y135" i="32"/>
  <c r="AH134" i="32"/>
  <c r="AG134" i="32"/>
  <c r="AF134" i="32"/>
  <c r="X134" i="32"/>
  <c r="AJ134" i="32"/>
  <c r="AE134" i="32"/>
  <c r="AD134" i="32"/>
  <c r="AC134" i="32"/>
  <c r="AB134" i="32"/>
  <c r="AA134" i="32"/>
  <c r="Z134" i="32"/>
  <c r="Y134" i="32"/>
  <c r="AD133" i="32"/>
  <c r="AI133" i="32" s="1"/>
  <c r="X133" i="32"/>
  <c r="AH133" i="32"/>
  <c r="AG133" i="32"/>
  <c r="AF133" i="32"/>
  <c r="AJ133" i="32"/>
  <c r="AE133" i="32"/>
  <c r="AK133" i="32"/>
  <c r="AC133" i="32"/>
  <c r="AB133" i="32"/>
  <c r="AA133" i="32"/>
  <c r="Z133" i="32"/>
  <c r="Y133" i="32"/>
  <c r="AH132" i="32"/>
  <c r="AG132" i="32"/>
  <c r="AF132" i="32"/>
  <c r="AJ132" i="32" s="1"/>
  <c r="X132" i="32"/>
  <c r="AE132" i="32"/>
  <c r="AK132" i="32"/>
  <c r="AD132" i="32"/>
  <c r="AI132" i="32"/>
  <c r="AC132" i="32"/>
  <c r="AB132" i="32"/>
  <c r="AA132" i="32"/>
  <c r="Z132" i="32"/>
  <c r="Y132" i="32"/>
  <c r="AE131" i="32"/>
  <c r="X131" i="32"/>
  <c r="AK131" i="32" s="1"/>
  <c r="AD131" i="32"/>
  <c r="AH131" i="32"/>
  <c r="AG131" i="32"/>
  <c r="AF131" i="32"/>
  <c r="AJ131" i="32" s="1"/>
  <c r="AC131" i="32"/>
  <c r="AB131" i="32"/>
  <c r="AA131" i="32"/>
  <c r="Z131" i="32"/>
  <c r="Y131" i="32"/>
  <c r="AH130" i="32"/>
  <c r="AG130" i="32"/>
  <c r="AF130" i="32"/>
  <c r="X130" i="32"/>
  <c r="AJ130" i="32" s="1"/>
  <c r="AE130" i="32"/>
  <c r="AK130" i="32" s="1"/>
  <c r="AD130" i="32"/>
  <c r="AC130" i="32"/>
  <c r="AB130" i="32"/>
  <c r="AA130" i="32"/>
  <c r="Z130" i="32"/>
  <c r="Y130" i="32"/>
  <c r="AD129" i="32"/>
  <c r="X129" i="32"/>
  <c r="AI129" i="32"/>
  <c r="AH129" i="32"/>
  <c r="AG129" i="32"/>
  <c r="AF129" i="32"/>
  <c r="AJ129" i="32"/>
  <c r="AE129" i="32"/>
  <c r="AK129" i="32"/>
  <c r="AC129" i="32"/>
  <c r="AB129" i="32"/>
  <c r="AA129" i="32"/>
  <c r="Z129" i="32"/>
  <c r="Y129" i="32"/>
  <c r="AH128" i="32"/>
  <c r="AG128" i="32"/>
  <c r="AF128" i="32"/>
  <c r="X128" i="32"/>
  <c r="AJ128" i="32"/>
  <c r="AE128" i="32"/>
  <c r="AK128" i="32"/>
  <c r="AD128" i="32"/>
  <c r="AI128" i="32"/>
  <c r="AL128" i="32" s="1"/>
  <c r="AC128" i="32"/>
  <c r="AB128" i="32"/>
  <c r="AA128" i="32"/>
  <c r="Z128" i="32"/>
  <c r="Y128" i="32"/>
  <c r="AE127" i="32"/>
  <c r="X127" i="32"/>
  <c r="AK127" i="32" s="1"/>
  <c r="AD127" i="32"/>
  <c r="AH127" i="32"/>
  <c r="AG127" i="32"/>
  <c r="AF127" i="32"/>
  <c r="AJ127" i="32" s="1"/>
  <c r="AC127" i="32"/>
  <c r="AB127" i="32"/>
  <c r="AA127" i="32"/>
  <c r="Z127" i="32"/>
  <c r="Y127" i="32"/>
  <c r="AH126" i="32"/>
  <c r="AG126" i="32"/>
  <c r="AF126" i="32"/>
  <c r="X126" i="32"/>
  <c r="AJ126" i="32" s="1"/>
  <c r="AE126" i="32"/>
  <c r="AK126" i="32" s="1"/>
  <c r="AD126" i="32"/>
  <c r="AC126" i="32"/>
  <c r="AB126" i="32"/>
  <c r="AA126" i="32"/>
  <c r="Z126" i="32"/>
  <c r="Y126" i="32"/>
  <c r="AD125" i="32"/>
  <c r="X125" i="32"/>
  <c r="AH125" i="32"/>
  <c r="AG125" i="32"/>
  <c r="AF125" i="32"/>
  <c r="AE125" i="32"/>
  <c r="AK125" i="32" s="1"/>
  <c r="AC125" i="32"/>
  <c r="AB125" i="32"/>
  <c r="AA125" i="32"/>
  <c r="Z125" i="32"/>
  <c r="Y125" i="32"/>
  <c r="AH124" i="32"/>
  <c r="AG124" i="32"/>
  <c r="AF124" i="32"/>
  <c r="AJ124" i="32" s="1"/>
  <c r="X124" i="32"/>
  <c r="AE124" i="32"/>
  <c r="AK124" i="32" s="1"/>
  <c r="AL124" i="32" s="1"/>
  <c r="AD124" i="32"/>
  <c r="AI124" i="32" s="1"/>
  <c r="AC124" i="32"/>
  <c r="AB124" i="32"/>
  <c r="AA124" i="32"/>
  <c r="Z124" i="32"/>
  <c r="Y124" i="32"/>
  <c r="AE123" i="32"/>
  <c r="AK123" i="32" s="1"/>
  <c r="X123" i="32"/>
  <c r="AD123" i="32"/>
  <c r="AI123" i="32"/>
  <c r="AH123" i="32"/>
  <c r="AG123" i="32"/>
  <c r="AF123" i="32"/>
  <c r="AJ123" i="32" s="1"/>
  <c r="AC123" i="32"/>
  <c r="AB123" i="32"/>
  <c r="AA123" i="32"/>
  <c r="Z123" i="32"/>
  <c r="Y123" i="32"/>
  <c r="AH122" i="32"/>
  <c r="AG122" i="32"/>
  <c r="AF122" i="32"/>
  <c r="X122" i="32"/>
  <c r="AE122" i="32"/>
  <c r="AD122" i="32"/>
  <c r="AC122" i="32"/>
  <c r="AB122" i="32"/>
  <c r="AA122" i="32"/>
  <c r="Z122" i="32"/>
  <c r="Y122" i="32"/>
  <c r="AD121" i="32"/>
  <c r="AI121" i="32" s="1"/>
  <c r="AL121" i="32" s="1"/>
  <c r="X121" i="32"/>
  <c r="AH121" i="32"/>
  <c r="AG121" i="32"/>
  <c r="AF121" i="32"/>
  <c r="AJ121" i="32"/>
  <c r="AE121" i="32"/>
  <c r="AK121" i="32"/>
  <c r="AC121" i="32"/>
  <c r="AB121" i="32"/>
  <c r="AA121" i="32"/>
  <c r="Z121" i="32"/>
  <c r="Y121" i="32"/>
  <c r="AH120" i="32"/>
  <c r="AG120" i="32"/>
  <c r="AF120" i="32"/>
  <c r="AJ120" i="32" s="1"/>
  <c r="X120" i="32"/>
  <c r="AE120" i="32"/>
  <c r="AK120" i="32"/>
  <c r="AD120" i="32"/>
  <c r="AI120" i="32"/>
  <c r="AC120" i="32"/>
  <c r="AB120" i="32"/>
  <c r="AA120" i="32"/>
  <c r="Z120" i="32"/>
  <c r="Y120" i="32"/>
  <c r="AE119" i="32"/>
  <c r="AK119" i="32" s="1"/>
  <c r="X119" i="32"/>
  <c r="AD119" i="32"/>
  <c r="AI119" i="32" s="1"/>
  <c r="AH119" i="32"/>
  <c r="AG119" i="32"/>
  <c r="AF119" i="32"/>
  <c r="AJ119" i="32" s="1"/>
  <c r="AC119" i="32"/>
  <c r="AB119" i="32"/>
  <c r="AA119" i="32"/>
  <c r="Z119" i="32"/>
  <c r="Y119" i="32"/>
  <c r="AH118" i="32"/>
  <c r="AG118" i="32"/>
  <c r="AF118" i="32"/>
  <c r="X118" i="32"/>
  <c r="AE118" i="32"/>
  <c r="AK118" i="32" s="1"/>
  <c r="AD118" i="32"/>
  <c r="AC118" i="32"/>
  <c r="AB118" i="32"/>
  <c r="AA118" i="32"/>
  <c r="Z118" i="32"/>
  <c r="Y118" i="32"/>
  <c r="AD117" i="32"/>
  <c r="X117" i="32"/>
  <c r="AI117" i="32" s="1"/>
  <c r="AH117" i="32"/>
  <c r="AG117" i="32"/>
  <c r="AF117" i="32"/>
  <c r="AE117" i="32"/>
  <c r="AK117" i="32" s="1"/>
  <c r="AC117" i="32"/>
  <c r="AB117" i="32"/>
  <c r="AA117" i="32"/>
  <c r="Z117" i="32"/>
  <c r="Y117" i="32"/>
  <c r="AH116" i="32"/>
  <c r="AG116" i="32"/>
  <c r="AF116" i="32"/>
  <c r="X116" i="32"/>
  <c r="AJ116" i="32" s="1"/>
  <c r="AE116" i="32"/>
  <c r="AD116" i="32"/>
  <c r="AC116" i="32"/>
  <c r="AB116" i="32"/>
  <c r="AA116" i="32"/>
  <c r="Z116" i="32"/>
  <c r="Y116" i="32"/>
  <c r="AE115" i="32"/>
  <c r="X115" i="32"/>
  <c r="AK115" i="32"/>
  <c r="AL115" i="32" s="1"/>
  <c r="AD115" i="32"/>
  <c r="AI115" i="32"/>
  <c r="AH115" i="32"/>
  <c r="AG115" i="32"/>
  <c r="AF115" i="32"/>
  <c r="AJ115" i="32"/>
  <c r="AC115" i="32"/>
  <c r="AB115" i="32"/>
  <c r="AA115" i="32"/>
  <c r="Z115" i="32"/>
  <c r="Y115" i="32"/>
  <c r="AR114" i="32" a="1"/>
  <c r="AS116" i="32" s="1"/>
  <c r="AD114" i="32"/>
  <c r="AI114" i="32" s="1"/>
  <c r="X114" i="32"/>
  <c r="AH114" i="32"/>
  <c r="AG114" i="32"/>
  <c r="AF114" i="32"/>
  <c r="AJ114" i="32"/>
  <c r="AE114" i="32"/>
  <c r="AK114" i="32"/>
  <c r="AC114" i="32"/>
  <c r="AB114" i="32"/>
  <c r="AA114" i="32"/>
  <c r="Z114" i="32"/>
  <c r="Y114" i="32"/>
  <c r="AH113" i="32"/>
  <c r="AG113" i="32"/>
  <c r="AF113" i="32"/>
  <c r="AJ113" i="32" s="1"/>
  <c r="X113" i="32"/>
  <c r="AE113" i="32"/>
  <c r="AK113" i="32"/>
  <c r="AD113" i="32"/>
  <c r="AI113" i="32"/>
  <c r="AC113" i="32"/>
  <c r="AB113" i="32"/>
  <c r="AA113" i="32"/>
  <c r="Z113" i="32"/>
  <c r="Y113" i="32"/>
  <c r="AE112" i="32"/>
  <c r="AK112" i="32" s="1"/>
  <c r="X112" i="32"/>
  <c r="AD112" i="32"/>
  <c r="AI112" i="32" s="1"/>
  <c r="AH112" i="32"/>
  <c r="AG112" i="32"/>
  <c r="AF112" i="32"/>
  <c r="AJ112" i="32" s="1"/>
  <c r="AC112" i="32"/>
  <c r="AB112" i="32"/>
  <c r="AA112" i="32"/>
  <c r="Z112" i="32"/>
  <c r="Y112" i="32"/>
  <c r="AH111" i="32"/>
  <c r="AG111" i="32"/>
  <c r="AF111" i="32"/>
  <c r="X111" i="32"/>
  <c r="AE111" i="32"/>
  <c r="AD111" i="32"/>
  <c r="AC111" i="32"/>
  <c r="AB111" i="32"/>
  <c r="AA111" i="32"/>
  <c r="Z111" i="32"/>
  <c r="Y111" i="32"/>
  <c r="AD110" i="32"/>
  <c r="X110" i="32"/>
  <c r="AI110" i="32" s="1"/>
  <c r="AH110" i="32"/>
  <c r="AG110" i="32"/>
  <c r="AF110" i="32"/>
  <c r="AE110" i="32"/>
  <c r="AK110" i="32" s="1"/>
  <c r="AC110" i="32"/>
  <c r="AB110" i="32"/>
  <c r="AA110" i="32"/>
  <c r="Z110" i="32"/>
  <c r="Y110" i="32"/>
  <c r="AD109" i="32"/>
  <c r="X109" i="32"/>
  <c r="AH109" i="32"/>
  <c r="AG109" i="32"/>
  <c r="AF109" i="32"/>
  <c r="AE109" i="32"/>
  <c r="AK109" i="32" s="1"/>
  <c r="AC109" i="32"/>
  <c r="AB109" i="32"/>
  <c r="AA109" i="32"/>
  <c r="Z109" i="32"/>
  <c r="Y109" i="32"/>
  <c r="AD108" i="32"/>
  <c r="X108" i="32"/>
  <c r="AI108" i="32" s="1"/>
  <c r="AH108" i="32"/>
  <c r="AG108" i="32"/>
  <c r="AF108" i="32"/>
  <c r="AJ108" i="32" s="1"/>
  <c r="AE108" i="32"/>
  <c r="AK108" i="32" s="1"/>
  <c r="AC108" i="32"/>
  <c r="AB108" i="32"/>
  <c r="AA108" i="32"/>
  <c r="Z108" i="32"/>
  <c r="Y108" i="32"/>
  <c r="AD107" i="32"/>
  <c r="AI107" i="32" s="1"/>
  <c r="AL107" i="32" s="1"/>
  <c r="X107" i="32"/>
  <c r="AH107" i="32"/>
  <c r="AG107" i="32"/>
  <c r="AF107" i="32"/>
  <c r="AJ107" i="32" s="1"/>
  <c r="AE107" i="32"/>
  <c r="AK107" i="32" s="1"/>
  <c r="AC107" i="32"/>
  <c r="AB107" i="32"/>
  <c r="AA107" i="32"/>
  <c r="Z107" i="32"/>
  <c r="Y107" i="32"/>
  <c r="AD106" i="32"/>
  <c r="X106" i="32"/>
  <c r="AI106" i="32" s="1"/>
  <c r="AH106" i="32"/>
  <c r="AG106" i="32"/>
  <c r="AF106" i="32"/>
  <c r="AE106" i="32"/>
  <c r="AK106" i="32" s="1"/>
  <c r="AC106" i="32"/>
  <c r="AB106" i="32"/>
  <c r="AA106" i="32"/>
  <c r="Z106" i="32"/>
  <c r="Y106" i="32"/>
  <c r="AD105" i="32"/>
  <c r="X105" i="32"/>
  <c r="AH105" i="32"/>
  <c r="AG105" i="32"/>
  <c r="AF105" i="32"/>
  <c r="AE105" i="32"/>
  <c r="AK105" i="32" s="1"/>
  <c r="AC105" i="32"/>
  <c r="AB105" i="32"/>
  <c r="AA105" i="32"/>
  <c r="Z105" i="32"/>
  <c r="Y105" i="32"/>
  <c r="AH104" i="32"/>
  <c r="AG104" i="32"/>
  <c r="AF104" i="32"/>
  <c r="X104" i="32"/>
  <c r="AE104" i="32"/>
  <c r="AD104" i="32"/>
  <c r="AC104" i="32"/>
  <c r="AB104" i="32"/>
  <c r="AA104" i="32"/>
  <c r="Z104" i="32"/>
  <c r="Y104" i="32"/>
  <c r="AE103" i="32"/>
  <c r="AK103" i="32" s="1"/>
  <c r="X103" i="32"/>
  <c r="AD103" i="32"/>
  <c r="AI103" i="32"/>
  <c r="AH103" i="32"/>
  <c r="AG103" i="32"/>
  <c r="AF103" i="32"/>
  <c r="AJ103" i="32" s="1"/>
  <c r="AC103" i="32"/>
  <c r="AB103" i="32"/>
  <c r="AA103" i="32"/>
  <c r="Z103" i="32"/>
  <c r="Y103" i="32"/>
  <c r="AF102" i="32"/>
  <c r="X102" i="32"/>
  <c r="AH102" i="32"/>
  <c r="AG102" i="32"/>
  <c r="AE102" i="32"/>
  <c r="AD102" i="32"/>
  <c r="AI102" i="32"/>
  <c r="AC102" i="32"/>
  <c r="AB102" i="32"/>
  <c r="AA102" i="32"/>
  <c r="Z102" i="32"/>
  <c r="Y102" i="32"/>
  <c r="AD101" i="32"/>
  <c r="X101" i="32"/>
  <c r="AI101" i="32"/>
  <c r="AL101" i="32" s="1"/>
  <c r="AH101" i="32"/>
  <c r="AG101" i="32"/>
  <c r="AF101" i="32"/>
  <c r="AJ101" i="32"/>
  <c r="AE101" i="32"/>
  <c r="AK101" i="32"/>
  <c r="AC101" i="32"/>
  <c r="AB101" i="32"/>
  <c r="AA101" i="32"/>
  <c r="Z101" i="32"/>
  <c r="Y101" i="32"/>
  <c r="AH100" i="32"/>
  <c r="AG100" i="32"/>
  <c r="AF100" i="32"/>
  <c r="X100" i="32"/>
  <c r="AJ100" i="32"/>
  <c r="AE100" i="32"/>
  <c r="AK100" i="32"/>
  <c r="AD100" i="32"/>
  <c r="AI100" i="32"/>
  <c r="AL100" i="32" s="1"/>
  <c r="AC100" i="32"/>
  <c r="AB100" i="32"/>
  <c r="AA100" i="32"/>
  <c r="Z100" i="32"/>
  <c r="Y100" i="32"/>
  <c r="AE99" i="32"/>
  <c r="X99" i="32"/>
  <c r="AD99" i="32"/>
  <c r="AH99" i="32"/>
  <c r="AG99" i="32"/>
  <c r="AF99" i="32"/>
  <c r="AJ99" i="32" s="1"/>
  <c r="AC99" i="32"/>
  <c r="AB99" i="32"/>
  <c r="AA99" i="32"/>
  <c r="Z99" i="32"/>
  <c r="Y99" i="32"/>
  <c r="AH98" i="32"/>
  <c r="AG98" i="32"/>
  <c r="AF98" i="32"/>
  <c r="AJ98" i="32" s="1"/>
  <c r="X98" i="32"/>
  <c r="AI98" i="32" s="1"/>
  <c r="AE98" i="32"/>
  <c r="AD98" i="32"/>
  <c r="AC98" i="32"/>
  <c r="AB98" i="32"/>
  <c r="AA98" i="32"/>
  <c r="Z98" i="32"/>
  <c r="Y98" i="32"/>
  <c r="AD97" i="32"/>
  <c r="AI97" i="32" s="1"/>
  <c r="AL97" i="32" s="1"/>
  <c r="X97" i="32"/>
  <c r="AH97" i="32"/>
  <c r="AG97" i="32"/>
  <c r="AF97" i="32"/>
  <c r="AJ97" i="32"/>
  <c r="AE97" i="32"/>
  <c r="AK97" i="32"/>
  <c r="AC97" i="32"/>
  <c r="AB97" i="32"/>
  <c r="AA97" i="32"/>
  <c r="Z97" i="32"/>
  <c r="Y97" i="32"/>
  <c r="AH96" i="32"/>
  <c r="AG96" i="32"/>
  <c r="AF96" i="32"/>
  <c r="AJ96" i="32" s="1"/>
  <c r="X96" i="32"/>
  <c r="AE96" i="32"/>
  <c r="AK96" i="32"/>
  <c r="AD96" i="32"/>
  <c r="AI96" i="32"/>
  <c r="AC96" i="32"/>
  <c r="AB96" i="32"/>
  <c r="AA96" i="32"/>
  <c r="Z96" i="32"/>
  <c r="Y96" i="32"/>
  <c r="AE95" i="32"/>
  <c r="AK95" i="32" s="1"/>
  <c r="X95" i="32"/>
  <c r="AD95" i="32"/>
  <c r="AI95" i="32" s="1"/>
  <c r="AH95" i="32"/>
  <c r="AG95" i="32"/>
  <c r="AF95" i="32"/>
  <c r="AJ95" i="32" s="1"/>
  <c r="AC95" i="32"/>
  <c r="AB95" i="32"/>
  <c r="AA95" i="32"/>
  <c r="Z95" i="32"/>
  <c r="Y95" i="32"/>
  <c r="AH94" i="32"/>
  <c r="AG94" i="32"/>
  <c r="AF94" i="32"/>
  <c r="X94" i="32"/>
  <c r="AE94" i="32"/>
  <c r="AK94" i="32" s="1"/>
  <c r="AD94" i="32"/>
  <c r="AC94" i="32"/>
  <c r="AB94" i="32"/>
  <c r="AA94" i="32"/>
  <c r="Z94" i="32"/>
  <c r="Y94" i="32"/>
  <c r="AD93" i="32"/>
  <c r="X93" i="32"/>
  <c r="AI93" i="32" s="1"/>
  <c r="AH93" i="32"/>
  <c r="AG93" i="32"/>
  <c r="AF93" i="32"/>
  <c r="AE93" i="32"/>
  <c r="AK93" i="32" s="1"/>
  <c r="AC93" i="32"/>
  <c r="AB93" i="32"/>
  <c r="AA93" i="32"/>
  <c r="Z93" i="32"/>
  <c r="Y93" i="32"/>
  <c r="AH92" i="32"/>
  <c r="AG92" i="32"/>
  <c r="AF92" i="32"/>
  <c r="X92" i="32"/>
  <c r="AJ92" i="32" s="1"/>
  <c r="AE92" i="32"/>
  <c r="AD92" i="32"/>
  <c r="AC92" i="32"/>
  <c r="AB92" i="32"/>
  <c r="AA92" i="32"/>
  <c r="Z92" i="32"/>
  <c r="Y92" i="32"/>
  <c r="AE91" i="32"/>
  <c r="X91" i="32"/>
  <c r="AK91" i="32"/>
  <c r="AL91" i="32" s="1"/>
  <c r="AD91" i="32"/>
  <c r="AI91" i="32"/>
  <c r="AH91" i="32"/>
  <c r="AG91" i="32"/>
  <c r="AF91" i="32"/>
  <c r="AJ91" i="32"/>
  <c r="AC91" i="32"/>
  <c r="AB91" i="32"/>
  <c r="AA91" i="32"/>
  <c r="Z91" i="32"/>
  <c r="Y91" i="32"/>
  <c r="AH90" i="32"/>
  <c r="AG90" i="32"/>
  <c r="AF90" i="32"/>
  <c r="X90" i="32"/>
  <c r="AJ90" i="32"/>
  <c r="AE90" i="32"/>
  <c r="AD90" i="32"/>
  <c r="AI90" i="32" s="1"/>
  <c r="AC90" i="32"/>
  <c r="AB90" i="32"/>
  <c r="AA90" i="32"/>
  <c r="Z90" i="32"/>
  <c r="Y90" i="32"/>
  <c r="AD89" i="32"/>
  <c r="X89" i="32"/>
  <c r="AI89" i="32" s="1"/>
  <c r="AH89" i="32"/>
  <c r="AG89" i="32"/>
  <c r="AF89" i="32"/>
  <c r="AJ89" i="32" s="1"/>
  <c r="AE89" i="32"/>
  <c r="AK89" i="32" s="1"/>
  <c r="AC89" i="32"/>
  <c r="AB89" i="32"/>
  <c r="AA89" i="32"/>
  <c r="Z89" i="32"/>
  <c r="Y89" i="32"/>
  <c r="AH88" i="32"/>
  <c r="AG88" i="32"/>
  <c r="AF88" i="32"/>
  <c r="X88" i="32"/>
  <c r="AJ88" i="32" s="1"/>
  <c r="AE88" i="32"/>
  <c r="AK88" i="32" s="1"/>
  <c r="AD88" i="32"/>
  <c r="AI88" i="32"/>
  <c r="AL88" i="32" s="1"/>
  <c r="AC88" i="32"/>
  <c r="AB88" i="32"/>
  <c r="AA88" i="32"/>
  <c r="Z88" i="32"/>
  <c r="Y88" i="32"/>
  <c r="AE87" i="32"/>
  <c r="AK87" i="32" s="1"/>
  <c r="X87" i="32"/>
  <c r="AD87" i="32"/>
  <c r="AI87" i="32"/>
  <c r="AL87" i="32" s="1"/>
  <c r="AH87" i="32"/>
  <c r="AG87" i="32"/>
  <c r="AF87" i="32"/>
  <c r="AJ87" i="32" s="1"/>
  <c r="AC87" i="32"/>
  <c r="AB87" i="32"/>
  <c r="AA87" i="32"/>
  <c r="Z87" i="32"/>
  <c r="Y87" i="32"/>
  <c r="AF86" i="32"/>
  <c r="X86" i="32"/>
  <c r="AJ86" i="32" s="1"/>
  <c r="AH86" i="32"/>
  <c r="AG86" i="32"/>
  <c r="AE86" i="32"/>
  <c r="AK86" i="32" s="1"/>
  <c r="AD86" i="32"/>
  <c r="AI86" i="32" s="1"/>
  <c r="AC86" i="32"/>
  <c r="AB86" i="32"/>
  <c r="AA86" i="32"/>
  <c r="Z86" i="32"/>
  <c r="Y86" i="32"/>
  <c r="AD85" i="32"/>
  <c r="AI85" i="32" s="1"/>
  <c r="AL85" i="32" s="1"/>
  <c r="X85" i="32"/>
  <c r="AH85" i="32"/>
  <c r="AG85" i="32"/>
  <c r="AF85" i="32"/>
  <c r="AJ85" i="32" s="1"/>
  <c r="AE85" i="32"/>
  <c r="AK85" i="32" s="1"/>
  <c r="AC85" i="32"/>
  <c r="AB85" i="32"/>
  <c r="AA85" i="32"/>
  <c r="Z85" i="32"/>
  <c r="Y85" i="32"/>
  <c r="AH84" i="32"/>
  <c r="AG84" i="32"/>
  <c r="AF84" i="32"/>
  <c r="AJ84" i="32" s="1"/>
  <c r="X84" i="32"/>
  <c r="AE84" i="32"/>
  <c r="AK84" i="32" s="1"/>
  <c r="AD84" i="32"/>
  <c r="AI84" i="32" s="1"/>
  <c r="AL84" i="32" s="1"/>
  <c r="AC84" i="32"/>
  <c r="AB84" i="32"/>
  <c r="AA84" i="32"/>
  <c r="Z84" i="32"/>
  <c r="Y84" i="32"/>
  <c r="AE83" i="32"/>
  <c r="AK83" i="32" s="1"/>
  <c r="AL83" i="32" s="1"/>
  <c r="X83" i="32"/>
  <c r="AD83" i="32"/>
  <c r="AI83" i="32"/>
  <c r="AH83" i="32"/>
  <c r="AG83" i="32"/>
  <c r="AF83" i="32"/>
  <c r="AJ83" i="32"/>
  <c r="AC83" i="32"/>
  <c r="AB83" i="32"/>
  <c r="AA83" i="32"/>
  <c r="Z83" i="32"/>
  <c r="Y83" i="32"/>
  <c r="AH82" i="32"/>
  <c r="AG82" i="32"/>
  <c r="AF82" i="32"/>
  <c r="AJ82" i="32" s="1"/>
  <c r="X82" i="32"/>
  <c r="AE82" i="32"/>
  <c r="AD82" i="32"/>
  <c r="AI82" i="32" s="1"/>
  <c r="AC82" i="32"/>
  <c r="AB82" i="32"/>
  <c r="AA82" i="32"/>
  <c r="Z82" i="32"/>
  <c r="Y82" i="32"/>
  <c r="AK82" i="32"/>
  <c r="AE81" i="32"/>
  <c r="X81" i="32"/>
  <c r="AD81" i="32"/>
  <c r="AI81" i="32" s="1"/>
  <c r="AH81" i="32"/>
  <c r="AG81" i="32"/>
  <c r="AF81" i="32"/>
  <c r="AJ81" i="32" s="1"/>
  <c r="AC81" i="32"/>
  <c r="AB81" i="32"/>
  <c r="AA81" i="32"/>
  <c r="Z81" i="32"/>
  <c r="Y81" i="32"/>
  <c r="AH80" i="32"/>
  <c r="AG80" i="32"/>
  <c r="AF80" i="32"/>
  <c r="X80" i="32"/>
  <c r="AI80" i="32" s="1"/>
  <c r="AE80" i="32"/>
  <c r="AD80" i="32"/>
  <c r="AC80" i="32"/>
  <c r="AB80" i="32"/>
  <c r="AA80" i="32"/>
  <c r="Z80" i="32"/>
  <c r="Y80" i="32"/>
  <c r="AD79" i="32"/>
  <c r="X79" i="32"/>
  <c r="AI79" i="32"/>
  <c r="AL79" i="32" s="1"/>
  <c r="AH79" i="32"/>
  <c r="AG79" i="32"/>
  <c r="AF79" i="32"/>
  <c r="AJ79" i="32"/>
  <c r="AE79" i="32"/>
  <c r="AK79" i="32"/>
  <c r="AC79" i="32"/>
  <c r="AB79" i="32"/>
  <c r="AA79" i="32"/>
  <c r="Z79" i="32"/>
  <c r="Y79" i="32"/>
  <c r="AH78" i="32"/>
  <c r="AG78" i="32"/>
  <c r="AF78" i="32"/>
  <c r="X78" i="32"/>
  <c r="AJ78" i="32"/>
  <c r="AE78" i="32"/>
  <c r="AD78" i="32"/>
  <c r="AI78" i="32" s="1"/>
  <c r="AL78" i="32" s="1"/>
  <c r="AC78" i="32"/>
  <c r="AB78" i="32"/>
  <c r="AA78" i="32"/>
  <c r="Z78" i="32"/>
  <c r="Y78" i="32"/>
  <c r="AE77" i="32"/>
  <c r="AK77" i="32" s="1"/>
  <c r="X77" i="32"/>
  <c r="AD77" i="32"/>
  <c r="AI77" i="32"/>
  <c r="AH77" i="32"/>
  <c r="AG77" i="32"/>
  <c r="AF77" i="32"/>
  <c r="AJ77" i="32"/>
  <c r="AC77" i="32"/>
  <c r="AB77" i="32"/>
  <c r="AA77" i="32"/>
  <c r="Z77" i="32"/>
  <c r="Y77" i="32"/>
  <c r="AH76" i="32"/>
  <c r="AG76" i="32"/>
  <c r="AF76" i="32"/>
  <c r="AJ76" i="32" s="1"/>
  <c r="X76" i="32"/>
  <c r="AE76" i="32"/>
  <c r="AD76" i="32"/>
  <c r="AI76" i="32" s="1"/>
  <c r="AC76" i="32"/>
  <c r="AB76" i="32"/>
  <c r="AA76" i="32"/>
  <c r="Z76" i="32"/>
  <c r="Y76" i="32"/>
  <c r="AD75" i="32"/>
  <c r="AI75" i="32" s="1"/>
  <c r="X75" i="32"/>
  <c r="AH75" i="32"/>
  <c r="AG75" i="32"/>
  <c r="AF75" i="32"/>
  <c r="AJ75" i="32" s="1"/>
  <c r="AE75" i="32"/>
  <c r="AK75" i="32" s="1"/>
  <c r="AC75" i="32"/>
  <c r="AB75" i="32"/>
  <c r="AA75" i="32"/>
  <c r="Z75" i="32"/>
  <c r="Y75" i="32"/>
  <c r="AH74" i="32"/>
  <c r="AG74" i="32"/>
  <c r="AF74" i="32"/>
  <c r="X74" i="32"/>
  <c r="AE74" i="32"/>
  <c r="AK74" i="32" s="1"/>
  <c r="AL74" i="32" s="1"/>
  <c r="AD74" i="32"/>
  <c r="AC74" i="32"/>
  <c r="AB74" i="32"/>
  <c r="AA74" i="32"/>
  <c r="Z74" i="32"/>
  <c r="Y74" i="32"/>
  <c r="AE73" i="32"/>
  <c r="X73" i="32"/>
  <c r="AK73" i="32" s="1"/>
  <c r="AD73" i="32"/>
  <c r="AH73" i="32"/>
  <c r="AG73" i="32"/>
  <c r="AF73" i="32"/>
  <c r="AJ73" i="32" s="1"/>
  <c r="AC73" i="32"/>
  <c r="AB73" i="32"/>
  <c r="AA73" i="32"/>
  <c r="Z73" i="32"/>
  <c r="Y73" i="32"/>
  <c r="AH72" i="32"/>
  <c r="AG72" i="32"/>
  <c r="AF72" i="32"/>
  <c r="X72" i="32"/>
  <c r="AE72" i="32"/>
  <c r="AD72" i="32"/>
  <c r="AI72" i="32"/>
  <c r="AC72" i="32"/>
  <c r="AB72" i="32"/>
  <c r="AA72" i="32"/>
  <c r="Z72" i="32"/>
  <c r="Y72" i="32"/>
  <c r="AE71" i="32"/>
  <c r="X71" i="32"/>
  <c r="AK71" i="32"/>
  <c r="AL71" i="32" s="1"/>
  <c r="AH71" i="32"/>
  <c r="AG71" i="32"/>
  <c r="AF71" i="32"/>
  <c r="AJ71" i="32"/>
  <c r="AD71" i="32"/>
  <c r="AI71" i="32" s="1"/>
  <c r="AC71" i="32"/>
  <c r="AB71" i="32"/>
  <c r="AA71" i="32"/>
  <c r="Z71" i="32"/>
  <c r="Y71" i="32"/>
  <c r="AH70" i="32"/>
  <c r="AG70" i="32"/>
  <c r="AF70" i="32"/>
  <c r="X70" i="32"/>
  <c r="AJ70" i="32" s="1"/>
  <c r="AE70" i="32"/>
  <c r="AK70" i="32" s="1"/>
  <c r="AD70" i="32"/>
  <c r="AC70" i="32"/>
  <c r="AB70" i="32"/>
  <c r="AA70" i="32"/>
  <c r="Z70" i="32"/>
  <c r="Y70" i="32"/>
  <c r="AI70" i="32"/>
  <c r="AD69" i="32"/>
  <c r="X69" i="32"/>
  <c r="AI69" i="32" s="1"/>
  <c r="AH69" i="32"/>
  <c r="AG69" i="32"/>
  <c r="AF69" i="32"/>
  <c r="AJ69" i="32" s="1"/>
  <c r="AE69" i="32"/>
  <c r="AK69" i="32" s="1"/>
  <c r="AC69" i="32"/>
  <c r="AB69" i="32"/>
  <c r="AA69" i="32"/>
  <c r="Z69" i="32"/>
  <c r="Y69" i="32"/>
  <c r="AE68" i="32"/>
  <c r="X68" i="32"/>
  <c r="AH68" i="32"/>
  <c r="AG68" i="32"/>
  <c r="AF68" i="32"/>
  <c r="AD68" i="32"/>
  <c r="AI68" i="32" s="1"/>
  <c r="AC68" i="32"/>
  <c r="AB68" i="32"/>
  <c r="AA68" i="32"/>
  <c r="Z68" i="32"/>
  <c r="Y68" i="32"/>
  <c r="AE67" i="32"/>
  <c r="AK67" i="32" s="1"/>
  <c r="AL67" i="32" s="1"/>
  <c r="X67" i="32"/>
  <c r="AH67" i="32"/>
  <c r="AG67" i="32"/>
  <c r="AF67" i="32"/>
  <c r="AJ67" i="32"/>
  <c r="AD67" i="32"/>
  <c r="AC67" i="32"/>
  <c r="AB67" i="32"/>
  <c r="AA67" i="32"/>
  <c r="Z67" i="32"/>
  <c r="Y67" i="32"/>
  <c r="AI67" i="32"/>
  <c r="AH66" i="32"/>
  <c r="AG66" i="32"/>
  <c r="AF66" i="32"/>
  <c r="AJ66" i="32" s="1"/>
  <c r="X66" i="32"/>
  <c r="AE66" i="32"/>
  <c r="AD66" i="32"/>
  <c r="AI66" i="32" s="1"/>
  <c r="AC66" i="32"/>
  <c r="AB66" i="32"/>
  <c r="AA66" i="32"/>
  <c r="Z66" i="32"/>
  <c r="Y66" i="32"/>
  <c r="AD65" i="32"/>
  <c r="X65" i="32"/>
  <c r="AH65" i="32"/>
  <c r="AG65" i="32"/>
  <c r="AF65" i="32"/>
  <c r="AE65" i="32"/>
  <c r="AK65" i="32" s="1"/>
  <c r="AC65" i="32"/>
  <c r="AB65" i="32"/>
  <c r="AA65" i="32"/>
  <c r="Z65" i="32"/>
  <c r="Y65" i="32"/>
  <c r="AE64" i="32"/>
  <c r="X64" i="32"/>
  <c r="AK64" i="32" s="1"/>
  <c r="AH64" i="32"/>
  <c r="AG64" i="32"/>
  <c r="AF64" i="32"/>
  <c r="AJ64" i="32" s="1"/>
  <c r="AD64" i="32"/>
  <c r="AI64" i="32" s="1"/>
  <c r="AL64" i="32"/>
  <c r="AC64" i="32"/>
  <c r="AB64" i="32"/>
  <c r="AA64" i="32"/>
  <c r="Z64" i="32"/>
  <c r="Y64" i="32"/>
  <c r="AH63" i="32"/>
  <c r="AG63" i="32"/>
  <c r="AF63" i="32"/>
  <c r="AJ63" i="32" s="1"/>
  <c r="X63" i="32"/>
  <c r="AE63" i="32"/>
  <c r="AK63" i="32"/>
  <c r="AD63" i="32"/>
  <c r="AI63" i="32" s="1"/>
  <c r="AL63" i="32" s="1"/>
  <c r="AC63" i="32"/>
  <c r="AB63" i="32"/>
  <c r="AA63" i="32"/>
  <c r="Z63" i="32"/>
  <c r="Y63" i="32"/>
  <c r="AE62" i="32"/>
  <c r="X62" i="32"/>
  <c r="AK62" i="32"/>
  <c r="AH62" i="32"/>
  <c r="AG62" i="32"/>
  <c r="AF62" i="32"/>
  <c r="AJ62" i="32"/>
  <c r="AD62" i="32"/>
  <c r="AI62" i="32"/>
  <c r="AC62" i="32"/>
  <c r="AB62" i="32"/>
  <c r="AA62" i="32"/>
  <c r="Z62" i="32"/>
  <c r="Y62" i="32"/>
  <c r="BT46" i="32"/>
  <c r="BT47" i="32"/>
  <c r="BS61" i="32" s="1"/>
  <c r="AH61" i="32"/>
  <c r="AG61" i="32"/>
  <c r="AF61" i="32"/>
  <c r="AJ61" i="32" s="1"/>
  <c r="X61" i="32"/>
  <c r="AE61" i="32"/>
  <c r="AK61" i="32"/>
  <c r="AD61" i="32"/>
  <c r="AI61" i="32" s="1"/>
  <c r="AL61" i="32" s="1"/>
  <c r="AC61" i="32"/>
  <c r="AB61" i="32"/>
  <c r="AA61" i="32"/>
  <c r="Z61" i="32"/>
  <c r="Y61" i="32"/>
  <c r="AE60" i="32"/>
  <c r="AK60" i="32" s="1"/>
  <c r="X60" i="32"/>
  <c r="AH60" i="32"/>
  <c r="AG60" i="32"/>
  <c r="AF60" i="32"/>
  <c r="AJ60" i="32"/>
  <c r="AD60" i="32"/>
  <c r="AI60" i="32"/>
  <c r="AC60" i="32"/>
  <c r="AB60" i="32"/>
  <c r="AA60" i="32"/>
  <c r="Z60" i="32"/>
  <c r="Y60" i="32"/>
  <c r="BT45" i="32"/>
  <c r="BS59" i="32"/>
  <c r="AH59" i="32"/>
  <c r="AG59" i="32"/>
  <c r="AF59" i="32"/>
  <c r="X59" i="32"/>
  <c r="AJ59" i="32" s="1"/>
  <c r="AE59" i="32"/>
  <c r="AK59" i="32" s="1"/>
  <c r="AD59" i="32"/>
  <c r="AI59" i="32" s="1"/>
  <c r="AC59" i="32"/>
  <c r="AB59" i="32"/>
  <c r="AA59" i="32"/>
  <c r="Z59" i="32"/>
  <c r="Y59" i="32"/>
  <c r="AE58" i="32"/>
  <c r="X58" i="32"/>
  <c r="AK58" i="32" s="1"/>
  <c r="AH58" i="32"/>
  <c r="AG58" i="32"/>
  <c r="AF58" i="32"/>
  <c r="AD58" i="32"/>
  <c r="AI58" i="32" s="1"/>
  <c r="AL58" i="32" s="1"/>
  <c r="AC58" i="32"/>
  <c r="AB58" i="32"/>
  <c r="AA58" i="32"/>
  <c r="Z58" i="32"/>
  <c r="Y58" i="32"/>
  <c r="BS57" i="32"/>
  <c r="AH57" i="32"/>
  <c r="AG57" i="32"/>
  <c r="AF57" i="32"/>
  <c r="X57" i="32"/>
  <c r="AE57" i="32"/>
  <c r="AK57" i="32" s="1"/>
  <c r="AL57" i="32" s="1"/>
  <c r="AD57" i="32"/>
  <c r="AC57" i="32"/>
  <c r="AB57" i="32"/>
  <c r="AA57" i="32"/>
  <c r="Z57" i="32"/>
  <c r="Y57" i="32"/>
  <c r="AI57" i="32"/>
  <c r="BT56" i="32"/>
  <c r="AH56" i="32"/>
  <c r="AG56" i="32"/>
  <c r="AF56" i="32"/>
  <c r="AJ56" i="32" s="1"/>
  <c r="X56" i="32"/>
  <c r="AE56" i="32"/>
  <c r="AK56" i="32"/>
  <c r="AD56" i="32"/>
  <c r="AI56" i="32" s="1"/>
  <c r="AL56" i="32" s="1"/>
  <c r="AC56" i="32"/>
  <c r="AB56" i="32"/>
  <c r="AA56" i="32"/>
  <c r="Z56" i="32"/>
  <c r="Y56" i="32"/>
  <c r="AE55" i="32"/>
  <c r="AK55" i="32" s="1"/>
  <c r="AL55" i="32" s="1"/>
  <c r="X55" i="32"/>
  <c r="AH55" i="32"/>
  <c r="AG55" i="32"/>
  <c r="AF55" i="32"/>
  <c r="AJ55" i="32" s="1"/>
  <c r="AD55" i="32"/>
  <c r="AI55" i="32" s="1"/>
  <c r="AC55" i="32"/>
  <c r="AB55" i="32"/>
  <c r="AA55" i="32"/>
  <c r="Z55" i="32"/>
  <c r="Y55" i="32"/>
  <c r="BS54" i="32"/>
  <c r="AH54" i="32"/>
  <c r="AG54" i="32"/>
  <c r="AF54" i="32"/>
  <c r="X54" i="32"/>
  <c r="AJ54" i="32" s="1"/>
  <c r="AE54" i="32"/>
  <c r="AD54" i="32"/>
  <c r="AC54" i="32"/>
  <c r="AB54" i="32"/>
  <c r="AA54" i="32"/>
  <c r="Z54" i="32"/>
  <c r="Y54" i="32"/>
  <c r="AI54" i="32"/>
  <c r="AD53" i="32"/>
  <c r="AI53" i="32" s="1"/>
  <c r="X53" i="32"/>
  <c r="AH53" i="32"/>
  <c r="AG53" i="32"/>
  <c r="AF53" i="32"/>
  <c r="AJ53" i="32"/>
  <c r="AE53" i="32"/>
  <c r="AK53" i="32"/>
  <c r="AL53" i="32" s="1"/>
  <c r="AC53" i="32"/>
  <c r="AB53" i="32"/>
  <c r="AA53" i="32"/>
  <c r="Z53" i="32"/>
  <c r="Y53" i="32"/>
  <c r="AE52" i="32"/>
  <c r="X52" i="32"/>
  <c r="AK52" i="32"/>
  <c r="AH52" i="32"/>
  <c r="AG52" i="32"/>
  <c r="AF52" i="32"/>
  <c r="AJ52" i="32"/>
  <c r="AD52" i="32"/>
  <c r="AI52" i="32"/>
  <c r="AC52" i="32"/>
  <c r="AB52" i="32"/>
  <c r="AA52" i="32"/>
  <c r="Z52" i="32"/>
  <c r="Y52" i="32"/>
  <c r="AE51" i="32"/>
  <c r="AK51" i="32" s="1"/>
  <c r="X51" i="32"/>
  <c r="AH51" i="32"/>
  <c r="AG51" i="32"/>
  <c r="AF51" i="32"/>
  <c r="AJ51" i="32" s="1"/>
  <c r="AD51" i="32"/>
  <c r="AI51" i="32" s="1"/>
  <c r="AC51" i="32"/>
  <c r="AB51" i="32"/>
  <c r="AA51" i="32"/>
  <c r="Z51" i="32"/>
  <c r="Y51" i="32"/>
  <c r="BT50" i="32"/>
  <c r="BS60" i="32" s="1"/>
  <c r="BS50" i="32"/>
  <c r="BR60" i="32" s="1"/>
  <c r="BT60" i="32" s="1"/>
  <c r="AH50" i="32"/>
  <c r="AG50" i="32"/>
  <c r="AF50" i="32"/>
  <c r="X50" i="32"/>
  <c r="AJ50" i="32" s="1"/>
  <c r="AE50" i="32"/>
  <c r="AK50" i="32" s="1"/>
  <c r="AD50" i="32"/>
  <c r="AI50" i="32" s="1"/>
  <c r="AL50" i="32" s="1"/>
  <c r="AC50" i="32"/>
  <c r="AB50" i="32"/>
  <c r="AA50" i="32"/>
  <c r="Z50" i="32"/>
  <c r="Y50" i="32"/>
  <c r="BT49" i="32"/>
  <c r="BS49" i="32"/>
  <c r="AD49" i="32"/>
  <c r="X49" i="32"/>
  <c r="AI49" i="32"/>
  <c r="AH49" i="32"/>
  <c r="AG49" i="32"/>
  <c r="AF49" i="32"/>
  <c r="AJ49" i="32"/>
  <c r="AE49" i="32"/>
  <c r="AK49" i="32"/>
  <c r="AC49" i="32"/>
  <c r="AB49" i="32"/>
  <c r="AA49" i="32"/>
  <c r="Z49" i="32"/>
  <c r="Y49" i="32"/>
  <c r="BT48" i="32"/>
  <c r="BS58" i="32" s="1"/>
  <c r="BS48" i="32"/>
  <c r="AH48" i="32"/>
  <c r="AG48" i="32"/>
  <c r="AF48" i="32"/>
  <c r="AJ48" i="32" s="1"/>
  <c r="X48" i="32"/>
  <c r="AE48" i="32"/>
  <c r="AD48" i="32"/>
  <c r="AI48" i="32" s="1"/>
  <c r="AL48" i="32" s="1"/>
  <c r="AC48" i="32"/>
  <c r="AB48" i="32"/>
  <c r="AA48" i="32"/>
  <c r="Z48" i="32"/>
  <c r="Y48" i="32"/>
  <c r="AK48" i="32"/>
  <c r="BS47" i="32"/>
  <c r="AE47" i="32"/>
  <c r="X47" i="32"/>
  <c r="AD47" i="32"/>
  <c r="AH47" i="32"/>
  <c r="AG47" i="32"/>
  <c r="AF47" i="32"/>
  <c r="AC47" i="32"/>
  <c r="AB47" i="32"/>
  <c r="AA47" i="32"/>
  <c r="Z47" i="32"/>
  <c r="Y47" i="32"/>
  <c r="BS55" i="32"/>
  <c r="BS46" i="32"/>
  <c r="AH46" i="32"/>
  <c r="AG46" i="32"/>
  <c r="AF46" i="32"/>
  <c r="X46" i="32"/>
  <c r="AJ46" i="32" s="1"/>
  <c r="AE46" i="32"/>
  <c r="AK46" i="32" s="1"/>
  <c r="AL46" i="32" s="1"/>
  <c r="AD46" i="32"/>
  <c r="AI46" i="32" s="1"/>
  <c r="AC46" i="32"/>
  <c r="AB46" i="32"/>
  <c r="AA46" i="32"/>
  <c r="Z46" i="32"/>
  <c r="Y46" i="32"/>
  <c r="BS45" i="32"/>
  <c r="AD45" i="32"/>
  <c r="X45" i="32"/>
  <c r="AI45" i="32" s="1"/>
  <c r="AH45" i="32"/>
  <c r="AG45" i="32"/>
  <c r="AF45" i="32"/>
  <c r="AJ45" i="32" s="1"/>
  <c r="AE45" i="32"/>
  <c r="AK45" i="32" s="1"/>
  <c r="AC45" i="32"/>
  <c r="AB45" i="32"/>
  <c r="AA45" i="32"/>
  <c r="Z45" i="32"/>
  <c r="Y45" i="32"/>
  <c r="AH44" i="32"/>
  <c r="AG44" i="32"/>
  <c r="AF44" i="32"/>
  <c r="X44" i="32"/>
  <c r="AJ44" i="32" s="1"/>
  <c r="AE44" i="32"/>
  <c r="AD44" i="32"/>
  <c r="AC44" i="32"/>
  <c r="AB44" i="32"/>
  <c r="AA44" i="32"/>
  <c r="Z44" i="32"/>
  <c r="Y44" i="32"/>
  <c r="AE43" i="32"/>
  <c r="AK43" i="32" s="1"/>
  <c r="X43" i="32"/>
  <c r="AD43" i="32"/>
  <c r="AI43" i="32"/>
  <c r="AH43" i="32"/>
  <c r="AG43" i="32"/>
  <c r="AF43" i="32"/>
  <c r="AJ43" i="32" s="1"/>
  <c r="AC43" i="32"/>
  <c r="AB43" i="32"/>
  <c r="AA43" i="32"/>
  <c r="Z43" i="32"/>
  <c r="Y43" i="32"/>
  <c r="AH42" i="32"/>
  <c r="AG42" i="32"/>
  <c r="AF42" i="32"/>
  <c r="AJ42" i="32" s="1"/>
  <c r="X42" i="32"/>
  <c r="AE42" i="32"/>
  <c r="AK42" i="32" s="1"/>
  <c r="AD42" i="32"/>
  <c r="AI42" i="32"/>
  <c r="AC42" i="32"/>
  <c r="AB42" i="32"/>
  <c r="AA42" i="32"/>
  <c r="Z42" i="32"/>
  <c r="Y42" i="32"/>
  <c r="AD41" i="32"/>
  <c r="X41" i="32"/>
  <c r="AI41" i="32"/>
  <c r="AH41" i="32"/>
  <c r="AG41" i="32"/>
  <c r="AF41" i="32"/>
  <c r="AJ41" i="32"/>
  <c r="AE41" i="32"/>
  <c r="AK41" i="32"/>
  <c r="AC41" i="32"/>
  <c r="AB41" i="32"/>
  <c r="AA41" i="32"/>
  <c r="Z41" i="32"/>
  <c r="Y41" i="32"/>
  <c r="AH40" i="32"/>
  <c r="AG40" i="32"/>
  <c r="AF40" i="32"/>
  <c r="X40" i="32"/>
  <c r="AJ40" i="32"/>
  <c r="AE40" i="32"/>
  <c r="AK40" i="32"/>
  <c r="AD40" i="32"/>
  <c r="AI40" i="32"/>
  <c r="AL40" i="32" s="1"/>
  <c r="AC40" i="32"/>
  <c r="AB40" i="32"/>
  <c r="AA40" i="32"/>
  <c r="Z40" i="32"/>
  <c r="Y40" i="32"/>
  <c r="AF39" i="32"/>
  <c r="X39" i="32"/>
  <c r="AH39" i="32"/>
  <c r="AG39" i="32"/>
  <c r="AE39" i="32"/>
  <c r="AD39" i="32"/>
  <c r="AC39" i="32"/>
  <c r="AB39" i="32"/>
  <c r="AA39" i="32"/>
  <c r="Z39" i="32"/>
  <c r="Y39" i="32"/>
  <c r="AH38" i="32"/>
  <c r="AG38" i="32"/>
  <c r="AF38" i="32"/>
  <c r="AJ38" i="32" s="1"/>
  <c r="X38" i="32"/>
  <c r="AE38" i="32"/>
  <c r="AK38" i="32"/>
  <c r="AD38" i="32"/>
  <c r="AI38" i="32"/>
  <c r="AC38" i="32"/>
  <c r="AB38" i="32"/>
  <c r="AA38" i="32"/>
  <c r="Z38" i="32"/>
  <c r="Y38" i="32"/>
  <c r="AH37" i="32"/>
  <c r="AG37" i="32"/>
  <c r="AF37" i="32"/>
  <c r="AJ37" i="32" s="1"/>
  <c r="X37" i="32"/>
  <c r="AE37" i="32"/>
  <c r="AK37" i="32" s="1"/>
  <c r="AL37" i="32" s="1"/>
  <c r="AD37" i="32"/>
  <c r="AC37" i="32"/>
  <c r="AB37" i="32"/>
  <c r="AA37" i="32"/>
  <c r="Z37" i="32"/>
  <c r="Y37" i="32"/>
  <c r="AH36" i="32"/>
  <c r="AG36" i="32"/>
  <c r="AF36" i="32"/>
  <c r="AJ36" i="32" s="1"/>
  <c r="X36" i="32"/>
  <c r="AE36" i="32"/>
  <c r="AK36" i="32"/>
  <c r="AD36" i="32"/>
  <c r="AI36" i="32"/>
  <c r="AC36" i="32"/>
  <c r="AB36" i="32"/>
  <c r="AA36" i="32"/>
  <c r="Z36" i="32"/>
  <c r="Y36" i="32"/>
  <c r="AH35" i="32"/>
  <c r="AG35" i="32"/>
  <c r="AF35" i="32"/>
  <c r="X35" i="32"/>
  <c r="AI35" i="32" s="1"/>
  <c r="AE35" i="32"/>
  <c r="AK35" i="32" s="1"/>
  <c r="AL35" i="32" s="1"/>
  <c r="AD35" i="32"/>
  <c r="AC35" i="32"/>
  <c r="AB35" i="32"/>
  <c r="AA35" i="32"/>
  <c r="Z35" i="32"/>
  <c r="Y35" i="32"/>
  <c r="AH34" i="32"/>
  <c r="AG34" i="32"/>
  <c r="AF34" i="32"/>
  <c r="X34" i="32"/>
  <c r="AJ34" i="32"/>
  <c r="AE34" i="32"/>
  <c r="AK34" i="32"/>
  <c r="AD34" i="32"/>
  <c r="AI34" i="32"/>
  <c r="AL34" i="32" s="1"/>
  <c r="AC34" i="32"/>
  <c r="AB34" i="32"/>
  <c r="AA34" i="32"/>
  <c r="Z34" i="32"/>
  <c r="Y34" i="32"/>
  <c r="AF33" i="32"/>
  <c r="AJ33" i="32" s="1"/>
  <c r="X33" i="32"/>
  <c r="AH33" i="32"/>
  <c r="AG33" i="32"/>
  <c r="AE33" i="32"/>
  <c r="AK33" i="32" s="1"/>
  <c r="AD33" i="32"/>
  <c r="AI33" i="32" s="1"/>
  <c r="AL33" i="32"/>
  <c r="AC33" i="32"/>
  <c r="AB33" i="32"/>
  <c r="AA33" i="32"/>
  <c r="Z33" i="32"/>
  <c r="Y33" i="32"/>
  <c r="AH32" i="32"/>
  <c r="AG32" i="32"/>
  <c r="AF32" i="32"/>
  <c r="AJ32" i="32" s="1"/>
  <c r="X32" i="32"/>
  <c r="AE32" i="32"/>
  <c r="AK32" i="32"/>
  <c r="AD32" i="32"/>
  <c r="AI32" i="32"/>
  <c r="AC32" i="32"/>
  <c r="AB32" i="32"/>
  <c r="AA32" i="32"/>
  <c r="Z32" i="32"/>
  <c r="Y32" i="32"/>
  <c r="AF31" i="32"/>
  <c r="X31" i="32"/>
  <c r="AJ31" i="32" s="1"/>
  <c r="AH31" i="32"/>
  <c r="AG31" i="32"/>
  <c r="AE31" i="32"/>
  <c r="AK31" i="32" s="1"/>
  <c r="AL31" i="32" s="1"/>
  <c r="AD31" i="32"/>
  <c r="AI31" i="32" s="1"/>
  <c r="AC31" i="32"/>
  <c r="AB31" i="32"/>
  <c r="AA31" i="32"/>
  <c r="Z31" i="32"/>
  <c r="Y31" i="32"/>
  <c r="AH30" i="32"/>
  <c r="AG30" i="32"/>
  <c r="AF30" i="32"/>
  <c r="X30" i="32"/>
  <c r="AJ30" i="32"/>
  <c r="AE30" i="32"/>
  <c r="AK30" i="32"/>
  <c r="AD30" i="32"/>
  <c r="AI30" i="32"/>
  <c r="AL30" i="32" s="1"/>
  <c r="AC30" i="32"/>
  <c r="AB30" i="32"/>
  <c r="AA30" i="32"/>
  <c r="Z30" i="32"/>
  <c r="Y30" i="32"/>
  <c r="AH29" i="32"/>
  <c r="AG29" i="32"/>
  <c r="AF29" i="32"/>
  <c r="X29" i="32"/>
  <c r="AK29" i="32" s="1"/>
  <c r="AE29" i="32"/>
  <c r="AD29" i="32"/>
  <c r="AC29" i="32"/>
  <c r="AB29" i="32"/>
  <c r="AA29" i="32"/>
  <c r="Z29" i="32"/>
  <c r="Y29" i="32"/>
  <c r="AH28" i="32"/>
  <c r="AG28" i="32"/>
  <c r="AF28" i="32"/>
  <c r="AJ28" i="32" s="1"/>
  <c r="X28" i="32"/>
  <c r="AE28" i="32"/>
  <c r="AK28" i="32" s="1"/>
  <c r="AD28" i="32"/>
  <c r="AC28" i="32"/>
  <c r="AB28" i="32"/>
  <c r="AA28" i="32"/>
  <c r="Z28" i="32"/>
  <c r="Y28" i="32"/>
  <c r="AH27" i="32"/>
  <c r="AG27" i="32"/>
  <c r="AF27" i="32"/>
  <c r="X27" i="32"/>
  <c r="AJ27" i="32"/>
  <c r="AE27" i="32"/>
  <c r="AD27" i="32"/>
  <c r="AI27" i="32" s="1"/>
  <c r="AL27" i="32" s="1"/>
  <c r="AC27" i="32"/>
  <c r="AB27" i="32"/>
  <c r="AA27" i="32"/>
  <c r="Z27" i="32"/>
  <c r="Y27" i="32"/>
  <c r="AH26" i="32"/>
  <c r="AG26" i="32"/>
  <c r="AF26" i="32"/>
  <c r="AJ26" i="32" s="1"/>
  <c r="X26" i="32"/>
  <c r="AE26" i="32"/>
  <c r="AK26" i="32" s="1"/>
  <c r="AD26" i="32"/>
  <c r="AC26" i="32"/>
  <c r="AB26" i="32"/>
  <c r="AA26" i="32"/>
  <c r="Z26" i="32"/>
  <c r="Y26" i="32"/>
  <c r="AF25" i="32"/>
  <c r="AJ25" i="32" s="1"/>
  <c r="X25" i="32"/>
  <c r="AH25" i="32"/>
  <c r="AG25" i="32"/>
  <c r="AE25" i="32"/>
  <c r="AK25" i="32"/>
  <c r="AD25" i="32"/>
  <c r="AI25" i="32"/>
  <c r="AL25" i="32" s="1"/>
  <c r="AC25" i="32"/>
  <c r="AB25" i="32"/>
  <c r="AA25" i="32"/>
  <c r="Z25" i="32"/>
  <c r="Y25" i="32"/>
  <c r="AH24" i="32"/>
  <c r="AG24" i="32"/>
  <c r="AF24" i="32"/>
  <c r="X24" i="32"/>
  <c r="AJ24" i="32" s="1"/>
  <c r="AE24" i="32"/>
  <c r="AK24" i="32" s="1"/>
  <c r="AD24" i="32"/>
  <c r="AI24" i="32" s="1"/>
  <c r="AL24" i="32"/>
  <c r="AC24" i="32"/>
  <c r="AB24" i="32"/>
  <c r="AA24" i="32"/>
  <c r="Z24" i="32"/>
  <c r="Y24" i="32"/>
  <c r="AE23" i="32"/>
  <c r="X23" i="32"/>
  <c r="AK23" i="32"/>
  <c r="AD23" i="32"/>
  <c r="AI23" i="32"/>
  <c r="AH23" i="32"/>
  <c r="AG23" i="32"/>
  <c r="AF23" i="32"/>
  <c r="AJ23" i="32" s="1"/>
  <c r="AC23" i="32"/>
  <c r="AB23" i="32"/>
  <c r="AA23" i="32"/>
  <c r="Z23" i="32"/>
  <c r="Y23" i="32"/>
  <c r="AF22" i="32"/>
  <c r="X22" i="32"/>
  <c r="AJ22" i="32" s="1"/>
  <c r="AH22" i="32"/>
  <c r="AG22" i="32"/>
  <c r="AE22" i="32"/>
  <c r="AD22" i="32"/>
  <c r="AI22" i="32" s="1"/>
  <c r="AC22" i="32"/>
  <c r="AB22" i="32"/>
  <c r="AA22" i="32"/>
  <c r="Z22" i="32"/>
  <c r="Y22" i="32"/>
  <c r="AD21" i="32"/>
  <c r="X21" i="32"/>
  <c r="AI21" i="32"/>
  <c r="AL21" i="32" s="1"/>
  <c r="AH21" i="32"/>
  <c r="AG21" i="32"/>
  <c r="AF21" i="32"/>
  <c r="AJ21" i="32"/>
  <c r="AE21" i="32"/>
  <c r="AK21" i="32"/>
  <c r="AC21" i="32"/>
  <c r="AB21" i="32"/>
  <c r="AA21" i="32"/>
  <c r="Z21" i="32"/>
  <c r="Y21" i="32"/>
  <c r="AE20" i="32"/>
  <c r="X20" i="32"/>
  <c r="AK20" i="32"/>
  <c r="AD20" i="32"/>
  <c r="AI20" i="32"/>
  <c r="AH20" i="32"/>
  <c r="AG20" i="32"/>
  <c r="AF20" i="32"/>
  <c r="AJ20" i="32" s="1"/>
  <c r="AC20" i="32"/>
  <c r="AB20" i="32"/>
  <c r="AA20" i="32"/>
  <c r="Z20" i="32"/>
  <c r="Y20" i="32"/>
  <c r="AD19" i="32"/>
  <c r="X19" i="32"/>
  <c r="AH19" i="32"/>
  <c r="AG19" i="32"/>
  <c r="AF19" i="32"/>
  <c r="AE19" i="32"/>
  <c r="AK19" i="32" s="1"/>
  <c r="AC19" i="32"/>
  <c r="AB19" i="32"/>
  <c r="AA19" i="32"/>
  <c r="Z19" i="32"/>
  <c r="Y19" i="32"/>
  <c r="AE18" i="32"/>
  <c r="AK18" i="32" s="1"/>
  <c r="X18" i="32"/>
  <c r="AD18" i="32"/>
  <c r="AI18" i="32"/>
  <c r="AL18" i="32" s="1"/>
  <c r="AH18" i="32"/>
  <c r="AG18" i="32"/>
  <c r="AF18" i="32"/>
  <c r="AJ18" i="32" s="1"/>
  <c r="AC18" i="32"/>
  <c r="AB18" i="32"/>
  <c r="AA18" i="32"/>
  <c r="Z18" i="32"/>
  <c r="Y18" i="32"/>
  <c r="AD17" i="32"/>
  <c r="X17" i="32"/>
  <c r="AK17" i="32" s="1"/>
  <c r="AH17" i="32"/>
  <c r="AG17" i="32"/>
  <c r="AF17" i="32"/>
  <c r="AE17" i="32"/>
  <c r="AC17" i="32"/>
  <c r="AB17" i="32"/>
  <c r="AA17" i="32"/>
  <c r="Z17" i="32"/>
  <c r="Y17" i="32"/>
  <c r="AE16" i="32"/>
  <c r="X16" i="32"/>
  <c r="AK16" i="32"/>
  <c r="AD16" i="32"/>
  <c r="AI16" i="32" s="1"/>
  <c r="AL16" i="32" s="1"/>
  <c r="AH16" i="32"/>
  <c r="AG16" i="32"/>
  <c r="AF16" i="32"/>
  <c r="AJ16" i="32" s="1"/>
  <c r="AC16" i="32"/>
  <c r="AB16" i="32"/>
  <c r="AA16" i="32"/>
  <c r="Z16" i="32"/>
  <c r="Y16" i="32"/>
  <c r="AR15" i="32" a="1"/>
  <c r="AR16" i="32"/>
  <c r="AS18" i="32"/>
  <c r="AH15" i="32"/>
  <c r="AG15" i="32"/>
  <c r="AF15" i="32"/>
  <c r="X15" i="32"/>
  <c r="AE15" i="32"/>
  <c r="AD15" i="32"/>
  <c r="AC15" i="32"/>
  <c r="AB15" i="32"/>
  <c r="AA15" i="32"/>
  <c r="Z15" i="32"/>
  <c r="Y15" i="32"/>
  <c r="AY10" i="32"/>
  <c r="BM14" i="32"/>
  <c r="AF14" i="32"/>
  <c r="X14" i="32"/>
  <c r="AJ14" i="32"/>
  <c r="AH14" i="32"/>
  <c r="AG14" i="32"/>
  <c r="AE14" i="32"/>
  <c r="AD14" i="32"/>
  <c r="AI14" i="32"/>
  <c r="AC14" i="32"/>
  <c r="AB14" i="32"/>
  <c r="AA14" i="32"/>
  <c r="Z14" i="32"/>
  <c r="Y14" i="32"/>
  <c r="AK14" i="32"/>
  <c r="AD13" i="32"/>
  <c r="X13" i="32"/>
  <c r="AK13" i="32" s="1"/>
  <c r="AE13" i="32"/>
  <c r="AH13" i="32"/>
  <c r="AG13" i="32"/>
  <c r="AF13" i="32"/>
  <c r="AC13" i="32"/>
  <c r="AB13" i="32"/>
  <c r="AA13" i="32"/>
  <c r="Z13" i="32"/>
  <c r="Y13" i="32"/>
  <c r="BG12" i="32"/>
  <c r="AE12" i="32"/>
  <c r="X12" i="32"/>
  <c r="AI12" i="32" s="1"/>
  <c r="AD12" i="32"/>
  <c r="AH12" i="32"/>
  <c r="AG12" i="32"/>
  <c r="AF12" i="32"/>
  <c r="AJ12" i="32"/>
  <c r="AC12" i="32"/>
  <c r="AB12" i="32"/>
  <c r="AA12" i="32"/>
  <c r="Z12" i="32"/>
  <c r="Y12" i="32"/>
  <c r="AY7" i="32"/>
  <c r="BM11" i="32"/>
  <c r="E133" i="31" s="1"/>
  <c r="E113" i="31" s="1"/>
  <c r="AD11" i="32"/>
  <c r="AI11" i="32" s="1"/>
  <c r="AL11" i="32" s="1"/>
  <c r="X11" i="32"/>
  <c r="AH11" i="32"/>
  <c r="AG11" i="32"/>
  <c r="AF11" i="32"/>
  <c r="AJ11" i="32" s="1"/>
  <c r="AE11" i="32"/>
  <c r="AK11" i="32" s="1"/>
  <c r="AC11" i="32"/>
  <c r="AB11" i="32"/>
  <c r="AA11" i="32"/>
  <c r="Z11" i="32"/>
  <c r="Y11" i="32"/>
  <c r="BG10" i="32"/>
  <c r="BH10" i="32"/>
  <c r="AZ10" i="32"/>
  <c r="AH10" i="32"/>
  <c r="AG10" i="32"/>
  <c r="AF10" i="32"/>
  <c r="X10" i="32"/>
  <c r="AE10" i="32"/>
  <c r="AK10" i="32" s="1"/>
  <c r="AD10" i="32"/>
  <c r="AC10" i="32"/>
  <c r="AB10" i="32"/>
  <c r="AA10" i="32"/>
  <c r="Z10" i="32"/>
  <c r="Y10" i="32"/>
  <c r="BM9" i="32"/>
  <c r="BG9" i="32"/>
  <c r="BH9" i="32"/>
  <c r="BM32" i="32"/>
  <c r="AZ9" i="32"/>
  <c r="AY9" i="32"/>
  <c r="BM13" i="32"/>
  <c r="E135" i="31" s="1"/>
  <c r="E115" i="31" s="1"/>
  <c r="AE9" i="32"/>
  <c r="AK9" i="32" s="1"/>
  <c r="AL9" i="32" s="1"/>
  <c r="X9" i="32"/>
  <c r="AH9" i="32"/>
  <c r="AG9" i="32"/>
  <c r="AF9" i="32"/>
  <c r="AJ9" i="32" s="1"/>
  <c r="AD9" i="32"/>
  <c r="AI9" i="32" s="1"/>
  <c r="AC9" i="32"/>
  <c r="AB9" i="32"/>
  <c r="AA9" i="32"/>
  <c r="Z9" i="32"/>
  <c r="Y9" i="32"/>
  <c r="BM8" i="32"/>
  <c r="BG8" i="32"/>
  <c r="BH8" i="32"/>
  <c r="AZ8" i="32"/>
  <c r="AY8" i="32"/>
  <c r="AH8" i="32"/>
  <c r="AG8" i="32"/>
  <c r="AF8" i="32"/>
  <c r="X8" i="32"/>
  <c r="AK8" i="32" s="1"/>
  <c r="AE8" i="32"/>
  <c r="AD8" i="32"/>
  <c r="AC8" i="32"/>
  <c r="AB8" i="32"/>
  <c r="AA8" i="32"/>
  <c r="Z8" i="32"/>
  <c r="Y8" i="32"/>
  <c r="BG7" i="32"/>
  <c r="BH7" i="32"/>
  <c r="AZ7" i="32"/>
  <c r="AH7" i="32"/>
  <c r="AG7" i="32"/>
  <c r="AF7" i="32"/>
  <c r="AJ7" i="32" s="1"/>
  <c r="X7" i="32"/>
  <c r="AE7" i="32"/>
  <c r="AD7" i="32"/>
  <c r="AC7" i="32"/>
  <c r="AB7" i="32"/>
  <c r="AA7" i="32"/>
  <c r="Z7" i="32"/>
  <c r="Y7" i="32"/>
  <c r="BG6" i="32"/>
  <c r="BH6" i="32" s="1"/>
  <c r="AZ6" i="32"/>
  <c r="AY6" i="32"/>
  <c r="BM15" i="32"/>
  <c r="AD6" i="32"/>
  <c r="X6" i="32"/>
  <c r="AK6" i="32" s="1"/>
  <c r="AE6" i="32"/>
  <c r="AH6" i="32"/>
  <c r="AG6" i="32"/>
  <c r="AF6" i="32"/>
  <c r="AC6" i="32"/>
  <c r="AB6" i="32"/>
  <c r="AA6" i="32"/>
  <c r="Z6" i="32"/>
  <c r="Y6" i="32"/>
  <c r="BM5" i="32"/>
  <c r="AF5" i="32"/>
  <c r="AJ5" i="32" s="1"/>
  <c r="X5" i="32"/>
  <c r="AH5" i="32"/>
  <c r="AG5" i="32"/>
  <c r="AE5" i="32"/>
  <c r="AD5" i="32"/>
  <c r="AI5" i="32"/>
  <c r="AC5" i="32"/>
  <c r="AB5" i="32"/>
  <c r="AA5" i="32"/>
  <c r="Z5" i="32"/>
  <c r="Y5" i="32"/>
  <c r="AK5" i="32"/>
  <c r="B25" i="31"/>
  <c r="B22" i="31"/>
  <c r="B17" i="31"/>
  <c r="B12" i="31"/>
  <c r="B140" i="31"/>
  <c r="B137" i="31"/>
  <c r="B132" i="31"/>
  <c r="E131" i="31"/>
  <c r="E73" i="31" s="1"/>
  <c r="B127" i="31"/>
  <c r="E39" i="31"/>
  <c r="BM34" i="32"/>
  <c r="AL45" i="32"/>
  <c r="AL69" i="32"/>
  <c r="AL14" i="32"/>
  <c r="AL41" i="32"/>
  <c r="AK76" i="32"/>
  <c r="AL76" i="32" s="1"/>
  <c r="BM19" i="32"/>
  <c r="BM16" i="32"/>
  <c r="BM6" i="32"/>
  <c r="AK27" i="32"/>
  <c r="AI37" i="32"/>
  <c r="AK7" i="32"/>
  <c r="BM27" i="32"/>
  <c r="AL49" i="32"/>
  <c r="AR15" i="32"/>
  <c r="AR17" i="32"/>
  <c r="AI74" i="32"/>
  <c r="AL77" i="32"/>
  <c r="AL82" i="32"/>
  <c r="AL95" i="32"/>
  <c r="AL110" i="32"/>
  <c r="AK111" i="32"/>
  <c r="AI118" i="32"/>
  <c r="AL118" i="32" s="1"/>
  <c r="AL129" i="32"/>
  <c r="AI134" i="32"/>
  <c r="AL134" i="32" s="1"/>
  <c r="AK146" i="32"/>
  <c r="AI150" i="32"/>
  <c r="AL150" i="32" s="1"/>
  <c r="AL170" i="32"/>
  <c r="AL202" i="32"/>
  <c r="BM10" i="32"/>
  <c r="AS15" i="32"/>
  <c r="AS17" i="32"/>
  <c r="BM18" i="32"/>
  <c r="BR54" i="32"/>
  <c r="BR61" i="32"/>
  <c r="AK78" i="32"/>
  <c r="AL86" i="32"/>
  <c r="AL114" i="32"/>
  <c r="AL119" i="32"/>
  <c r="AK134" i="32"/>
  <c r="AL135" i="32"/>
  <c r="AL168" i="32"/>
  <c r="AL182" i="32"/>
  <c r="AL198" i="32"/>
  <c r="AL200" i="32"/>
  <c r="AL75" i="32"/>
  <c r="AL108" i="32"/>
  <c r="AR117" i="32"/>
  <c r="AS114" i="32"/>
  <c r="AI126" i="32"/>
  <c r="AL197" i="32"/>
  <c r="AS16" i="32"/>
  <c r="AK80" i="32"/>
  <c r="AL89" i="32"/>
  <c r="AK90" i="32"/>
  <c r="AL90" i="32"/>
  <c r="AI94" i="32"/>
  <c r="AL94" i="32" s="1"/>
  <c r="AI111" i="32"/>
  <c r="AL111" i="32" s="1"/>
  <c r="AI130" i="32"/>
  <c r="AL130" i="32" s="1"/>
  <c r="AL146" i="32"/>
  <c r="AL161" i="32"/>
  <c r="AL193" i="32"/>
  <c r="AL239" i="32"/>
  <c r="AK225" i="32"/>
  <c r="AR231" i="32"/>
  <c r="AR229" i="32"/>
  <c r="AR227" i="32"/>
  <c r="AS222" i="32" s="1"/>
  <c r="BL17" i="32" s="1"/>
  <c r="D139" i="31" s="1"/>
  <c r="D81" i="31" s="1"/>
  <c r="AS231" i="32"/>
  <c r="AS228" i="32"/>
  <c r="AR230" i="32"/>
  <c r="AK231" i="32"/>
  <c r="AL247" i="32"/>
  <c r="AJ249" i="32"/>
  <c r="AK250" i="32"/>
  <c r="AL258" i="32"/>
  <c r="AJ258" i="32"/>
  <c r="AI229" i="32"/>
  <c r="AL229" i="32" s="1"/>
  <c r="AL238" i="32"/>
  <c r="AL243" i="32"/>
  <c r="AL253" i="32"/>
  <c r="AJ226" i="32"/>
  <c r="AR228" i="32"/>
  <c r="AK228" i="32"/>
  <c r="AK232" i="32"/>
  <c r="AL232" i="32"/>
  <c r="AK236" i="32"/>
  <c r="AL262" i="32"/>
  <c r="AJ262" i="32"/>
  <c r="AK224" i="32"/>
  <c r="AR246" i="32"/>
  <c r="AR244" i="32"/>
  <c r="AR245" i="32"/>
  <c r="AS247" i="32"/>
  <c r="AK257" i="32"/>
  <c r="AL257" i="32" s="1"/>
  <c r="AK261" i="32"/>
  <c r="AL261" i="32"/>
  <c r="AI255" i="32"/>
  <c r="AL255" i="32"/>
  <c r="AS221" i="32"/>
  <c r="BL16" i="32"/>
  <c r="AS8" i="32"/>
  <c r="BL7" i="32"/>
  <c r="AS6" i="32"/>
  <c r="BL5" i="32" s="1"/>
  <c r="BL24" i="32" s="1"/>
  <c r="AS10" i="32"/>
  <c r="BL9" i="32" s="1"/>
  <c r="D131" i="31" s="1"/>
  <c r="AL126" i="32"/>
  <c r="E130" i="31"/>
  <c r="E15" i="31" s="1"/>
  <c r="E132" i="31"/>
  <c r="E36" i="31" s="1"/>
  <c r="E138" i="31"/>
  <c r="E42" i="31" s="1"/>
  <c r="E141" i="31"/>
  <c r="E140" i="31"/>
  <c r="E63" i="31" s="1"/>
  <c r="E112" i="31"/>
  <c r="E93" i="31"/>
  <c r="BL28" i="32"/>
  <c r="BN9" i="32"/>
  <c r="BL36" i="32"/>
  <c r="D138" i="31"/>
  <c r="D111" i="31"/>
  <c r="D73" i="31"/>
  <c r="D16" i="31"/>
  <c r="D119" i="31"/>
  <c r="D100" i="31"/>
  <c r="D24" i="31"/>
  <c r="BB2116" i="30"/>
  <c r="CR2129" i="30"/>
  <c r="BB2115" i="30"/>
  <c r="CR2128" i="30"/>
  <c r="BB2113" i="30"/>
  <c r="CR2126" i="30"/>
  <c r="BB2112" i="30"/>
  <c r="CR2125" i="30"/>
  <c r="BB2111" i="30"/>
  <c r="CR2124" i="30"/>
  <c r="BB2108" i="30"/>
  <c r="CR2121" i="30"/>
  <c r="BB2107" i="30"/>
  <c r="CR2120" i="30"/>
  <c r="BB2104" i="30"/>
  <c r="CR2117" i="30"/>
  <c r="BB2103" i="30"/>
  <c r="CR2116" i="30"/>
  <c r="BI2116" i="30"/>
  <c r="BC2116" i="30"/>
  <c r="CT2129" i="30" s="1"/>
  <c r="BI2115" i="30"/>
  <c r="BC2115" i="30"/>
  <c r="CT2128" i="30"/>
  <c r="BC2101" i="30"/>
  <c r="CT2114" i="30"/>
  <c r="BI2114" i="30"/>
  <c r="BC2114" i="30"/>
  <c r="CT2127" i="30" s="1"/>
  <c r="BB2114" i="30"/>
  <c r="CR2127" i="30" s="1"/>
  <c r="BI2113" i="30"/>
  <c r="BC2113" i="30"/>
  <c r="CT2126" i="30" s="1"/>
  <c r="BB2099" i="30"/>
  <c r="CR2112" i="30"/>
  <c r="BI2112" i="30"/>
  <c r="BC2112" i="30"/>
  <c r="CT2125" i="30" s="1"/>
  <c r="BI2111" i="30"/>
  <c r="BC2111" i="30"/>
  <c r="CT2124" i="30"/>
  <c r="BC2097" i="30"/>
  <c r="CT2110" i="30"/>
  <c r="BI2110" i="30"/>
  <c r="BC2110" i="30"/>
  <c r="CT2123" i="30" s="1"/>
  <c r="BB2110" i="30"/>
  <c r="CR2123" i="30"/>
  <c r="BC2096" i="30"/>
  <c r="CT2109" i="30" s="1"/>
  <c r="BI2109" i="30"/>
  <c r="BC2109" i="30"/>
  <c r="CT2122" i="30"/>
  <c r="BB2109" i="30"/>
  <c r="CR2122" i="30"/>
  <c r="BB2095" i="30"/>
  <c r="CR2108" i="30"/>
  <c r="BI2108" i="30"/>
  <c r="BC2108" i="30"/>
  <c r="CT2121" i="30" s="1"/>
  <c r="BI2107" i="30"/>
  <c r="BC2107" i="30"/>
  <c r="CT2120" i="30"/>
  <c r="BC2093" i="30"/>
  <c r="CT2106" i="30"/>
  <c r="BI2106" i="30"/>
  <c r="BC2106" i="30"/>
  <c r="CT2119" i="30" s="1"/>
  <c r="BB2106" i="30"/>
  <c r="CR2119" i="30" s="1"/>
  <c r="BC2092" i="30"/>
  <c r="CT2105" i="30"/>
  <c r="BI2105" i="30"/>
  <c r="BC2105" i="30"/>
  <c r="CT2118" i="30"/>
  <c r="BB2105" i="30"/>
  <c r="CR2118" i="30" s="1"/>
  <c r="BB2091" i="30"/>
  <c r="CR2104" i="30"/>
  <c r="BI2104" i="30"/>
  <c r="BC2104" i="30"/>
  <c r="CT2117" i="30" s="1"/>
  <c r="BI2103" i="30"/>
  <c r="BC2103" i="30"/>
  <c r="CT2116" i="30"/>
  <c r="BC2089" i="30"/>
  <c r="CT2102" i="30"/>
  <c r="BI2102" i="30"/>
  <c r="BC2102" i="30"/>
  <c r="CT2115" i="30" s="1"/>
  <c r="BB2102" i="30"/>
  <c r="CR2115" i="30"/>
  <c r="BC2088" i="30"/>
  <c r="CT2101" i="30" s="1"/>
  <c r="BI2101" i="30"/>
  <c r="BB2101" i="30"/>
  <c r="CR2114" i="30"/>
  <c r="BB2087" i="30"/>
  <c r="CR2100" i="30"/>
  <c r="BI2100" i="30"/>
  <c r="BC2100" i="30"/>
  <c r="CT2113" i="30" s="1"/>
  <c r="BB2100" i="30"/>
  <c r="CR2113" i="30"/>
  <c r="BI2099" i="30"/>
  <c r="BC2099" i="30"/>
  <c r="CT2112" i="30"/>
  <c r="BC2085" i="30"/>
  <c r="CT2098" i="30" s="1"/>
  <c r="BI2098" i="30"/>
  <c r="BC2098" i="30"/>
  <c r="CT2111" i="30"/>
  <c r="BB2098" i="30"/>
  <c r="CR2111" i="30" s="1"/>
  <c r="BI2097" i="30"/>
  <c r="BB2097" i="30"/>
  <c r="CR2110" i="30"/>
  <c r="BI2096" i="30"/>
  <c r="BB2096" i="30"/>
  <c r="CR2109" i="30" s="1"/>
  <c r="BI2095" i="30"/>
  <c r="BC2095" i="30"/>
  <c r="CT2108" i="30"/>
  <c r="BC2081" i="30"/>
  <c r="CT2094" i="30"/>
  <c r="BI2094" i="30"/>
  <c r="BC2094" i="30"/>
  <c r="CT2107" i="30" s="1"/>
  <c r="BB2094" i="30"/>
  <c r="CR2107" i="30" s="1"/>
  <c r="BI2093" i="30"/>
  <c r="BB2093" i="30"/>
  <c r="CR2106" i="30" s="1"/>
  <c r="BI2092" i="30"/>
  <c r="BB2092" i="30"/>
  <c r="CR2105" i="30"/>
  <c r="BI2091" i="30"/>
  <c r="BC2091" i="30"/>
  <c r="CT2104" i="30"/>
  <c r="BC2077" i="30"/>
  <c r="CT2090" i="30" s="1"/>
  <c r="BI2090" i="30"/>
  <c r="BC2090" i="30"/>
  <c r="CT2103" i="30"/>
  <c r="BB2090" i="30"/>
  <c r="CR2103" i="30" s="1"/>
  <c r="BC2076" i="30"/>
  <c r="CT2089" i="30" s="1"/>
  <c r="BI2089" i="30"/>
  <c r="BB2089" i="30"/>
  <c r="CR2102" i="30"/>
  <c r="BI2088" i="30"/>
  <c r="BB2088" i="30"/>
  <c r="CR2101" i="30" s="1"/>
  <c r="BI2087" i="30"/>
  <c r="BC2087" i="30"/>
  <c r="CT2100" i="30" s="1"/>
  <c r="BC2073" i="30"/>
  <c r="CT2086" i="30"/>
  <c r="BI2086" i="30"/>
  <c r="BC2086" i="30"/>
  <c r="CT2099" i="30" s="1"/>
  <c r="BB2086" i="30"/>
  <c r="CR2099" i="30" s="1"/>
  <c r="BI2085" i="30"/>
  <c r="BB2085" i="30"/>
  <c r="CR2098" i="30"/>
  <c r="BI2084" i="30"/>
  <c r="BC2084" i="30"/>
  <c r="CT2097" i="30" s="1"/>
  <c r="BB2084" i="30"/>
  <c r="CR2097" i="30"/>
  <c r="BC2070" i="30"/>
  <c r="CT2083" i="30" s="1"/>
  <c r="BB2070" i="30"/>
  <c r="CR2083" i="30" s="1"/>
  <c r="BI2083" i="30"/>
  <c r="BC2083" i="30"/>
  <c r="CT2096" i="30"/>
  <c r="BB2083" i="30"/>
  <c r="CR2096" i="30"/>
  <c r="BC2069" i="30"/>
  <c r="CT2082" i="30"/>
  <c r="BI2082" i="30"/>
  <c r="BC2082" i="30"/>
  <c r="CT2095" i="30" s="1"/>
  <c r="BB2082" i="30"/>
  <c r="CR2095" i="30"/>
  <c r="BB2068" i="30"/>
  <c r="CR2081" i="30" s="1"/>
  <c r="BI2081" i="30"/>
  <c r="BB2081" i="30"/>
  <c r="CR2094" i="30"/>
  <c r="BI2080" i="30"/>
  <c r="BC2080" i="30"/>
  <c r="CT2093" i="30" s="1"/>
  <c r="BB2080" i="30"/>
  <c r="CR2093" i="30" s="1"/>
  <c r="BB2066" i="30"/>
  <c r="CR2079" i="30"/>
  <c r="BI2079" i="30"/>
  <c r="BC2079" i="30"/>
  <c r="CT2092" i="30"/>
  <c r="BB2079" i="30"/>
  <c r="CR2092" i="30" s="1"/>
  <c r="BC2065" i="30"/>
  <c r="CT2078" i="30"/>
  <c r="BI2078" i="30"/>
  <c r="BC2078" i="30"/>
  <c r="CT2091" i="30" s="1"/>
  <c r="BB2078" i="30"/>
  <c r="CR2091" i="30" s="1"/>
  <c r="BI2077" i="30"/>
  <c r="BB2077" i="30"/>
  <c r="CR2090" i="30"/>
  <c r="BI2076" i="30"/>
  <c r="BB2076" i="30"/>
  <c r="CR2089" i="30" s="1"/>
  <c r="BI2075" i="30"/>
  <c r="BC2075" i="30"/>
  <c r="CT2088" i="30" s="1"/>
  <c r="BB2075" i="30"/>
  <c r="CR2088" i="30"/>
  <c r="BI2074" i="30"/>
  <c r="BC2074" i="30"/>
  <c r="CT2087" i="30" s="1"/>
  <c r="BB2074" i="30"/>
  <c r="CR2087" i="30" s="1"/>
  <c r="BB2060" i="30"/>
  <c r="CR2073" i="30" s="1"/>
  <c r="BI2073" i="30"/>
  <c r="BB2073" i="30"/>
  <c r="CR2086" i="30" s="1"/>
  <c r="BI2072" i="30"/>
  <c r="BC2072" i="30"/>
  <c r="CT2085" i="30"/>
  <c r="BB2072" i="30"/>
  <c r="CR2085" i="30" s="1"/>
  <c r="BC2058" i="30"/>
  <c r="CT2071" i="30" s="1"/>
  <c r="BI2071" i="30"/>
  <c r="BC2071" i="30"/>
  <c r="CT2084" i="30"/>
  <c r="BB2071" i="30"/>
  <c r="CR2084" i="30"/>
  <c r="BI2070" i="30"/>
  <c r="BB2056" i="30"/>
  <c r="CR2069" i="30" s="1"/>
  <c r="BI2069" i="30"/>
  <c r="BB2069" i="30"/>
  <c r="CR2082" i="30"/>
  <c r="BI2068" i="30"/>
  <c r="BC2068" i="30"/>
  <c r="CT2081" i="30" s="1"/>
  <c r="BC2054" i="30"/>
  <c r="CT2067" i="30"/>
  <c r="BI2067" i="30"/>
  <c r="BC2067" i="30"/>
  <c r="CT2080" i="30"/>
  <c r="BB2067" i="30"/>
  <c r="CR2080" i="30" s="1"/>
  <c r="BC2053" i="30"/>
  <c r="CT2066" i="30"/>
  <c r="BI2066" i="30"/>
  <c r="BC2066" i="30"/>
  <c r="CT2079" i="30" s="1"/>
  <c r="BI2065" i="30"/>
  <c r="BB2065" i="30"/>
  <c r="CR2078" i="30"/>
  <c r="BB2051" i="30"/>
  <c r="CR2064" i="30"/>
  <c r="BI2064" i="30"/>
  <c r="BC2064" i="30"/>
  <c r="CT2077" i="30" s="1"/>
  <c r="BB2064" i="30"/>
  <c r="CR2077" i="30"/>
  <c r="BI2063" i="30"/>
  <c r="BC2063" i="30"/>
  <c r="CT2076" i="30"/>
  <c r="BB2063" i="30"/>
  <c r="CR2076" i="30" s="1"/>
  <c r="BI2062" i="30"/>
  <c r="BC2062" i="30"/>
  <c r="CT2075" i="30"/>
  <c r="BB2062" i="30"/>
  <c r="CR2075" i="30" s="1"/>
  <c r="BB2048" i="30"/>
  <c r="CR2061" i="30" s="1"/>
  <c r="BI2061" i="30"/>
  <c r="BC2061" i="30"/>
  <c r="CT2074" i="30"/>
  <c r="BB2061" i="30"/>
  <c r="CR2074" i="30"/>
  <c r="BI2060" i="30"/>
  <c r="BC2060" i="30"/>
  <c r="CT2073" i="30" s="1"/>
  <c r="BI2059" i="30"/>
  <c r="BC2059" i="30"/>
  <c r="CT2072" i="30"/>
  <c r="BB2059" i="30"/>
  <c r="CR2072" i="30"/>
  <c r="BI2058" i="30"/>
  <c r="BB2058" i="30"/>
  <c r="CR2071" i="30" s="1"/>
  <c r="BI2057" i="30"/>
  <c r="BC2057" i="30"/>
  <c r="CT2070" i="30"/>
  <c r="BB2057" i="30"/>
  <c r="CR2070" i="30"/>
  <c r="BB2043" i="30"/>
  <c r="CR2056" i="30"/>
  <c r="BI2056" i="30"/>
  <c r="BC2056" i="30"/>
  <c r="CT2069" i="30" s="1"/>
  <c r="BI2055" i="30"/>
  <c r="BC2055" i="30"/>
  <c r="CT2068" i="30" s="1"/>
  <c r="BB2055" i="30"/>
  <c r="CR2068" i="30"/>
  <c r="BI2054" i="30"/>
  <c r="BB2054" i="30"/>
  <c r="CR2067" i="30" s="1"/>
  <c r="BB2040" i="30"/>
  <c r="CR2053" i="30" s="1"/>
  <c r="BI2053" i="30"/>
  <c r="BB2053" i="30"/>
  <c r="CR2066" i="30"/>
  <c r="BI2052" i="30"/>
  <c r="BC2052" i="30"/>
  <c r="CT2065" i="30" s="1"/>
  <c r="BB2052" i="30"/>
  <c r="CR2065" i="30"/>
  <c r="BI2051" i="30"/>
  <c r="BC2051" i="30"/>
  <c r="CT2064" i="30"/>
  <c r="BI2050" i="30"/>
  <c r="BC2050" i="30"/>
  <c r="CT2063" i="30" s="1"/>
  <c r="BB2050" i="30"/>
  <c r="CR2063" i="30" s="1"/>
  <c r="BI2049" i="30"/>
  <c r="BC2049" i="30"/>
  <c r="CT2062" i="30"/>
  <c r="BB2049" i="30"/>
  <c r="CR2062" i="30"/>
  <c r="BB2035" i="30"/>
  <c r="CR2048" i="30"/>
  <c r="BI2048" i="30"/>
  <c r="BC2048" i="30"/>
  <c r="CT2061" i="30" s="1"/>
  <c r="BI2047" i="30"/>
  <c r="BC2047" i="30"/>
  <c r="CT2060" i="30" s="1"/>
  <c r="BB2047" i="30"/>
  <c r="CR2060" i="30"/>
  <c r="BI2046" i="30"/>
  <c r="BC2046" i="30"/>
  <c r="CT2059" i="30" s="1"/>
  <c r="BB2046" i="30"/>
  <c r="CR2059" i="30" s="1"/>
  <c r="BI2045" i="30"/>
  <c r="BC2045" i="30"/>
  <c r="CT2058" i="30"/>
  <c r="BB2045" i="30"/>
  <c r="CR2058" i="30"/>
  <c r="BB2031" i="30"/>
  <c r="CR2044" i="30"/>
  <c r="BI2044" i="30"/>
  <c r="BC2044" i="30"/>
  <c r="CT2057" i="30" s="1"/>
  <c r="BB2044" i="30"/>
  <c r="CR2057" i="30"/>
  <c r="BI2043" i="30"/>
  <c r="BC2043" i="30"/>
  <c r="CT2056" i="30"/>
  <c r="BC2029" i="30"/>
  <c r="CT2042" i="30" s="1"/>
  <c r="BI2042" i="30"/>
  <c r="BC2042" i="30"/>
  <c r="CT2055" i="30"/>
  <c r="BB2042" i="30"/>
  <c r="CR2055" i="30" s="1"/>
  <c r="BI2041" i="30"/>
  <c r="BC2041" i="30"/>
  <c r="CT2054" i="30"/>
  <c r="BB2041" i="30"/>
  <c r="CR2054" i="30"/>
  <c r="BB2027" i="30"/>
  <c r="CR2040" i="30"/>
  <c r="BI2040" i="30"/>
  <c r="BC2040" i="30"/>
  <c r="CT2053" i="30" s="1"/>
  <c r="BI2039" i="30"/>
  <c r="BC2039" i="30"/>
  <c r="CT2052" i="30"/>
  <c r="BB2039" i="30"/>
  <c r="CR2052" i="30"/>
  <c r="BI2038" i="30"/>
  <c r="BC2038" i="30"/>
  <c r="CT2051" i="30" s="1"/>
  <c r="BB2038" i="30"/>
  <c r="CR2051" i="30" s="1"/>
  <c r="BI2037" i="30"/>
  <c r="BC2037" i="30"/>
  <c r="CT2050" i="30" s="1"/>
  <c r="BB2037" i="30"/>
  <c r="CR2050" i="30"/>
  <c r="BI2036" i="30"/>
  <c r="BC2036" i="30"/>
  <c r="CT2049" i="30" s="1"/>
  <c r="BB2036" i="30"/>
  <c r="CR2049" i="30" s="1"/>
  <c r="BI2035" i="30"/>
  <c r="BC2035" i="30"/>
  <c r="CT2048" i="30"/>
  <c r="BI2034" i="30"/>
  <c r="BC2034" i="30"/>
  <c r="CT2047" i="30" s="1"/>
  <c r="BB2034" i="30"/>
  <c r="CR2047" i="30"/>
  <c r="BI2033" i="30"/>
  <c r="BC2033" i="30"/>
  <c r="CT2046" i="30"/>
  <c r="BB2033" i="30"/>
  <c r="CR2046" i="30" s="1"/>
  <c r="BI2032" i="30"/>
  <c r="BC2032" i="30"/>
  <c r="CT2045" i="30"/>
  <c r="BB2032" i="30"/>
  <c r="CR2045" i="30" s="1"/>
  <c r="BB2018" i="30"/>
  <c r="CR2031" i="30" s="1"/>
  <c r="BI2031" i="30"/>
  <c r="BC2031" i="30"/>
  <c r="CT2044" i="30"/>
  <c r="BC2017" i="30"/>
  <c r="CT2030" i="30"/>
  <c r="BI2030" i="30"/>
  <c r="BC2030" i="30"/>
  <c r="CT2043" i="30" s="1"/>
  <c r="BB2030" i="30"/>
  <c r="CR2043" i="30" s="1"/>
  <c r="BI2029" i="30"/>
  <c r="BB2029" i="30"/>
  <c r="CR2042" i="30" s="1"/>
  <c r="BI2028" i="30"/>
  <c r="BC2028" i="30"/>
  <c r="CT2041" i="30"/>
  <c r="BB2028" i="30"/>
  <c r="CR2041" i="30" s="1"/>
  <c r="BC2014" i="30"/>
  <c r="CT2027" i="30" s="1"/>
  <c r="BI2027" i="30"/>
  <c r="BC2027" i="30"/>
  <c r="CT2040" i="30"/>
  <c r="BI2026" i="30"/>
  <c r="BC2026" i="30"/>
  <c r="CT2039" i="30" s="1"/>
  <c r="BB2026" i="30"/>
  <c r="CR2039" i="30"/>
  <c r="BB2012" i="30"/>
  <c r="CR2025" i="30" s="1"/>
  <c r="BI2025" i="30"/>
  <c r="BC2025" i="30"/>
  <c r="CT2038" i="30"/>
  <c r="BB2025" i="30"/>
  <c r="CR2038" i="30"/>
  <c r="BI2024" i="30"/>
  <c r="BC2024" i="30"/>
  <c r="CT2037" i="30" s="1"/>
  <c r="BB2024" i="30"/>
  <c r="CR2037" i="30"/>
  <c r="BC2010" i="30"/>
  <c r="CT2023" i="30" s="1"/>
  <c r="BI2023" i="30"/>
  <c r="BC2023" i="30"/>
  <c r="CT2036" i="30"/>
  <c r="BB2023" i="30"/>
  <c r="CR2036" i="30"/>
  <c r="BC2009" i="30"/>
  <c r="CT2022" i="30"/>
  <c r="BI2022" i="30"/>
  <c r="BC2022" i="30"/>
  <c r="CT2035" i="30" s="1"/>
  <c r="BB2022" i="30"/>
  <c r="CR2035" i="30" s="1"/>
  <c r="BB2008" i="30"/>
  <c r="CR2021" i="30"/>
  <c r="BI2021" i="30"/>
  <c r="BC2021" i="30"/>
  <c r="CT2034" i="30"/>
  <c r="BB2021" i="30"/>
  <c r="CR2034" i="30" s="1"/>
  <c r="BI2020" i="30"/>
  <c r="BC2020" i="30"/>
  <c r="CT2033" i="30"/>
  <c r="BB2020" i="30"/>
  <c r="CR2033" i="30" s="1"/>
  <c r="BC2006" i="30"/>
  <c r="CT2019" i="30" s="1"/>
  <c r="BI2019" i="30"/>
  <c r="BC2019" i="30"/>
  <c r="CT2032" i="30"/>
  <c r="BB2019" i="30"/>
  <c r="CR2032" i="30"/>
  <c r="BC2005" i="30"/>
  <c r="CT2018" i="30"/>
  <c r="BI2018" i="30"/>
  <c r="BC2018" i="30"/>
  <c r="CT2031" i="30" s="1"/>
  <c r="BB2004" i="30"/>
  <c r="CR2017" i="30"/>
  <c r="BI2017" i="30"/>
  <c r="BB2017" i="30"/>
  <c r="CR2030" i="30"/>
  <c r="BI2016" i="30"/>
  <c r="BC2016" i="30"/>
  <c r="CT2029" i="30" s="1"/>
  <c r="BB2016" i="30"/>
  <c r="CR2029" i="30" s="1"/>
  <c r="BC2002" i="30"/>
  <c r="CT2015" i="30" s="1"/>
  <c r="BI2015" i="30"/>
  <c r="BC2015" i="30"/>
  <c r="CT2028" i="30" s="1"/>
  <c r="BB2015" i="30"/>
  <c r="CR2028" i="30"/>
  <c r="BC2001" i="30"/>
  <c r="CT2014" i="30" s="1"/>
  <c r="BI2014" i="30"/>
  <c r="BB2014" i="30"/>
  <c r="CR2027" i="30"/>
  <c r="BB2000" i="30"/>
  <c r="CR2013" i="30" s="1"/>
  <c r="BI2013" i="30"/>
  <c r="BC2013" i="30"/>
  <c r="CT2026" i="30"/>
  <c r="BB2013" i="30"/>
  <c r="CR2026" i="30"/>
  <c r="BI2012" i="30"/>
  <c r="BC2012" i="30"/>
  <c r="CT2025" i="30" s="1"/>
  <c r="BC1998" i="30"/>
  <c r="CT2011" i="30"/>
  <c r="BI2011" i="30"/>
  <c r="BC2011" i="30"/>
  <c r="CT2024" i="30"/>
  <c r="BB2011" i="30"/>
  <c r="CR2024" i="30" s="1"/>
  <c r="BC1997" i="30"/>
  <c r="CT2010" i="30"/>
  <c r="BI2010" i="30"/>
  <c r="BB2010" i="30"/>
  <c r="CR2023" i="30" s="1"/>
  <c r="BB1996" i="30"/>
  <c r="CR2009" i="30" s="1"/>
  <c r="BI2009" i="30"/>
  <c r="BB2009" i="30"/>
  <c r="CR2022" i="30"/>
  <c r="BI2008" i="30"/>
  <c r="BC2008" i="30"/>
  <c r="CT2021" i="30" s="1"/>
  <c r="BC1994" i="30"/>
  <c r="CT2007" i="30"/>
  <c r="BI2007" i="30"/>
  <c r="BC2007" i="30"/>
  <c r="CT2020" i="30"/>
  <c r="BB2007" i="30"/>
  <c r="CR2020" i="30" s="1"/>
  <c r="BC1993" i="30"/>
  <c r="CT2006" i="30"/>
  <c r="BI2006" i="30"/>
  <c r="BB2006" i="30"/>
  <c r="CR2019" i="30" s="1"/>
  <c r="BB1992" i="30"/>
  <c r="CR2005" i="30" s="1"/>
  <c r="BI2005" i="30"/>
  <c r="BB2005" i="30"/>
  <c r="CR2018" i="30"/>
  <c r="BI2004" i="30"/>
  <c r="BC2004" i="30"/>
  <c r="CT2017" i="30" s="1"/>
  <c r="BC1990" i="30"/>
  <c r="CT2003" i="30"/>
  <c r="BI2003" i="30"/>
  <c r="BC2003" i="30"/>
  <c r="CT2016" i="30"/>
  <c r="BB2003" i="30"/>
  <c r="CR2016" i="30" s="1"/>
  <c r="BC1989" i="30"/>
  <c r="CT2002" i="30"/>
  <c r="BI2002" i="30"/>
  <c r="BB2002" i="30"/>
  <c r="CR2015" i="30" s="1"/>
  <c r="BB1988" i="30"/>
  <c r="CR2001" i="30" s="1"/>
  <c r="BI2001" i="30"/>
  <c r="BB2001" i="30"/>
  <c r="CR2014" i="30"/>
  <c r="BI2000" i="30"/>
  <c r="BC2000" i="30"/>
  <c r="CT2013" i="30" s="1"/>
  <c r="BC1986" i="30"/>
  <c r="CT1999" i="30"/>
  <c r="BI1999" i="30"/>
  <c r="BC1999" i="30"/>
  <c r="CT2012" i="30"/>
  <c r="BB1999" i="30"/>
  <c r="CR2012" i="30" s="1"/>
  <c r="BC1985" i="30"/>
  <c r="CT1998" i="30"/>
  <c r="BI1998" i="30"/>
  <c r="BB1998" i="30"/>
  <c r="CR2011" i="30" s="1"/>
  <c r="BB1984" i="30"/>
  <c r="CR1997" i="30" s="1"/>
  <c r="BI1997" i="30"/>
  <c r="BB1997" i="30"/>
  <c r="CR2010" i="30"/>
  <c r="BI1996" i="30"/>
  <c r="BC1996" i="30"/>
  <c r="CT2009" i="30" s="1"/>
  <c r="BC1982" i="30"/>
  <c r="CT1995" i="30"/>
  <c r="BI1995" i="30"/>
  <c r="BC1995" i="30"/>
  <c r="CT2008" i="30"/>
  <c r="BB1995" i="30"/>
  <c r="CR2008" i="30" s="1"/>
  <c r="BC1981" i="30"/>
  <c r="CT1994" i="30"/>
  <c r="BI1994" i="30"/>
  <c r="BB1994" i="30"/>
  <c r="CR2007" i="30" s="1"/>
  <c r="BB1980" i="30"/>
  <c r="CR1993" i="30" s="1"/>
  <c r="BI1993" i="30"/>
  <c r="BB1993" i="30"/>
  <c r="CR2006" i="30"/>
  <c r="BB1979" i="30"/>
  <c r="CR1992" i="30"/>
  <c r="BI1992" i="30"/>
  <c r="BC1992" i="30"/>
  <c r="CT2005" i="30" s="1"/>
  <c r="BI1991" i="30"/>
  <c r="BC1991" i="30"/>
  <c r="CT2004" i="30"/>
  <c r="BB1991" i="30"/>
  <c r="CR2004" i="30"/>
  <c r="BC1977" i="30"/>
  <c r="CT1990" i="30"/>
  <c r="BI1990" i="30"/>
  <c r="BB1990" i="30"/>
  <c r="CR2003" i="30" s="1"/>
  <c r="BB1976" i="30"/>
  <c r="CR1989" i="30"/>
  <c r="BI1989" i="30"/>
  <c r="BB1989" i="30"/>
  <c r="CR2002" i="30"/>
  <c r="BI1988" i="30"/>
  <c r="BC1988" i="30"/>
  <c r="CT2001" i="30" s="1"/>
  <c r="BI1987" i="30"/>
  <c r="BC1987" i="30"/>
  <c r="CT2000" i="30"/>
  <c r="BB1987" i="30"/>
  <c r="CR2000" i="30"/>
  <c r="BC1973" i="30"/>
  <c r="CT1986" i="30"/>
  <c r="BI1986" i="30"/>
  <c r="BB1986" i="30"/>
  <c r="CR1999" i="30" s="1"/>
  <c r="BB1972" i="30"/>
  <c r="CR1985" i="30" s="1"/>
  <c r="BI1985" i="30"/>
  <c r="BB1985" i="30"/>
  <c r="CR1998" i="30" s="1"/>
  <c r="BI1984" i="30"/>
  <c r="BC1984" i="30"/>
  <c r="CT1997" i="30"/>
  <c r="BI1983" i="30"/>
  <c r="BC1983" i="30"/>
  <c r="CT1996" i="30"/>
  <c r="BB1983" i="30"/>
  <c r="CR1996" i="30" s="1"/>
  <c r="BC1969" i="30"/>
  <c r="CT1982" i="30"/>
  <c r="BI1982" i="30"/>
  <c r="BB1982" i="30"/>
  <c r="CR1995" i="30" s="1"/>
  <c r="BB1968" i="30"/>
  <c r="CR1981" i="30" s="1"/>
  <c r="BI1981" i="30"/>
  <c r="BB1981" i="30"/>
  <c r="CR1994" i="30"/>
  <c r="BB1967" i="30"/>
  <c r="CR1980" i="30"/>
  <c r="BI1980" i="30"/>
  <c r="BC1980" i="30"/>
  <c r="CT1993" i="30" s="1"/>
  <c r="BC1966" i="30"/>
  <c r="CT1979" i="30" s="1"/>
  <c r="BI1979" i="30"/>
  <c r="BC1979" i="30"/>
  <c r="CT1992" i="30" s="1"/>
  <c r="BI1978" i="30"/>
  <c r="BC1978" i="30"/>
  <c r="CT1991" i="30"/>
  <c r="BB1978" i="30"/>
  <c r="CR1991" i="30" s="1"/>
  <c r="BI1977" i="30"/>
  <c r="BB1977" i="30"/>
  <c r="CR1990" i="30"/>
  <c r="BI1976" i="30"/>
  <c r="BC1976" i="30"/>
  <c r="CT1989" i="30" s="1"/>
  <c r="BB1962" i="30"/>
  <c r="CR1975" i="30" s="1"/>
  <c r="BI1975" i="30"/>
  <c r="BC1975" i="30"/>
  <c r="CT1988" i="30" s="1"/>
  <c r="BB1975" i="30"/>
  <c r="CR1988" i="30"/>
  <c r="BC1961" i="30"/>
  <c r="CT1974" i="30" s="1"/>
  <c r="BI1974" i="30"/>
  <c r="BC1974" i="30"/>
  <c r="CT1987" i="30"/>
  <c r="BB1974" i="30"/>
  <c r="CR1987" i="30" s="1"/>
  <c r="BC1960" i="30"/>
  <c r="CT1973" i="30" s="1"/>
  <c r="BI1973" i="30"/>
  <c r="BB1973" i="30"/>
  <c r="CR1986" i="30"/>
  <c r="BI1972" i="30"/>
  <c r="BC1972" i="30"/>
  <c r="CT1985" i="30" s="1"/>
  <c r="BC1958" i="30"/>
  <c r="CT1971" i="30"/>
  <c r="BI1971" i="30"/>
  <c r="BC1971" i="30"/>
  <c r="CT1984" i="30"/>
  <c r="BB1971" i="30"/>
  <c r="CR1984" i="30" s="1"/>
  <c r="BI1970" i="30"/>
  <c r="BC1970" i="30"/>
  <c r="CT1983" i="30"/>
  <c r="BB1970" i="30"/>
  <c r="CR1983" i="30" s="1"/>
  <c r="BI1969" i="30"/>
  <c r="BB1969" i="30"/>
  <c r="CR1982" i="30"/>
  <c r="BI1968" i="30"/>
  <c r="BC1968" i="30"/>
  <c r="CT1981" i="30" s="1"/>
  <c r="BC1954" i="30"/>
  <c r="CT1967" i="30" s="1"/>
  <c r="BI1967" i="30"/>
  <c r="BC1967" i="30"/>
  <c r="CT1980" i="30" s="1"/>
  <c r="BC1953" i="30"/>
  <c r="CT1966" i="30"/>
  <c r="BB1953" i="30"/>
  <c r="CR1966" i="30" s="1"/>
  <c r="BI1966" i="30"/>
  <c r="BB1966" i="30"/>
  <c r="CR1979" i="30"/>
  <c r="BI1965" i="30"/>
  <c r="BC1965" i="30"/>
  <c r="CT1978" i="30"/>
  <c r="BB1965" i="30"/>
  <c r="CR1978" i="30" s="1"/>
  <c r="BB1951" i="30"/>
  <c r="CR1964" i="30"/>
  <c r="BI1964" i="30"/>
  <c r="BC1964" i="30"/>
  <c r="CT1977" i="30" s="1"/>
  <c r="BB1964" i="30"/>
  <c r="CR1977" i="30" s="1"/>
  <c r="BC1950" i="30"/>
  <c r="CT1963" i="30" s="1"/>
  <c r="BI1963" i="30"/>
  <c r="BC1963" i="30"/>
  <c r="CT1976" i="30" s="1"/>
  <c r="BB1963" i="30"/>
  <c r="CR1976" i="30"/>
  <c r="BC1949" i="30"/>
  <c r="CT1962" i="30" s="1"/>
  <c r="BB1949" i="30"/>
  <c r="CR1962" i="30"/>
  <c r="BI1962" i="30"/>
  <c r="BC1962" i="30"/>
  <c r="CT1975" i="30" s="1"/>
  <c r="BI1961" i="30"/>
  <c r="BB1961" i="30"/>
  <c r="CR1974" i="30"/>
  <c r="BB1947" i="30"/>
  <c r="CR1960" i="30"/>
  <c r="BI1960" i="30"/>
  <c r="BB1960" i="30"/>
  <c r="CR1973" i="30" s="1"/>
  <c r="BC1946" i="30"/>
  <c r="CT1959" i="30"/>
  <c r="BI1959" i="30"/>
  <c r="BC1959" i="30"/>
  <c r="CT1972" i="30"/>
  <c r="BB1959" i="30"/>
  <c r="CR1972" i="30" s="1"/>
  <c r="BC1945" i="30"/>
  <c r="CT1958" i="30"/>
  <c r="BB1945" i="30"/>
  <c r="CR1958" i="30" s="1"/>
  <c r="BI1958" i="30"/>
  <c r="BB1958" i="30"/>
  <c r="CR1971" i="30"/>
  <c r="BI1957" i="30"/>
  <c r="BC1957" i="30"/>
  <c r="CT1970" i="30"/>
  <c r="BB1957" i="30"/>
  <c r="CR1970" i="30" s="1"/>
  <c r="BB1943" i="30"/>
  <c r="CR1956" i="30"/>
  <c r="BI1956" i="30"/>
  <c r="BC1956" i="30"/>
  <c r="CT1969" i="30" s="1"/>
  <c r="BB1956" i="30"/>
  <c r="CR1969" i="30" s="1"/>
  <c r="BC1942" i="30"/>
  <c r="CT1955" i="30" s="1"/>
  <c r="BI1955" i="30"/>
  <c r="BC1955" i="30"/>
  <c r="CT1968" i="30" s="1"/>
  <c r="BB1955" i="30"/>
  <c r="CR1968" i="30"/>
  <c r="BC1941" i="30"/>
  <c r="CT1954" i="30" s="1"/>
  <c r="BB1941" i="30"/>
  <c r="CR1954" i="30"/>
  <c r="BI1954" i="30"/>
  <c r="BB1954" i="30"/>
  <c r="CR1967" i="30" s="1"/>
  <c r="BI1953" i="30"/>
  <c r="BB1939" i="30"/>
  <c r="CR1952" i="30"/>
  <c r="BI1952" i="30"/>
  <c r="BC1952" i="30"/>
  <c r="CT1965" i="30" s="1"/>
  <c r="BB1952" i="30"/>
  <c r="CR1965" i="30" s="1"/>
  <c r="BC1938" i="30"/>
  <c r="CT1951" i="30"/>
  <c r="BI1951" i="30"/>
  <c r="BC1951" i="30"/>
  <c r="CT1964" i="30"/>
  <c r="BC1937" i="30"/>
  <c r="CT1950" i="30" s="1"/>
  <c r="BB1937" i="30"/>
  <c r="CR1950" i="30"/>
  <c r="BI1950" i="30"/>
  <c r="BB1950" i="30"/>
  <c r="CR1963" i="30" s="1"/>
  <c r="BI1949" i="30"/>
  <c r="BB1935" i="30"/>
  <c r="CR1948" i="30"/>
  <c r="BI1948" i="30"/>
  <c r="BC1948" i="30"/>
  <c r="CT1961" i="30" s="1"/>
  <c r="BB1948" i="30"/>
  <c r="CR1961" i="30" s="1"/>
  <c r="BC1934" i="30"/>
  <c r="CT1947" i="30"/>
  <c r="BI1947" i="30"/>
  <c r="BC1947" i="30"/>
  <c r="CT1960" i="30"/>
  <c r="BC1933" i="30"/>
  <c r="CT1946" i="30" s="1"/>
  <c r="BB1933" i="30"/>
  <c r="CR1946" i="30"/>
  <c r="BI1946" i="30"/>
  <c r="BB1946" i="30"/>
  <c r="CR1959" i="30" s="1"/>
  <c r="BI1945" i="30"/>
  <c r="BB1931" i="30"/>
  <c r="CR1944" i="30"/>
  <c r="BI1944" i="30"/>
  <c r="BC1944" i="30"/>
  <c r="CT1957" i="30" s="1"/>
  <c r="BB1944" i="30"/>
  <c r="CR1957" i="30" s="1"/>
  <c r="BC1930" i="30"/>
  <c r="CT1943" i="30"/>
  <c r="BI1943" i="30"/>
  <c r="BC1943" i="30"/>
  <c r="CT1956" i="30"/>
  <c r="BC1929" i="30"/>
  <c r="CT1942" i="30" s="1"/>
  <c r="BB1929" i="30"/>
  <c r="CR1942" i="30"/>
  <c r="BI1942" i="30"/>
  <c r="BB1942" i="30"/>
  <c r="CR1955" i="30" s="1"/>
  <c r="BI1941" i="30"/>
  <c r="BB1927" i="30"/>
  <c r="CR1940" i="30"/>
  <c r="BI1940" i="30"/>
  <c r="BC1940" i="30"/>
  <c r="CT1953" i="30" s="1"/>
  <c r="BB1940" i="30"/>
  <c r="CR1953" i="30" s="1"/>
  <c r="BC1926" i="30"/>
  <c r="CT1939" i="30"/>
  <c r="BI1939" i="30"/>
  <c r="BC1939" i="30"/>
  <c r="CT1952" i="30"/>
  <c r="BC1925" i="30"/>
  <c r="CT1938" i="30" s="1"/>
  <c r="BB1925" i="30"/>
  <c r="CR1938" i="30"/>
  <c r="BI1938" i="30"/>
  <c r="BB1938" i="30"/>
  <c r="CR1951" i="30" s="1"/>
  <c r="BI1937" i="30"/>
  <c r="BB1923" i="30"/>
  <c r="CR1936" i="30"/>
  <c r="BI1936" i="30"/>
  <c r="BC1936" i="30"/>
  <c r="CT1949" i="30" s="1"/>
  <c r="BB1936" i="30"/>
  <c r="CR1949" i="30" s="1"/>
  <c r="BC1922" i="30"/>
  <c r="CT1935" i="30"/>
  <c r="BI1935" i="30"/>
  <c r="BC1935" i="30"/>
  <c r="CT1948" i="30"/>
  <c r="BC1921" i="30"/>
  <c r="CT1934" i="30" s="1"/>
  <c r="BB1921" i="30"/>
  <c r="CR1934" i="30"/>
  <c r="BI1934" i="30"/>
  <c r="BB1934" i="30"/>
  <c r="CR1947" i="30" s="1"/>
  <c r="BI1933" i="30"/>
  <c r="BI1932" i="30"/>
  <c r="BC1932" i="30"/>
  <c r="CT1945" i="30" s="1"/>
  <c r="BB1932" i="30"/>
  <c r="CR1945" i="30"/>
  <c r="BC1918" i="30"/>
  <c r="CT1931" i="30" s="1"/>
  <c r="BI1931" i="30"/>
  <c r="BC1931" i="30"/>
  <c r="CT1944" i="30"/>
  <c r="BC1917" i="30"/>
  <c r="CT1930" i="30"/>
  <c r="BB1917" i="30"/>
  <c r="CR1930" i="30"/>
  <c r="BI1930" i="30"/>
  <c r="BB1930" i="30"/>
  <c r="CR1943" i="30" s="1"/>
  <c r="BI1929" i="30"/>
  <c r="BI1928" i="30"/>
  <c r="BC1928" i="30"/>
  <c r="CT1941" i="30" s="1"/>
  <c r="BB1928" i="30"/>
  <c r="CR1941" i="30" s="1"/>
  <c r="BC1914" i="30"/>
  <c r="CT1927" i="30"/>
  <c r="BI1927" i="30"/>
  <c r="BC1927" i="30"/>
  <c r="CT1940" i="30"/>
  <c r="BB1913" i="30"/>
  <c r="CR1926" i="30" s="1"/>
  <c r="BI1926" i="30"/>
  <c r="BB1926" i="30"/>
  <c r="CR1939" i="30"/>
  <c r="BI1925" i="30"/>
  <c r="BB1911" i="30"/>
  <c r="CR1924" i="30"/>
  <c r="BI1924" i="30"/>
  <c r="BC1924" i="30"/>
  <c r="CT1937" i="30" s="1"/>
  <c r="BB1924" i="30"/>
  <c r="CR1937" i="30" s="1"/>
  <c r="BC1910" i="30"/>
  <c r="CT1923" i="30" s="1"/>
  <c r="BI1923" i="30"/>
  <c r="BC1923" i="30"/>
  <c r="CT1936" i="30" s="1"/>
  <c r="BB1909" i="30"/>
  <c r="CR1922" i="30"/>
  <c r="BI1922" i="30"/>
  <c r="BB1922" i="30"/>
  <c r="CR1935" i="30" s="1"/>
  <c r="BB1908" i="30"/>
  <c r="CR1921" i="30" s="1"/>
  <c r="BI1921" i="30"/>
  <c r="BB1907" i="30"/>
  <c r="CR1920" i="30"/>
  <c r="BI1920" i="30"/>
  <c r="BC1920" i="30"/>
  <c r="CT1933" i="30" s="1"/>
  <c r="BB1920" i="30"/>
  <c r="CR1933" i="30"/>
  <c r="BC1906" i="30"/>
  <c r="CT1919" i="30" s="1"/>
  <c r="BI1919" i="30"/>
  <c r="BC1919" i="30"/>
  <c r="CT1932" i="30"/>
  <c r="BB1919" i="30"/>
  <c r="CR1932" i="30"/>
  <c r="BB1905" i="30"/>
  <c r="CR1918" i="30"/>
  <c r="BI1918" i="30"/>
  <c r="BB1918" i="30"/>
  <c r="CR1931" i="30" s="1"/>
  <c r="BI1917" i="30"/>
  <c r="BI1916" i="30"/>
  <c r="BC1916" i="30"/>
  <c r="CT1929" i="30" s="1"/>
  <c r="BB1916" i="30"/>
  <c r="CR1929" i="30" s="1"/>
  <c r="BC1902" i="30"/>
  <c r="CT1915" i="30"/>
  <c r="BI1915" i="30"/>
  <c r="BC1915" i="30"/>
  <c r="CT1928" i="30"/>
  <c r="BB1915" i="30"/>
  <c r="CR1928" i="30" s="1"/>
  <c r="BB1901" i="30"/>
  <c r="CR1914" i="30"/>
  <c r="BI1914" i="30"/>
  <c r="BB1914" i="30"/>
  <c r="CR1927" i="30" s="1"/>
  <c r="BI1913" i="30"/>
  <c r="BC1913" i="30"/>
  <c r="CT1926" i="30"/>
  <c r="BI1912" i="30"/>
  <c r="BC1912" i="30"/>
  <c r="CT1925" i="30" s="1"/>
  <c r="BB1912" i="30"/>
  <c r="CR1925" i="30" s="1"/>
  <c r="BC1898" i="30"/>
  <c r="CT1911" i="30"/>
  <c r="BI1911" i="30"/>
  <c r="BC1911" i="30"/>
  <c r="CT1924" i="30"/>
  <c r="BB1897" i="30"/>
  <c r="CR1910" i="30" s="1"/>
  <c r="BI1910" i="30"/>
  <c r="BB1910" i="30"/>
  <c r="CR1923" i="30"/>
  <c r="BB1896" i="30"/>
  <c r="CR1909" i="30" s="1"/>
  <c r="BI1909" i="30"/>
  <c r="BC1909" i="30"/>
  <c r="CT1922" i="30"/>
  <c r="BC1895" i="30"/>
  <c r="CT1908" i="30"/>
  <c r="BI1908" i="30"/>
  <c r="BC1908" i="30"/>
  <c r="CT1921" i="30" s="1"/>
  <c r="BC1894" i="30"/>
  <c r="CT1907" i="30"/>
  <c r="BI1907" i="30"/>
  <c r="BC1907" i="30"/>
  <c r="CT1920" i="30"/>
  <c r="BB1893" i="30"/>
  <c r="CR1906" i="30" s="1"/>
  <c r="BI1906" i="30"/>
  <c r="BB1906" i="30"/>
  <c r="CR1919" i="30"/>
  <c r="BI1905" i="30"/>
  <c r="BC1905" i="30"/>
  <c r="CT1918" i="30"/>
  <c r="BB1891" i="30"/>
  <c r="CR1904" i="30" s="1"/>
  <c r="BI1904" i="30"/>
  <c r="BC1904" i="30"/>
  <c r="CT1917" i="30"/>
  <c r="BB1904" i="30"/>
  <c r="CR1917" i="30" s="1"/>
  <c r="BC1890" i="30"/>
  <c r="CT1903" i="30" s="1"/>
  <c r="BI1903" i="30"/>
  <c r="BC1903" i="30"/>
  <c r="CT1916" i="30"/>
  <c r="BB1903" i="30"/>
  <c r="CR1916" i="30"/>
  <c r="BC1889" i="30"/>
  <c r="CT1902" i="30"/>
  <c r="BB1889" i="30"/>
  <c r="CR1902" i="30"/>
  <c r="BI1902" i="30"/>
  <c r="BB1902" i="30"/>
  <c r="CR1915" i="30" s="1"/>
  <c r="BI1901" i="30"/>
  <c r="BC1901" i="30"/>
  <c r="CT1914" i="30"/>
  <c r="BI1900" i="30"/>
  <c r="BC1900" i="30"/>
  <c r="CT1913" i="30" s="1"/>
  <c r="BB1900" i="30"/>
  <c r="CR1913" i="30"/>
  <c r="BC1886" i="30"/>
  <c r="CT1899" i="30" s="1"/>
  <c r="BI1899" i="30"/>
  <c r="BC1899" i="30"/>
  <c r="CT1912" i="30"/>
  <c r="BB1899" i="30"/>
  <c r="CR1912" i="30"/>
  <c r="BB1885" i="30"/>
  <c r="CR1898" i="30"/>
  <c r="BI1898" i="30"/>
  <c r="BB1898" i="30"/>
  <c r="CR1911" i="30" s="1"/>
  <c r="BI1897" i="30"/>
  <c r="BC1897" i="30"/>
  <c r="CT1910" i="30"/>
  <c r="BI1896" i="30"/>
  <c r="BC1896" i="30"/>
  <c r="CT1909" i="30" s="1"/>
  <c r="BC1882" i="30"/>
  <c r="CT1895" i="30"/>
  <c r="BI1895" i="30"/>
  <c r="BB1895" i="30"/>
  <c r="CR1908" i="30"/>
  <c r="BB1881" i="30"/>
  <c r="CR1894" i="30" s="1"/>
  <c r="BI1894" i="30"/>
  <c r="BB1894" i="30"/>
  <c r="CR1907" i="30"/>
  <c r="BB1880" i="30"/>
  <c r="CR1893" i="30" s="1"/>
  <c r="BI1893" i="30"/>
  <c r="BC1893" i="30"/>
  <c r="CT1906" i="30"/>
  <c r="BC1879" i="30"/>
  <c r="CT1892" i="30"/>
  <c r="BI1892" i="30"/>
  <c r="BC1892" i="30"/>
  <c r="CT1905" i="30" s="1"/>
  <c r="BB1892" i="30"/>
  <c r="CR1905" i="30"/>
  <c r="BC1878" i="30"/>
  <c r="CT1891" i="30" s="1"/>
  <c r="BI1891" i="30"/>
  <c r="BC1891" i="30"/>
  <c r="CT1904" i="30"/>
  <c r="BB1877" i="30"/>
  <c r="CR1890" i="30"/>
  <c r="BI1890" i="30"/>
  <c r="BB1890" i="30"/>
  <c r="CR1903" i="30" s="1"/>
  <c r="BI1889" i="30"/>
  <c r="BB1875" i="30"/>
  <c r="CR1888" i="30" s="1"/>
  <c r="BI1888" i="30"/>
  <c r="BC1888" i="30"/>
  <c r="CT1901" i="30"/>
  <c r="BB1888" i="30"/>
  <c r="CR1901" i="30" s="1"/>
  <c r="BC1874" i="30"/>
  <c r="CT1887" i="30" s="1"/>
  <c r="BI1887" i="30"/>
  <c r="BC1887" i="30"/>
  <c r="CT1900" i="30"/>
  <c r="BB1887" i="30"/>
  <c r="CR1900" i="30"/>
  <c r="BC1873" i="30"/>
  <c r="CT1886" i="30"/>
  <c r="BB1873" i="30"/>
  <c r="CR1886" i="30"/>
  <c r="BI1886" i="30"/>
  <c r="BB1886" i="30"/>
  <c r="CR1899" i="30" s="1"/>
  <c r="BI1885" i="30"/>
  <c r="BC1885" i="30"/>
  <c r="CT1898" i="30"/>
  <c r="BI1884" i="30"/>
  <c r="BC1884" i="30"/>
  <c r="CT1897" i="30" s="1"/>
  <c r="BB1884" i="30"/>
  <c r="CR1897" i="30"/>
  <c r="BC1870" i="30"/>
  <c r="CT1883" i="30" s="1"/>
  <c r="BI1883" i="30"/>
  <c r="BC1883" i="30"/>
  <c r="CT1896" i="30"/>
  <c r="BB1883" i="30"/>
  <c r="CR1896" i="30"/>
  <c r="BB1869" i="30"/>
  <c r="CR1882" i="30"/>
  <c r="BI1882" i="30"/>
  <c r="BB1882" i="30"/>
  <c r="CR1895" i="30" s="1"/>
  <c r="BI1881" i="30"/>
  <c r="BC1881" i="30"/>
  <c r="CT1894" i="30"/>
  <c r="BB1867" i="30"/>
  <c r="CR1880" i="30"/>
  <c r="BI1880" i="30"/>
  <c r="BC1880" i="30"/>
  <c r="CT1893" i="30" s="1"/>
  <c r="BI1879" i="30"/>
  <c r="BB1879" i="30"/>
  <c r="CR1892" i="30"/>
  <c r="BB1865" i="30"/>
  <c r="CR1878" i="30"/>
  <c r="BI1878" i="30"/>
  <c r="BB1878" i="30"/>
  <c r="CR1891" i="30" s="1"/>
  <c r="BI1877" i="30"/>
  <c r="BC1877" i="30"/>
  <c r="CT1890" i="30"/>
  <c r="BC1863" i="30"/>
  <c r="CT1876" i="30"/>
  <c r="BB1863" i="30"/>
  <c r="CR1876" i="30"/>
  <c r="BI1876" i="30"/>
  <c r="BC1876" i="30"/>
  <c r="CT1889" i="30" s="1"/>
  <c r="BB1876" i="30"/>
  <c r="CR1889" i="30"/>
  <c r="BI1875" i="30"/>
  <c r="BC1875" i="30"/>
  <c r="CT1888" i="30"/>
  <c r="BI1874" i="30"/>
  <c r="BB1874" i="30"/>
  <c r="CR1887" i="30" s="1"/>
  <c r="BI1873" i="30"/>
  <c r="BB1859" i="30"/>
  <c r="CR1872" i="30"/>
  <c r="BI1872" i="30"/>
  <c r="BC1872" i="30"/>
  <c r="CT1885" i="30" s="1"/>
  <c r="BB1872" i="30"/>
  <c r="CR1885" i="30" s="1"/>
  <c r="BC1858" i="30"/>
  <c r="CT1871" i="30"/>
  <c r="BI1871" i="30"/>
  <c r="BC1871" i="30"/>
  <c r="CT1884" i="30"/>
  <c r="BB1871" i="30"/>
  <c r="CR1884" i="30" s="1"/>
  <c r="BI1870" i="30"/>
  <c r="BB1870" i="30"/>
  <c r="CR1883" i="30"/>
  <c r="BI1869" i="30"/>
  <c r="BC1869" i="30"/>
  <c r="CT1882" i="30"/>
  <c r="BI1868" i="30"/>
  <c r="BC1868" i="30"/>
  <c r="CT1881" i="30" s="1"/>
  <c r="BB1868" i="30"/>
  <c r="CR1881" i="30" s="1"/>
  <c r="BI1867" i="30"/>
  <c r="BC1867" i="30"/>
  <c r="CT1880" i="30"/>
  <c r="BI1866" i="30"/>
  <c r="BC1866" i="30"/>
  <c r="CT1879" i="30" s="1"/>
  <c r="BB1866" i="30"/>
  <c r="CR1879" i="30"/>
  <c r="BC1852" i="30"/>
  <c r="CT1865" i="30" s="1"/>
  <c r="BI1865" i="30"/>
  <c r="BC1865" i="30"/>
  <c r="CT1878" i="30"/>
  <c r="BC1851" i="30"/>
  <c r="CT1864" i="30"/>
  <c r="BB1851" i="30"/>
  <c r="CR1864" i="30"/>
  <c r="BI1864" i="30"/>
  <c r="BC1864" i="30"/>
  <c r="CT1877" i="30" s="1"/>
  <c r="BB1864" i="30"/>
  <c r="CR1877" i="30" s="1"/>
  <c r="BI1863" i="30"/>
  <c r="BB1849" i="30"/>
  <c r="CR1862" i="30" s="1"/>
  <c r="BI1862" i="30"/>
  <c r="BC1862" i="30"/>
  <c r="CT1875" i="30"/>
  <c r="BB1862" i="30"/>
  <c r="CR1875" i="30" s="1"/>
  <c r="BC1848" i="30"/>
  <c r="CT1861" i="30" s="1"/>
  <c r="BI1861" i="30"/>
  <c r="BC1861" i="30"/>
  <c r="CT1874" i="30"/>
  <c r="BB1861" i="30"/>
  <c r="CR1874" i="30"/>
  <c r="BC1847" i="30"/>
  <c r="CT1860" i="30"/>
  <c r="BB1847" i="30"/>
  <c r="CR1860" i="30"/>
  <c r="BI1860" i="30"/>
  <c r="BC1860" i="30"/>
  <c r="CT1873" i="30" s="1"/>
  <c r="BB1860" i="30"/>
  <c r="CR1873" i="30" s="1"/>
  <c r="BI1859" i="30"/>
  <c r="BC1859" i="30"/>
  <c r="CT1872" i="30" s="1"/>
  <c r="BI1858" i="30"/>
  <c r="BB1858" i="30"/>
  <c r="CR1871" i="30"/>
  <c r="BC1844" i="30"/>
  <c r="CT1857" i="30" s="1"/>
  <c r="BI1857" i="30"/>
  <c r="BC1857" i="30"/>
  <c r="CT1870" i="30"/>
  <c r="BB1857" i="30"/>
  <c r="CR1870" i="30"/>
  <c r="BB1843" i="30"/>
  <c r="CR1856" i="30"/>
  <c r="BI1856" i="30"/>
  <c r="BC1856" i="30"/>
  <c r="CT1869" i="30" s="1"/>
  <c r="BB1856" i="30"/>
  <c r="CR1869" i="30" s="1"/>
  <c r="BB1842" i="30"/>
  <c r="CR1855" i="30"/>
  <c r="BI1855" i="30"/>
  <c r="BC1855" i="30"/>
  <c r="CT1868" i="30"/>
  <c r="BB1855" i="30"/>
  <c r="CR1868" i="30" s="1"/>
  <c r="BI1854" i="30"/>
  <c r="BC1854" i="30"/>
  <c r="CT1867" i="30"/>
  <c r="BB1854" i="30"/>
  <c r="CR1867" i="30" s="1"/>
  <c r="BC1840" i="30"/>
  <c r="CT1853" i="30" s="1"/>
  <c r="BI1853" i="30"/>
  <c r="BC1853" i="30"/>
  <c r="CT1866" i="30"/>
  <c r="BB1853" i="30"/>
  <c r="CR1866" i="30"/>
  <c r="BB1839" i="30"/>
  <c r="CR1852" i="30"/>
  <c r="BI1852" i="30"/>
  <c r="BB1852" i="30"/>
  <c r="CR1865" i="30" s="1"/>
  <c r="BI1851" i="30"/>
  <c r="BB1837" i="30"/>
  <c r="CR1850" i="30" s="1"/>
  <c r="BI1850" i="30"/>
  <c r="BC1850" i="30"/>
  <c r="CT1863" i="30"/>
  <c r="BB1850" i="30"/>
  <c r="CR1863" i="30" s="1"/>
  <c r="BC1836" i="30"/>
  <c r="CT1849" i="30" s="1"/>
  <c r="BI1849" i="30"/>
  <c r="BC1849" i="30"/>
  <c r="CT1862" i="30"/>
  <c r="BC1835" i="30"/>
  <c r="CT1848" i="30"/>
  <c r="BB1835" i="30"/>
  <c r="CR1848" i="30"/>
  <c r="BI1848" i="30"/>
  <c r="BB1848" i="30"/>
  <c r="CR1861" i="30" s="1"/>
  <c r="BI1847" i="30"/>
  <c r="BB1833" i="30"/>
  <c r="CR1846" i="30" s="1"/>
  <c r="BI1846" i="30"/>
  <c r="BC1846" i="30"/>
  <c r="CT1859" i="30"/>
  <c r="BB1846" i="30"/>
  <c r="CR1859" i="30" s="1"/>
  <c r="BC1832" i="30"/>
  <c r="CT1845" i="30" s="1"/>
  <c r="BI1845" i="30"/>
  <c r="BC1845" i="30"/>
  <c r="CT1858" i="30"/>
  <c r="BB1845" i="30"/>
  <c r="CR1858" i="30"/>
  <c r="BB1831" i="30"/>
  <c r="CR1844" i="30"/>
  <c r="BI1844" i="30"/>
  <c r="BB1844" i="30"/>
  <c r="CR1857" i="30" s="1"/>
  <c r="BI1843" i="30"/>
  <c r="BC1843" i="30"/>
  <c r="CT1856" i="30" s="1"/>
  <c r="BI1842" i="30"/>
  <c r="BC1842" i="30"/>
  <c r="CT1855" i="30"/>
  <c r="BC1828" i="30"/>
  <c r="CT1841" i="30" s="1"/>
  <c r="BI1841" i="30"/>
  <c r="BC1841" i="30"/>
  <c r="CT1854" i="30"/>
  <c r="BB1841" i="30"/>
  <c r="CR1854" i="30"/>
  <c r="BB1827" i="30"/>
  <c r="CR1840" i="30"/>
  <c r="BI1840" i="30"/>
  <c r="BB1840" i="30"/>
  <c r="CR1853" i="30" s="1"/>
  <c r="BB1826" i="30"/>
  <c r="CR1839" i="30" s="1"/>
  <c r="BI1839" i="30"/>
  <c r="BC1839" i="30"/>
  <c r="CT1852" i="30" s="1"/>
  <c r="BC1825" i="30"/>
  <c r="CT1838" i="30"/>
  <c r="BI1838" i="30"/>
  <c r="BC1838" i="30"/>
  <c r="CT1851" i="30" s="1"/>
  <c r="BB1838" i="30"/>
  <c r="CR1851" i="30" s="1"/>
  <c r="BC1824" i="30"/>
  <c r="CT1837" i="30" s="1"/>
  <c r="BI1837" i="30"/>
  <c r="BC1837" i="30"/>
  <c r="CT1850" i="30" s="1"/>
  <c r="BB1823" i="30"/>
  <c r="CR1836" i="30"/>
  <c r="BI1836" i="30"/>
  <c r="BB1836" i="30"/>
  <c r="CR1849" i="30" s="1"/>
  <c r="BI1835" i="30"/>
  <c r="BB1821" i="30"/>
  <c r="CR1834" i="30"/>
  <c r="BI1834" i="30"/>
  <c r="BC1834" i="30"/>
  <c r="CT1847" i="30" s="1"/>
  <c r="BB1834" i="30"/>
  <c r="CR1847" i="30" s="1"/>
  <c r="BC1820" i="30"/>
  <c r="CT1833" i="30"/>
  <c r="BI1833" i="30"/>
  <c r="BC1833" i="30"/>
  <c r="CT1846" i="30"/>
  <c r="BC1819" i="30"/>
  <c r="CT1832" i="30" s="1"/>
  <c r="BB1819" i="30"/>
  <c r="CR1832" i="30"/>
  <c r="BI1832" i="30"/>
  <c r="BB1832" i="30"/>
  <c r="CR1845" i="30" s="1"/>
  <c r="BI1831" i="30"/>
  <c r="BC1831" i="30"/>
  <c r="CT1844" i="30"/>
  <c r="BI1830" i="30"/>
  <c r="BC1830" i="30"/>
  <c r="CT1843" i="30" s="1"/>
  <c r="BB1830" i="30"/>
  <c r="CR1843" i="30" s="1"/>
  <c r="BC1816" i="30"/>
  <c r="CT1829" i="30"/>
  <c r="BI1829" i="30"/>
  <c r="BC1829" i="30"/>
  <c r="CT1842" i="30"/>
  <c r="BB1829" i="30"/>
  <c r="CR1842" i="30" s="1"/>
  <c r="BB1815" i="30"/>
  <c r="CR1828" i="30"/>
  <c r="BI1828" i="30"/>
  <c r="BB1828" i="30"/>
  <c r="CR1841" i="30" s="1"/>
  <c r="BI1827" i="30"/>
  <c r="BC1827" i="30"/>
  <c r="CT1840" i="30"/>
  <c r="BI1826" i="30"/>
  <c r="BC1826" i="30"/>
  <c r="CT1839" i="30" s="1"/>
  <c r="BC1812" i="30"/>
  <c r="CT1825" i="30" s="1"/>
  <c r="BI1825" i="30"/>
  <c r="BB1825" i="30"/>
  <c r="CR1838" i="30" s="1"/>
  <c r="BB1811" i="30"/>
  <c r="CR1824" i="30"/>
  <c r="BI1824" i="30"/>
  <c r="BB1824" i="30"/>
  <c r="CR1837" i="30" s="1"/>
  <c r="BB1810" i="30"/>
  <c r="CR1823" i="30" s="1"/>
  <c r="BI1823" i="30"/>
  <c r="BC1823" i="30"/>
  <c r="CT1836" i="30"/>
  <c r="BC1809" i="30"/>
  <c r="CT1822" i="30"/>
  <c r="BI1822" i="30"/>
  <c r="BC1822" i="30"/>
  <c r="CT1835" i="30" s="1"/>
  <c r="BB1822" i="30"/>
  <c r="CR1835" i="30" s="1"/>
  <c r="BC1808" i="30"/>
  <c r="CT1821" i="30"/>
  <c r="BI1821" i="30"/>
  <c r="BC1821" i="30"/>
  <c r="CT1834" i="30"/>
  <c r="BB1807" i="30"/>
  <c r="CR1820" i="30" s="1"/>
  <c r="BI1820" i="30"/>
  <c r="BB1820" i="30"/>
  <c r="CR1833" i="30"/>
  <c r="BI1819" i="30"/>
  <c r="BB1805" i="30"/>
  <c r="CR1818" i="30"/>
  <c r="BI1818" i="30"/>
  <c r="BC1818" i="30"/>
  <c r="CT1831" i="30" s="1"/>
  <c r="BB1818" i="30"/>
  <c r="CR1831" i="30" s="1"/>
  <c r="BC1804" i="30"/>
  <c r="CT1817" i="30" s="1"/>
  <c r="BI1817" i="30"/>
  <c r="BC1817" i="30"/>
  <c r="CT1830" i="30" s="1"/>
  <c r="BB1817" i="30"/>
  <c r="CR1830" i="30"/>
  <c r="BC1803" i="30"/>
  <c r="CT1816" i="30" s="1"/>
  <c r="BB1803" i="30"/>
  <c r="CR1816" i="30"/>
  <c r="BI1816" i="30"/>
  <c r="BB1816" i="30"/>
  <c r="CR1829" i="30" s="1"/>
  <c r="BI1815" i="30"/>
  <c r="BC1815" i="30"/>
  <c r="CT1828" i="30"/>
  <c r="BI1814" i="30"/>
  <c r="BC1814" i="30"/>
  <c r="CT1827" i="30" s="1"/>
  <c r="BB1814" i="30"/>
  <c r="CR1827" i="30" s="1"/>
  <c r="BC1800" i="30"/>
  <c r="CT1813" i="30"/>
  <c r="BI1813" i="30"/>
  <c r="BC1813" i="30"/>
  <c r="CT1826" i="30"/>
  <c r="BB1813" i="30"/>
  <c r="CR1826" i="30" s="1"/>
  <c r="BB1799" i="30"/>
  <c r="CR1812" i="30"/>
  <c r="BI1812" i="30"/>
  <c r="BB1812" i="30"/>
  <c r="CR1825" i="30" s="1"/>
  <c r="BI1811" i="30"/>
  <c r="BC1811" i="30"/>
  <c r="CT1824" i="30"/>
  <c r="BI1810" i="30"/>
  <c r="BC1810" i="30"/>
  <c r="CT1823" i="30" s="1"/>
  <c r="BC1796" i="30"/>
  <c r="CT1809" i="30" s="1"/>
  <c r="BI1809" i="30"/>
  <c r="BB1809" i="30"/>
  <c r="CR1822" i="30" s="1"/>
  <c r="BB1795" i="30"/>
  <c r="CR1808" i="30"/>
  <c r="BI1808" i="30"/>
  <c r="BB1808" i="30"/>
  <c r="CR1821" i="30" s="1"/>
  <c r="BB1794" i="30"/>
  <c r="CR1807" i="30" s="1"/>
  <c r="BI1807" i="30"/>
  <c r="BC1807" i="30"/>
  <c r="CT1820" i="30"/>
  <c r="BC1793" i="30"/>
  <c r="CT1806" i="30"/>
  <c r="BI1806" i="30"/>
  <c r="BC1806" i="30"/>
  <c r="CT1819" i="30" s="1"/>
  <c r="BB1806" i="30"/>
  <c r="CR1819" i="30" s="1"/>
  <c r="BC1792" i="30"/>
  <c r="CT1805" i="30"/>
  <c r="BI1805" i="30"/>
  <c r="BC1805" i="30"/>
  <c r="CT1818" i="30"/>
  <c r="BB1791" i="30"/>
  <c r="CR1804" i="30" s="1"/>
  <c r="BI1804" i="30"/>
  <c r="BB1804" i="30"/>
  <c r="CR1817" i="30"/>
  <c r="BI1803" i="30"/>
  <c r="BB1789" i="30"/>
  <c r="CR1802" i="30"/>
  <c r="BI1802" i="30"/>
  <c r="BC1802" i="30"/>
  <c r="CT1815" i="30" s="1"/>
  <c r="BB1802" i="30"/>
  <c r="CR1815" i="30" s="1"/>
  <c r="BC1788" i="30"/>
  <c r="CT1801" i="30" s="1"/>
  <c r="BI1801" i="30"/>
  <c r="BC1801" i="30"/>
  <c r="CT1814" i="30" s="1"/>
  <c r="BB1801" i="30"/>
  <c r="CR1814" i="30"/>
  <c r="BC1787" i="30"/>
  <c r="CT1800" i="30" s="1"/>
  <c r="BB1787" i="30"/>
  <c r="CR1800" i="30"/>
  <c r="BI1800" i="30"/>
  <c r="BB1800" i="30"/>
  <c r="CR1813" i="30" s="1"/>
  <c r="BI1799" i="30"/>
  <c r="BC1799" i="30"/>
  <c r="CT1812" i="30"/>
  <c r="BI1798" i="30"/>
  <c r="BC1798" i="30"/>
  <c r="CT1811" i="30" s="1"/>
  <c r="BB1798" i="30"/>
  <c r="CR1811" i="30" s="1"/>
  <c r="BC1784" i="30"/>
  <c r="CT1797" i="30"/>
  <c r="BI1797" i="30"/>
  <c r="BC1797" i="30"/>
  <c r="CT1810" i="30"/>
  <c r="BB1797" i="30"/>
  <c r="CR1810" i="30" s="1"/>
  <c r="BI1796" i="30"/>
  <c r="BB1796" i="30"/>
  <c r="CR1809" i="30"/>
  <c r="BI1795" i="30"/>
  <c r="BC1795" i="30"/>
  <c r="CT1808" i="30"/>
  <c r="BB1781" i="30"/>
  <c r="CR1794" i="30" s="1"/>
  <c r="BI1794" i="30"/>
  <c r="BC1794" i="30"/>
  <c r="CT1807" i="30"/>
  <c r="BI1793" i="30"/>
  <c r="BB1793" i="30"/>
  <c r="CR1806" i="30"/>
  <c r="BB1779" i="30"/>
  <c r="CR1792" i="30" s="1"/>
  <c r="BI1792" i="30"/>
  <c r="BB1792" i="30"/>
  <c r="CR1805" i="30"/>
  <c r="BI1791" i="30"/>
  <c r="BC1791" i="30"/>
  <c r="CT1804" i="30"/>
  <c r="BC1777" i="30"/>
  <c r="CT1790" i="30" s="1"/>
  <c r="BB1777" i="30"/>
  <c r="CR1790" i="30"/>
  <c r="BI1790" i="30"/>
  <c r="BC1790" i="30"/>
  <c r="CT1803" i="30" s="1"/>
  <c r="BB1790" i="30"/>
  <c r="CR1803" i="30" s="1"/>
  <c r="BI1789" i="30"/>
  <c r="BC1789" i="30"/>
  <c r="CT1802" i="30"/>
  <c r="BI1788" i="30"/>
  <c r="BB1788" i="30"/>
  <c r="CR1801" i="30" s="1"/>
  <c r="BI1787" i="30"/>
  <c r="BB1773" i="30"/>
  <c r="CR1786" i="30" s="1"/>
  <c r="BI1786" i="30"/>
  <c r="BC1786" i="30"/>
  <c r="CT1799" i="30"/>
  <c r="BB1786" i="30"/>
  <c r="CR1799" i="30" s="1"/>
  <c r="BI1785" i="30"/>
  <c r="BC1785" i="30"/>
  <c r="CT1798" i="30"/>
  <c r="BB1785" i="30"/>
  <c r="CR1798" i="30"/>
  <c r="BI1784" i="30"/>
  <c r="BB1784" i="30"/>
  <c r="CR1797" i="30" s="1"/>
  <c r="BC1770" i="30"/>
  <c r="CT1783" i="30"/>
  <c r="BI1783" i="30"/>
  <c r="BC1783" i="30"/>
  <c r="CT1796" i="30"/>
  <c r="BB1783" i="30"/>
  <c r="CR1796" i="30" s="1"/>
  <c r="BC1769" i="30"/>
  <c r="CT1782" i="30"/>
  <c r="BB1769" i="30"/>
  <c r="CR1782" i="30" s="1"/>
  <c r="BI1782" i="30"/>
  <c r="BC1782" i="30"/>
  <c r="CT1795" i="30"/>
  <c r="BB1782" i="30"/>
  <c r="CR1795" i="30" s="1"/>
  <c r="BI1781" i="30"/>
  <c r="BC1781" i="30"/>
  <c r="CT1794" i="30"/>
  <c r="BI1780" i="30"/>
  <c r="BC1780" i="30"/>
  <c r="CT1793" i="30" s="1"/>
  <c r="BB1780" i="30"/>
  <c r="CR1793" i="30" s="1"/>
  <c r="BC1766" i="30"/>
  <c r="CT1779" i="30"/>
  <c r="BI1779" i="30"/>
  <c r="BC1779" i="30"/>
  <c r="CT1792" i="30"/>
  <c r="BB1765" i="30"/>
  <c r="CR1778" i="30" s="1"/>
  <c r="BI1778" i="30"/>
  <c r="BC1778" i="30"/>
  <c r="CT1791" i="30"/>
  <c r="BB1778" i="30"/>
  <c r="CR1791" i="30" s="1"/>
  <c r="BI1777" i="30"/>
  <c r="BI1776" i="30"/>
  <c r="BC1776" i="30"/>
  <c r="CT1789" i="30" s="1"/>
  <c r="BB1776" i="30"/>
  <c r="CR1789" i="30"/>
  <c r="BC1762" i="30"/>
  <c r="CT1775" i="30" s="1"/>
  <c r="BI1775" i="30"/>
  <c r="BC1775" i="30"/>
  <c r="CT1788" i="30"/>
  <c r="BB1775" i="30"/>
  <c r="CR1788" i="30"/>
  <c r="BC1761" i="30"/>
  <c r="CT1774" i="30"/>
  <c r="BB1761" i="30"/>
  <c r="CR1774" i="30"/>
  <c r="BI1774" i="30"/>
  <c r="BC1774" i="30"/>
  <c r="CT1787" i="30" s="1"/>
  <c r="BB1774" i="30"/>
  <c r="CR1787" i="30"/>
  <c r="BB1760" i="30"/>
  <c r="CR1773" i="30" s="1"/>
  <c r="BI1773" i="30"/>
  <c r="BC1773" i="30"/>
  <c r="CT1786" i="30"/>
  <c r="BI1772" i="30"/>
  <c r="BC1772" i="30"/>
  <c r="CT1785" i="30" s="1"/>
  <c r="BB1772" i="30"/>
  <c r="CR1785" i="30" s="1"/>
  <c r="BC1758" i="30"/>
  <c r="CT1771" i="30"/>
  <c r="BI1771" i="30"/>
  <c r="BC1771" i="30"/>
  <c r="CT1784" i="30"/>
  <c r="BB1771" i="30"/>
  <c r="CR1784" i="30" s="1"/>
  <c r="BB1757" i="30"/>
  <c r="CR1770" i="30"/>
  <c r="BI1770" i="30"/>
  <c r="BB1770" i="30"/>
  <c r="CR1783" i="30" s="1"/>
  <c r="BI1769" i="30"/>
  <c r="BB1755" i="30"/>
  <c r="CR1768" i="30"/>
  <c r="BI1768" i="30"/>
  <c r="BC1768" i="30"/>
  <c r="CT1781" i="30" s="1"/>
  <c r="BB1768" i="30"/>
  <c r="CR1781" i="30" s="1"/>
  <c r="BC1754" i="30"/>
  <c r="CT1767" i="30"/>
  <c r="BI1767" i="30"/>
  <c r="BC1767" i="30"/>
  <c r="CT1780" i="30"/>
  <c r="BB1767" i="30"/>
  <c r="CR1780" i="30" s="1"/>
  <c r="BC1753" i="30"/>
  <c r="CT1766" i="30"/>
  <c r="BB1753" i="30"/>
  <c r="CR1766" i="30" s="1"/>
  <c r="BI1766" i="30"/>
  <c r="BB1766" i="30"/>
  <c r="CR1779" i="30"/>
  <c r="BI1765" i="30"/>
  <c r="BC1765" i="30"/>
  <c r="CT1778" i="30"/>
  <c r="BI1764" i="30"/>
  <c r="BC1764" i="30"/>
  <c r="CT1777" i="30" s="1"/>
  <c r="BB1764" i="30"/>
  <c r="CR1777" i="30" s="1"/>
  <c r="BC1750" i="30"/>
  <c r="CT1763" i="30" s="1"/>
  <c r="BI1763" i="30"/>
  <c r="BC1763" i="30"/>
  <c r="CT1776" i="30" s="1"/>
  <c r="BB1763" i="30"/>
  <c r="CR1776" i="30"/>
  <c r="BB1749" i="30"/>
  <c r="CR1762" i="30" s="1"/>
  <c r="BI1762" i="30"/>
  <c r="BB1762" i="30"/>
  <c r="CR1775" i="30"/>
  <c r="BI1761" i="30"/>
  <c r="BI1760" i="30"/>
  <c r="BC1760" i="30"/>
  <c r="CT1773" i="30"/>
  <c r="BC1746" i="30"/>
  <c r="CT1759" i="30" s="1"/>
  <c r="BI1759" i="30"/>
  <c r="BC1759" i="30"/>
  <c r="CT1772" i="30"/>
  <c r="BB1759" i="30"/>
  <c r="CR1772" i="30"/>
  <c r="BB1745" i="30"/>
  <c r="CR1758" i="30"/>
  <c r="BI1758" i="30"/>
  <c r="BB1758" i="30"/>
  <c r="CR1771" i="30" s="1"/>
  <c r="BB1744" i="30"/>
  <c r="CR1757" i="30" s="1"/>
  <c r="BI1757" i="30"/>
  <c r="BC1757" i="30"/>
  <c r="CT1770" i="30" s="1"/>
  <c r="BC1743" i="30"/>
  <c r="CT1756" i="30"/>
  <c r="BI1756" i="30"/>
  <c r="BC1756" i="30"/>
  <c r="CT1769" i="30" s="1"/>
  <c r="BB1756" i="30"/>
  <c r="CR1769" i="30" s="1"/>
  <c r="BC1742" i="30"/>
  <c r="CT1755" i="30" s="1"/>
  <c r="BI1755" i="30"/>
  <c r="BC1755" i="30"/>
  <c r="CT1768" i="30" s="1"/>
  <c r="BB1741" i="30"/>
  <c r="CR1754" i="30"/>
  <c r="BI1754" i="30"/>
  <c r="BB1754" i="30"/>
  <c r="CR1767" i="30" s="1"/>
  <c r="BI1753" i="30"/>
  <c r="BB1739" i="30"/>
  <c r="CR1752" i="30"/>
  <c r="BI1752" i="30"/>
  <c r="BC1752" i="30"/>
  <c r="CT1765" i="30" s="1"/>
  <c r="BB1752" i="30"/>
  <c r="CR1765" i="30" s="1"/>
  <c r="BC1738" i="30"/>
  <c r="CT1751" i="30"/>
  <c r="BI1751" i="30"/>
  <c r="BC1751" i="30"/>
  <c r="CT1764" i="30"/>
  <c r="BB1751" i="30"/>
  <c r="CR1764" i="30" s="1"/>
  <c r="BC1737" i="30"/>
  <c r="CT1750" i="30"/>
  <c r="BB1737" i="30"/>
  <c r="CR1750" i="30" s="1"/>
  <c r="BI1750" i="30"/>
  <c r="BB1750" i="30"/>
  <c r="CR1763" i="30"/>
  <c r="BI1749" i="30"/>
  <c r="BC1749" i="30"/>
  <c r="CT1762" i="30"/>
  <c r="BI1748" i="30"/>
  <c r="BC1748" i="30"/>
  <c r="CT1761" i="30" s="1"/>
  <c r="BB1748" i="30"/>
  <c r="CR1761" i="30" s="1"/>
  <c r="BC1734" i="30"/>
  <c r="CT1747" i="30" s="1"/>
  <c r="BI1747" i="30"/>
  <c r="BC1747" i="30"/>
  <c r="CT1760" i="30" s="1"/>
  <c r="BB1747" i="30"/>
  <c r="CR1760" i="30"/>
  <c r="BB1733" i="30"/>
  <c r="CR1746" i="30" s="1"/>
  <c r="BI1746" i="30"/>
  <c r="BB1746" i="30"/>
  <c r="CR1759" i="30"/>
  <c r="BI1745" i="30"/>
  <c r="BC1745" i="30"/>
  <c r="CT1758" i="30"/>
  <c r="BI1744" i="30"/>
  <c r="BC1744" i="30"/>
  <c r="CT1757" i="30" s="1"/>
  <c r="BC1730" i="30"/>
  <c r="CT1743" i="30" s="1"/>
  <c r="BI1743" i="30"/>
  <c r="BB1743" i="30"/>
  <c r="CR1756" i="30"/>
  <c r="BB1729" i="30"/>
  <c r="CR1742" i="30"/>
  <c r="BI1742" i="30"/>
  <c r="BB1742" i="30"/>
  <c r="CR1755" i="30" s="1"/>
  <c r="BB1728" i="30"/>
  <c r="CR1741" i="30" s="1"/>
  <c r="BI1741" i="30"/>
  <c r="BC1741" i="30"/>
  <c r="CT1754" i="30" s="1"/>
  <c r="BC1727" i="30"/>
  <c r="CT1740" i="30"/>
  <c r="BI1740" i="30"/>
  <c r="BC1740" i="30"/>
  <c r="CT1753" i="30" s="1"/>
  <c r="BB1740" i="30"/>
  <c r="CR1753" i="30" s="1"/>
  <c r="BC1726" i="30"/>
  <c r="CT1739" i="30" s="1"/>
  <c r="BI1739" i="30"/>
  <c r="BC1739" i="30"/>
  <c r="CT1752" i="30" s="1"/>
  <c r="BB1725" i="30"/>
  <c r="CR1738" i="30"/>
  <c r="BI1738" i="30"/>
  <c r="BB1738" i="30"/>
  <c r="CR1751" i="30" s="1"/>
  <c r="BI1737" i="30"/>
  <c r="BB1723" i="30"/>
  <c r="CR1736" i="30"/>
  <c r="BI1736" i="30"/>
  <c r="BC1736" i="30"/>
  <c r="CT1749" i="30" s="1"/>
  <c r="BB1736" i="30"/>
  <c r="CR1749" i="30" s="1"/>
  <c r="BC1722" i="30"/>
  <c r="CT1735" i="30"/>
  <c r="BI1735" i="30"/>
  <c r="BC1735" i="30"/>
  <c r="CT1748" i="30"/>
  <c r="BB1735" i="30"/>
  <c r="CR1748" i="30" s="1"/>
  <c r="BC1721" i="30"/>
  <c r="CT1734" i="30"/>
  <c r="BB1721" i="30"/>
  <c r="CR1734" i="30" s="1"/>
  <c r="BI1734" i="30"/>
  <c r="BB1734" i="30"/>
  <c r="CR1747" i="30"/>
  <c r="BI1733" i="30"/>
  <c r="BC1733" i="30"/>
  <c r="CT1746" i="30"/>
  <c r="BI1732" i="30"/>
  <c r="BC1732" i="30"/>
  <c r="CT1745" i="30" s="1"/>
  <c r="BB1732" i="30"/>
  <c r="CR1745" i="30" s="1"/>
  <c r="BC1718" i="30"/>
  <c r="CT1731" i="30" s="1"/>
  <c r="BI1731" i="30"/>
  <c r="BC1731" i="30"/>
  <c r="CT1744" i="30" s="1"/>
  <c r="BB1731" i="30"/>
  <c r="CR1744" i="30"/>
  <c r="BB1717" i="30"/>
  <c r="CR1730" i="30" s="1"/>
  <c r="BI1730" i="30"/>
  <c r="BB1730" i="30"/>
  <c r="CR1743" i="30"/>
  <c r="BI1729" i="30"/>
  <c r="BC1729" i="30"/>
  <c r="CT1742" i="30"/>
  <c r="BI1728" i="30"/>
  <c r="BC1728" i="30"/>
  <c r="CT1741" i="30" s="1"/>
  <c r="BC1714" i="30"/>
  <c r="CT1727" i="30" s="1"/>
  <c r="BI1727" i="30"/>
  <c r="BB1727" i="30"/>
  <c r="CR1740" i="30"/>
  <c r="BB1713" i="30"/>
  <c r="CR1726" i="30"/>
  <c r="BI1726" i="30"/>
  <c r="BB1726" i="30"/>
  <c r="CR1739" i="30" s="1"/>
  <c r="BB1712" i="30"/>
  <c r="CR1725" i="30" s="1"/>
  <c r="BI1725" i="30"/>
  <c r="BC1725" i="30"/>
  <c r="CT1738" i="30" s="1"/>
  <c r="BC1711" i="30"/>
  <c r="CT1724" i="30"/>
  <c r="BI1724" i="30"/>
  <c r="BC1724" i="30"/>
  <c r="CT1737" i="30" s="1"/>
  <c r="BB1724" i="30"/>
  <c r="CR1737" i="30" s="1"/>
  <c r="BC1710" i="30"/>
  <c r="CT1723" i="30" s="1"/>
  <c r="BI1723" i="30"/>
  <c r="BC1723" i="30"/>
  <c r="CT1736" i="30" s="1"/>
  <c r="BI1722" i="30"/>
  <c r="BB1722" i="30"/>
  <c r="CR1735" i="30"/>
  <c r="BI1721" i="30"/>
  <c r="BB1707" i="30"/>
  <c r="CR1720" i="30"/>
  <c r="BI1720" i="30"/>
  <c r="BC1720" i="30"/>
  <c r="CT1733" i="30" s="1"/>
  <c r="BB1720" i="30"/>
  <c r="CR1733" i="30" s="1"/>
  <c r="BC1706" i="30"/>
  <c r="CT1719" i="30" s="1"/>
  <c r="BI1719" i="30"/>
  <c r="BC1719" i="30"/>
  <c r="CT1732" i="30" s="1"/>
  <c r="BB1719" i="30"/>
  <c r="CR1732" i="30"/>
  <c r="BC1705" i="30"/>
  <c r="CT1718" i="30" s="1"/>
  <c r="BI1718" i="30"/>
  <c r="BB1718" i="30"/>
  <c r="CR1731" i="30"/>
  <c r="BI1717" i="30"/>
  <c r="BC1717" i="30"/>
  <c r="CT1730" i="30"/>
  <c r="BC1703" i="30"/>
  <c r="CT1716" i="30" s="1"/>
  <c r="BI1716" i="30"/>
  <c r="BC1716" i="30"/>
  <c r="CT1729" i="30"/>
  <c r="BB1716" i="30"/>
  <c r="CR1729" i="30" s="1"/>
  <c r="BI1715" i="30"/>
  <c r="BC1715" i="30"/>
  <c r="CT1728" i="30"/>
  <c r="BB1715" i="30"/>
  <c r="CR1728" i="30"/>
  <c r="BI1714" i="30"/>
  <c r="BB1714" i="30"/>
  <c r="CR1727" i="30" s="1"/>
  <c r="BI1713" i="30"/>
  <c r="BC1713" i="30"/>
  <c r="CT1726" i="30" s="1"/>
  <c r="BC1699" i="30"/>
  <c r="CT1712" i="30"/>
  <c r="BI1712" i="30"/>
  <c r="BC1712" i="30"/>
  <c r="CT1725" i="30" s="1"/>
  <c r="BI1711" i="30"/>
  <c r="BB1711" i="30"/>
  <c r="CR1724" i="30"/>
  <c r="BB1697" i="30"/>
  <c r="CR1710" i="30"/>
  <c r="BI1710" i="30"/>
  <c r="BB1710" i="30"/>
  <c r="CR1723" i="30" s="1"/>
  <c r="BB1696" i="30"/>
  <c r="CR1709" i="30"/>
  <c r="BI1709" i="30"/>
  <c r="BC1709" i="30"/>
  <c r="CT1722" i="30"/>
  <c r="BB1709" i="30"/>
  <c r="CR1722" i="30" s="1"/>
  <c r="BC1695" i="30"/>
  <c r="CT1708" i="30"/>
  <c r="BI1708" i="30"/>
  <c r="BC1708" i="30"/>
  <c r="CT1721" i="30" s="1"/>
  <c r="BB1708" i="30"/>
  <c r="CR1721" i="30" s="1"/>
  <c r="BC1694" i="30"/>
  <c r="CT1707" i="30" s="1"/>
  <c r="BB1694" i="30"/>
  <c r="CR1707" i="30"/>
  <c r="BI1707" i="30"/>
  <c r="BC1707" i="30"/>
  <c r="CT1720" i="30"/>
  <c r="BI1706" i="30"/>
  <c r="BB1706" i="30"/>
  <c r="CR1719" i="30" s="1"/>
  <c r="BB1692" i="30"/>
  <c r="CR1705" i="30" s="1"/>
  <c r="BI1705" i="30"/>
  <c r="BB1705" i="30"/>
  <c r="CR1718" i="30"/>
  <c r="BC1691" i="30"/>
  <c r="CT1704" i="30"/>
  <c r="BI1704" i="30"/>
  <c r="BC1704" i="30"/>
  <c r="CT1717" i="30" s="1"/>
  <c r="BB1704" i="30"/>
  <c r="CR1717" i="30" s="1"/>
  <c r="BC1690" i="30"/>
  <c r="CT1703" i="30"/>
  <c r="BB1690" i="30"/>
  <c r="CR1703" i="30" s="1"/>
  <c r="BI1703" i="30"/>
  <c r="BB1703" i="30"/>
  <c r="CR1716" i="30"/>
  <c r="BI1702" i="30"/>
  <c r="BC1702" i="30"/>
  <c r="CT1715" i="30" s="1"/>
  <c r="BB1702" i="30"/>
  <c r="CR1715" i="30" s="1"/>
  <c r="BB1688" i="30"/>
  <c r="CR1701" i="30"/>
  <c r="BI1701" i="30"/>
  <c r="BC1701" i="30"/>
  <c r="CT1714" i="30"/>
  <c r="BB1701" i="30"/>
  <c r="CR1714" i="30" s="1"/>
  <c r="BC1687" i="30"/>
  <c r="CT1700" i="30"/>
  <c r="BI1700" i="30"/>
  <c r="BC1700" i="30"/>
  <c r="CT1713" i="30" s="1"/>
  <c r="BB1700" i="30"/>
  <c r="CR1713" i="30" s="1"/>
  <c r="BC1686" i="30"/>
  <c r="CT1699" i="30" s="1"/>
  <c r="BB1686" i="30"/>
  <c r="CR1699" i="30"/>
  <c r="BI1699" i="30"/>
  <c r="BB1699" i="30"/>
  <c r="CR1712" i="30"/>
  <c r="BI1698" i="30"/>
  <c r="BC1698" i="30"/>
  <c r="CT1711" i="30" s="1"/>
  <c r="BB1698" i="30"/>
  <c r="CR1711" i="30" s="1"/>
  <c r="BB1684" i="30"/>
  <c r="CR1697" i="30" s="1"/>
  <c r="BI1697" i="30"/>
  <c r="BC1697" i="30"/>
  <c r="CT1710" i="30" s="1"/>
  <c r="BC1683" i="30"/>
  <c r="CT1696" i="30"/>
  <c r="BI1696" i="30"/>
  <c r="BC1696" i="30"/>
  <c r="CT1709" i="30" s="1"/>
  <c r="BC1682" i="30"/>
  <c r="CT1695" i="30" s="1"/>
  <c r="BB1682" i="30"/>
  <c r="CR1695" i="30" s="1"/>
  <c r="BI1695" i="30"/>
  <c r="BB1695" i="30"/>
  <c r="CR1708" i="30" s="1"/>
  <c r="BI1694" i="30"/>
  <c r="BB1680" i="30"/>
  <c r="CR1693" i="30"/>
  <c r="BI1693" i="30"/>
  <c r="BC1693" i="30"/>
  <c r="CT1706" i="30"/>
  <c r="BB1693" i="30"/>
  <c r="CR1706" i="30" s="1"/>
  <c r="BC1679" i="30"/>
  <c r="CT1692" i="30"/>
  <c r="BI1692" i="30"/>
  <c r="BC1692" i="30"/>
  <c r="CT1705" i="30" s="1"/>
  <c r="BC1678" i="30"/>
  <c r="CT1691" i="30" s="1"/>
  <c r="BB1678" i="30"/>
  <c r="CR1691" i="30" s="1"/>
  <c r="BI1691" i="30"/>
  <c r="BB1691" i="30"/>
  <c r="CR1704" i="30" s="1"/>
  <c r="BI1690" i="30"/>
  <c r="BB1676" i="30"/>
  <c r="CR1689" i="30"/>
  <c r="BI1689" i="30"/>
  <c r="BC1689" i="30"/>
  <c r="CT1702" i="30"/>
  <c r="BB1689" i="30"/>
  <c r="CR1702" i="30" s="1"/>
  <c r="BC1675" i="30"/>
  <c r="CT1688" i="30"/>
  <c r="BI1688" i="30"/>
  <c r="BC1688" i="30"/>
  <c r="CT1701" i="30" s="1"/>
  <c r="BC1674" i="30"/>
  <c r="CT1687" i="30" s="1"/>
  <c r="BB1674" i="30"/>
  <c r="CR1687" i="30" s="1"/>
  <c r="BI1687" i="30"/>
  <c r="BB1687" i="30"/>
  <c r="CR1700" i="30" s="1"/>
  <c r="BI1686" i="30"/>
  <c r="BB1672" i="30"/>
  <c r="CR1685" i="30"/>
  <c r="BI1685" i="30"/>
  <c r="BC1685" i="30"/>
  <c r="CT1698" i="30"/>
  <c r="BB1685" i="30"/>
  <c r="CR1698" i="30" s="1"/>
  <c r="BC1671" i="30"/>
  <c r="CT1684" i="30"/>
  <c r="BI1684" i="30"/>
  <c r="BC1684" i="30"/>
  <c r="CT1697" i="30" s="1"/>
  <c r="BC1670" i="30"/>
  <c r="CT1683" i="30" s="1"/>
  <c r="BB1670" i="30"/>
  <c r="CR1683" i="30" s="1"/>
  <c r="BI1683" i="30"/>
  <c r="BB1683" i="30"/>
  <c r="CR1696" i="30" s="1"/>
  <c r="BI1682" i="30"/>
  <c r="BB1668" i="30"/>
  <c r="CR1681" i="30"/>
  <c r="BI1681" i="30"/>
  <c r="BC1681" i="30"/>
  <c r="CT1694" i="30"/>
  <c r="BB1681" i="30"/>
  <c r="CR1694" i="30" s="1"/>
  <c r="BC1667" i="30"/>
  <c r="CT1680" i="30"/>
  <c r="BI1680" i="30"/>
  <c r="BC1680" i="30"/>
  <c r="CT1693" i="30" s="1"/>
  <c r="BC1666" i="30"/>
  <c r="CT1679" i="30" s="1"/>
  <c r="BB1666" i="30"/>
  <c r="CR1679" i="30" s="1"/>
  <c r="BI1679" i="30"/>
  <c r="BB1679" i="30"/>
  <c r="CR1692" i="30" s="1"/>
  <c r="BI1678" i="30"/>
  <c r="BB1664" i="30"/>
  <c r="CR1677" i="30"/>
  <c r="BI1677" i="30"/>
  <c r="BC1677" i="30"/>
  <c r="CT1690" i="30"/>
  <c r="BB1677" i="30"/>
  <c r="CR1690" i="30" s="1"/>
  <c r="BC1663" i="30"/>
  <c r="CT1676" i="30"/>
  <c r="BI1676" i="30"/>
  <c r="BC1676" i="30"/>
  <c r="CT1689" i="30" s="1"/>
  <c r="BC1662" i="30"/>
  <c r="CT1675" i="30" s="1"/>
  <c r="BB1662" i="30"/>
  <c r="CR1675" i="30" s="1"/>
  <c r="BI1675" i="30"/>
  <c r="BB1675" i="30"/>
  <c r="CR1688" i="30" s="1"/>
  <c r="BI1674" i="30"/>
  <c r="BB1660" i="30"/>
  <c r="CR1673" i="30"/>
  <c r="BI1673" i="30"/>
  <c r="BC1673" i="30"/>
  <c r="CT1686" i="30"/>
  <c r="BB1673" i="30"/>
  <c r="CR1686" i="30" s="1"/>
  <c r="BC1659" i="30"/>
  <c r="CT1672" i="30"/>
  <c r="BI1672" i="30"/>
  <c r="BC1672" i="30"/>
  <c r="CT1685" i="30" s="1"/>
  <c r="BC1658" i="30"/>
  <c r="CT1671" i="30" s="1"/>
  <c r="BB1658" i="30"/>
  <c r="CR1671" i="30" s="1"/>
  <c r="BI1671" i="30"/>
  <c r="BB1671" i="30"/>
  <c r="CR1684" i="30" s="1"/>
  <c r="BI1670" i="30"/>
  <c r="BB1656" i="30"/>
  <c r="CR1669" i="30"/>
  <c r="BI1669" i="30"/>
  <c r="BC1669" i="30"/>
  <c r="CT1682" i="30"/>
  <c r="BB1669" i="30"/>
  <c r="CR1682" i="30" s="1"/>
  <c r="BC1655" i="30"/>
  <c r="CT1668" i="30"/>
  <c r="BI1668" i="30"/>
  <c r="BC1668" i="30"/>
  <c r="CT1681" i="30" s="1"/>
  <c r="BC1654" i="30"/>
  <c r="CT1667" i="30" s="1"/>
  <c r="BB1654" i="30"/>
  <c r="CR1667" i="30" s="1"/>
  <c r="BI1667" i="30"/>
  <c r="BB1667" i="30"/>
  <c r="CR1680" i="30" s="1"/>
  <c r="BI1666" i="30"/>
  <c r="BB1652" i="30"/>
  <c r="CR1665" i="30"/>
  <c r="BI1665" i="30"/>
  <c r="BC1665" i="30"/>
  <c r="CT1678" i="30"/>
  <c r="BB1665" i="30"/>
  <c r="CR1678" i="30" s="1"/>
  <c r="BC1651" i="30"/>
  <c r="CT1664" i="30"/>
  <c r="BI1664" i="30"/>
  <c r="BC1664" i="30"/>
  <c r="CT1677" i="30" s="1"/>
  <c r="BC1650" i="30"/>
  <c r="CT1663" i="30" s="1"/>
  <c r="BB1650" i="30"/>
  <c r="CR1663" i="30" s="1"/>
  <c r="BI1663" i="30"/>
  <c r="BB1663" i="30"/>
  <c r="CR1676" i="30" s="1"/>
  <c r="BI1662" i="30"/>
  <c r="BB1648" i="30"/>
  <c r="CR1661" i="30"/>
  <c r="BI1661" i="30"/>
  <c r="BC1661" i="30"/>
  <c r="CT1674" i="30"/>
  <c r="BB1661" i="30"/>
  <c r="CR1674" i="30" s="1"/>
  <c r="BC1647" i="30"/>
  <c r="CT1660" i="30"/>
  <c r="BI1660" i="30"/>
  <c r="BC1660" i="30"/>
  <c r="CT1673" i="30" s="1"/>
  <c r="BC1646" i="30"/>
  <c r="CT1659" i="30" s="1"/>
  <c r="BB1646" i="30"/>
  <c r="CR1659" i="30" s="1"/>
  <c r="BI1659" i="30"/>
  <c r="BB1659" i="30"/>
  <c r="CR1672" i="30" s="1"/>
  <c r="BI1658" i="30"/>
  <c r="BB1644" i="30"/>
  <c r="CR1657" i="30"/>
  <c r="BI1657" i="30"/>
  <c r="BC1657" i="30"/>
  <c r="CT1670" i="30"/>
  <c r="BB1657" i="30"/>
  <c r="CR1670" i="30" s="1"/>
  <c r="BC1643" i="30"/>
  <c r="CT1656" i="30"/>
  <c r="BI1656" i="30"/>
  <c r="BC1656" i="30"/>
  <c r="CT1669" i="30" s="1"/>
  <c r="BC1642" i="30"/>
  <c r="CT1655" i="30" s="1"/>
  <c r="BB1642" i="30"/>
  <c r="CR1655" i="30" s="1"/>
  <c r="BI1655" i="30"/>
  <c r="BB1655" i="30"/>
  <c r="CR1668" i="30" s="1"/>
  <c r="BI1654" i="30"/>
  <c r="BB1640" i="30"/>
  <c r="CR1653" i="30"/>
  <c r="BI1653" i="30"/>
  <c r="BC1653" i="30"/>
  <c r="CT1666" i="30"/>
  <c r="BB1653" i="30"/>
  <c r="CR1666" i="30" s="1"/>
  <c r="BC1639" i="30"/>
  <c r="CT1652" i="30"/>
  <c r="BI1652" i="30"/>
  <c r="BC1652" i="30"/>
  <c r="CT1665" i="30" s="1"/>
  <c r="BC1638" i="30"/>
  <c r="CT1651" i="30" s="1"/>
  <c r="BB1638" i="30"/>
  <c r="CR1651" i="30" s="1"/>
  <c r="BI1651" i="30"/>
  <c r="BB1651" i="30"/>
  <c r="CR1664" i="30" s="1"/>
  <c r="BI1650" i="30"/>
  <c r="BB1636" i="30"/>
  <c r="CR1649" i="30"/>
  <c r="BI1649" i="30"/>
  <c r="BC1649" i="30"/>
  <c r="CT1662" i="30"/>
  <c r="BB1649" i="30"/>
  <c r="CR1662" i="30" s="1"/>
  <c r="BC1635" i="30"/>
  <c r="CT1648" i="30"/>
  <c r="BI1648" i="30"/>
  <c r="BC1648" i="30"/>
  <c r="CT1661" i="30" s="1"/>
  <c r="BC1634" i="30"/>
  <c r="CT1647" i="30" s="1"/>
  <c r="BB1634" i="30"/>
  <c r="CR1647" i="30" s="1"/>
  <c r="BI1647" i="30"/>
  <c r="BB1647" i="30"/>
  <c r="CR1660" i="30" s="1"/>
  <c r="BI1646" i="30"/>
  <c r="BB1632" i="30"/>
  <c r="CR1645" i="30"/>
  <c r="BI1645" i="30"/>
  <c r="BC1645" i="30"/>
  <c r="CT1658" i="30"/>
  <c r="BB1645" i="30"/>
  <c r="CR1658" i="30" s="1"/>
  <c r="BC1631" i="30"/>
  <c r="CT1644" i="30"/>
  <c r="BI1644" i="30"/>
  <c r="BC1644" i="30"/>
  <c r="CT1657" i="30" s="1"/>
  <c r="BC1630" i="30"/>
  <c r="CT1643" i="30" s="1"/>
  <c r="BB1630" i="30"/>
  <c r="CR1643" i="30" s="1"/>
  <c r="BI1643" i="30"/>
  <c r="BB1643" i="30"/>
  <c r="CR1656" i="30" s="1"/>
  <c r="BI1642" i="30"/>
  <c r="BB1628" i="30"/>
  <c r="CR1641" i="30"/>
  <c r="BI1641" i="30"/>
  <c r="BC1641" i="30"/>
  <c r="CT1654" i="30"/>
  <c r="BB1641" i="30"/>
  <c r="CR1654" i="30" s="1"/>
  <c r="BC1627" i="30"/>
  <c r="CT1640" i="30"/>
  <c r="BI1640" i="30"/>
  <c r="BC1640" i="30"/>
  <c r="CT1653" i="30" s="1"/>
  <c r="BC1626" i="30"/>
  <c r="CT1639" i="30" s="1"/>
  <c r="BB1626" i="30"/>
  <c r="CR1639" i="30" s="1"/>
  <c r="BI1639" i="30"/>
  <c r="BB1639" i="30"/>
  <c r="CR1652" i="30" s="1"/>
  <c r="BI1638" i="30"/>
  <c r="BB1624" i="30"/>
  <c r="CR1637" i="30"/>
  <c r="BI1637" i="30"/>
  <c r="BC1637" i="30"/>
  <c r="CT1650" i="30"/>
  <c r="BB1637" i="30"/>
  <c r="CR1650" i="30" s="1"/>
  <c r="BC1623" i="30"/>
  <c r="CT1636" i="30"/>
  <c r="BI1636" i="30"/>
  <c r="BC1636" i="30"/>
  <c r="CT1649" i="30" s="1"/>
  <c r="BC1622" i="30"/>
  <c r="CT1635" i="30" s="1"/>
  <c r="BB1622" i="30"/>
  <c r="CR1635" i="30" s="1"/>
  <c r="BI1635" i="30"/>
  <c r="BB1635" i="30"/>
  <c r="CR1648" i="30" s="1"/>
  <c r="BI1634" i="30"/>
  <c r="BB1620" i="30"/>
  <c r="CR1633" i="30"/>
  <c r="BI1633" i="30"/>
  <c r="BC1633" i="30"/>
  <c r="CT1646" i="30"/>
  <c r="BB1633" i="30"/>
  <c r="CR1646" i="30" s="1"/>
  <c r="BC1619" i="30"/>
  <c r="CT1632" i="30"/>
  <c r="BI1632" i="30"/>
  <c r="BC1632" i="30"/>
  <c r="CT1645" i="30" s="1"/>
  <c r="BC1618" i="30"/>
  <c r="CT1631" i="30" s="1"/>
  <c r="BB1618" i="30"/>
  <c r="CR1631" i="30" s="1"/>
  <c r="BI1631" i="30"/>
  <c r="BB1631" i="30"/>
  <c r="CR1644" i="30" s="1"/>
  <c r="BI1630" i="30"/>
  <c r="BI1629" i="30"/>
  <c r="BC1629" i="30"/>
  <c r="CT1642" i="30" s="1"/>
  <c r="BB1629" i="30"/>
  <c r="CR1642" i="30"/>
  <c r="BC1615" i="30"/>
  <c r="CT1628" i="30" s="1"/>
  <c r="BI1628" i="30"/>
  <c r="BC1628" i="30"/>
  <c r="CT1641" i="30"/>
  <c r="BC1614" i="30"/>
  <c r="CT1627" i="30" s="1"/>
  <c r="BB1614" i="30"/>
  <c r="CR1627" i="30" s="1"/>
  <c r="BI1627" i="30"/>
  <c r="BB1627" i="30"/>
  <c r="CR1640" i="30"/>
  <c r="BI1626" i="30"/>
  <c r="BB1612" i="30"/>
  <c r="CR1625" i="30" s="1"/>
  <c r="BI1625" i="30"/>
  <c r="BC1625" i="30"/>
  <c r="CT1638" i="30" s="1"/>
  <c r="BB1625" i="30"/>
  <c r="CR1638" i="30"/>
  <c r="BC1611" i="30"/>
  <c r="CT1624" i="30" s="1"/>
  <c r="BI1624" i="30"/>
  <c r="BC1624" i="30"/>
  <c r="CT1637" i="30"/>
  <c r="BB1610" i="30"/>
  <c r="CR1623" i="30" s="1"/>
  <c r="BI1623" i="30"/>
  <c r="BB1623" i="30"/>
  <c r="CR1636" i="30"/>
  <c r="BI1622" i="30"/>
  <c r="BB1608" i="30"/>
  <c r="CR1621" i="30" s="1"/>
  <c r="BI1621" i="30"/>
  <c r="BC1621" i="30"/>
  <c r="CT1634" i="30"/>
  <c r="BB1621" i="30"/>
  <c r="CR1634" i="30"/>
  <c r="BC1607" i="30"/>
  <c r="CT1620" i="30"/>
  <c r="BI1620" i="30"/>
  <c r="BC1620" i="30"/>
  <c r="CT1633" i="30" s="1"/>
  <c r="BB1606" i="30"/>
  <c r="CR1619" i="30"/>
  <c r="BI1619" i="30"/>
  <c r="BB1619" i="30"/>
  <c r="CR1632" i="30"/>
  <c r="BI1618" i="30"/>
  <c r="BI1617" i="30"/>
  <c r="BC1617" i="30"/>
  <c r="CT1630" i="30"/>
  <c r="BB1617" i="30"/>
  <c r="CR1630" i="30" s="1"/>
  <c r="BC1603" i="30"/>
  <c r="CT1616" i="30"/>
  <c r="BI1616" i="30"/>
  <c r="BC1616" i="30"/>
  <c r="CT1629" i="30" s="1"/>
  <c r="BB1616" i="30"/>
  <c r="CR1629" i="30" s="1"/>
  <c r="BB1602" i="30"/>
  <c r="CR1615" i="30" s="1"/>
  <c r="BI1615" i="30"/>
  <c r="BB1615" i="30"/>
  <c r="CR1628" i="30" s="1"/>
  <c r="BI1614" i="30"/>
  <c r="BI1613" i="30"/>
  <c r="BC1613" i="30"/>
  <c r="CT1626" i="30" s="1"/>
  <c r="BB1613" i="30"/>
  <c r="CR1626" i="30"/>
  <c r="BC1599" i="30"/>
  <c r="CT1612" i="30" s="1"/>
  <c r="BI1612" i="30"/>
  <c r="BC1612" i="30"/>
  <c r="CT1625" i="30"/>
  <c r="BB1598" i="30"/>
  <c r="CR1611" i="30" s="1"/>
  <c r="BI1611" i="30"/>
  <c r="BB1611" i="30"/>
  <c r="CR1624" i="30"/>
  <c r="BI1610" i="30"/>
  <c r="BC1610" i="30"/>
  <c r="CT1623" i="30" s="1"/>
  <c r="BB1596" i="30"/>
  <c r="CR1609" i="30" s="1"/>
  <c r="BI1609" i="30"/>
  <c r="BC1609" i="30"/>
  <c r="CT1622" i="30" s="1"/>
  <c r="BB1609" i="30"/>
  <c r="CR1622" i="30"/>
  <c r="BC1595" i="30"/>
  <c r="CT1608" i="30" s="1"/>
  <c r="BI1608" i="30"/>
  <c r="BC1608" i="30"/>
  <c r="CT1621" i="30"/>
  <c r="BC1594" i="30"/>
  <c r="CT1607" i="30" s="1"/>
  <c r="BB1594" i="30"/>
  <c r="CR1607" i="30" s="1"/>
  <c r="BI1607" i="30"/>
  <c r="BB1607" i="30"/>
  <c r="CR1620" i="30"/>
  <c r="BI1606" i="30"/>
  <c r="BC1606" i="30"/>
  <c r="CT1619" i="30" s="1"/>
  <c r="BI1605" i="30"/>
  <c r="BC1605" i="30"/>
  <c r="CT1618" i="30" s="1"/>
  <c r="BB1605" i="30"/>
  <c r="CR1618" i="30"/>
  <c r="BC1591" i="30"/>
  <c r="CT1604" i="30" s="1"/>
  <c r="BI1604" i="30"/>
  <c r="BC1604" i="30"/>
  <c r="CT1617" i="30"/>
  <c r="BB1604" i="30"/>
  <c r="CR1617" i="30" s="1"/>
  <c r="BB1590" i="30"/>
  <c r="CR1603" i="30" s="1"/>
  <c r="BI1603" i="30"/>
  <c r="BB1603" i="30"/>
  <c r="CR1616" i="30"/>
  <c r="BI1602" i="30"/>
  <c r="BC1602" i="30"/>
  <c r="CT1615" i="30" s="1"/>
  <c r="BI1601" i="30"/>
  <c r="BC1601" i="30"/>
  <c r="CT1614" i="30" s="1"/>
  <c r="BB1601" i="30"/>
  <c r="CR1614" i="30"/>
  <c r="BC1587" i="30"/>
  <c r="CT1600" i="30" s="1"/>
  <c r="BI1600" i="30"/>
  <c r="BC1600" i="30"/>
  <c r="CT1613" i="30"/>
  <c r="BB1600" i="30"/>
  <c r="CR1613" i="30" s="1"/>
  <c r="BB1586" i="30"/>
  <c r="CR1599" i="30" s="1"/>
  <c r="BI1599" i="30"/>
  <c r="BB1599" i="30"/>
  <c r="CR1612" i="30"/>
  <c r="BB1585" i="30"/>
  <c r="CR1598" i="30"/>
  <c r="BI1598" i="30"/>
  <c r="BC1598" i="30"/>
  <c r="CT1611" i="30" s="1"/>
  <c r="BC1584" i="30"/>
  <c r="CT1597" i="30" s="1"/>
  <c r="BI1597" i="30"/>
  <c r="BC1597" i="30"/>
  <c r="CT1610" i="30" s="1"/>
  <c r="BB1597" i="30"/>
  <c r="CR1610" i="30"/>
  <c r="BC1583" i="30"/>
  <c r="CT1596" i="30" s="1"/>
  <c r="BI1596" i="30"/>
  <c r="BC1596" i="30"/>
  <c r="CT1609" i="30"/>
  <c r="BB1582" i="30"/>
  <c r="CR1595" i="30" s="1"/>
  <c r="BI1595" i="30"/>
  <c r="BB1595" i="30"/>
  <c r="CR1608" i="30"/>
  <c r="BI1594" i="30"/>
  <c r="BB1580" i="30"/>
  <c r="CR1593" i="30" s="1"/>
  <c r="BI1593" i="30"/>
  <c r="BC1593" i="30"/>
  <c r="CT1606" i="30"/>
  <c r="BB1593" i="30"/>
  <c r="CR1606" i="30"/>
  <c r="BC1579" i="30"/>
  <c r="CT1592" i="30"/>
  <c r="BI1592" i="30"/>
  <c r="BC1592" i="30"/>
  <c r="CT1605" i="30" s="1"/>
  <c r="BB1592" i="30"/>
  <c r="CR1605" i="30"/>
  <c r="BC1578" i="30"/>
  <c r="CT1591" i="30" s="1"/>
  <c r="BB1578" i="30"/>
  <c r="CR1591" i="30" s="1"/>
  <c r="BI1591" i="30"/>
  <c r="BB1591" i="30"/>
  <c r="CR1604" i="30"/>
  <c r="BI1590" i="30"/>
  <c r="BC1590" i="30"/>
  <c r="CT1603" i="30" s="1"/>
  <c r="BI1589" i="30"/>
  <c r="BC1589" i="30"/>
  <c r="CT1602" i="30" s="1"/>
  <c r="BB1589" i="30"/>
  <c r="CR1602" i="30"/>
  <c r="BC1575" i="30"/>
  <c r="CT1588" i="30" s="1"/>
  <c r="BI1588" i="30"/>
  <c r="BC1588" i="30"/>
  <c r="CT1601" i="30"/>
  <c r="BB1588" i="30"/>
  <c r="CR1601" i="30" s="1"/>
  <c r="BB1574" i="30"/>
  <c r="CR1587" i="30" s="1"/>
  <c r="BI1587" i="30"/>
  <c r="BB1587" i="30"/>
  <c r="CR1600" i="30"/>
  <c r="BI1586" i="30"/>
  <c r="BC1586" i="30"/>
  <c r="CT1599" i="30" s="1"/>
  <c r="BI1585" i="30"/>
  <c r="BC1585" i="30"/>
  <c r="CT1598" i="30" s="1"/>
  <c r="BC1571" i="30"/>
  <c r="CT1584" i="30"/>
  <c r="BI1584" i="30"/>
  <c r="BB1584" i="30"/>
  <c r="CR1597" i="30" s="1"/>
  <c r="BB1570" i="30"/>
  <c r="CR1583" i="30" s="1"/>
  <c r="BI1583" i="30"/>
  <c r="BB1583" i="30"/>
  <c r="CR1596" i="30"/>
  <c r="BB1569" i="30"/>
  <c r="CR1582" i="30"/>
  <c r="BI1582" i="30"/>
  <c r="BC1582" i="30"/>
  <c r="CT1595" i="30" s="1"/>
  <c r="BC1568" i="30"/>
  <c r="CT1581" i="30" s="1"/>
  <c r="BI1581" i="30"/>
  <c r="BC1581" i="30"/>
  <c r="CT1594" i="30" s="1"/>
  <c r="BB1581" i="30"/>
  <c r="CR1594" i="30"/>
  <c r="BC1567" i="30"/>
  <c r="CT1580" i="30" s="1"/>
  <c r="BI1580" i="30"/>
  <c r="BC1580" i="30"/>
  <c r="CT1593" i="30"/>
  <c r="BB1566" i="30"/>
  <c r="CR1579" i="30" s="1"/>
  <c r="BI1579" i="30"/>
  <c r="BB1579" i="30"/>
  <c r="CR1592" i="30"/>
  <c r="BI1578" i="30"/>
  <c r="BB1564" i="30"/>
  <c r="CR1577" i="30" s="1"/>
  <c r="BI1577" i="30"/>
  <c r="BC1577" i="30"/>
  <c r="CT1590" i="30"/>
  <c r="BB1577" i="30"/>
  <c r="CR1590" i="30"/>
  <c r="BC1563" i="30"/>
  <c r="CT1576" i="30"/>
  <c r="BI1576" i="30"/>
  <c r="BC1576" i="30"/>
  <c r="CT1589" i="30" s="1"/>
  <c r="BB1576" i="30"/>
  <c r="CR1589" i="30"/>
  <c r="BC1562" i="30"/>
  <c r="CT1575" i="30" s="1"/>
  <c r="BI1575" i="30"/>
  <c r="BB1575" i="30"/>
  <c r="CR1588" i="30"/>
  <c r="BB1561" i="30"/>
  <c r="CR1574" i="30"/>
  <c r="BI1574" i="30"/>
  <c r="BC1574" i="30"/>
  <c r="CT1587" i="30" s="1"/>
  <c r="BI1573" i="30"/>
  <c r="BC1573" i="30"/>
  <c r="CT1586" i="30" s="1"/>
  <c r="BB1573" i="30"/>
  <c r="CR1586" i="30"/>
  <c r="BI1572" i="30"/>
  <c r="BC1572" i="30"/>
  <c r="CT1585" i="30" s="1"/>
  <c r="BB1572" i="30"/>
  <c r="CR1585" i="30" s="1"/>
  <c r="BI1571" i="30"/>
  <c r="BB1571" i="30"/>
  <c r="CR1584" i="30"/>
  <c r="BB1557" i="30"/>
  <c r="CR1570" i="30"/>
  <c r="BI1570" i="30"/>
  <c r="BC1570" i="30"/>
  <c r="CT1583" i="30" s="1"/>
  <c r="BI1569" i="30"/>
  <c r="BC1569" i="30"/>
  <c r="CT1582" i="30"/>
  <c r="BI1568" i="30"/>
  <c r="BB1568" i="30"/>
  <c r="CR1581" i="30" s="1"/>
  <c r="BC1554" i="30"/>
  <c r="CT1567" i="30"/>
  <c r="BI1567" i="30"/>
  <c r="BB1567" i="30"/>
  <c r="CR1580" i="30"/>
  <c r="BB1553" i="30"/>
  <c r="CR1566" i="30" s="1"/>
  <c r="BI1566" i="30"/>
  <c r="BC1566" i="30"/>
  <c r="CT1579" i="30"/>
  <c r="BC1552" i="30"/>
  <c r="CT1565" i="30" s="1"/>
  <c r="BI1565" i="30"/>
  <c r="BC1565" i="30"/>
  <c r="CT1578" i="30"/>
  <c r="BB1565" i="30"/>
  <c r="CR1578" i="30"/>
  <c r="BI1564" i="30"/>
  <c r="BC1564" i="30"/>
  <c r="CT1577" i="30" s="1"/>
  <c r="BC1550" i="30"/>
  <c r="CT1563" i="30"/>
  <c r="BI1563" i="30"/>
  <c r="BB1563" i="30"/>
  <c r="CR1576" i="30"/>
  <c r="BI1562" i="30"/>
  <c r="BB1562" i="30"/>
  <c r="CR1575" i="30" s="1"/>
  <c r="BI1561" i="30"/>
  <c r="BC1561" i="30"/>
  <c r="CT1574" i="30"/>
  <c r="BB1547" i="30"/>
  <c r="CR1560" i="30"/>
  <c r="BI1560" i="30"/>
  <c r="BC1560" i="30"/>
  <c r="CT1573" i="30" s="1"/>
  <c r="BB1560" i="30"/>
  <c r="CR1573" i="30"/>
  <c r="BC1546" i="30"/>
  <c r="CT1559" i="30" s="1"/>
  <c r="BI1559" i="30"/>
  <c r="BC1559" i="30"/>
  <c r="CT1572" i="30"/>
  <c r="BB1559" i="30"/>
  <c r="CR1572" i="30"/>
  <c r="BC1545" i="30"/>
  <c r="CT1558" i="30"/>
  <c r="BB1545" i="30"/>
  <c r="CR1558" i="30"/>
  <c r="BI1558" i="30"/>
  <c r="BC1558" i="30"/>
  <c r="CT1571" i="30" s="1"/>
  <c r="BB1558" i="30"/>
  <c r="CR1571" i="30"/>
  <c r="BI1557" i="30"/>
  <c r="BC1557" i="30"/>
  <c r="CT1570" i="30"/>
  <c r="BB1543" i="30"/>
  <c r="CR1556" i="30" s="1"/>
  <c r="BI1556" i="30"/>
  <c r="BC1556" i="30"/>
  <c r="CT1569" i="30"/>
  <c r="BB1556" i="30"/>
  <c r="CR1569" i="30" s="1"/>
  <c r="BC1542" i="30"/>
  <c r="CT1555" i="30" s="1"/>
  <c r="BI1555" i="30"/>
  <c r="BC1555" i="30"/>
  <c r="CT1568" i="30"/>
  <c r="BB1555" i="30"/>
  <c r="CR1568" i="30"/>
  <c r="BC1541" i="30"/>
  <c r="CT1554" i="30"/>
  <c r="BB1541" i="30"/>
  <c r="CR1554" i="30"/>
  <c r="BI1554" i="30"/>
  <c r="BB1554" i="30"/>
  <c r="CR1567" i="30" s="1"/>
  <c r="BI1553" i="30"/>
  <c r="BC1553" i="30"/>
  <c r="CT1566" i="30"/>
  <c r="BB1539" i="30"/>
  <c r="CR1552" i="30"/>
  <c r="BI1552" i="30"/>
  <c r="BB1552" i="30"/>
  <c r="CR1565" i="30" s="1"/>
  <c r="BC1538" i="30"/>
  <c r="CT1551" i="30" s="1"/>
  <c r="BI1551" i="30"/>
  <c r="BC1551" i="30"/>
  <c r="CT1564" i="30" s="1"/>
  <c r="BB1551" i="30"/>
  <c r="CR1564" i="30"/>
  <c r="BC1537" i="30"/>
  <c r="CT1550" i="30" s="1"/>
  <c r="BB1537" i="30"/>
  <c r="CR1550" i="30"/>
  <c r="BI1550" i="30"/>
  <c r="BB1550" i="30"/>
  <c r="CR1563" i="30" s="1"/>
  <c r="BI1549" i="30"/>
  <c r="BC1549" i="30"/>
  <c r="CT1562" i="30"/>
  <c r="BB1549" i="30"/>
  <c r="CR1562" i="30"/>
  <c r="BB1535" i="30"/>
  <c r="CR1548" i="30"/>
  <c r="BI1548" i="30"/>
  <c r="BC1548" i="30"/>
  <c r="CT1561" i="30" s="1"/>
  <c r="BB1548" i="30"/>
  <c r="CR1561" i="30" s="1"/>
  <c r="BC1534" i="30"/>
  <c r="CT1547" i="30"/>
  <c r="BI1547" i="30"/>
  <c r="BC1547" i="30"/>
  <c r="CT1560" i="30"/>
  <c r="BC1533" i="30"/>
  <c r="CT1546" i="30" s="1"/>
  <c r="BB1533" i="30"/>
  <c r="CR1546" i="30"/>
  <c r="BI1546" i="30"/>
  <c r="BB1546" i="30"/>
  <c r="CR1559" i="30" s="1"/>
  <c r="BI1545" i="30"/>
  <c r="BB1531" i="30"/>
  <c r="CR1544" i="30"/>
  <c r="BI1544" i="30"/>
  <c r="BC1544" i="30"/>
  <c r="CT1557" i="30" s="1"/>
  <c r="BB1544" i="30"/>
  <c r="CR1557" i="30" s="1"/>
  <c r="BC1530" i="30"/>
  <c r="CT1543" i="30"/>
  <c r="BI1543" i="30"/>
  <c r="BC1543" i="30"/>
  <c r="CT1556" i="30"/>
  <c r="BC1529" i="30"/>
  <c r="CT1542" i="30" s="1"/>
  <c r="BB1529" i="30"/>
  <c r="CR1542" i="30"/>
  <c r="BI1542" i="30"/>
  <c r="BB1542" i="30"/>
  <c r="CR1555" i="30" s="1"/>
  <c r="BI1541" i="30"/>
  <c r="BB1527" i="30"/>
  <c r="CR1540" i="30"/>
  <c r="BI1540" i="30"/>
  <c r="BC1540" i="30"/>
  <c r="CT1553" i="30" s="1"/>
  <c r="BB1540" i="30"/>
  <c r="CR1553" i="30" s="1"/>
  <c r="BC1526" i="30"/>
  <c r="CT1539" i="30"/>
  <c r="BI1539" i="30"/>
  <c r="BC1539" i="30"/>
  <c r="CT1552" i="30"/>
  <c r="BC1525" i="30"/>
  <c r="CT1538" i="30" s="1"/>
  <c r="BB1525" i="30"/>
  <c r="CR1538" i="30"/>
  <c r="BI1538" i="30"/>
  <c r="BB1538" i="30"/>
  <c r="CR1551" i="30" s="1"/>
  <c r="BI1537" i="30"/>
  <c r="BB1523" i="30"/>
  <c r="CR1536" i="30"/>
  <c r="BI1536" i="30"/>
  <c r="BC1536" i="30"/>
  <c r="CT1549" i="30" s="1"/>
  <c r="BB1536" i="30"/>
  <c r="CR1549" i="30" s="1"/>
  <c r="BC1522" i="30"/>
  <c r="CT1535" i="30"/>
  <c r="BI1535" i="30"/>
  <c r="BC1535" i="30"/>
  <c r="CT1548" i="30"/>
  <c r="BC1521" i="30"/>
  <c r="CT1534" i="30" s="1"/>
  <c r="BB1521" i="30"/>
  <c r="CR1534" i="30"/>
  <c r="BI1534" i="30"/>
  <c r="BB1534" i="30"/>
  <c r="CR1547" i="30" s="1"/>
  <c r="BI1533" i="30"/>
  <c r="BB1519" i="30"/>
  <c r="CR1532" i="30"/>
  <c r="BI1532" i="30"/>
  <c r="BC1532" i="30"/>
  <c r="CT1545" i="30" s="1"/>
  <c r="BB1532" i="30"/>
  <c r="CR1545" i="30" s="1"/>
  <c r="BC1518" i="30"/>
  <c r="CT1531" i="30"/>
  <c r="BI1531" i="30"/>
  <c r="BC1531" i="30"/>
  <c r="CT1544" i="30"/>
  <c r="BC1517" i="30"/>
  <c r="CT1530" i="30" s="1"/>
  <c r="BB1517" i="30"/>
  <c r="CR1530" i="30"/>
  <c r="BI1530" i="30"/>
  <c r="BB1530" i="30"/>
  <c r="CR1543" i="30" s="1"/>
  <c r="BI1529" i="30"/>
  <c r="BB1515" i="30"/>
  <c r="CR1528" i="30"/>
  <c r="BI1528" i="30"/>
  <c r="BC1528" i="30"/>
  <c r="CT1541" i="30" s="1"/>
  <c r="BB1528" i="30"/>
  <c r="CR1541" i="30" s="1"/>
  <c r="BC1514" i="30"/>
  <c r="CT1527" i="30"/>
  <c r="BI1527" i="30"/>
  <c r="BC1527" i="30"/>
  <c r="CT1540" i="30"/>
  <c r="BC1513" i="30"/>
  <c r="CT1526" i="30" s="1"/>
  <c r="BB1513" i="30"/>
  <c r="CR1526" i="30"/>
  <c r="BI1526" i="30"/>
  <c r="BB1526" i="30"/>
  <c r="CR1539" i="30" s="1"/>
  <c r="BI1525" i="30"/>
  <c r="BB1511" i="30"/>
  <c r="CR1524" i="30"/>
  <c r="BI1524" i="30"/>
  <c r="BC1524" i="30"/>
  <c r="CT1537" i="30" s="1"/>
  <c r="BB1524" i="30"/>
  <c r="CR1537" i="30" s="1"/>
  <c r="BC1510" i="30"/>
  <c r="CT1523" i="30"/>
  <c r="BI1523" i="30"/>
  <c r="BC1523" i="30"/>
  <c r="CT1536" i="30"/>
  <c r="BC1509" i="30"/>
  <c r="CT1522" i="30" s="1"/>
  <c r="BB1509" i="30"/>
  <c r="CR1522" i="30"/>
  <c r="BI1522" i="30"/>
  <c r="BB1522" i="30"/>
  <c r="CR1535" i="30" s="1"/>
  <c r="BI1521" i="30"/>
  <c r="BB1507" i="30"/>
  <c r="CR1520" i="30"/>
  <c r="BI1520" i="30"/>
  <c r="BC1520" i="30"/>
  <c r="CT1533" i="30" s="1"/>
  <c r="BB1520" i="30"/>
  <c r="CR1533" i="30" s="1"/>
  <c r="BC1506" i="30"/>
  <c r="CT1519" i="30"/>
  <c r="BI1519" i="30"/>
  <c r="BC1519" i="30"/>
  <c r="CT1532" i="30"/>
  <c r="BC1505" i="30"/>
  <c r="CT1518" i="30" s="1"/>
  <c r="BB1505" i="30"/>
  <c r="CR1518" i="30"/>
  <c r="BI1518" i="30"/>
  <c r="BB1518" i="30"/>
  <c r="CR1531" i="30" s="1"/>
  <c r="BI1517" i="30"/>
  <c r="BB1503" i="30"/>
  <c r="CR1516" i="30"/>
  <c r="BI1516" i="30"/>
  <c r="BC1516" i="30"/>
  <c r="CT1529" i="30" s="1"/>
  <c r="BB1516" i="30"/>
  <c r="CR1529" i="30" s="1"/>
  <c r="BC1502" i="30"/>
  <c r="CT1515" i="30"/>
  <c r="BI1515" i="30"/>
  <c r="BC1515" i="30"/>
  <c r="CT1528" i="30"/>
  <c r="BC1501" i="30"/>
  <c r="CT1514" i="30" s="1"/>
  <c r="BB1501" i="30"/>
  <c r="CR1514" i="30"/>
  <c r="BI1514" i="30"/>
  <c r="BB1514" i="30"/>
  <c r="CR1527" i="30" s="1"/>
  <c r="BI1513" i="30"/>
  <c r="BB1499" i="30"/>
  <c r="CR1512" i="30"/>
  <c r="BI1512" i="30"/>
  <c r="BC1512" i="30"/>
  <c r="CT1525" i="30" s="1"/>
  <c r="BB1512" i="30"/>
  <c r="CR1525" i="30" s="1"/>
  <c r="BC1498" i="30"/>
  <c r="CT1511" i="30"/>
  <c r="BI1511" i="30"/>
  <c r="BC1511" i="30"/>
  <c r="CT1524" i="30"/>
  <c r="BC1497" i="30"/>
  <c r="CT1510" i="30" s="1"/>
  <c r="BB1497" i="30"/>
  <c r="CR1510" i="30"/>
  <c r="BI1510" i="30"/>
  <c r="BB1510" i="30"/>
  <c r="CR1523" i="30" s="1"/>
  <c r="BI1509" i="30"/>
  <c r="BB1495" i="30"/>
  <c r="CR1508" i="30"/>
  <c r="BI1508" i="30"/>
  <c r="BC1508" i="30"/>
  <c r="CT1521" i="30" s="1"/>
  <c r="BB1508" i="30"/>
  <c r="CR1521" i="30" s="1"/>
  <c r="BC1494" i="30"/>
  <c r="CT1507" i="30"/>
  <c r="BI1507" i="30"/>
  <c r="BC1507" i="30"/>
  <c r="CT1520" i="30"/>
  <c r="BC1493" i="30"/>
  <c r="CT1506" i="30" s="1"/>
  <c r="BB1493" i="30"/>
  <c r="CR1506" i="30"/>
  <c r="BI1506" i="30"/>
  <c r="BB1506" i="30"/>
  <c r="CR1519" i="30" s="1"/>
  <c r="BI1505" i="30"/>
  <c r="BI1504" i="30"/>
  <c r="BC1504" i="30"/>
  <c r="CT1517" i="30" s="1"/>
  <c r="BB1504" i="30"/>
  <c r="CR1517" i="30"/>
  <c r="BC1490" i="30"/>
  <c r="CT1503" i="30" s="1"/>
  <c r="BI1503" i="30"/>
  <c r="BC1503" i="30"/>
  <c r="CT1516" i="30"/>
  <c r="BC1489" i="30"/>
  <c r="CT1502" i="30"/>
  <c r="BB1489" i="30"/>
  <c r="CR1502" i="30"/>
  <c r="BI1502" i="30"/>
  <c r="BB1502" i="30"/>
  <c r="CR1515" i="30" s="1"/>
  <c r="BI1501" i="30"/>
  <c r="BB1487" i="30"/>
  <c r="CR1500" i="30"/>
  <c r="BI1500" i="30"/>
  <c r="BC1500" i="30"/>
  <c r="CT1513" i="30" s="1"/>
  <c r="BB1500" i="30"/>
  <c r="CR1513" i="30"/>
  <c r="BC1486" i="30"/>
  <c r="CT1499" i="30" s="1"/>
  <c r="BI1499" i="30"/>
  <c r="BC1499" i="30"/>
  <c r="CT1512" i="30"/>
  <c r="BB1485" i="30"/>
  <c r="CR1498" i="30"/>
  <c r="BI1498" i="30"/>
  <c r="BB1498" i="30"/>
  <c r="CR1511" i="30" s="1"/>
  <c r="BI1497" i="30"/>
  <c r="BC1482" i="30"/>
  <c r="CT1496" i="30" s="1"/>
  <c r="BB1482" i="30"/>
  <c r="CR1496" i="30"/>
  <c r="BI1496" i="30"/>
  <c r="BC1496" i="30"/>
  <c r="CT1509" i="30" s="1"/>
  <c r="BB1496" i="30"/>
  <c r="CR1509" i="30" s="1"/>
  <c r="BI1495" i="30"/>
  <c r="BC1495" i="30"/>
  <c r="CT1508" i="30"/>
  <c r="BI1494" i="30"/>
  <c r="BB1494" i="30"/>
  <c r="CR1507" i="30" s="1"/>
  <c r="BI1493" i="30"/>
  <c r="BC1478" i="30"/>
  <c r="CT1492" i="30" s="1"/>
  <c r="BI1492" i="30"/>
  <c r="BC1492" i="30"/>
  <c r="CT1505" i="30"/>
  <c r="BB1492" i="30"/>
  <c r="CR1505" i="30" s="1"/>
  <c r="BC1477" i="30"/>
  <c r="CT1491" i="30" s="1"/>
  <c r="BI1491" i="30"/>
  <c r="BC1491" i="30"/>
  <c r="CT1504" i="30"/>
  <c r="BB1491" i="30"/>
  <c r="CR1504" i="30"/>
  <c r="BC1476" i="30"/>
  <c r="CT1490" i="30"/>
  <c r="BI1490" i="30"/>
  <c r="BB1490" i="30"/>
  <c r="CR1503" i="30" s="1"/>
  <c r="BI1489" i="30"/>
  <c r="BC1474" i="30"/>
  <c r="CT1488" i="30" s="1"/>
  <c r="BI1488" i="30"/>
  <c r="BC1488" i="30"/>
  <c r="CT1501" i="30"/>
  <c r="BB1488" i="30"/>
  <c r="CR1501" i="30" s="1"/>
  <c r="BI1487" i="30"/>
  <c r="BC1487" i="30"/>
  <c r="CT1500" i="30"/>
  <c r="BI1486" i="30"/>
  <c r="BB1486" i="30"/>
  <c r="CR1499" i="30" s="1"/>
  <c r="BI1485" i="30"/>
  <c r="BC1485" i="30"/>
  <c r="CT1498" i="30"/>
  <c r="BC1470" i="30"/>
  <c r="CT1484" i="30"/>
  <c r="BI1484" i="30"/>
  <c r="BC1484" i="30"/>
  <c r="CT1497" i="30" s="1"/>
  <c r="BB1484" i="30"/>
  <c r="CR1497" i="30" s="1"/>
  <c r="BI1483" i="30"/>
  <c r="BE1483" i="30"/>
  <c r="BD1483" i="30"/>
  <c r="BC1483" i="30"/>
  <c r="BB1483" i="30"/>
  <c r="BA1483" i="30"/>
  <c r="BI1482" i="30"/>
  <c r="BI1481" i="30"/>
  <c r="BC1481" i="30"/>
  <c r="CT1495" i="30"/>
  <c r="BB1481" i="30"/>
  <c r="CR1495" i="30" s="1"/>
  <c r="BC1466" i="30"/>
  <c r="CT1480" i="30" s="1"/>
  <c r="BB1466" i="30"/>
  <c r="CR1480" i="30" s="1"/>
  <c r="BI1480" i="30"/>
  <c r="BC1480" i="30"/>
  <c r="CT1494" i="30" s="1"/>
  <c r="BB1480" i="30"/>
  <c r="CR1494" i="30"/>
  <c r="BC1465" i="30"/>
  <c r="CT1479" i="30" s="1"/>
  <c r="BI1479" i="30"/>
  <c r="BC1479" i="30"/>
  <c r="CT1493" i="30"/>
  <c r="BB1479" i="30"/>
  <c r="CR1493" i="30" s="1"/>
  <c r="BI1478" i="30"/>
  <c r="BB1478" i="30"/>
  <c r="CR1492" i="30"/>
  <c r="BI1477" i="30"/>
  <c r="BB1477" i="30"/>
  <c r="CR1491" i="30" s="1"/>
  <c r="BC1462" i="30"/>
  <c r="CT1476" i="30" s="1"/>
  <c r="BI1476" i="30"/>
  <c r="BB1476" i="30"/>
  <c r="CR1490" i="30" s="1"/>
  <c r="BI1475" i="30"/>
  <c r="BC1475" i="30"/>
  <c r="CT1489" i="30"/>
  <c r="BB1475" i="30"/>
  <c r="CR1489" i="30" s="1"/>
  <c r="BI1474" i="30"/>
  <c r="BB1474" i="30"/>
  <c r="CR1488" i="30"/>
  <c r="BI1473" i="30"/>
  <c r="BC1473" i="30"/>
  <c r="CT1487" i="30" s="1"/>
  <c r="BB1473" i="30"/>
  <c r="CR1487" i="30" s="1"/>
  <c r="BC1458" i="30"/>
  <c r="CT1472" i="30"/>
  <c r="BI1472" i="30"/>
  <c r="BC1472" i="30"/>
  <c r="CT1486" i="30"/>
  <c r="BB1472" i="30"/>
  <c r="CR1486" i="30" s="1"/>
  <c r="BI1471" i="30"/>
  <c r="BC1471" i="30"/>
  <c r="CT1485" i="30"/>
  <c r="BB1471" i="30"/>
  <c r="CR1485" i="30" s="1"/>
  <c r="BB1456" i="30"/>
  <c r="CR1470" i="30" s="1"/>
  <c r="BI1470" i="30"/>
  <c r="BB1470" i="30"/>
  <c r="CR1484" i="30"/>
  <c r="BB1455" i="30"/>
  <c r="CR1469" i="30"/>
  <c r="BI1469" i="30"/>
  <c r="BC1469" i="30"/>
  <c r="CT1483" i="30" s="1"/>
  <c r="BB1469" i="30"/>
  <c r="CR1483" i="30" s="1"/>
  <c r="BC1454" i="30"/>
  <c r="CT1468" i="30"/>
  <c r="BI1468" i="30"/>
  <c r="BC1468" i="30"/>
  <c r="CT1482" i="30"/>
  <c r="BB1468" i="30"/>
  <c r="CR1482" i="30" s="1"/>
  <c r="BI1467" i="30"/>
  <c r="BC1467" i="30"/>
  <c r="CT1481" i="30"/>
  <c r="BB1467" i="30"/>
  <c r="CR1481" i="30" s="1"/>
  <c r="BI1466" i="30"/>
  <c r="BI1465" i="30"/>
  <c r="BB1465" i="30"/>
  <c r="CR1479" i="30" s="1"/>
  <c r="BC1450" i="30"/>
  <c r="CT1464" i="30"/>
  <c r="BB1450" i="30"/>
  <c r="CR1464" i="30" s="1"/>
  <c r="BI1464" i="30"/>
  <c r="BC1464" i="30"/>
  <c r="CT1478" i="30"/>
  <c r="BB1464" i="30"/>
  <c r="CR1478" i="30"/>
  <c r="BC1449" i="30"/>
  <c r="CT1463" i="30"/>
  <c r="BI1463" i="30"/>
  <c r="BC1463" i="30"/>
  <c r="CT1477" i="30" s="1"/>
  <c r="BB1463" i="30"/>
  <c r="CR1477" i="30" s="1"/>
  <c r="BI1462" i="30"/>
  <c r="BB1462" i="30"/>
  <c r="CR1476" i="30" s="1"/>
  <c r="BB1446" i="30"/>
  <c r="CR1461" i="30"/>
  <c r="BI1461" i="30"/>
  <c r="BC1461" i="30"/>
  <c r="CT1475" i="30" s="1"/>
  <c r="BB1461" i="30"/>
  <c r="CR1475" i="30" s="1"/>
  <c r="BC1445" i="30"/>
  <c r="CT1460" i="30" s="1"/>
  <c r="BB1445" i="30"/>
  <c r="CR1460" i="30"/>
  <c r="BI1460" i="30"/>
  <c r="BC1460" i="30"/>
  <c r="CT1474" i="30"/>
  <c r="BB1460" i="30"/>
  <c r="CR1474" i="30" s="1"/>
  <c r="BI1459" i="30"/>
  <c r="BC1459" i="30"/>
  <c r="CT1473" i="30"/>
  <c r="BB1459" i="30"/>
  <c r="CR1473" i="30" s="1"/>
  <c r="BI1458" i="30"/>
  <c r="BB1458" i="30"/>
  <c r="CR1472" i="30"/>
  <c r="BI1457" i="30"/>
  <c r="BC1457" i="30"/>
  <c r="CT1471" i="30" s="1"/>
  <c r="BB1457" i="30"/>
  <c r="CR1471" i="30" s="1"/>
  <c r="BB1441" i="30"/>
  <c r="CR1456" i="30"/>
  <c r="BI1456" i="30"/>
  <c r="BC1456" i="30"/>
  <c r="CT1470" i="30"/>
  <c r="BC1440" i="30"/>
  <c r="CT1455" i="30" s="1"/>
  <c r="BI1455" i="30"/>
  <c r="BC1455" i="30"/>
  <c r="CT1469" i="30"/>
  <c r="BB1439" i="30"/>
  <c r="CR1454" i="30" s="1"/>
  <c r="BI1454" i="30"/>
  <c r="BB1454" i="30"/>
  <c r="CR1468" i="30"/>
  <c r="BB1438" i="30"/>
  <c r="CR1453" i="30"/>
  <c r="BI1453" i="30"/>
  <c r="BC1453" i="30"/>
  <c r="CT1467" i="30" s="1"/>
  <c r="BB1453" i="30"/>
  <c r="CR1467" i="30"/>
  <c r="BC1437" i="30"/>
  <c r="CT1452" i="30" s="1"/>
  <c r="BB1437" i="30"/>
  <c r="CR1452" i="30" s="1"/>
  <c r="BI1452" i="30"/>
  <c r="BC1452" i="30"/>
  <c r="CT1466" i="30"/>
  <c r="BB1452" i="30"/>
  <c r="CR1466" i="30"/>
  <c r="BI1451" i="30"/>
  <c r="BC1451" i="30"/>
  <c r="CT1465" i="30" s="1"/>
  <c r="BB1451" i="30"/>
  <c r="CR1465" i="30" s="1"/>
  <c r="BC1435" i="30"/>
  <c r="CT1450" i="30"/>
  <c r="BI1450" i="30"/>
  <c r="BI1449" i="30"/>
  <c r="BB1449" i="30"/>
  <c r="CR1463" i="30"/>
  <c r="BB1433" i="30"/>
  <c r="CR1448" i="30" s="1"/>
  <c r="BI1448" i="30"/>
  <c r="BC1448" i="30"/>
  <c r="CT1462" i="30"/>
  <c r="BB1448" i="30"/>
  <c r="CR1462" i="30"/>
  <c r="BC1432" i="30"/>
  <c r="CT1447" i="30"/>
  <c r="BI1447" i="30"/>
  <c r="BE1447" i="30"/>
  <c r="BD1447" i="30"/>
  <c r="BC1447" i="30"/>
  <c r="BB1447" i="30"/>
  <c r="BA1447" i="30"/>
  <c r="BI1446" i="30"/>
  <c r="BC1446" i="30"/>
  <c r="CT1461" i="30" s="1"/>
  <c r="BI1445" i="30"/>
  <c r="BB1429" i="30"/>
  <c r="CR1444" i="30" s="1"/>
  <c r="BI1444" i="30"/>
  <c r="BC1444" i="30"/>
  <c r="CT1459" i="30"/>
  <c r="BB1444" i="30"/>
  <c r="CR1459" i="30" s="1"/>
  <c r="BI1443" i="30"/>
  <c r="BC1443" i="30"/>
  <c r="CT1458" i="30"/>
  <c r="BB1443" i="30"/>
  <c r="CR1458" i="30"/>
  <c r="BC1427" i="30"/>
  <c r="CT1442" i="30"/>
  <c r="BI1442" i="30"/>
  <c r="BC1442" i="30"/>
  <c r="CT1457" i="30" s="1"/>
  <c r="BB1442" i="30"/>
  <c r="CR1457" i="30" s="1"/>
  <c r="BI1441" i="30"/>
  <c r="BC1441" i="30"/>
  <c r="CT1456" i="30" s="1"/>
  <c r="BB1425" i="30"/>
  <c r="CR1440" i="30"/>
  <c r="BI1440" i="30"/>
  <c r="BB1440" i="30"/>
  <c r="CR1455" i="30" s="1"/>
  <c r="BI1439" i="30"/>
  <c r="BC1439" i="30"/>
  <c r="CT1454" i="30"/>
  <c r="BI1438" i="30"/>
  <c r="BC1438" i="30"/>
  <c r="CT1453" i="30" s="1"/>
  <c r="BI1437" i="30"/>
  <c r="BB1421" i="30"/>
  <c r="CR1436" i="30"/>
  <c r="BI1436" i="30"/>
  <c r="BC1436" i="30"/>
  <c r="CT1451" i="30" s="1"/>
  <c r="BB1436" i="30"/>
  <c r="CR1451" i="30"/>
  <c r="BI1435" i="30"/>
  <c r="BB1435" i="30"/>
  <c r="CR1450" i="30"/>
  <c r="BC1419" i="30"/>
  <c r="CT1434" i="30" s="1"/>
  <c r="BB1419" i="30"/>
  <c r="CR1434" i="30"/>
  <c r="BI1434" i="30"/>
  <c r="BC1434" i="30"/>
  <c r="CT1449" i="30" s="1"/>
  <c r="BB1434" i="30"/>
  <c r="CR1449" i="30" s="1"/>
  <c r="BI1433" i="30"/>
  <c r="BC1433" i="30"/>
  <c r="CT1448" i="30"/>
  <c r="BB1417" i="30"/>
  <c r="CR1432" i="30"/>
  <c r="BI1432" i="30"/>
  <c r="BB1432" i="30"/>
  <c r="CR1447" i="30" s="1"/>
  <c r="BI1431" i="30"/>
  <c r="BC1431" i="30"/>
  <c r="CT1446" i="30"/>
  <c r="BB1431" i="30"/>
  <c r="CR1446" i="30"/>
  <c r="BI1430" i="30"/>
  <c r="BC1430" i="30"/>
  <c r="CT1445" i="30" s="1"/>
  <c r="BB1430" i="30"/>
  <c r="CR1445" i="30" s="1"/>
  <c r="BI1429" i="30"/>
  <c r="BC1429" i="30"/>
  <c r="CT1444" i="30" s="1"/>
  <c r="BB1413" i="30"/>
  <c r="CR1428" i="30"/>
  <c r="BI1428" i="30"/>
  <c r="BC1428" i="30"/>
  <c r="CT1443" i="30" s="1"/>
  <c r="BB1428" i="30"/>
  <c r="CR1443" i="30" s="1"/>
  <c r="BI1427" i="30"/>
  <c r="BB1427" i="30"/>
  <c r="CR1442" i="30"/>
  <c r="BC1411" i="30"/>
  <c r="CT1426" i="30"/>
  <c r="BI1426" i="30"/>
  <c r="BC1426" i="30"/>
  <c r="CT1441" i="30" s="1"/>
  <c r="BB1426" i="30"/>
  <c r="CR1441" i="30" s="1"/>
  <c r="BI1425" i="30"/>
  <c r="BC1425" i="30"/>
  <c r="CT1440" i="30" s="1"/>
  <c r="BB1409" i="30"/>
  <c r="CR1424" i="30"/>
  <c r="BI1424" i="30"/>
  <c r="BC1424" i="30"/>
  <c r="CT1439" i="30" s="1"/>
  <c r="BB1424" i="30"/>
  <c r="CR1439" i="30" s="1"/>
  <c r="BI1423" i="30"/>
  <c r="BC1423" i="30"/>
  <c r="CT1438" i="30"/>
  <c r="BB1423" i="30"/>
  <c r="CR1438" i="30"/>
  <c r="BI1422" i="30"/>
  <c r="BC1422" i="30"/>
  <c r="CT1437" i="30" s="1"/>
  <c r="BB1422" i="30"/>
  <c r="CR1437" i="30" s="1"/>
  <c r="BI1421" i="30"/>
  <c r="BC1421" i="30"/>
  <c r="CT1436" i="30" s="1"/>
  <c r="BB1405" i="30"/>
  <c r="CR1420" i="30"/>
  <c r="BI1420" i="30"/>
  <c r="BC1420" i="30"/>
  <c r="CT1435" i="30" s="1"/>
  <c r="BB1420" i="30"/>
  <c r="CR1435" i="30" s="1"/>
  <c r="BI1419" i="30"/>
  <c r="BC1403" i="30"/>
  <c r="CT1418" i="30"/>
  <c r="BI1418" i="30"/>
  <c r="BC1418" i="30"/>
  <c r="CT1433" i="30" s="1"/>
  <c r="BB1418" i="30"/>
  <c r="CR1433" i="30"/>
  <c r="BI1417" i="30"/>
  <c r="BC1417" i="30"/>
  <c r="CT1432" i="30"/>
  <c r="BB1401" i="30"/>
  <c r="CR1416" i="30" s="1"/>
  <c r="BI1416" i="30"/>
  <c r="BC1416" i="30"/>
  <c r="CT1431" i="30"/>
  <c r="BB1416" i="30"/>
  <c r="CR1431" i="30" s="1"/>
  <c r="BI1415" i="30"/>
  <c r="BC1415" i="30"/>
  <c r="CT1430" i="30"/>
  <c r="BB1415" i="30"/>
  <c r="CR1430" i="30"/>
  <c r="BI1414" i="30"/>
  <c r="BC1414" i="30"/>
  <c r="CT1429" i="30" s="1"/>
  <c r="BB1414" i="30"/>
  <c r="CR1429" i="30"/>
  <c r="BI1413" i="30"/>
  <c r="BC1413" i="30"/>
  <c r="CT1428" i="30"/>
  <c r="BB1397" i="30"/>
  <c r="CR1412" i="30" s="1"/>
  <c r="BI1412" i="30"/>
  <c r="BC1412" i="30"/>
  <c r="CT1427" i="30"/>
  <c r="BB1412" i="30"/>
  <c r="CR1427" i="30" s="1"/>
  <c r="BI1411" i="30"/>
  <c r="BB1411" i="30"/>
  <c r="CR1426" i="30"/>
  <c r="BC1395" i="30"/>
  <c r="CT1410" i="30"/>
  <c r="BI1410" i="30"/>
  <c r="BC1410" i="30"/>
  <c r="CT1425" i="30" s="1"/>
  <c r="BB1410" i="30"/>
  <c r="CR1425" i="30"/>
  <c r="BI1409" i="30"/>
  <c r="BC1409" i="30"/>
  <c r="CT1424" i="30"/>
  <c r="BB1393" i="30"/>
  <c r="CR1408" i="30" s="1"/>
  <c r="BI1408" i="30"/>
  <c r="BC1408" i="30"/>
  <c r="CT1423" i="30"/>
  <c r="BB1408" i="30"/>
  <c r="CR1423" i="30" s="1"/>
  <c r="BI1407" i="30"/>
  <c r="BC1407" i="30"/>
  <c r="CT1422" i="30"/>
  <c r="BB1407" i="30"/>
  <c r="CR1422" i="30"/>
  <c r="BI1406" i="30"/>
  <c r="BC1406" i="30"/>
  <c r="CT1421" i="30" s="1"/>
  <c r="BB1406" i="30"/>
  <c r="CR1421" i="30"/>
  <c r="BB1390" i="30"/>
  <c r="CR1405" i="30" s="1"/>
  <c r="BI1405" i="30"/>
  <c r="BC1405" i="30"/>
  <c r="CT1420" i="30"/>
  <c r="BI1404" i="30"/>
  <c r="BC1404" i="30"/>
  <c r="CT1419" i="30" s="1"/>
  <c r="BB1404" i="30"/>
  <c r="CR1419" i="30" s="1"/>
  <c r="BI1403" i="30"/>
  <c r="BB1403" i="30"/>
  <c r="CR1418" i="30" s="1"/>
  <c r="BC1387" i="30"/>
  <c r="CT1402" i="30"/>
  <c r="BI1402" i="30"/>
  <c r="BC1402" i="30"/>
  <c r="CT1417" i="30" s="1"/>
  <c r="BB1402" i="30"/>
  <c r="CR1417" i="30" s="1"/>
  <c r="BB1386" i="30"/>
  <c r="CR1401" i="30" s="1"/>
  <c r="BI1401" i="30"/>
  <c r="BC1401" i="30"/>
  <c r="CT1416" i="30" s="1"/>
  <c r="BC1385" i="30"/>
  <c r="CT1400" i="30"/>
  <c r="BI1400" i="30"/>
  <c r="BC1400" i="30"/>
  <c r="CT1415" i="30" s="1"/>
  <c r="BB1400" i="30"/>
  <c r="CR1415" i="30" s="1"/>
  <c r="BI1399" i="30"/>
  <c r="BC1399" i="30"/>
  <c r="CT1414" i="30"/>
  <c r="BB1399" i="30"/>
  <c r="CR1414" i="30"/>
  <c r="BC1383" i="30"/>
  <c r="CT1398" i="30"/>
  <c r="BI1398" i="30"/>
  <c r="BC1398" i="30"/>
  <c r="CT1413" i="30" s="1"/>
  <c r="BB1398" i="30"/>
  <c r="CR1413" i="30"/>
  <c r="BI1397" i="30"/>
  <c r="BC1397" i="30"/>
  <c r="CT1412" i="30"/>
  <c r="BB1381" i="30"/>
  <c r="CR1396" i="30" s="1"/>
  <c r="BI1396" i="30"/>
  <c r="BC1396" i="30"/>
  <c r="CT1411" i="30"/>
  <c r="BB1396" i="30"/>
  <c r="CR1411" i="30" s="1"/>
  <c r="BC1380" i="30"/>
  <c r="CT1395" i="30" s="1"/>
  <c r="BI1395" i="30"/>
  <c r="BB1395" i="30"/>
  <c r="CR1410" i="30"/>
  <c r="BC1379" i="30"/>
  <c r="CT1394" i="30"/>
  <c r="BI1394" i="30"/>
  <c r="BC1394" i="30"/>
  <c r="CT1409" i="30" s="1"/>
  <c r="BB1394" i="30"/>
  <c r="CR1409" i="30" s="1"/>
  <c r="BB1378" i="30"/>
  <c r="CR1393" i="30"/>
  <c r="BI1393" i="30"/>
  <c r="BC1393" i="30"/>
  <c r="CT1408" i="30"/>
  <c r="BI1392" i="30"/>
  <c r="BC1392" i="30"/>
  <c r="CT1407" i="30" s="1"/>
  <c r="BB1392" i="30"/>
  <c r="CR1407" i="30" s="1"/>
  <c r="BI1391" i="30"/>
  <c r="BC1391" i="30"/>
  <c r="CT1406" i="30"/>
  <c r="BB1391" i="30"/>
  <c r="CR1406" i="30"/>
  <c r="BI1390" i="30"/>
  <c r="BC1390" i="30"/>
  <c r="CT1405" i="30" s="1"/>
  <c r="BB1374" i="30"/>
  <c r="CR1389" i="30" s="1"/>
  <c r="BI1389" i="30"/>
  <c r="BC1389" i="30"/>
  <c r="CT1404" i="30" s="1"/>
  <c r="BB1389" i="30"/>
  <c r="CR1404" i="30"/>
  <c r="BI1388" i="30"/>
  <c r="BC1388" i="30"/>
  <c r="CT1403" i="30" s="1"/>
  <c r="BB1388" i="30"/>
  <c r="CR1403" i="30" s="1"/>
  <c r="BC1372" i="30"/>
  <c r="CT1387" i="30" s="1"/>
  <c r="BI1387" i="30"/>
  <c r="BB1387" i="30"/>
  <c r="CR1402" i="30" s="1"/>
  <c r="BI1386" i="30"/>
  <c r="BC1386" i="30"/>
  <c r="CT1401" i="30"/>
  <c r="BB1370" i="30"/>
  <c r="CR1385" i="30" s="1"/>
  <c r="BI1385" i="30"/>
  <c r="BB1385" i="30"/>
  <c r="CR1400" i="30"/>
  <c r="BI1384" i="30"/>
  <c r="BC1384" i="30"/>
  <c r="CT1399" i="30" s="1"/>
  <c r="BB1384" i="30"/>
  <c r="CR1399" i="30" s="1"/>
  <c r="BC1368" i="30"/>
  <c r="CT1383" i="30"/>
  <c r="BI1383" i="30"/>
  <c r="BB1383" i="30"/>
  <c r="CR1398" i="30"/>
  <c r="BI1382" i="30"/>
  <c r="BC1382" i="30"/>
  <c r="CT1397" i="30" s="1"/>
  <c r="BB1382" i="30"/>
  <c r="CR1397" i="30" s="1"/>
  <c r="BB1366" i="30"/>
  <c r="CR1381" i="30" s="1"/>
  <c r="BI1381" i="30"/>
  <c r="BC1381" i="30"/>
  <c r="CT1396" i="30" s="1"/>
  <c r="BI1380" i="30"/>
  <c r="BB1380" i="30"/>
  <c r="CR1395" i="30"/>
  <c r="BC1364" i="30"/>
  <c r="CT1379" i="30" s="1"/>
  <c r="BI1379" i="30"/>
  <c r="BB1379" i="30"/>
  <c r="CR1394" i="30"/>
  <c r="BI1378" i="30"/>
  <c r="BC1378" i="30"/>
  <c r="CT1393" i="30" s="1"/>
  <c r="BB1362" i="30"/>
  <c r="CR1377" i="30" s="1"/>
  <c r="BI1377" i="30"/>
  <c r="BC1377" i="30"/>
  <c r="CT1392" i="30" s="1"/>
  <c r="BB1377" i="30"/>
  <c r="CR1392" i="30"/>
  <c r="BI1376" i="30"/>
  <c r="BC1376" i="30"/>
  <c r="CT1391" i="30" s="1"/>
  <c r="BB1376" i="30"/>
  <c r="CR1391" i="30" s="1"/>
  <c r="BC1360" i="30"/>
  <c r="CT1375" i="30" s="1"/>
  <c r="BI1375" i="30"/>
  <c r="BC1375" i="30"/>
  <c r="CT1390" i="30" s="1"/>
  <c r="BB1375" i="30"/>
  <c r="CR1390" i="30"/>
  <c r="BI1374" i="30"/>
  <c r="BC1374" i="30"/>
  <c r="CT1389" i="30" s="1"/>
  <c r="BB1358" i="30"/>
  <c r="CR1373" i="30" s="1"/>
  <c r="BI1373" i="30"/>
  <c r="BC1373" i="30"/>
  <c r="CT1388" i="30"/>
  <c r="BB1373" i="30"/>
  <c r="CR1388" i="30"/>
  <c r="BI1372" i="30"/>
  <c r="BB1372" i="30"/>
  <c r="CR1387" i="30" s="1"/>
  <c r="BC1356" i="30"/>
  <c r="CT1371" i="30" s="1"/>
  <c r="BI1371" i="30"/>
  <c r="BC1371" i="30"/>
  <c r="CT1386" i="30" s="1"/>
  <c r="BB1371" i="30"/>
  <c r="CR1386" i="30"/>
  <c r="BI1370" i="30"/>
  <c r="BC1370" i="30"/>
  <c r="CT1385" i="30" s="1"/>
  <c r="BB1354" i="30"/>
  <c r="CR1369" i="30" s="1"/>
  <c r="BI1369" i="30"/>
  <c r="BC1369" i="30"/>
  <c r="CT1384" i="30"/>
  <c r="BB1369" i="30"/>
  <c r="CR1384" i="30"/>
  <c r="BI1368" i="30"/>
  <c r="BB1368" i="30"/>
  <c r="CR1383" i="30" s="1"/>
  <c r="BC1352" i="30"/>
  <c r="CT1367" i="30" s="1"/>
  <c r="BI1367" i="30"/>
  <c r="BC1367" i="30"/>
  <c r="CT1382" i="30" s="1"/>
  <c r="BB1367" i="30"/>
  <c r="CR1382" i="30"/>
  <c r="BI1366" i="30"/>
  <c r="BC1366" i="30"/>
  <c r="CT1381" i="30" s="1"/>
  <c r="BB1350" i="30"/>
  <c r="CR1365" i="30" s="1"/>
  <c r="BI1365" i="30"/>
  <c r="BC1365" i="30"/>
  <c r="CT1380" i="30"/>
  <c r="BB1365" i="30"/>
  <c r="CR1380" i="30"/>
  <c r="BI1364" i="30"/>
  <c r="BB1364" i="30"/>
  <c r="CR1379" i="30" s="1"/>
  <c r="BC1348" i="30"/>
  <c r="CT1363" i="30" s="1"/>
  <c r="BI1363" i="30"/>
  <c r="BC1363" i="30"/>
  <c r="CT1378" i="30" s="1"/>
  <c r="BB1363" i="30"/>
  <c r="CR1378" i="30"/>
  <c r="BI1362" i="30"/>
  <c r="BC1362" i="30"/>
  <c r="CT1377" i="30" s="1"/>
  <c r="BB1346" i="30"/>
  <c r="CR1361" i="30" s="1"/>
  <c r="BI1361" i="30"/>
  <c r="BC1361" i="30"/>
  <c r="CT1376" i="30"/>
  <c r="BB1361" i="30"/>
  <c r="CR1376" i="30"/>
  <c r="BI1360" i="30"/>
  <c r="BB1360" i="30"/>
  <c r="CR1375" i="30" s="1"/>
  <c r="BC1344" i="30"/>
  <c r="CT1359" i="30" s="1"/>
  <c r="BI1359" i="30"/>
  <c r="BC1359" i="30"/>
  <c r="CT1374" i="30" s="1"/>
  <c r="BB1359" i="30"/>
  <c r="CR1374" i="30"/>
  <c r="BI1358" i="30"/>
  <c r="BC1358" i="30"/>
  <c r="CT1373" i="30" s="1"/>
  <c r="BB1342" i="30"/>
  <c r="CR1357" i="30" s="1"/>
  <c r="BI1357" i="30"/>
  <c r="BC1357" i="30"/>
  <c r="CT1372" i="30"/>
  <c r="BB1357" i="30"/>
  <c r="CR1372" i="30"/>
  <c r="BI1356" i="30"/>
  <c r="BB1356" i="30"/>
  <c r="CR1371" i="30" s="1"/>
  <c r="BC1340" i="30"/>
  <c r="CT1355" i="30" s="1"/>
  <c r="BI1355" i="30"/>
  <c r="BC1355" i="30"/>
  <c r="CT1370" i="30" s="1"/>
  <c r="BB1355" i="30"/>
  <c r="CR1370" i="30"/>
  <c r="BI1354" i="30"/>
  <c r="BC1354" i="30"/>
  <c r="CT1369" i="30" s="1"/>
  <c r="BB1338" i="30"/>
  <c r="CR1353" i="30" s="1"/>
  <c r="BI1353" i="30"/>
  <c r="BC1353" i="30"/>
  <c r="CT1368" i="30"/>
  <c r="BB1353" i="30"/>
  <c r="CR1368" i="30"/>
  <c r="BI1352" i="30"/>
  <c r="BB1352" i="30"/>
  <c r="CR1367" i="30" s="1"/>
  <c r="BC1336" i="30"/>
  <c r="CT1351" i="30" s="1"/>
  <c r="BI1351" i="30"/>
  <c r="BC1351" i="30"/>
  <c r="CT1366" i="30" s="1"/>
  <c r="BB1351" i="30"/>
  <c r="CR1366" i="30"/>
  <c r="BI1350" i="30"/>
  <c r="BC1350" i="30"/>
  <c r="CT1365" i="30" s="1"/>
  <c r="BB1334" i="30"/>
  <c r="CR1349" i="30" s="1"/>
  <c r="BI1349" i="30"/>
  <c r="BC1349" i="30"/>
  <c r="CT1364" i="30"/>
  <c r="BB1349" i="30"/>
  <c r="CR1364" i="30"/>
  <c r="BI1348" i="30"/>
  <c r="BB1348" i="30"/>
  <c r="CR1363" i="30" s="1"/>
  <c r="BC1332" i="30"/>
  <c r="CT1347" i="30" s="1"/>
  <c r="BI1347" i="30"/>
  <c r="BC1347" i="30"/>
  <c r="CT1362" i="30" s="1"/>
  <c r="BB1347" i="30"/>
  <c r="CR1362" i="30"/>
  <c r="BI1346" i="30"/>
  <c r="BC1346" i="30"/>
  <c r="CT1361" i="30" s="1"/>
  <c r="BB1330" i="30"/>
  <c r="CR1345" i="30" s="1"/>
  <c r="BI1345" i="30"/>
  <c r="BC1345" i="30"/>
  <c r="CT1360" i="30"/>
  <c r="BB1345" i="30"/>
  <c r="CR1360" i="30"/>
  <c r="BI1344" i="30"/>
  <c r="BB1344" i="30"/>
  <c r="CR1359" i="30" s="1"/>
  <c r="BC1328" i="30"/>
  <c r="CT1343" i="30" s="1"/>
  <c r="BI1343" i="30"/>
  <c r="BC1343" i="30"/>
  <c r="CT1358" i="30" s="1"/>
  <c r="BB1343" i="30"/>
  <c r="CR1358" i="30"/>
  <c r="BI1342" i="30"/>
  <c r="BC1342" i="30"/>
  <c r="CT1357" i="30" s="1"/>
  <c r="BB1326" i="30"/>
  <c r="CR1341" i="30" s="1"/>
  <c r="BI1341" i="30"/>
  <c r="BC1341" i="30"/>
  <c r="CT1356" i="30"/>
  <c r="BB1341" i="30"/>
  <c r="CR1356" i="30"/>
  <c r="BI1340" i="30"/>
  <c r="BB1340" i="30"/>
  <c r="CR1355" i="30" s="1"/>
  <c r="BC1324" i="30"/>
  <c r="CT1339" i="30" s="1"/>
  <c r="BI1339" i="30"/>
  <c r="BC1339" i="30"/>
  <c r="CT1354" i="30" s="1"/>
  <c r="BB1339" i="30"/>
  <c r="CR1354" i="30"/>
  <c r="BI1338" i="30"/>
  <c r="BC1338" i="30"/>
  <c r="CT1353" i="30" s="1"/>
  <c r="BB1322" i="30"/>
  <c r="CR1337" i="30" s="1"/>
  <c r="BI1337" i="30"/>
  <c r="BC1337" i="30"/>
  <c r="CT1352" i="30"/>
  <c r="BB1337" i="30"/>
  <c r="CR1352" i="30"/>
  <c r="BI1336" i="30"/>
  <c r="BB1336" i="30"/>
  <c r="CR1351" i="30" s="1"/>
  <c r="BC1320" i="30"/>
  <c r="CT1335" i="30" s="1"/>
  <c r="BI1335" i="30"/>
  <c r="BC1335" i="30"/>
  <c r="CT1350" i="30" s="1"/>
  <c r="BB1335" i="30"/>
  <c r="CR1350" i="30"/>
  <c r="BI1334" i="30"/>
  <c r="BC1334" i="30"/>
  <c r="CT1349" i="30" s="1"/>
  <c r="BB1318" i="30"/>
  <c r="CR1333" i="30" s="1"/>
  <c r="BI1333" i="30"/>
  <c r="BC1333" i="30"/>
  <c r="CT1348" i="30"/>
  <c r="BB1333" i="30"/>
  <c r="CR1348" i="30"/>
  <c r="BI1332" i="30"/>
  <c r="BB1332" i="30"/>
  <c r="CR1347" i="30" s="1"/>
  <c r="BC1316" i="30"/>
  <c r="CT1331" i="30" s="1"/>
  <c r="BI1331" i="30"/>
  <c r="BC1331" i="30"/>
  <c r="CT1346" i="30" s="1"/>
  <c r="BB1331" i="30"/>
  <c r="CR1346" i="30"/>
  <c r="BI1330" i="30"/>
  <c r="BC1330" i="30"/>
  <c r="CT1345" i="30" s="1"/>
  <c r="BB1314" i="30"/>
  <c r="CR1329" i="30" s="1"/>
  <c r="BI1329" i="30"/>
  <c r="BC1329" i="30"/>
  <c r="CT1344" i="30"/>
  <c r="BB1329" i="30"/>
  <c r="CR1344" i="30"/>
  <c r="BI1328" i="30"/>
  <c r="BB1328" i="30"/>
  <c r="CR1343" i="30" s="1"/>
  <c r="BC1312" i="30"/>
  <c r="CT1327" i="30" s="1"/>
  <c r="BI1327" i="30"/>
  <c r="BC1327" i="30"/>
  <c r="CT1342" i="30" s="1"/>
  <c r="BB1327" i="30"/>
  <c r="CR1342" i="30"/>
  <c r="BI1326" i="30"/>
  <c r="BC1326" i="30"/>
  <c r="CT1341" i="30" s="1"/>
  <c r="BB1310" i="30"/>
  <c r="CR1325" i="30" s="1"/>
  <c r="BI1325" i="30"/>
  <c r="BC1325" i="30"/>
  <c r="CT1340" i="30"/>
  <c r="BB1325" i="30"/>
  <c r="CR1340" i="30"/>
  <c r="BI1324" i="30"/>
  <c r="BB1324" i="30"/>
  <c r="CR1339" i="30" s="1"/>
  <c r="BI1323" i="30"/>
  <c r="BC1323" i="30"/>
  <c r="CT1338" i="30"/>
  <c r="BB1323" i="30"/>
  <c r="CR1338" i="30"/>
  <c r="BI1322" i="30"/>
  <c r="BC1322" i="30"/>
  <c r="CT1337" i="30" s="1"/>
  <c r="BB1306" i="30"/>
  <c r="CR1321" i="30" s="1"/>
  <c r="BI1321" i="30"/>
  <c r="BC1321" i="30"/>
  <c r="CT1336" i="30" s="1"/>
  <c r="BB1321" i="30"/>
  <c r="CR1336" i="30"/>
  <c r="BI1320" i="30"/>
  <c r="BB1320" i="30"/>
  <c r="CR1335" i="30" s="1"/>
  <c r="BC1304" i="30"/>
  <c r="CT1319" i="30" s="1"/>
  <c r="BI1319" i="30"/>
  <c r="BC1319" i="30"/>
  <c r="CT1334" i="30"/>
  <c r="BB1319" i="30"/>
  <c r="CR1334" i="30"/>
  <c r="BI1318" i="30"/>
  <c r="BC1318" i="30"/>
  <c r="CT1333" i="30" s="1"/>
  <c r="BB1302" i="30"/>
  <c r="CR1317" i="30" s="1"/>
  <c r="BI1317" i="30"/>
  <c r="BC1317" i="30"/>
  <c r="CT1332" i="30" s="1"/>
  <c r="BB1317" i="30"/>
  <c r="CR1332" i="30"/>
  <c r="BI1316" i="30"/>
  <c r="BB1316" i="30"/>
  <c r="CR1331" i="30" s="1"/>
  <c r="BI1315" i="30"/>
  <c r="BC1315" i="30"/>
  <c r="CT1330" i="30"/>
  <c r="BB1315" i="30"/>
  <c r="CR1330" i="30"/>
  <c r="BI1314" i="30"/>
  <c r="BC1314" i="30"/>
  <c r="CT1329" i="30" s="1"/>
  <c r="BB1298" i="30"/>
  <c r="CR1313" i="30"/>
  <c r="BI1313" i="30"/>
  <c r="BC1313" i="30"/>
  <c r="CT1328" i="30"/>
  <c r="BB1313" i="30"/>
  <c r="CR1328" i="30" s="1"/>
  <c r="BI1312" i="30"/>
  <c r="BB1312" i="30"/>
  <c r="CR1327" i="30"/>
  <c r="BC1296" i="30"/>
  <c r="CT1311" i="30" s="1"/>
  <c r="BI1311" i="30"/>
  <c r="BC1311" i="30"/>
  <c r="CT1326" i="30"/>
  <c r="BB1311" i="30"/>
  <c r="CR1326" i="30"/>
  <c r="BI1310" i="30"/>
  <c r="BC1310" i="30"/>
  <c r="CT1325" i="30" s="1"/>
  <c r="BB1294" i="30"/>
  <c r="CR1309" i="30"/>
  <c r="BI1309" i="30"/>
  <c r="BC1309" i="30"/>
  <c r="CT1324" i="30"/>
  <c r="BB1309" i="30"/>
  <c r="CR1324" i="30" s="1"/>
  <c r="BI1308" i="30"/>
  <c r="BC1308" i="30"/>
  <c r="CT1323" i="30"/>
  <c r="BB1308" i="30"/>
  <c r="CR1323" i="30" s="1"/>
  <c r="BI1307" i="30"/>
  <c r="BC1307" i="30"/>
  <c r="CT1322" i="30"/>
  <c r="BB1307" i="30"/>
  <c r="CR1322" i="30"/>
  <c r="BI1306" i="30"/>
  <c r="BC1306" i="30"/>
  <c r="CT1321" i="30" s="1"/>
  <c r="BB1290" i="30"/>
  <c r="CR1305" i="30"/>
  <c r="BI1305" i="30"/>
  <c r="BC1305" i="30"/>
  <c r="CT1320" i="30"/>
  <c r="BB1305" i="30"/>
  <c r="CR1320" i="30" s="1"/>
  <c r="BI1304" i="30"/>
  <c r="BB1304" i="30"/>
  <c r="CR1319" i="30"/>
  <c r="BC1288" i="30"/>
  <c r="CT1303" i="30" s="1"/>
  <c r="BI1303" i="30"/>
  <c r="BC1303" i="30"/>
  <c r="CT1318" i="30"/>
  <c r="BB1303" i="30"/>
  <c r="CR1318" i="30"/>
  <c r="BI1302" i="30"/>
  <c r="BC1302" i="30"/>
  <c r="CT1317" i="30" s="1"/>
  <c r="BB1286" i="30"/>
  <c r="CR1301" i="30"/>
  <c r="BI1301" i="30"/>
  <c r="BC1301" i="30"/>
  <c r="CT1316" i="30"/>
  <c r="BB1301" i="30"/>
  <c r="CR1316" i="30" s="1"/>
  <c r="BI1300" i="30"/>
  <c r="BC1300" i="30"/>
  <c r="CT1315" i="30"/>
  <c r="BB1300" i="30"/>
  <c r="CR1315" i="30" s="1"/>
  <c r="BI1299" i="30"/>
  <c r="BC1299" i="30"/>
  <c r="CT1314" i="30"/>
  <c r="BB1299" i="30"/>
  <c r="CR1314" i="30"/>
  <c r="BI1298" i="30"/>
  <c r="BC1298" i="30"/>
  <c r="CT1313" i="30" s="1"/>
  <c r="BB1282" i="30"/>
  <c r="CR1297" i="30"/>
  <c r="BI1297" i="30"/>
  <c r="BC1297" i="30"/>
  <c r="CT1312" i="30"/>
  <c r="BB1297" i="30"/>
  <c r="CR1312" i="30" s="1"/>
  <c r="BI1296" i="30"/>
  <c r="BB1296" i="30"/>
  <c r="CR1311" i="30"/>
  <c r="BC1280" i="30"/>
  <c r="CT1295" i="30" s="1"/>
  <c r="BI1295" i="30"/>
  <c r="BC1295" i="30"/>
  <c r="CT1310" i="30"/>
  <c r="BB1295" i="30"/>
  <c r="CR1310" i="30"/>
  <c r="BI1294" i="30"/>
  <c r="BC1294" i="30"/>
  <c r="CT1309" i="30" s="1"/>
  <c r="BC1278" i="30"/>
  <c r="CT1293" i="30"/>
  <c r="BB1278" i="30"/>
  <c r="CR1293" i="30" s="1"/>
  <c r="BI1293" i="30"/>
  <c r="BC1293" i="30"/>
  <c r="CT1308" i="30"/>
  <c r="BB1293" i="30"/>
  <c r="CR1308" i="30"/>
  <c r="BI1292" i="30"/>
  <c r="BC1292" i="30"/>
  <c r="CT1307" i="30" s="1"/>
  <c r="BB1292" i="30"/>
  <c r="CR1307" i="30"/>
  <c r="BI1291" i="30"/>
  <c r="BC1291" i="30"/>
  <c r="CT1306" i="30"/>
  <c r="BB1291" i="30"/>
  <c r="CR1306" i="30" s="1"/>
  <c r="BI1290" i="30"/>
  <c r="BC1290" i="30"/>
  <c r="CT1305" i="30"/>
  <c r="BB1274" i="30"/>
  <c r="CR1289" i="30" s="1"/>
  <c r="BI1289" i="30"/>
  <c r="BC1289" i="30"/>
  <c r="CT1304" i="30"/>
  <c r="BB1289" i="30"/>
  <c r="CR1304" i="30"/>
  <c r="BI1288" i="30"/>
  <c r="BB1288" i="30"/>
  <c r="CR1303" i="30" s="1"/>
  <c r="BC1272" i="30"/>
  <c r="CT1287" i="30"/>
  <c r="BI1287" i="30"/>
  <c r="BC1287" i="30"/>
  <c r="CT1302" i="30"/>
  <c r="BB1287" i="30"/>
  <c r="CR1302" i="30" s="1"/>
  <c r="BI1286" i="30"/>
  <c r="BC1286" i="30"/>
  <c r="CT1301" i="30"/>
  <c r="BB1270" i="30"/>
  <c r="CR1285" i="30" s="1"/>
  <c r="BI1285" i="30"/>
  <c r="BC1285" i="30"/>
  <c r="CT1300" i="30"/>
  <c r="BB1285" i="30"/>
  <c r="CR1300" i="30"/>
  <c r="BI1284" i="30"/>
  <c r="BC1284" i="30"/>
  <c r="CT1299" i="30" s="1"/>
  <c r="BB1284" i="30"/>
  <c r="CR1299" i="30" s="1"/>
  <c r="BI1283" i="30"/>
  <c r="BC1283" i="30"/>
  <c r="CT1298" i="30"/>
  <c r="BB1283" i="30"/>
  <c r="CR1298" i="30"/>
  <c r="BI1282" i="30"/>
  <c r="BC1282" i="30"/>
  <c r="CT1297" i="30" s="1"/>
  <c r="BB1266" i="30"/>
  <c r="CR1281" i="30" s="1"/>
  <c r="BI1281" i="30"/>
  <c r="BC1281" i="30"/>
  <c r="CT1296" i="30"/>
  <c r="BB1281" i="30"/>
  <c r="CR1296" i="30"/>
  <c r="BI1280" i="30"/>
  <c r="BB1280" i="30"/>
  <c r="CR1295" i="30" s="1"/>
  <c r="BC1264" i="30"/>
  <c r="CT1279" i="30" s="1"/>
  <c r="BI1279" i="30"/>
  <c r="BC1279" i="30"/>
  <c r="CT1294" i="30"/>
  <c r="BB1279" i="30"/>
  <c r="CR1294" i="30"/>
  <c r="BI1278" i="30"/>
  <c r="BC1262" i="30"/>
  <c r="CT1277" i="30" s="1"/>
  <c r="BB1262" i="30"/>
  <c r="CR1277" i="30" s="1"/>
  <c r="BI1277" i="30"/>
  <c r="BC1277" i="30"/>
  <c r="CT1292" i="30"/>
  <c r="BB1277" i="30"/>
  <c r="CR1292" i="30"/>
  <c r="BI1276" i="30"/>
  <c r="BC1276" i="30"/>
  <c r="CT1291" i="30" s="1"/>
  <c r="BB1276" i="30"/>
  <c r="CR1291" i="30" s="1"/>
  <c r="BI1275" i="30"/>
  <c r="BC1275" i="30"/>
  <c r="CT1290" i="30"/>
  <c r="BB1275" i="30"/>
  <c r="CR1290" i="30"/>
  <c r="BI1274" i="30"/>
  <c r="BC1274" i="30"/>
  <c r="CT1289" i="30" s="1"/>
  <c r="BB1258" i="30"/>
  <c r="CR1273" i="30" s="1"/>
  <c r="BI1273" i="30"/>
  <c r="BC1273" i="30"/>
  <c r="CT1288" i="30"/>
  <c r="BB1273" i="30"/>
  <c r="CR1288" i="30"/>
  <c r="BI1272" i="30"/>
  <c r="BB1272" i="30"/>
  <c r="CR1287" i="30" s="1"/>
  <c r="BC1256" i="30"/>
  <c r="CT1271" i="30" s="1"/>
  <c r="BI1271" i="30"/>
  <c r="BC1271" i="30"/>
  <c r="CT1286" i="30"/>
  <c r="BB1271" i="30"/>
  <c r="CR1286" i="30"/>
  <c r="BI1270" i="30"/>
  <c r="BC1270" i="30"/>
  <c r="CT1285" i="30" s="1"/>
  <c r="BB1254" i="30"/>
  <c r="CR1269" i="30" s="1"/>
  <c r="BI1269" i="30"/>
  <c r="BC1269" i="30"/>
  <c r="CT1284" i="30"/>
  <c r="BB1269" i="30"/>
  <c r="CR1284" i="30"/>
  <c r="BI1268" i="30"/>
  <c r="BC1268" i="30"/>
  <c r="CT1283" i="30" s="1"/>
  <c r="BB1268" i="30"/>
  <c r="CR1283" i="30" s="1"/>
  <c r="BI1267" i="30"/>
  <c r="BC1267" i="30"/>
  <c r="CT1282" i="30"/>
  <c r="BB1267" i="30"/>
  <c r="CR1282" i="30"/>
  <c r="BI1266" i="30"/>
  <c r="BC1266" i="30"/>
  <c r="CT1281" i="30" s="1"/>
  <c r="BB1250" i="30"/>
  <c r="CR1265" i="30" s="1"/>
  <c r="BI1265" i="30"/>
  <c r="BC1265" i="30"/>
  <c r="CT1280" i="30"/>
  <c r="BB1265" i="30"/>
  <c r="CR1280" i="30"/>
  <c r="BI1264" i="30"/>
  <c r="BB1264" i="30"/>
  <c r="CR1279" i="30" s="1"/>
  <c r="BC1248" i="30"/>
  <c r="CT1263" i="30" s="1"/>
  <c r="BI1263" i="30"/>
  <c r="BC1263" i="30"/>
  <c r="CT1278" i="30"/>
  <c r="BB1263" i="30"/>
  <c r="CR1278" i="30"/>
  <c r="BI1262" i="30"/>
  <c r="BC1246" i="30"/>
  <c r="CT1261" i="30" s="1"/>
  <c r="BB1246" i="30"/>
  <c r="CR1261" i="30" s="1"/>
  <c r="BI1261" i="30"/>
  <c r="BC1261" i="30"/>
  <c r="CT1276" i="30"/>
  <c r="BB1261" i="30"/>
  <c r="CR1276" i="30"/>
  <c r="BI1260" i="30"/>
  <c r="BC1260" i="30"/>
  <c r="CT1275" i="30" s="1"/>
  <c r="BB1260" i="30"/>
  <c r="CR1275" i="30" s="1"/>
  <c r="BI1259" i="30"/>
  <c r="BC1259" i="30"/>
  <c r="CT1274" i="30"/>
  <c r="BB1259" i="30"/>
  <c r="CR1274" i="30"/>
  <c r="BI1258" i="30"/>
  <c r="BC1258" i="30"/>
  <c r="CT1273" i="30" s="1"/>
  <c r="BB1242" i="30"/>
  <c r="CR1257" i="30" s="1"/>
  <c r="BI1257" i="30"/>
  <c r="BC1257" i="30"/>
  <c r="CT1272" i="30"/>
  <c r="BB1257" i="30"/>
  <c r="CR1272" i="30"/>
  <c r="BI1256" i="30"/>
  <c r="BB1256" i="30"/>
  <c r="CR1271" i="30" s="1"/>
  <c r="BC1240" i="30"/>
  <c r="CT1255" i="30" s="1"/>
  <c r="BI1255" i="30"/>
  <c r="BC1255" i="30"/>
  <c r="CT1270" i="30"/>
  <c r="BB1255" i="30"/>
  <c r="CR1270" i="30"/>
  <c r="BI1254" i="30"/>
  <c r="BC1254" i="30"/>
  <c r="CT1269" i="30" s="1"/>
  <c r="BB1238" i="30"/>
  <c r="CR1253" i="30" s="1"/>
  <c r="BI1253" i="30"/>
  <c r="BC1253" i="30"/>
  <c r="CT1268" i="30"/>
  <c r="BB1253" i="30"/>
  <c r="CR1268" i="30"/>
  <c r="BI1252" i="30"/>
  <c r="BC1252" i="30"/>
  <c r="CT1267" i="30" s="1"/>
  <c r="BB1252" i="30"/>
  <c r="CR1267" i="30" s="1"/>
  <c r="BI1251" i="30"/>
  <c r="BC1251" i="30"/>
  <c r="CT1266" i="30"/>
  <c r="BB1251" i="30"/>
  <c r="CR1266" i="30"/>
  <c r="BI1250" i="30"/>
  <c r="BC1250" i="30"/>
  <c r="CT1265" i="30" s="1"/>
  <c r="BB1234" i="30"/>
  <c r="CR1249" i="30" s="1"/>
  <c r="BI1249" i="30"/>
  <c r="BC1249" i="30"/>
  <c r="CT1264" i="30"/>
  <c r="BB1249" i="30"/>
  <c r="CR1264" i="30"/>
  <c r="BI1248" i="30"/>
  <c r="BB1248" i="30"/>
  <c r="CR1263" i="30" s="1"/>
  <c r="BC1232" i="30"/>
  <c r="CT1247" i="30" s="1"/>
  <c r="BI1247" i="30"/>
  <c r="BC1247" i="30"/>
  <c r="CT1262" i="30"/>
  <c r="BB1247" i="30"/>
  <c r="CR1262" i="30"/>
  <c r="BI1246" i="30"/>
  <c r="BC1230" i="30"/>
  <c r="CT1245" i="30" s="1"/>
  <c r="BB1230" i="30"/>
  <c r="CR1245" i="30" s="1"/>
  <c r="BI1245" i="30"/>
  <c r="BC1245" i="30"/>
  <c r="CT1260" i="30"/>
  <c r="BB1245" i="30"/>
  <c r="CR1260" i="30"/>
  <c r="BI1244" i="30"/>
  <c r="BC1244" i="30"/>
  <c r="CT1259" i="30" s="1"/>
  <c r="BB1244" i="30"/>
  <c r="CR1259" i="30" s="1"/>
  <c r="BI1243" i="30"/>
  <c r="BC1243" i="30"/>
  <c r="CT1258" i="30"/>
  <c r="BB1243" i="30"/>
  <c r="CR1258" i="30"/>
  <c r="BI1242" i="30"/>
  <c r="BC1242" i="30"/>
  <c r="CT1257" i="30" s="1"/>
  <c r="BB1226" i="30"/>
  <c r="CR1241" i="30" s="1"/>
  <c r="BI1241" i="30"/>
  <c r="BC1241" i="30"/>
  <c r="CT1256" i="30"/>
  <c r="BB1241" i="30"/>
  <c r="CR1256" i="30"/>
  <c r="BI1240" i="30"/>
  <c r="BB1240" i="30"/>
  <c r="CR1255" i="30" s="1"/>
  <c r="BC1224" i="30"/>
  <c r="CT1239" i="30" s="1"/>
  <c r="BI1239" i="30"/>
  <c r="BC1239" i="30"/>
  <c r="CT1254" i="30"/>
  <c r="BB1239" i="30"/>
  <c r="CR1254" i="30"/>
  <c r="BI1238" i="30"/>
  <c r="BC1238" i="30"/>
  <c r="CT1253" i="30" s="1"/>
  <c r="BB1222" i="30"/>
  <c r="CR1237" i="30" s="1"/>
  <c r="BI1237" i="30"/>
  <c r="BC1237" i="30"/>
  <c r="CT1252" i="30"/>
  <c r="BB1237" i="30"/>
  <c r="CR1252" i="30"/>
  <c r="BI1236" i="30"/>
  <c r="BC1236" i="30"/>
  <c r="CT1251" i="30" s="1"/>
  <c r="BB1236" i="30"/>
  <c r="CR1251" i="30" s="1"/>
  <c r="BI1235" i="30"/>
  <c r="BC1235" i="30"/>
  <c r="CT1250" i="30"/>
  <c r="BB1235" i="30"/>
  <c r="CR1250" i="30"/>
  <c r="BI1234" i="30"/>
  <c r="BC1234" i="30"/>
  <c r="CT1249" i="30" s="1"/>
  <c r="BB1218" i="30"/>
  <c r="CR1233" i="30" s="1"/>
  <c r="BI1233" i="30"/>
  <c r="BC1233" i="30"/>
  <c r="CT1248" i="30"/>
  <c r="BB1233" i="30"/>
  <c r="CR1248" i="30"/>
  <c r="BI1232" i="30"/>
  <c r="BB1232" i="30"/>
  <c r="CR1247" i="30" s="1"/>
  <c r="BC1216" i="30"/>
  <c r="CT1231" i="30" s="1"/>
  <c r="BI1231" i="30"/>
  <c r="BC1231" i="30"/>
  <c r="CT1246" i="30"/>
  <c r="BB1231" i="30"/>
  <c r="CR1246" i="30"/>
  <c r="BB1215" i="30"/>
  <c r="CR1230" i="30"/>
  <c r="BI1230" i="30"/>
  <c r="BB1214" i="30"/>
  <c r="CR1229" i="30" s="1"/>
  <c r="BI1229" i="30"/>
  <c r="BC1229" i="30"/>
  <c r="CT1244" i="30"/>
  <c r="BB1229" i="30"/>
  <c r="CR1244" i="30"/>
  <c r="BI1228" i="30"/>
  <c r="BC1228" i="30"/>
  <c r="CT1243" i="30" s="1"/>
  <c r="BB1228" i="30"/>
  <c r="CR1243" i="30" s="1"/>
  <c r="BI1227" i="30"/>
  <c r="BC1227" i="30"/>
  <c r="CT1242" i="30"/>
  <c r="BB1227" i="30"/>
  <c r="CR1242" i="30"/>
  <c r="BI1226" i="30"/>
  <c r="BC1226" i="30"/>
  <c r="CT1241" i="30" s="1"/>
  <c r="BB1210" i="30"/>
  <c r="CR1225" i="30" s="1"/>
  <c r="BI1225" i="30"/>
  <c r="BC1225" i="30"/>
  <c r="CT1240" i="30"/>
  <c r="BB1225" i="30"/>
  <c r="CR1240" i="30"/>
  <c r="BC1209" i="30"/>
  <c r="CT1224" i="30"/>
  <c r="BI1224" i="30"/>
  <c r="BB1224" i="30"/>
  <c r="CR1239" i="30" s="1"/>
  <c r="BB1208" i="30"/>
  <c r="CR1223" i="30" s="1"/>
  <c r="BI1223" i="30"/>
  <c r="BC1223" i="30"/>
  <c r="CT1238" i="30"/>
  <c r="BB1223" i="30"/>
  <c r="CR1238" i="30"/>
  <c r="BI1222" i="30"/>
  <c r="BC1222" i="30"/>
  <c r="CT1237" i="30" s="1"/>
  <c r="BI1221" i="30"/>
  <c r="BC1221" i="30"/>
  <c r="CT1236" i="30"/>
  <c r="BB1221" i="30"/>
  <c r="CR1236" i="30"/>
  <c r="BI1220" i="30"/>
  <c r="BC1220" i="30"/>
  <c r="CT1235" i="30" s="1"/>
  <c r="BB1220" i="30"/>
  <c r="CR1235" i="30" s="1"/>
  <c r="BI1219" i="30"/>
  <c r="BC1219" i="30"/>
  <c r="CT1234" i="30"/>
  <c r="BB1219" i="30"/>
  <c r="CR1234" i="30"/>
  <c r="BI1218" i="30"/>
  <c r="BC1218" i="30"/>
  <c r="CT1233" i="30" s="1"/>
  <c r="BB1202" i="30"/>
  <c r="CR1217" i="30" s="1"/>
  <c r="BI1217" i="30"/>
  <c r="BC1217" i="30"/>
  <c r="CT1232" i="30"/>
  <c r="BB1217" i="30"/>
  <c r="CR1232" i="30"/>
  <c r="BC1201" i="30"/>
  <c r="CT1216" i="30"/>
  <c r="BI1216" i="30"/>
  <c r="BB1216" i="30"/>
  <c r="CR1231" i="30" s="1"/>
  <c r="BB1200" i="30"/>
  <c r="CR1215" i="30" s="1"/>
  <c r="BI1215" i="30"/>
  <c r="BC1215" i="30"/>
  <c r="CT1230" i="30"/>
  <c r="BI1214" i="30"/>
  <c r="BC1214" i="30"/>
  <c r="CT1229" i="30" s="1"/>
  <c r="BC1198" i="30"/>
  <c r="CT1213" i="30" s="1"/>
  <c r="BB1198" i="30"/>
  <c r="CR1213" i="30" s="1"/>
  <c r="BI1213" i="30"/>
  <c r="BC1213" i="30"/>
  <c r="CT1228" i="30"/>
  <c r="BB1213" i="30"/>
  <c r="CR1228" i="30"/>
  <c r="BI1212" i="30"/>
  <c r="BC1212" i="30"/>
  <c r="CT1227" i="30" s="1"/>
  <c r="BB1212" i="30"/>
  <c r="CR1227" i="30" s="1"/>
  <c r="BI1211" i="30"/>
  <c r="BC1211" i="30"/>
  <c r="CT1226" i="30"/>
  <c r="BB1211" i="30"/>
  <c r="CR1226" i="30"/>
  <c r="BI1210" i="30"/>
  <c r="BC1210" i="30"/>
  <c r="CT1225" i="30" s="1"/>
  <c r="BB1194" i="30"/>
  <c r="CR1209" i="30" s="1"/>
  <c r="BI1209" i="30"/>
  <c r="BB1209" i="30"/>
  <c r="CR1224" i="30"/>
  <c r="BI1208" i="30"/>
  <c r="BC1208" i="30"/>
  <c r="CT1223" i="30" s="1"/>
  <c r="BB1192" i="30"/>
  <c r="CR1207" i="30" s="1"/>
  <c r="BI1207" i="30"/>
  <c r="BC1207" i="30"/>
  <c r="CT1222" i="30"/>
  <c r="BB1207" i="30"/>
  <c r="CR1222" i="30"/>
  <c r="BI1206" i="30"/>
  <c r="BC1206" i="30"/>
  <c r="CT1221" i="30" s="1"/>
  <c r="BB1206" i="30"/>
  <c r="CR1221" i="30" s="1"/>
  <c r="BB1190" i="30"/>
  <c r="CR1205" i="30" s="1"/>
  <c r="BI1205" i="30"/>
  <c r="BC1205" i="30"/>
  <c r="CT1220" i="30"/>
  <c r="BB1205" i="30"/>
  <c r="CR1220" i="30"/>
  <c r="BI1204" i="30"/>
  <c r="BC1204" i="30"/>
  <c r="CT1219" i="30" s="1"/>
  <c r="BB1204" i="30"/>
  <c r="CR1219" i="30" s="1"/>
  <c r="BC1188" i="30"/>
  <c r="CT1203" i="30" s="1"/>
  <c r="BB1188" i="30"/>
  <c r="CR1203" i="30" s="1"/>
  <c r="BI1203" i="30"/>
  <c r="BC1203" i="30"/>
  <c r="CT1218" i="30"/>
  <c r="BB1203" i="30"/>
  <c r="CR1218" i="30"/>
  <c r="BI1202" i="30"/>
  <c r="BC1202" i="30"/>
  <c r="CT1217" i="30" s="1"/>
  <c r="BB1186" i="30"/>
  <c r="CR1201" i="30" s="1"/>
  <c r="BI1201" i="30"/>
  <c r="BB1201" i="30"/>
  <c r="CR1216" i="30"/>
  <c r="BI1200" i="30"/>
  <c r="BC1200" i="30"/>
  <c r="CT1215" i="30" s="1"/>
  <c r="BB1184" i="30"/>
  <c r="CR1199" i="30" s="1"/>
  <c r="BI1199" i="30"/>
  <c r="BC1199" i="30"/>
  <c r="CT1214" i="30"/>
  <c r="BB1199" i="30"/>
  <c r="CR1214" i="30"/>
  <c r="BI1198" i="30"/>
  <c r="BB1182" i="30"/>
  <c r="CR1197" i="30" s="1"/>
  <c r="BI1197" i="30"/>
  <c r="BC1197" i="30"/>
  <c r="CT1212" i="30"/>
  <c r="BB1197" i="30"/>
  <c r="CR1212" i="30"/>
  <c r="BI1196" i="30"/>
  <c r="BC1196" i="30"/>
  <c r="CT1211" i="30" s="1"/>
  <c r="BB1196" i="30"/>
  <c r="CR1211" i="30" s="1"/>
  <c r="BC1180" i="30"/>
  <c r="CT1195" i="30" s="1"/>
  <c r="BB1180" i="30"/>
  <c r="CR1195" i="30" s="1"/>
  <c r="BI1195" i="30"/>
  <c r="BC1195" i="30"/>
  <c r="CT1210" i="30"/>
  <c r="BB1195" i="30"/>
  <c r="CR1210" i="30"/>
  <c r="BI1194" i="30"/>
  <c r="BC1194" i="30"/>
  <c r="CT1209" i="30" s="1"/>
  <c r="BB1178" i="30"/>
  <c r="CR1193" i="30" s="1"/>
  <c r="BI1193" i="30"/>
  <c r="BC1193" i="30"/>
  <c r="CT1208" i="30"/>
  <c r="BB1193" i="30"/>
  <c r="CR1208" i="30"/>
  <c r="BI1192" i="30"/>
  <c r="BC1192" i="30"/>
  <c r="CT1207" i="30" s="1"/>
  <c r="BB1176" i="30"/>
  <c r="CR1191" i="30" s="1"/>
  <c r="BI1191" i="30"/>
  <c r="BC1191" i="30"/>
  <c r="CT1206" i="30"/>
  <c r="BB1191" i="30"/>
  <c r="CR1206" i="30"/>
  <c r="BI1190" i="30"/>
  <c r="BC1190" i="30"/>
  <c r="CT1205" i="30" s="1"/>
  <c r="BB1174" i="30"/>
  <c r="CR1189" i="30" s="1"/>
  <c r="BI1189" i="30"/>
  <c r="BC1189" i="30"/>
  <c r="CT1204" i="30"/>
  <c r="BB1189" i="30"/>
  <c r="CR1204" i="30"/>
  <c r="BI1188" i="30"/>
  <c r="BC1172" i="30"/>
  <c r="CT1187" i="30" s="1"/>
  <c r="BB1172" i="30"/>
  <c r="CR1187" i="30" s="1"/>
  <c r="BI1187" i="30"/>
  <c r="BC1187" i="30"/>
  <c r="CT1202" i="30"/>
  <c r="BB1187" i="30"/>
  <c r="CR1202" i="30"/>
  <c r="BI1186" i="30"/>
  <c r="BC1186" i="30"/>
  <c r="CT1201" i="30" s="1"/>
  <c r="BB1170" i="30"/>
  <c r="CR1185" i="30" s="1"/>
  <c r="BI1185" i="30"/>
  <c r="BC1185" i="30"/>
  <c r="CT1200" i="30"/>
  <c r="BB1185" i="30"/>
  <c r="CR1200" i="30"/>
  <c r="BI1184" i="30"/>
  <c r="BC1184" i="30"/>
  <c r="CT1199" i="30" s="1"/>
  <c r="BB1168" i="30"/>
  <c r="CR1183" i="30" s="1"/>
  <c r="BI1183" i="30"/>
  <c r="BC1183" i="30"/>
  <c r="CT1198" i="30"/>
  <c r="BB1183" i="30"/>
  <c r="CR1198" i="30"/>
  <c r="BI1182" i="30"/>
  <c r="BC1182" i="30"/>
  <c r="CT1197" i="30" s="1"/>
  <c r="BB1166" i="30"/>
  <c r="CR1181" i="30" s="1"/>
  <c r="BI1181" i="30"/>
  <c r="BC1181" i="30"/>
  <c r="CT1196" i="30"/>
  <c r="BB1181" i="30"/>
  <c r="CR1196" i="30"/>
  <c r="BI1180" i="30"/>
  <c r="BC1164" i="30"/>
  <c r="CT1179" i="30" s="1"/>
  <c r="BB1164" i="30"/>
  <c r="CR1179" i="30" s="1"/>
  <c r="BI1179" i="30"/>
  <c r="BC1179" i="30"/>
  <c r="CT1194" i="30"/>
  <c r="BB1179" i="30"/>
  <c r="CR1194" i="30"/>
  <c r="BI1178" i="30"/>
  <c r="BC1178" i="30"/>
  <c r="CT1193" i="30" s="1"/>
  <c r="BB1162" i="30"/>
  <c r="CR1177" i="30" s="1"/>
  <c r="BI1177" i="30"/>
  <c r="BC1177" i="30"/>
  <c r="CT1192" i="30"/>
  <c r="BB1177" i="30"/>
  <c r="CR1192" i="30"/>
  <c r="BI1176" i="30"/>
  <c r="BC1176" i="30"/>
  <c r="CT1191" i="30" s="1"/>
  <c r="BB1160" i="30"/>
  <c r="CR1175" i="30" s="1"/>
  <c r="BI1175" i="30"/>
  <c r="BC1175" i="30"/>
  <c r="CT1190" i="30"/>
  <c r="BB1175" i="30"/>
  <c r="CR1190" i="30"/>
  <c r="BI1174" i="30"/>
  <c r="BC1174" i="30"/>
  <c r="CT1189" i="30" s="1"/>
  <c r="BB1158" i="30"/>
  <c r="CR1173" i="30" s="1"/>
  <c r="BI1173" i="30"/>
  <c r="BC1173" i="30"/>
  <c r="CT1188" i="30"/>
  <c r="BB1173" i="30"/>
  <c r="CR1188" i="30"/>
  <c r="BI1172" i="30"/>
  <c r="BB1156" i="30"/>
  <c r="CR1171" i="30" s="1"/>
  <c r="BI1171" i="30"/>
  <c r="BC1171" i="30"/>
  <c r="CT1186" i="30"/>
  <c r="BB1171" i="30"/>
  <c r="CR1186" i="30"/>
  <c r="BI1170" i="30"/>
  <c r="BC1170" i="30"/>
  <c r="CT1185" i="30" s="1"/>
  <c r="BB1154" i="30"/>
  <c r="CR1169" i="30" s="1"/>
  <c r="BI1169" i="30"/>
  <c r="BC1169" i="30"/>
  <c r="CT1184" i="30"/>
  <c r="BB1169" i="30"/>
  <c r="CR1184" i="30"/>
  <c r="BI1168" i="30"/>
  <c r="BC1168" i="30"/>
  <c r="CT1183" i="30" s="1"/>
  <c r="BB1152" i="30"/>
  <c r="CR1167" i="30" s="1"/>
  <c r="BI1167" i="30"/>
  <c r="BC1167" i="30"/>
  <c r="CT1182" i="30"/>
  <c r="BB1167" i="30"/>
  <c r="CR1182" i="30"/>
  <c r="BI1166" i="30"/>
  <c r="BC1166" i="30"/>
  <c r="CT1181" i="30" s="1"/>
  <c r="BB1150" i="30"/>
  <c r="CR1165" i="30" s="1"/>
  <c r="BI1165" i="30"/>
  <c r="BC1165" i="30"/>
  <c r="CT1180" i="30"/>
  <c r="BB1165" i="30"/>
  <c r="CR1180" i="30"/>
  <c r="BI1164" i="30"/>
  <c r="BB1148" i="30"/>
  <c r="CR1163" i="30" s="1"/>
  <c r="BI1163" i="30"/>
  <c r="BC1163" i="30"/>
  <c r="CT1178" i="30"/>
  <c r="BB1163" i="30"/>
  <c r="CR1178" i="30"/>
  <c r="BI1162" i="30"/>
  <c r="BC1162" i="30"/>
  <c r="CT1177" i="30" s="1"/>
  <c r="BB1146" i="30"/>
  <c r="CR1161" i="30" s="1"/>
  <c r="BI1161" i="30"/>
  <c r="BC1161" i="30"/>
  <c r="CT1176" i="30"/>
  <c r="BB1161" i="30"/>
  <c r="CR1176" i="30"/>
  <c r="BI1160" i="30"/>
  <c r="BC1160" i="30"/>
  <c r="CT1175" i="30" s="1"/>
  <c r="BI1159" i="30"/>
  <c r="BC1159" i="30"/>
  <c r="CT1174" i="30"/>
  <c r="BB1159" i="30"/>
  <c r="CR1174" i="30"/>
  <c r="BI1158" i="30"/>
  <c r="BC1158" i="30"/>
  <c r="CT1173" i="30" s="1"/>
  <c r="BB1142" i="30"/>
  <c r="CR1157" i="30" s="1"/>
  <c r="BI1157" i="30"/>
  <c r="BC1157" i="30"/>
  <c r="CT1172" i="30"/>
  <c r="BB1157" i="30"/>
  <c r="CR1172" i="30"/>
  <c r="BI1156" i="30"/>
  <c r="BC1156" i="30"/>
  <c r="CT1171" i="30" s="1"/>
  <c r="BI1155" i="30"/>
  <c r="BC1155" i="30"/>
  <c r="CT1170" i="30"/>
  <c r="BB1155" i="30"/>
  <c r="CR1170" i="30"/>
  <c r="BI1154" i="30"/>
  <c r="BC1154" i="30"/>
  <c r="CT1169" i="30" s="1"/>
  <c r="BB1138" i="30"/>
  <c r="CR1153" i="30" s="1"/>
  <c r="BI1153" i="30"/>
  <c r="BC1153" i="30"/>
  <c r="CT1168" i="30"/>
  <c r="BB1153" i="30"/>
  <c r="CR1168" i="30"/>
  <c r="BI1152" i="30"/>
  <c r="BC1152" i="30"/>
  <c r="CT1167" i="30" s="1"/>
  <c r="BI1151" i="30"/>
  <c r="BC1151" i="30"/>
  <c r="CT1166" i="30"/>
  <c r="BB1151" i="30"/>
  <c r="CR1166" i="30"/>
  <c r="BI1150" i="30"/>
  <c r="BC1150" i="30"/>
  <c r="CT1165" i="30" s="1"/>
  <c r="BB1134" i="30"/>
  <c r="CR1149" i="30" s="1"/>
  <c r="BI1149" i="30"/>
  <c r="BC1149" i="30"/>
  <c r="CT1164" i="30"/>
  <c r="BB1149" i="30"/>
  <c r="CR1164" i="30"/>
  <c r="BI1148" i="30"/>
  <c r="BC1148" i="30"/>
  <c r="CT1163" i="30" s="1"/>
  <c r="BI1147" i="30"/>
  <c r="BC1147" i="30"/>
  <c r="CT1162" i="30"/>
  <c r="BB1147" i="30"/>
  <c r="CR1162" i="30"/>
  <c r="BI1146" i="30"/>
  <c r="BC1146" i="30"/>
  <c r="CT1161" i="30" s="1"/>
  <c r="BB1130" i="30"/>
  <c r="CR1145" i="30" s="1"/>
  <c r="BI1145" i="30"/>
  <c r="BC1145" i="30"/>
  <c r="CT1160" i="30"/>
  <c r="BB1145" i="30"/>
  <c r="CR1160" i="30"/>
  <c r="BI1144" i="30"/>
  <c r="BC1144" i="30"/>
  <c r="CT1159" i="30" s="1"/>
  <c r="BB1144" i="30"/>
  <c r="CR1159" i="30" s="1"/>
  <c r="BI1143" i="30"/>
  <c r="BC1143" i="30"/>
  <c r="CT1158" i="30"/>
  <c r="BB1143" i="30"/>
  <c r="CR1158" i="30"/>
  <c r="BI1142" i="30"/>
  <c r="BC1142" i="30"/>
  <c r="CT1157" i="30" s="1"/>
  <c r="BB1126" i="30"/>
  <c r="CR1141" i="30" s="1"/>
  <c r="BI1141" i="30"/>
  <c r="BC1141" i="30"/>
  <c r="CT1156" i="30"/>
  <c r="BB1141" i="30"/>
  <c r="CR1156" i="30"/>
  <c r="BI1140" i="30"/>
  <c r="BC1140" i="30"/>
  <c r="CT1155" i="30" s="1"/>
  <c r="BB1140" i="30"/>
  <c r="CR1155" i="30" s="1"/>
  <c r="BI1139" i="30"/>
  <c r="BC1139" i="30"/>
  <c r="CT1154" i="30"/>
  <c r="BB1139" i="30"/>
  <c r="CR1154" i="30"/>
  <c r="BI1138" i="30"/>
  <c r="BC1138" i="30"/>
  <c r="CT1153" i="30" s="1"/>
  <c r="BB1122" i="30"/>
  <c r="CR1137" i="30" s="1"/>
  <c r="BI1137" i="30"/>
  <c r="BC1137" i="30"/>
  <c r="CT1152" i="30"/>
  <c r="BB1137" i="30"/>
  <c r="CR1152" i="30"/>
  <c r="BI1136" i="30"/>
  <c r="BC1136" i="30"/>
  <c r="CT1151" i="30" s="1"/>
  <c r="BB1136" i="30"/>
  <c r="CR1151" i="30" s="1"/>
  <c r="BI1135" i="30"/>
  <c r="BC1135" i="30"/>
  <c r="CT1150" i="30"/>
  <c r="BB1135" i="30"/>
  <c r="CR1150" i="30"/>
  <c r="BI1134" i="30"/>
  <c r="BC1134" i="30"/>
  <c r="CT1149" i="30" s="1"/>
  <c r="BB1118" i="30"/>
  <c r="CR1133" i="30" s="1"/>
  <c r="BI1133" i="30"/>
  <c r="BC1133" i="30"/>
  <c r="CT1148" i="30"/>
  <c r="BB1133" i="30"/>
  <c r="CR1148" i="30"/>
  <c r="BI1132" i="30"/>
  <c r="BC1132" i="30"/>
  <c r="CT1147" i="30" s="1"/>
  <c r="BB1132" i="30"/>
  <c r="CR1147" i="30" s="1"/>
  <c r="BI1131" i="30"/>
  <c r="BC1131" i="30"/>
  <c r="CT1146" i="30"/>
  <c r="BB1131" i="30"/>
  <c r="CR1146" i="30"/>
  <c r="BI1130" i="30"/>
  <c r="BC1130" i="30"/>
  <c r="CT1145" i="30" s="1"/>
  <c r="BB1114" i="30"/>
  <c r="CR1129" i="30" s="1"/>
  <c r="BI1129" i="30"/>
  <c r="BC1129" i="30"/>
  <c r="CT1144" i="30"/>
  <c r="BB1129" i="30"/>
  <c r="CR1144" i="30"/>
  <c r="BI1128" i="30"/>
  <c r="BC1128" i="30"/>
  <c r="CT1143" i="30" s="1"/>
  <c r="BB1128" i="30"/>
  <c r="CR1143" i="30" s="1"/>
  <c r="BI1127" i="30"/>
  <c r="BC1127" i="30"/>
  <c r="CT1142" i="30"/>
  <c r="BB1127" i="30"/>
  <c r="CR1142" i="30"/>
  <c r="BI1126" i="30"/>
  <c r="BC1126" i="30"/>
  <c r="CT1141" i="30" s="1"/>
  <c r="BB1110" i="30"/>
  <c r="CR1125" i="30" s="1"/>
  <c r="BI1125" i="30"/>
  <c r="BC1125" i="30"/>
  <c r="CT1140" i="30"/>
  <c r="BB1125" i="30"/>
  <c r="CR1140" i="30"/>
  <c r="BI1124" i="30"/>
  <c r="BC1124" i="30"/>
  <c r="CT1139" i="30" s="1"/>
  <c r="BB1124" i="30"/>
  <c r="CR1139" i="30" s="1"/>
  <c r="BI1123" i="30"/>
  <c r="BC1123" i="30"/>
  <c r="CT1138" i="30"/>
  <c r="BB1123" i="30"/>
  <c r="CR1138" i="30"/>
  <c r="BI1122" i="30"/>
  <c r="BC1122" i="30"/>
  <c r="CT1137" i="30" s="1"/>
  <c r="BB1106" i="30"/>
  <c r="CR1121" i="30" s="1"/>
  <c r="BI1121" i="30"/>
  <c r="BC1121" i="30"/>
  <c r="CT1136" i="30"/>
  <c r="BB1121" i="30"/>
  <c r="CR1136" i="30"/>
  <c r="BI1120" i="30"/>
  <c r="BC1120" i="30"/>
  <c r="CT1135" i="30" s="1"/>
  <c r="BB1120" i="30"/>
  <c r="CR1135" i="30" s="1"/>
  <c r="BI1119" i="30"/>
  <c r="BC1119" i="30"/>
  <c r="CT1134" i="30"/>
  <c r="BB1119" i="30"/>
  <c r="CR1134" i="30"/>
  <c r="BI1118" i="30"/>
  <c r="BC1118" i="30"/>
  <c r="CT1133" i="30" s="1"/>
  <c r="BB1102" i="30"/>
  <c r="CR1117" i="30" s="1"/>
  <c r="BI1117" i="30"/>
  <c r="BC1117" i="30"/>
  <c r="CT1132" i="30"/>
  <c r="BB1117" i="30"/>
  <c r="CR1132" i="30"/>
  <c r="BI1116" i="30"/>
  <c r="BC1116" i="30"/>
  <c r="CT1131" i="30" s="1"/>
  <c r="BB1116" i="30"/>
  <c r="CR1131" i="30" s="1"/>
  <c r="BI1115" i="30"/>
  <c r="BC1115" i="30"/>
  <c r="CT1130" i="30"/>
  <c r="BB1115" i="30"/>
  <c r="CR1130" i="30"/>
  <c r="BI1114" i="30"/>
  <c r="BC1114" i="30"/>
  <c r="CT1129" i="30" s="1"/>
  <c r="BB1098" i="30"/>
  <c r="CR1113" i="30" s="1"/>
  <c r="BI1113" i="30"/>
  <c r="BC1113" i="30"/>
  <c r="CT1128" i="30"/>
  <c r="BB1113" i="30"/>
  <c r="CR1128" i="30"/>
  <c r="BI1112" i="30"/>
  <c r="BC1112" i="30"/>
  <c r="CT1127" i="30" s="1"/>
  <c r="BB1112" i="30"/>
  <c r="CR1127" i="30" s="1"/>
  <c r="BI1111" i="30"/>
  <c r="BC1111" i="30"/>
  <c r="CT1126" i="30"/>
  <c r="BB1111" i="30"/>
  <c r="CR1126" i="30"/>
  <c r="BI1110" i="30"/>
  <c r="BC1110" i="30"/>
  <c r="CT1125" i="30" s="1"/>
  <c r="BB1094" i="30"/>
  <c r="CR1109" i="30" s="1"/>
  <c r="BI1109" i="30"/>
  <c r="BC1109" i="30"/>
  <c r="CT1124" i="30"/>
  <c r="BB1109" i="30"/>
  <c r="CR1124" i="30"/>
  <c r="BI1108" i="30"/>
  <c r="BC1108" i="30"/>
  <c r="CT1123" i="30" s="1"/>
  <c r="BB1108" i="30"/>
  <c r="CR1123" i="30" s="1"/>
  <c r="BI1107" i="30"/>
  <c r="BC1107" i="30"/>
  <c r="CT1122" i="30"/>
  <c r="BB1107" i="30"/>
  <c r="CR1122" i="30"/>
  <c r="BI1106" i="30"/>
  <c r="BC1106" i="30"/>
  <c r="CT1121" i="30" s="1"/>
  <c r="BB1090" i="30"/>
  <c r="CR1105" i="30" s="1"/>
  <c r="BI1105" i="30"/>
  <c r="BC1105" i="30"/>
  <c r="CT1120" i="30"/>
  <c r="BB1105" i="30"/>
  <c r="CR1120" i="30"/>
  <c r="BI1104" i="30"/>
  <c r="BC1104" i="30"/>
  <c r="CT1119" i="30" s="1"/>
  <c r="BB1104" i="30"/>
  <c r="CR1119" i="30" s="1"/>
  <c r="BI1103" i="30"/>
  <c r="BC1103" i="30"/>
  <c r="CT1118" i="30"/>
  <c r="BB1103" i="30"/>
  <c r="CR1118" i="30"/>
  <c r="BI1102" i="30"/>
  <c r="BC1102" i="30"/>
  <c r="CT1117" i="30" s="1"/>
  <c r="BB1086" i="30"/>
  <c r="CR1101" i="30" s="1"/>
  <c r="BI1101" i="30"/>
  <c r="BC1101" i="30"/>
  <c r="CT1116" i="30"/>
  <c r="BB1101" i="30"/>
  <c r="CR1116" i="30"/>
  <c r="BI1100" i="30"/>
  <c r="BC1100" i="30"/>
  <c r="CT1115" i="30" s="1"/>
  <c r="BB1100" i="30"/>
  <c r="CR1115" i="30" s="1"/>
  <c r="BI1099" i="30"/>
  <c r="BC1099" i="30"/>
  <c r="CT1114" i="30"/>
  <c r="BB1099" i="30"/>
  <c r="CR1114" i="30"/>
  <c r="BI1098" i="30"/>
  <c r="BC1098" i="30"/>
  <c r="CT1113" i="30" s="1"/>
  <c r="BB1082" i="30"/>
  <c r="CR1097" i="30" s="1"/>
  <c r="BI1097" i="30"/>
  <c r="BC1097" i="30"/>
  <c r="CT1112" i="30"/>
  <c r="BB1097" i="30"/>
  <c r="CR1112" i="30"/>
  <c r="BI1096" i="30"/>
  <c r="BC1096" i="30"/>
  <c r="CT1111" i="30" s="1"/>
  <c r="BB1096" i="30"/>
  <c r="CR1111" i="30" s="1"/>
  <c r="BI1095" i="30"/>
  <c r="BC1095" i="30"/>
  <c r="CT1110" i="30"/>
  <c r="BB1095" i="30"/>
  <c r="CR1110" i="30"/>
  <c r="BI1094" i="30"/>
  <c r="BC1094" i="30"/>
  <c r="CT1109" i="30" s="1"/>
  <c r="BB1078" i="30"/>
  <c r="CR1093" i="30" s="1"/>
  <c r="BI1093" i="30"/>
  <c r="BC1093" i="30"/>
  <c r="CT1108" i="30"/>
  <c r="BB1093" i="30"/>
  <c r="CR1108" i="30"/>
  <c r="BI1092" i="30"/>
  <c r="BC1092" i="30"/>
  <c r="CT1107" i="30" s="1"/>
  <c r="BB1092" i="30"/>
  <c r="CR1107" i="30" s="1"/>
  <c r="BI1091" i="30"/>
  <c r="BC1091" i="30"/>
  <c r="CT1106" i="30"/>
  <c r="BB1091" i="30"/>
  <c r="CR1106" i="30"/>
  <c r="BI1090" i="30"/>
  <c r="BC1090" i="30"/>
  <c r="CT1105" i="30" s="1"/>
  <c r="BB1074" i="30"/>
  <c r="CR1089" i="30" s="1"/>
  <c r="BI1089" i="30"/>
  <c r="BC1089" i="30"/>
  <c r="CT1104" i="30"/>
  <c r="BB1089" i="30"/>
  <c r="CR1104" i="30"/>
  <c r="BI1088" i="30"/>
  <c r="BC1088" i="30"/>
  <c r="CT1103" i="30" s="1"/>
  <c r="BB1088" i="30"/>
  <c r="CR1103" i="30" s="1"/>
  <c r="BI1087" i="30"/>
  <c r="BC1087" i="30"/>
  <c r="CT1102" i="30"/>
  <c r="BB1087" i="30"/>
  <c r="CR1102" i="30"/>
  <c r="BI1086" i="30"/>
  <c r="BC1086" i="30"/>
  <c r="CT1101" i="30" s="1"/>
  <c r="BB1070" i="30"/>
  <c r="CR1085" i="30" s="1"/>
  <c r="BI1085" i="30"/>
  <c r="BC1085" i="30"/>
  <c r="CT1100" i="30"/>
  <c r="BB1085" i="30"/>
  <c r="CR1100" i="30"/>
  <c r="BI1084" i="30"/>
  <c r="BC1084" i="30"/>
  <c r="CT1099" i="30" s="1"/>
  <c r="BB1084" i="30"/>
  <c r="CR1099" i="30" s="1"/>
  <c r="BI1083" i="30"/>
  <c r="BC1083" i="30"/>
  <c r="CT1098" i="30"/>
  <c r="BB1083" i="30"/>
  <c r="CR1098" i="30"/>
  <c r="BI1082" i="30"/>
  <c r="BC1082" i="30"/>
  <c r="CT1097" i="30" s="1"/>
  <c r="BB1066" i="30"/>
  <c r="CR1081" i="30" s="1"/>
  <c r="BI1081" i="30"/>
  <c r="BC1081" i="30"/>
  <c r="CT1096" i="30"/>
  <c r="BB1081" i="30"/>
  <c r="CR1096" i="30"/>
  <c r="BI1080" i="30"/>
  <c r="BC1080" i="30"/>
  <c r="CT1095" i="30" s="1"/>
  <c r="BB1080" i="30"/>
  <c r="CR1095" i="30" s="1"/>
  <c r="BI1079" i="30"/>
  <c r="BC1079" i="30"/>
  <c r="CT1094" i="30"/>
  <c r="BB1079" i="30"/>
  <c r="CR1094" i="30"/>
  <c r="BI1078" i="30"/>
  <c r="BC1078" i="30"/>
  <c r="CT1093" i="30" s="1"/>
  <c r="BB1062" i="30"/>
  <c r="CR1077" i="30" s="1"/>
  <c r="BI1077" i="30"/>
  <c r="BC1077" i="30"/>
  <c r="CT1092" i="30"/>
  <c r="BB1077" i="30"/>
  <c r="CR1092" i="30"/>
  <c r="BI1076" i="30"/>
  <c r="BC1076" i="30"/>
  <c r="CT1091" i="30" s="1"/>
  <c r="BB1076" i="30"/>
  <c r="CR1091" i="30" s="1"/>
  <c r="BI1075" i="30"/>
  <c r="BC1075" i="30"/>
  <c r="CT1090" i="30"/>
  <c r="BB1075" i="30"/>
  <c r="CR1090" i="30"/>
  <c r="BI1074" i="30"/>
  <c r="BC1074" i="30"/>
  <c r="CT1089" i="30" s="1"/>
  <c r="BB1058" i="30"/>
  <c r="CR1073" i="30" s="1"/>
  <c r="BI1073" i="30"/>
  <c r="BC1073" i="30"/>
  <c r="CT1088" i="30"/>
  <c r="BB1073" i="30"/>
  <c r="CR1088" i="30"/>
  <c r="BI1072" i="30"/>
  <c r="BC1072" i="30"/>
  <c r="CT1087" i="30" s="1"/>
  <c r="BB1072" i="30"/>
  <c r="CR1087" i="30" s="1"/>
  <c r="BI1071" i="30"/>
  <c r="BC1071" i="30"/>
  <c r="CT1086" i="30"/>
  <c r="BB1071" i="30"/>
  <c r="CR1086" i="30"/>
  <c r="BI1070" i="30"/>
  <c r="BC1070" i="30"/>
  <c r="CT1085" i="30" s="1"/>
  <c r="BB1054" i="30"/>
  <c r="CR1069" i="30" s="1"/>
  <c r="BI1069" i="30"/>
  <c r="BC1069" i="30"/>
  <c r="CT1084" i="30"/>
  <c r="BB1069" i="30"/>
  <c r="CR1084" i="30"/>
  <c r="BI1068" i="30"/>
  <c r="BC1068" i="30"/>
  <c r="CT1083" i="30" s="1"/>
  <c r="BB1068" i="30"/>
  <c r="CR1083" i="30" s="1"/>
  <c r="BI1067" i="30"/>
  <c r="BC1067" i="30"/>
  <c r="CT1082" i="30"/>
  <c r="BB1067" i="30"/>
  <c r="CR1082" i="30"/>
  <c r="BI1066" i="30"/>
  <c r="BC1066" i="30"/>
  <c r="CT1081" i="30" s="1"/>
  <c r="BB1050" i="30"/>
  <c r="CR1065" i="30" s="1"/>
  <c r="BI1065" i="30"/>
  <c r="BC1065" i="30"/>
  <c r="CT1080" i="30"/>
  <c r="BB1065" i="30"/>
  <c r="CR1080" i="30"/>
  <c r="BI1064" i="30"/>
  <c r="BC1064" i="30"/>
  <c r="CT1079" i="30" s="1"/>
  <c r="BB1064" i="30"/>
  <c r="CR1079" i="30" s="1"/>
  <c r="BI1063" i="30"/>
  <c r="BC1063" i="30"/>
  <c r="CT1078" i="30"/>
  <c r="BB1063" i="30"/>
  <c r="CR1078" i="30"/>
  <c r="BI1062" i="30"/>
  <c r="BC1062" i="30"/>
  <c r="CT1077" i="30" s="1"/>
  <c r="BB1046" i="30"/>
  <c r="CR1061" i="30" s="1"/>
  <c r="BI1061" i="30"/>
  <c r="BC1061" i="30"/>
  <c r="CT1076" i="30"/>
  <c r="BB1061" i="30"/>
  <c r="CR1076" i="30"/>
  <c r="BI1060" i="30"/>
  <c r="BC1060" i="30"/>
  <c r="CT1075" i="30" s="1"/>
  <c r="BB1060" i="30"/>
  <c r="CR1075" i="30" s="1"/>
  <c r="BI1059" i="30"/>
  <c r="BC1059" i="30"/>
  <c r="CT1074" i="30"/>
  <c r="BB1059" i="30"/>
  <c r="CR1074" i="30"/>
  <c r="BI1058" i="30"/>
  <c r="BC1058" i="30"/>
  <c r="CT1073" i="30" s="1"/>
  <c r="BB1042" i="30"/>
  <c r="CR1057" i="30" s="1"/>
  <c r="BI1057" i="30"/>
  <c r="BC1057" i="30"/>
  <c r="CT1072" i="30"/>
  <c r="BB1057" i="30"/>
  <c r="CR1072" i="30"/>
  <c r="BI1056" i="30"/>
  <c r="BC1056" i="30"/>
  <c r="CT1071" i="30" s="1"/>
  <c r="BB1056" i="30"/>
  <c r="CR1071" i="30" s="1"/>
  <c r="BI1055" i="30"/>
  <c r="BC1055" i="30"/>
  <c r="CT1070" i="30"/>
  <c r="BB1055" i="30"/>
  <c r="CR1070" i="30"/>
  <c r="BI1054" i="30"/>
  <c r="BC1054" i="30"/>
  <c r="CT1069" i="30" s="1"/>
  <c r="BB1038" i="30"/>
  <c r="CR1053" i="30" s="1"/>
  <c r="BI1053" i="30"/>
  <c r="BC1053" i="30"/>
  <c r="CT1068" i="30"/>
  <c r="BB1053" i="30"/>
  <c r="CR1068" i="30"/>
  <c r="BI1052" i="30"/>
  <c r="BC1052" i="30"/>
  <c r="CT1067" i="30" s="1"/>
  <c r="BB1052" i="30"/>
  <c r="CR1067" i="30" s="1"/>
  <c r="BI1051" i="30"/>
  <c r="BC1051" i="30"/>
  <c r="CT1066" i="30"/>
  <c r="BB1051" i="30"/>
  <c r="CR1066" i="30"/>
  <c r="BI1050" i="30"/>
  <c r="BC1050" i="30"/>
  <c r="CT1065" i="30" s="1"/>
  <c r="BB1034" i="30"/>
  <c r="CR1049" i="30" s="1"/>
  <c r="BI1049" i="30"/>
  <c r="BC1049" i="30"/>
  <c r="CT1064" i="30"/>
  <c r="BB1049" i="30"/>
  <c r="CR1064" i="30"/>
  <c r="BI1048" i="30"/>
  <c r="BC1048" i="30"/>
  <c r="CT1063" i="30" s="1"/>
  <c r="BB1048" i="30"/>
  <c r="CR1063" i="30" s="1"/>
  <c r="BI1047" i="30"/>
  <c r="BC1047" i="30"/>
  <c r="CT1062" i="30"/>
  <c r="BB1047" i="30"/>
  <c r="CR1062" i="30"/>
  <c r="BI1046" i="30"/>
  <c r="BC1046" i="30"/>
  <c r="CT1061" i="30" s="1"/>
  <c r="BB1030" i="30"/>
  <c r="CR1045" i="30" s="1"/>
  <c r="BI1045" i="30"/>
  <c r="BC1045" i="30"/>
  <c r="CT1060" i="30"/>
  <c r="BB1045" i="30"/>
  <c r="CR1060" i="30"/>
  <c r="BI1044" i="30"/>
  <c r="BC1044" i="30"/>
  <c r="CT1059" i="30" s="1"/>
  <c r="BB1044" i="30"/>
  <c r="CR1059" i="30" s="1"/>
  <c r="BI1043" i="30"/>
  <c r="BC1043" i="30"/>
  <c r="CT1058" i="30"/>
  <c r="BB1043" i="30"/>
  <c r="CR1058" i="30"/>
  <c r="BI1042" i="30"/>
  <c r="BC1042" i="30"/>
  <c r="CT1057" i="30" s="1"/>
  <c r="BB1026" i="30"/>
  <c r="CR1041" i="30" s="1"/>
  <c r="BI1041" i="30"/>
  <c r="BC1041" i="30"/>
  <c r="CT1056" i="30"/>
  <c r="BB1041" i="30"/>
  <c r="CR1056" i="30"/>
  <c r="BI1040" i="30"/>
  <c r="BC1040" i="30"/>
  <c r="CT1055" i="30" s="1"/>
  <c r="BB1040" i="30"/>
  <c r="CR1055" i="30" s="1"/>
  <c r="BI1039" i="30"/>
  <c r="BC1039" i="30"/>
  <c r="CT1054" i="30"/>
  <c r="BB1039" i="30"/>
  <c r="CR1054" i="30"/>
  <c r="BI1038" i="30"/>
  <c r="BC1038" i="30"/>
  <c r="CT1053" i="30" s="1"/>
  <c r="BB1022" i="30"/>
  <c r="CR1037" i="30" s="1"/>
  <c r="BI1037" i="30"/>
  <c r="BC1037" i="30"/>
  <c r="CT1052" i="30"/>
  <c r="BB1037" i="30"/>
  <c r="CR1052" i="30"/>
  <c r="BI1036" i="30"/>
  <c r="BC1036" i="30"/>
  <c r="CT1051" i="30" s="1"/>
  <c r="BB1036" i="30"/>
  <c r="CR1051" i="30" s="1"/>
  <c r="BC1020" i="30"/>
  <c r="CT1035" i="30" s="1"/>
  <c r="BI1035" i="30"/>
  <c r="BC1035" i="30"/>
  <c r="CT1050" i="30"/>
  <c r="BB1035" i="30"/>
  <c r="CR1050" i="30"/>
  <c r="BB1019" i="30"/>
  <c r="CR1034" i="30"/>
  <c r="BI1034" i="30"/>
  <c r="BC1034" i="30"/>
  <c r="CT1049" i="30" s="1"/>
  <c r="BB1018" i="30"/>
  <c r="CR1033" i="30" s="1"/>
  <c r="BI1033" i="30"/>
  <c r="BC1033" i="30"/>
  <c r="CT1048" i="30"/>
  <c r="BB1033" i="30"/>
  <c r="CR1048" i="30"/>
  <c r="BI1032" i="30"/>
  <c r="BC1032" i="30"/>
  <c r="CT1047" i="30" s="1"/>
  <c r="BB1032" i="30"/>
  <c r="CR1047" i="30" s="1"/>
  <c r="BI1031" i="30"/>
  <c r="BC1031" i="30"/>
  <c r="CT1046" i="30"/>
  <c r="BB1031" i="30"/>
  <c r="CR1046" i="30"/>
  <c r="BI1030" i="30"/>
  <c r="BC1030" i="30"/>
  <c r="CT1045" i="30" s="1"/>
  <c r="BB1014" i="30"/>
  <c r="CR1029" i="30" s="1"/>
  <c r="BI1029" i="30"/>
  <c r="BC1029" i="30"/>
  <c r="CT1044" i="30"/>
  <c r="BB1029" i="30"/>
  <c r="CR1044" i="30"/>
  <c r="BI1028" i="30"/>
  <c r="BC1028" i="30"/>
  <c r="CT1043" i="30" s="1"/>
  <c r="BB1028" i="30"/>
  <c r="CR1043" i="30" s="1"/>
  <c r="BC1012" i="30"/>
  <c r="CT1027" i="30" s="1"/>
  <c r="BI1027" i="30"/>
  <c r="BC1027" i="30"/>
  <c r="CT1042" i="30"/>
  <c r="BB1027" i="30"/>
  <c r="CR1042" i="30"/>
  <c r="BI1026" i="30"/>
  <c r="BC1026" i="30"/>
  <c r="CT1041" i="30" s="1"/>
  <c r="BB1010" i="30"/>
  <c r="CR1025" i="30" s="1"/>
  <c r="BI1025" i="30"/>
  <c r="BC1025" i="30"/>
  <c r="CT1040" i="30"/>
  <c r="BB1025" i="30"/>
  <c r="CR1040" i="30"/>
  <c r="BI1024" i="30"/>
  <c r="BC1024" i="30"/>
  <c r="CT1039" i="30" s="1"/>
  <c r="BB1024" i="30"/>
  <c r="CR1039" i="30" s="1"/>
  <c r="BI1023" i="30"/>
  <c r="BC1023" i="30"/>
  <c r="CT1038" i="30"/>
  <c r="BB1023" i="30"/>
  <c r="CR1038" i="30"/>
  <c r="BI1022" i="30"/>
  <c r="BC1022" i="30"/>
  <c r="CT1037" i="30" s="1"/>
  <c r="BB1006" i="30"/>
  <c r="CR1021" i="30" s="1"/>
  <c r="BI1021" i="30"/>
  <c r="BC1021" i="30"/>
  <c r="CT1036" i="30"/>
  <c r="BB1021" i="30"/>
  <c r="CR1036" i="30"/>
  <c r="BI1020" i="30"/>
  <c r="BB1020" i="30"/>
  <c r="CR1035" i="30" s="1"/>
  <c r="BC1004" i="30"/>
  <c r="CT1019" i="30" s="1"/>
  <c r="BB1004" i="30"/>
  <c r="CR1019" i="30" s="1"/>
  <c r="BI1019" i="30"/>
  <c r="BC1019" i="30"/>
  <c r="CT1034" i="30"/>
  <c r="BI1018" i="30"/>
  <c r="BC1018" i="30"/>
  <c r="CT1033" i="30" s="1"/>
  <c r="BB1002" i="30"/>
  <c r="CR1017" i="30" s="1"/>
  <c r="BI1017" i="30"/>
  <c r="BC1017" i="30"/>
  <c r="CT1032" i="30"/>
  <c r="BB1017" i="30"/>
  <c r="CR1032" i="30"/>
  <c r="BI1016" i="30"/>
  <c r="BC1016" i="30"/>
  <c r="CT1031" i="30" s="1"/>
  <c r="BB1016" i="30"/>
  <c r="CR1031" i="30" s="1"/>
  <c r="BI1015" i="30"/>
  <c r="BC1015" i="30"/>
  <c r="CT1030" i="30"/>
  <c r="BB1015" i="30"/>
  <c r="CR1030" i="30"/>
  <c r="BI1014" i="30"/>
  <c r="BC1014" i="30"/>
  <c r="CT1029" i="30" s="1"/>
  <c r="BB998" i="30"/>
  <c r="CR1013" i="30" s="1"/>
  <c r="BI1013" i="30"/>
  <c r="BC1013" i="30"/>
  <c r="CT1028" i="30"/>
  <c r="BB1013" i="30"/>
  <c r="CR1028" i="30"/>
  <c r="BI1012" i="30"/>
  <c r="BB1012" i="30"/>
  <c r="CR1027" i="30" s="1"/>
  <c r="BC996" i="30"/>
  <c r="CT1011" i="30" s="1"/>
  <c r="BI1011" i="30"/>
  <c r="BC1011" i="30"/>
  <c r="CT1026" i="30"/>
  <c r="BB1011" i="30"/>
  <c r="CR1026" i="30"/>
  <c r="BI1010" i="30"/>
  <c r="BC1010" i="30"/>
  <c r="CT1025" i="30" s="1"/>
  <c r="BB994" i="30"/>
  <c r="CR1009" i="30" s="1"/>
  <c r="BI1009" i="30"/>
  <c r="BC1009" i="30"/>
  <c r="CT1024" i="30"/>
  <c r="BB1009" i="30"/>
  <c r="CR1024" i="30"/>
  <c r="BI1008" i="30"/>
  <c r="BC1008" i="30"/>
  <c r="CT1023" i="30" s="1"/>
  <c r="BB1008" i="30"/>
  <c r="CR1023" i="30" s="1"/>
  <c r="BI1007" i="30"/>
  <c r="BC1007" i="30"/>
  <c r="CT1022" i="30"/>
  <c r="BB1007" i="30"/>
  <c r="CR1022" i="30"/>
  <c r="BI1006" i="30"/>
  <c r="BC1006" i="30"/>
  <c r="CT1021" i="30" s="1"/>
  <c r="BB990" i="30"/>
  <c r="CR1005" i="30" s="1"/>
  <c r="BI1005" i="30"/>
  <c r="BC1005" i="30"/>
  <c r="CT1020" i="30"/>
  <c r="BB1005" i="30"/>
  <c r="CR1020" i="30"/>
  <c r="BI1004" i="30"/>
  <c r="BC988" i="30"/>
  <c r="CT1003" i="30" s="1"/>
  <c r="BB988" i="30"/>
  <c r="CR1003" i="30" s="1"/>
  <c r="BI1003" i="30"/>
  <c r="BC1003" i="30"/>
  <c r="CT1018" i="30"/>
  <c r="BB1003" i="30"/>
  <c r="CR1018" i="30"/>
  <c r="BI1002" i="30"/>
  <c r="BC1002" i="30"/>
  <c r="CT1017" i="30" s="1"/>
  <c r="BB986" i="30"/>
  <c r="CR1001" i="30" s="1"/>
  <c r="BI1001" i="30"/>
  <c r="BC1001" i="30"/>
  <c r="CT1016" i="30"/>
  <c r="BB1001" i="30"/>
  <c r="CR1016" i="30"/>
  <c r="BI1000" i="30"/>
  <c r="BC1000" i="30"/>
  <c r="CT1015" i="30" s="1"/>
  <c r="BB1000" i="30"/>
  <c r="CR1015" i="30" s="1"/>
  <c r="BI999" i="30"/>
  <c r="BC999" i="30"/>
  <c r="CT1014" i="30"/>
  <c r="BB999" i="30"/>
  <c r="CR1014" i="30"/>
  <c r="BI998" i="30"/>
  <c r="BC998" i="30"/>
  <c r="CT1013" i="30" s="1"/>
  <c r="BB982" i="30"/>
  <c r="CR997" i="30" s="1"/>
  <c r="BI997" i="30"/>
  <c r="BC997" i="30"/>
  <c r="CT1012" i="30"/>
  <c r="BB997" i="30"/>
  <c r="CR1012" i="30"/>
  <c r="BI996" i="30"/>
  <c r="BB996" i="30"/>
  <c r="CR1011" i="30" s="1"/>
  <c r="BC980" i="30"/>
  <c r="CT995" i="30" s="1"/>
  <c r="BI995" i="30"/>
  <c r="BC995" i="30"/>
  <c r="CT1010" i="30"/>
  <c r="BB995" i="30"/>
  <c r="CR1010" i="30"/>
  <c r="BI994" i="30"/>
  <c r="BC994" i="30"/>
  <c r="CT1009" i="30" s="1"/>
  <c r="BB978" i="30"/>
  <c r="CR993" i="30" s="1"/>
  <c r="BI993" i="30"/>
  <c r="BC993" i="30"/>
  <c r="CT1008" i="30"/>
  <c r="BB993" i="30"/>
  <c r="CR1008" i="30"/>
  <c r="BI992" i="30"/>
  <c r="BC992" i="30"/>
  <c r="CT1007" i="30" s="1"/>
  <c r="BB992" i="30"/>
  <c r="CR1007" i="30" s="1"/>
  <c r="BI991" i="30"/>
  <c r="BC991" i="30"/>
  <c r="CT1006" i="30"/>
  <c r="BB991" i="30"/>
  <c r="CR1006" i="30"/>
  <c r="BI990" i="30"/>
  <c r="BC990" i="30"/>
  <c r="CT1005" i="30" s="1"/>
  <c r="BB974" i="30"/>
  <c r="CR989" i="30" s="1"/>
  <c r="BI989" i="30"/>
  <c r="BC989" i="30"/>
  <c r="CT1004" i="30"/>
  <c r="BB989" i="30"/>
  <c r="CR1004" i="30"/>
  <c r="BI988" i="30"/>
  <c r="BC972" i="30"/>
  <c r="CT987" i="30" s="1"/>
  <c r="BI987" i="30"/>
  <c r="BC987" i="30"/>
  <c r="CT1002" i="30"/>
  <c r="BB987" i="30"/>
  <c r="CR1002" i="30"/>
  <c r="BB971" i="30"/>
  <c r="CR986" i="30"/>
  <c r="BI986" i="30"/>
  <c r="BC986" i="30"/>
  <c r="CT1001" i="30" s="1"/>
  <c r="BB970" i="30"/>
  <c r="CR985" i="30" s="1"/>
  <c r="BI985" i="30"/>
  <c r="BC985" i="30"/>
  <c r="CT1000" i="30"/>
  <c r="BB985" i="30"/>
  <c r="CR1000" i="30"/>
  <c r="BI984" i="30"/>
  <c r="BC984" i="30"/>
  <c r="CT999" i="30" s="1"/>
  <c r="BB984" i="30"/>
  <c r="CR999" i="30" s="1"/>
  <c r="BI983" i="30"/>
  <c r="BC983" i="30"/>
  <c r="CT998" i="30"/>
  <c r="BB983" i="30"/>
  <c r="CR998" i="30"/>
  <c r="BI982" i="30"/>
  <c r="BC982" i="30"/>
  <c r="CT997" i="30" s="1"/>
  <c r="BB966" i="30"/>
  <c r="CR981" i="30" s="1"/>
  <c r="BI981" i="30"/>
  <c r="BC981" i="30"/>
  <c r="CT996" i="30"/>
  <c r="BB981" i="30"/>
  <c r="CR996" i="30"/>
  <c r="BI980" i="30"/>
  <c r="BB980" i="30"/>
  <c r="CR995" i="30" s="1"/>
  <c r="BC964" i="30"/>
  <c r="CT979" i="30" s="1"/>
  <c r="BI979" i="30"/>
  <c r="BC979" i="30"/>
  <c r="CT994" i="30"/>
  <c r="BB979" i="30"/>
  <c r="CR994" i="30"/>
  <c r="BI978" i="30"/>
  <c r="BC978" i="30"/>
  <c r="CT993" i="30" s="1"/>
  <c r="BB962" i="30"/>
  <c r="CR977" i="30" s="1"/>
  <c r="BI977" i="30"/>
  <c r="BC977" i="30"/>
  <c r="CT992" i="30"/>
  <c r="BB977" i="30"/>
  <c r="CR992" i="30"/>
  <c r="BI976" i="30"/>
  <c r="BC976" i="30"/>
  <c r="CT991" i="30" s="1"/>
  <c r="BB976" i="30"/>
  <c r="CR991" i="30" s="1"/>
  <c r="BI975" i="30"/>
  <c r="BC975" i="30"/>
  <c r="CT990" i="30"/>
  <c r="BB975" i="30"/>
  <c r="CR990" i="30"/>
  <c r="BI974" i="30"/>
  <c r="BC974" i="30"/>
  <c r="CT989" i="30" s="1"/>
  <c r="BB958" i="30"/>
  <c r="CR973" i="30" s="1"/>
  <c r="BI973" i="30"/>
  <c r="BC973" i="30"/>
  <c r="CT988" i="30"/>
  <c r="BB973" i="30"/>
  <c r="CR988" i="30"/>
  <c r="BI972" i="30"/>
  <c r="BB972" i="30"/>
  <c r="CR987" i="30" s="1"/>
  <c r="BC956" i="30"/>
  <c r="CT971" i="30" s="1"/>
  <c r="BI971" i="30"/>
  <c r="BC971" i="30"/>
  <c r="CT986" i="30"/>
  <c r="BB955" i="30"/>
  <c r="CR970" i="30"/>
  <c r="BI970" i="30"/>
  <c r="BC970" i="30"/>
  <c r="CT985" i="30" s="1"/>
  <c r="BB954" i="30"/>
  <c r="CR969" i="30" s="1"/>
  <c r="BI969" i="30"/>
  <c r="BC969" i="30"/>
  <c r="CT984" i="30"/>
  <c r="BB969" i="30"/>
  <c r="CR984" i="30"/>
  <c r="BI968" i="30"/>
  <c r="BC968" i="30"/>
  <c r="CT983" i="30" s="1"/>
  <c r="BB968" i="30"/>
  <c r="CR983" i="30" s="1"/>
  <c r="BI967" i="30"/>
  <c r="BC967" i="30"/>
  <c r="CT982" i="30"/>
  <c r="BB967" i="30"/>
  <c r="CR982" i="30"/>
  <c r="BI966" i="30"/>
  <c r="BC966" i="30"/>
  <c r="CT981" i="30" s="1"/>
  <c r="BB950" i="30"/>
  <c r="CR965" i="30" s="1"/>
  <c r="BI965" i="30"/>
  <c r="BC965" i="30"/>
  <c r="CT980" i="30"/>
  <c r="BB965" i="30"/>
  <c r="CR980" i="30"/>
  <c r="BI964" i="30"/>
  <c r="BB964" i="30"/>
  <c r="CR979" i="30" s="1"/>
  <c r="BC948" i="30"/>
  <c r="CT963" i="30" s="1"/>
  <c r="BI963" i="30"/>
  <c r="BC963" i="30"/>
  <c r="CT978" i="30"/>
  <c r="BB963" i="30"/>
  <c r="CR978" i="30"/>
  <c r="BI962" i="30"/>
  <c r="BC962" i="30"/>
  <c r="CT977" i="30" s="1"/>
  <c r="BB946" i="30"/>
  <c r="CR961" i="30" s="1"/>
  <c r="BI961" i="30"/>
  <c r="BC961" i="30"/>
  <c r="CT976" i="30"/>
  <c r="BB961" i="30"/>
  <c r="CR976" i="30"/>
  <c r="BI960" i="30"/>
  <c r="BC960" i="30"/>
  <c r="CT975" i="30" s="1"/>
  <c r="BB960" i="30"/>
  <c r="CR975" i="30" s="1"/>
  <c r="BI959" i="30"/>
  <c r="BC959" i="30"/>
  <c r="CT974" i="30"/>
  <c r="BB959" i="30"/>
  <c r="CR974" i="30"/>
  <c r="BI958" i="30"/>
  <c r="BC958" i="30"/>
  <c r="CT973" i="30" s="1"/>
  <c r="BB942" i="30"/>
  <c r="CR957" i="30" s="1"/>
  <c r="BI957" i="30"/>
  <c r="BC957" i="30"/>
  <c r="CT972" i="30"/>
  <c r="BB957" i="30"/>
  <c r="CR972" i="30"/>
  <c r="BI956" i="30"/>
  <c r="BB956" i="30"/>
  <c r="CR971" i="30" s="1"/>
  <c r="BC940" i="30"/>
  <c r="CT955" i="30" s="1"/>
  <c r="BB940" i="30"/>
  <c r="CR955" i="30" s="1"/>
  <c r="BI955" i="30"/>
  <c r="BC955" i="30"/>
  <c r="CT970" i="30"/>
  <c r="BI954" i="30"/>
  <c r="BC954" i="30"/>
  <c r="CT969" i="30" s="1"/>
  <c r="BC938" i="30"/>
  <c r="CT953" i="30" s="1"/>
  <c r="BB938" i="30"/>
  <c r="CR953" i="30" s="1"/>
  <c r="BI953" i="30"/>
  <c r="BC953" i="30"/>
  <c r="CT968" i="30"/>
  <c r="BB953" i="30"/>
  <c r="CR968" i="30"/>
  <c r="BI952" i="30"/>
  <c r="BC952" i="30"/>
  <c r="CT967" i="30" s="1"/>
  <c r="BB952" i="30"/>
  <c r="CR967" i="30" s="1"/>
  <c r="BI951" i="30"/>
  <c r="BC951" i="30"/>
  <c r="CT966" i="30"/>
  <c r="BB951" i="30"/>
  <c r="CR966" i="30"/>
  <c r="BI950" i="30"/>
  <c r="BC950" i="30"/>
  <c r="CT965" i="30" s="1"/>
  <c r="BB934" i="30"/>
  <c r="CR949" i="30" s="1"/>
  <c r="BI949" i="30"/>
  <c r="BC949" i="30"/>
  <c r="CT964" i="30"/>
  <c r="BB949" i="30"/>
  <c r="CR964" i="30"/>
  <c r="BC933" i="30"/>
  <c r="CT948" i="30"/>
  <c r="BI948" i="30"/>
  <c r="BB948" i="30"/>
  <c r="CR963" i="30" s="1"/>
  <c r="BC932" i="30"/>
  <c r="CT947" i="30" s="1"/>
  <c r="BI947" i="30"/>
  <c r="BC947" i="30"/>
  <c r="CT962" i="30"/>
  <c r="BB947" i="30"/>
  <c r="CR962" i="30"/>
  <c r="BI946" i="30"/>
  <c r="BC946" i="30"/>
  <c r="CT961" i="30" s="1"/>
  <c r="BB930" i="30"/>
  <c r="CR945" i="30" s="1"/>
  <c r="BI945" i="30"/>
  <c r="BC945" i="30"/>
  <c r="CT960" i="30"/>
  <c r="BB945" i="30"/>
  <c r="CR960" i="30"/>
  <c r="BI944" i="30"/>
  <c r="BC944" i="30"/>
  <c r="CT959" i="30" s="1"/>
  <c r="BB944" i="30"/>
  <c r="CR959" i="30" s="1"/>
  <c r="BI943" i="30"/>
  <c r="BC943" i="30"/>
  <c r="CT958" i="30"/>
  <c r="BB943" i="30"/>
  <c r="CR958" i="30"/>
  <c r="BI942" i="30"/>
  <c r="BC942" i="30"/>
  <c r="CT957" i="30" s="1"/>
  <c r="BB926" i="30"/>
  <c r="CR941" i="30" s="1"/>
  <c r="BI941" i="30"/>
  <c r="BC941" i="30"/>
  <c r="CT956" i="30"/>
  <c r="BB941" i="30"/>
  <c r="CR956" i="30"/>
  <c r="BI940" i="30"/>
  <c r="BC924" i="30"/>
  <c r="CT939" i="30" s="1"/>
  <c r="BI939" i="30"/>
  <c r="BC939" i="30"/>
  <c r="CT954" i="30"/>
  <c r="BB939" i="30"/>
  <c r="CR954" i="30"/>
  <c r="BB923" i="30"/>
  <c r="CR938" i="30"/>
  <c r="BI938" i="30"/>
  <c r="BC922" i="30"/>
  <c r="CT937" i="30" s="1"/>
  <c r="BI937" i="30"/>
  <c r="BC937" i="30"/>
  <c r="CT952" i="30"/>
  <c r="BB937" i="30"/>
  <c r="CR952" i="30"/>
  <c r="BI936" i="30"/>
  <c r="BC936" i="30"/>
  <c r="CT951" i="30" s="1"/>
  <c r="BB936" i="30"/>
  <c r="CR951" i="30" s="1"/>
  <c r="BC920" i="30"/>
  <c r="CT935" i="30" s="1"/>
  <c r="BI935" i="30"/>
  <c r="BC935" i="30"/>
  <c r="CT950" i="30"/>
  <c r="BB935" i="30"/>
  <c r="CR950" i="30"/>
  <c r="BI934" i="30"/>
  <c r="BC934" i="30"/>
  <c r="CT949" i="30" s="1"/>
  <c r="BB918" i="30"/>
  <c r="CR933" i="30" s="1"/>
  <c r="BI933" i="30"/>
  <c r="BB933" i="30"/>
  <c r="CR948" i="30"/>
  <c r="BI932" i="30"/>
  <c r="BB932" i="30"/>
  <c r="CR947" i="30" s="1"/>
  <c r="BC916" i="30"/>
  <c r="CT931" i="30" s="1"/>
  <c r="BI931" i="30"/>
  <c r="BC931" i="30"/>
  <c r="CT946" i="30"/>
  <c r="BB931" i="30"/>
  <c r="CR946" i="30"/>
  <c r="BB915" i="30"/>
  <c r="CR930" i="30"/>
  <c r="BI930" i="30"/>
  <c r="BC930" i="30"/>
  <c r="CT945" i="30" s="1"/>
  <c r="BI929" i="30"/>
  <c r="BC929" i="30"/>
  <c r="CT944" i="30"/>
  <c r="BB929" i="30"/>
  <c r="CR944" i="30"/>
  <c r="BI928" i="30"/>
  <c r="BC928" i="30"/>
  <c r="CT943" i="30" s="1"/>
  <c r="BB928" i="30"/>
  <c r="CR943" i="30" s="1"/>
  <c r="BI927" i="30"/>
  <c r="BC927" i="30"/>
  <c r="CT942" i="30"/>
  <c r="BB927" i="30"/>
  <c r="CR942" i="30"/>
  <c r="BB911" i="30"/>
  <c r="CR926" i="30"/>
  <c r="BI926" i="30"/>
  <c r="BC926" i="30"/>
  <c r="CT941" i="30" s="1"/>
  <c r="BI925" i="30"/>
  <c r="BC925" i="30"/>
  <c r="CT940" i="30"/>
  <c r="BB925" i="30"/>
  <c r="CR940" i="30"/>
  <c r="BC909" i="30"/>
  <c r="CT924" i="30"/>
  <c r="BI924" i="30"/>
  <c r="BB924" i="30"/>
  <c r="CR939" i="30" s="1"/>
  <c r="BI923" i="30"/>
  <c r="BC923" i="30"/>
  <c r="CT938" i="30"/>
  <c r="BB907" i="30"/>
  <c r="CR922" i="30"/>
  <c r="BI922" i="30"/>
  <c r="BB922" i="30"/>
  <c r="CR937" i="30" s="1"/>
  <c r="BI921" i="30"/>
  <c r="BC921" i="30"/>
  <c r="CT936" i="30"/>
  <c r="BB921" i="30"/>
  <c r="CR936" i="30"/>
  <c r="BI920" i="30"/>
  <c r="BB920" i="30"/>
  <c r="CR935" i="30" s="1"/>
  <c r="BI919" i="30"/>
  <c r="BC919" i="30"/>
  <c r="CT934" i="30"/>
  <c r="BB919" i="30"/>
  <c r="CR934" i="30"/>
  <c r="BB903" i="30"/>
  <c r="CR918" i="30"/>
  <c r="BI918" i="30"/>
  <c r="BC918" i="30"/>
  <c r="CT933" i="30" s="1"/>
  <c r="BI917" i="30"/>
  <c r="BC917" i="30"/>
  <c r="CT932" i="30"/>
  <c r="BB917" i="30"/>
  <c r="CR932" i="30"/>
  <c r="BC901" i="30"/>
  <c r="CT916" i="30"/>
  <c r="BI916" i="30"/>
  <c r="BB916" i="30"/>
  <c r="CR931" i="30" s="1"/>
  <c r="BI915" i="30"/>
  <c r="BC915" i="30"/>
  <c r="CT930" i="30"/>
  <c r="BB899" i="30"/>
  <c r="CR914" i="30"/>
  <c r="BI914" i="30"/>
  <c r="BC914" i="30"/>
  <c r="CT929" i="30" s="1"/>
  <c r="BB914" i="30"/>
  <c r="CR929" i="30" s="1"/>
  <c r="BI913" i="30"/>
  <c r="BC913" i="30"/>
  <c r="CT928" i="30"/>
  <c r="BB913" i="30"/>
  <c r="CR928" i="30"/>
  <c r="BI912" i="30"/>
  <c r="BC912" i="30"/>
  <c r="CT927" i="30" s="1"/>
  <c r="BB912" i="30"/>
  <c r="CR927" i="30" s="1"/>
  <c r="BI911" i="30"/>
  <c r="BC911" i="30"/>
  <c r="CT926" i="30"/>
  <c r="BB895" i="30"/>
  <c r="CR910" i="30"/>
  <c r="BI910" i="30"/>
  <c r="BC910" i="30"/>
  <c r="CT925" i="30" s="1"/>
  <c r="BB910" i="30"/>
  <c r="CR925" i="30" s="1"/>
  <c r="BI909" i="30"/>
  <c r="BB909" i="30"/>
  <c r="CR924" i="30"/>
  <c r="BC893" i="30"/>
  <c r="CT908" i="30"/>
  <c r="BI908" i="30"/>
  <c r="BC908" i="30"/>
  <c r="CT923" i="30" s="1"/>
  <c r="BB908" i="30"/>
  <c r="CR923" i="30" s="1"/>
  <c r="BI907" i="30"/>
  <c r="BC907" i="30"/>
  <c r="CT922" i="30"/>
  <c r="BB891" i="30"/>
  <c r="CR906" i="30"/>
  <c r="BI906" i="30"/>
  <c r="BC906" i="30"/>
  <c r="CT921" i="30" s="1"/>
  <c r="BB906" i="30"/>
  <c r="CR921" i="30" s="1"/>
  <c r="BI905" i="30"/>
  <c r="BC905" i="30"/>
  <c r="CT920" i="30"/>
  <c r="BB905" i="30"/>
  <c r="CR920" i="30"/>
  <c r="BI904" i="30"/>
  <c r="BC904" i="30"/>
  <c r="CT919" i="30" s="1"/>
  <c r="BB904" i="30"/>
  <c r="CR919" i="30" s="1"/>
  <c r="BI903" i="30"/>
  <c r="BC903" i="30"/>
  <c r="CT918" i="30"/>
  <c r="BB887" i="30"/>
  <c r="CR902" i="30"/>
  <c r="BI902" i="30"/>
  <c r="BC902" i="30"/>
  <c r="CT917" i="30" s="1"/>
  <c r="BB902" i="30"/>
  <c r="CR917" i="30" s="1"/>
  <c r="BI901" i="30"/>
  <c r="BB901" i="30"/>
  <c r="CR916" i="30"/>
  <c r="BC885" i="30"/>
  <c r="CT900" i="30"/>
  <c r="BI900" i="30"/>
  <c r="BC900" i="30"/>
  <c r="CT915" i="30" s="1"/>
  <c r="BB900" i="30"/>
  <c r="CR915" i="30" s="1"/>
  <c r="BI899" i="30"/>
  <c r="BC899" i="30"/>
  <c r="CT914" i="30"/>
  <c r="BB883" i="30"/>
  <c r="CR898" i="30"/>
  <c r="BI898" i="30"/>
  <c r="BC898" i="30"/>
  <c r="CT913" i="30" s="1"/>
  <c r="BB898" i="30"/>
  <c r="CR913" i="30" s="1"/>
  <c r="BI897" i="30"/>
  <c r="BC897" i="30"/>
  <c r="CT912" i="30"/>
  <c r="BB897" i="30"/>
  <c r="CR912" i="30"/>
  <c r="BI896" i="30"/>
  <c r="BC896" i="30"/>
  <c r="CT911" i="30" s="1"/>
  <c r="BB896" i="30"/>
  <c r="CR911" i="30" s="1"/>
  <c r="BI895" i="30"/>
  <c r="BC895" i="30"/>
  <c r="CT910" i="30"/>
  <c r="BB879" i="30"/>
  <c r="CR894" i="30"/>
  <c r="BI894" i="30"/>
  <c r="BC894" i="30"/>
  <c r="CT909" i="30" s="1"/>
  <c r="BB894" i="30"/>
  <c r="CR909" i="30" s="1"/>
  <c r="BI893" i="30"/>
  <c r="BB893" i="30"/>
  <c r="CR908" i="30"/>
  <c r="BC877" i="30"/>
  <c r="CT892" i="30"/>
  <c r="BI892" i="30"/>
  <c r="BC892" i="30"/>
  <c r="CT907" i="30" s="1"/>
  <c r="BB892" i="30"/>
  <c r="CR907" i="30" s="1"/>
  <c r="BI891" i="30"/>
  <c r="BC891" i="30"/>
  <c r="CT906" i="30"/>
  <c r="BB875" i="30"/>
  <c r="CR890" i="30"/>
  <c r="BI890" i="30"/>
  <c r="BC890" i="30"/>
  <c r="CT905" i="30" s="1"/>
  <c r="BB890" i="30"/>
  <c r="CR905" i="30" s="1"/>
  <c r="BI889" i="30"/>
  <c r="BC889" i="30"/>
  <c r="CT904" i="30"/>
  <c r="BB889" i="30"/>
  <c r="CR904" i="30"/>
  <c r="BI888" i="30"/>
  <c r="BC888" i="30"/>
  <c r="CT903" i="30" s="1"/>
  <c r="BB888" i="30"/>
  <c r="CR903" i="30" s="1"/>
  <c r="BI887" i="30"/>
  <c r="BC887" i="30"/>
  <c r="CT902" i="30"/>
  <c r="BB871" i="30"/>
  <c r="CR886" i="30"/>
  <c r="BI886" i="30"/>
  <c r="BC886" i="30"/>
  <c r="CT901" i="30" s="1"/>
  <c r="BB886" i="30"/>
  <c r="CR901" i="30" s="1"/>
  <c r="BI885" i="30"/>
  <c r="BB885" i="30"/>
  <c r="CR900" i="30"/>
  <c r="BC869" i="30"/>
  <c r="CT884" i="30"/>
  <c r="BI884" i="30"/>
  <c r="BC884" i="30"/>
  <c r="CT899" i="30" s="1"/>
  <c r="BB884" i="30"/>
  <c r="CR899" i="30" s="1"/>
  <c r="BI883" i="30"/>
  <c r="BC883" i="30"/>
  <c r="CT898" i="30"/>
  <c r="BB867" i="30"/>
  <c r="CR882" i="30"/>
  <c r="BI882" i="30"/>
  <c r="BC882" i="30"/>
  <c r="CT897" i="30" s="1"/>
  <c r="BB882" i="30"/>
  <c r="CR897" i="30" s="1"/>
  <c r="BI881" i="30"/>
  <c r="BC881" i="30"/>
  <c r="CT896" i="30"/>
  <c r="BB881" i="30"/>
  <c r="CR896" i="30"/>
  <c r="BI880" i="30"/>
  <c r="BC880" i="30"/>
  <c r="CT895" i="30" s="1"/>
  <c r="BB880" i="30"/>
  <c r="CR895" i="30" s="1"/>
  <c r="BI879" i="30"/>
  <c r="BC879" i="30"/>
  <c r="CT894" i="30"/>
  <c r="BB863" i="30"/>
  <c r="CR878" i="30"/>
  <c r="BI878" i="30"/>
  <c r="BC878" i="30"/>
  <c r="CT893" i="30" s="1"/>
  <c r="BB878" i="30"/>
  <c r="CR893" i="30" s="1"/>
  <c r="BI877" i="30"/>
  <c r="BB877" i="30"/>
  <c r="CR892" i="30"/>
  <c r="BC861" i="30"/>
  <c r="CT876" i="30"/>
  <c r="BI876" i="30"/>
  <c r="BC876" i="30"/>
  <c r="CT891" i="30" s="1"/>
  <c r="BB876" i="30"/>
  <c r="CR891" i="30" s="1"/>
  <c r="BI875" i="30"/>
  <c r="BC875" i="30"/>
  <c r="CT890" i="30"/>
  <c r="BB859" i="30"/>
  <c r="CR874" i="30"/>
  <c r="BI874" i="30"/>
  <c r="BC874" i="30"/>
  <c r="CT889" i="30" s="1"/>
  <c r="BB874" i="30"/>
  <c r="CR889" i="30" s="1"/>
  <c r="BI873" i="30"/>
  <c r="BC873" i="30"/>
  <c r="CT888" i="30"/>
  <c r="BB873" i="30"/>
  <c r="CR888" i="30"/>
  <c r="BI872" i="30"/>
  <c r="BC872" i="30"/>
  <c r="CT887" i="30" s="1"/>
  <c r="BB872" i="30"/>
  <c r="CR887" i="30" s="1"/>
  <c r="BI871" i="30"/>
  <c r="BC871" i="30"/>
  <c r="CT886" i="30"/>
  <c r="BB855" i="30"/>
  <c r="CR870" i="30"/>
  <c r="BI870" i="30"/>
  <c r="BC870" i="30"/>
  <c r="CT885" i="30" s="1"/>
  <c r="BB870" i="30"/>
  <c r="CR885" i="30" s="1"/>
  <c r="BI869" i="30"/>
  <c r="BB869" i="30"/>
  <c r="CR884" i="30"/>
  <c r="BC853" i="30"/>
  <c r="CT868" i="30"/>
  <c r="BI868" i="30"/>
  <c r="BC868" i="30"/>
  <c r="CT883" i="30" s="1"/>
  <c r="BB868" i="30"/>
  <c r="CR883" i="30" s="1"/>
  <c r="BI867" i="30"/>
  <c r="BC867" i="30"/>
  <c r="CT882" i="30"/>
  <c r="BB851" i="30"/>
  <c r="CR866" i="30"/>
  <c r="BI866" i="30"/>
  <c r="BC866" i="30"/>
  <c r="CT881" i="30" s="1"/>
  <c r="BB866" i="30"/>
  <c r="CR881" i="30" s="1"/>
  <c r="BI865" i="30"/>
  <c r="BC865" i="30"/>
  <c r="CT880" i="30"/>
  <c r="BB865" i="30"/>
  <c r="CR880" i="30"/>
  <c r="BI864" i="30"/>
  <c r="BC864" i="30"/>
  <c r="CT879" i="30" s="1"/>
  <c r="BB864" i="30"/>
  <c r="CR879" i="30" s="1"/>
  <c r="BI863" i="30"/>
  <c r="BC863" i="30"/>
  <c r="CT878" i="30"/>
  <c r="BB847" i="30"/>
  <c r="CR862" i="30"/>
  <c r="BI862" i="30"/>
  <c r="BC862" i="30"/>
  <c r="CT877" i="30" s="1"/>
  <c r="BB862" i="30"/>
  <c r="CR877" i="30" s="1"/>
  <c r="BI861" i="30"/>
  <c r="BB861" i="30"/>
  <c r="CR876" i="30"/>
  <c r="BC845" i="30"/>
  <c r="CT860" i="30"/>
  <c r="BI860" i="30"/>
  <c r="BC860" i="30"/>
  <c r="CT875" i="30" s="1"/>
  <c r="BB860" i="30"/>
  <c r="CR875" i="30" s="1"/>
  <c r="BI859" i="30"/>
  <c r="BC859" i="30"/>
  <c r="CT874" i="30"/>
  <c r="BB843" i="30"/>
  <c r="CR858" i="30"/>
  <c r="BI858" i="30"/>
  <c r="BC858" i="30"/>
  <c r="CT873" i="30" s="1"/>
  <c r="BB858" i="30"/>
  <c r="CR873" i="30" s="1"/>
  <c r="BI857" i="30"/>
  <c r="BC857" i="30"/>
  <c r="CT872" i="30"/>
  <c r="BB857" i="30"/>
  <c r="CR872" i="30"/>
  <c r="BI856" i="30"/>
  <c r="BC856" i="30"/>
  <c r="CT871" i="30" s="1"/>
  <c r="BB856" i="30"/>
  <c r="CR871" i="30" s="1"/>
  <c r="BI855" i="30"/>
  <c r="BC855" i="30"/>
  <c r="CT870" i="30"/>
  <c r="BB839" i="30"/>
  <c r="CR854" i="30"/>
  <c r="BI854" i="30"/>
  <c r="BC854" i="30"/>
  <c r="CT869" i="30" s="1"/>
  <c r="BB854" i="30"/>
  <c r="CR869" i="30" s="1"/>
  <c r="BI853" i="30"/>
  <c r="BB853" i="30"/>
  <c r="CR868" i="30"/>
  <c r="BC837" i="30"/>
  <c r="CT852" i="30"/>
  <c r="BI852" i="30"/>
  <c r="BC852" i="30"/>
  <c r="CT867" i="30" s="1"/>
  <c r="BB852" i="30"/>
  <c r="CR867" i="30" s="1"/>
  <c r="BI851" i="30"/>
  <c r="BC851" i="30"/>
  <c r="CT866" i="30"/>
  <c r="BB835" i="30"/>
  <c r="CR850" i="30"/>
  <c r="BI850" i="30"/>
  <c r="BC850" i="30"/>
  <c r="CT865" i="30" s="1"/>
  <c r="BB850" i="30"/>
  <c r="CR865" i="30" s="1"/>
  <c r="BI849" i="30"/>
  <c r="BC849" i="30"/>
  <c r="CT864" i="30"/>
  <c r="BB849" i="30"/>
  <c r="CR864" i="30"/>
  <c r="BI848" i="30"/>
  <c r="BC848" i="30"/>
  <c r="CT863" i="30" s="1"/>
  <c r="BB848" i="30"/>
  <c r="CR863" i="30" s="1"/>
  <c r="BI847" i="30"/>
  <c r="BC847" i="30"/>
  <c r="CT862" i="30"/>
  <c r="BB831" i="30"/>
  <c r="CR846" i="30"/>
  <c r="BI846" i="30"/>
  <c r="BC846" i="30"/>
  <c r="CT861" i="30" s="1"/>
  <c r="BB846" i="30"/>
  <c r="CR861" i="30" s="1"/>
  <c r="BI845" i="30"/>
  <c r="BB845" i="30"/>
  <c r="CR860" i="30"/>
  <c r="BC829" i="30"/>
  <c r="CT844" i="30"/>
  <c r="BI844" i="30"/>
  <c r="BC844" i="30"/>
  <c r="CT859" i="30" s="1"/>
  <c r="BB844" i="30"/>
  <c r="CR859" i="30" s="1"/>
  <c r="BI843" i="30"/>
  <c r="BC843" i="30"/>
  <c r="CT858" i="30"/>
  <c r="BB827" i="30"/>
  <c r="CR842" i="30"/>
  <c r="BI842" i="30"/>
  <c r="BC842" i="30"/>
  <c r="CT857" i="30" s="1"/>
  <c r="BB842" i="30"/>
  <c r="CR857" i="30" s="1"/>
  <c r="BI841" i="30"/>
  <c r="BC841" i="30"/>
  <c r="CT856" i="30"/>
  <c r="BB841" i="30"/>
  <c r="CR856" i="30"/>
  <c r="BI840" i="30"/>
  <c r="BC840" i="30"/>
  <c r="CT855" i="30" s="1"/>
  <c r="BB840" i="30"/>
  <c r="CR855" i="30" s="1"/>
  <c r="BI839" i="30"/>
  <c r="BC839" i="30"/>
  <c r="CT854" i="30"/>
  <c r="BB823" i="30"/>
  <c r="CR838" i="30"/>
  <c r="BI838" i="30"/>
  <c r="BC838" i="30"/>
  <c r="CT853" i="30" s="1"/>
  <c r="BB838" i="30"/>
  <c r="CR853" i="30" s="1"/>
  <c r="BI837" i="30"/>
  <c r="BB837" i="30"/>
  <c r="CR852" i="30"/>
  <c r="BC821" i="30"/>
  <c r="CT836" i="30"/>
  <c r="BI836" i="30"/>
  <c r="BC836" i="30"/>
  <c r="CT851" i="30" s="1"/>
  <c r="BB836" i="30"/>
  <c r="CR851" i="30" s="1"/>
  <c r="BI835" i="30"/>
  <c r="BC835" i="30"/>
  <c r="CT850" i="30"/>
  <c r="BB819" i="30"/>
  <c r="CR834" i="30"/>
  <c r="BI834" i="30"/>
  <c r="BC834" i="30"/>
  <c r="CT849" i="30" s="1"/>
  <c r="BB834" i="30"/>
  <c r="CR849" i="30" s="1"/>
  <c r="BI833" i="30"/>
  <c r="BC833" i="30"/>
  <c r="CT848" i="30"/>
  <c r="BB833" i="30"/>
  <c r="CR848" i="30"/>
  <c r="BI832" i="30"/>
  <c r="BC832" i="30"/>
  <c r="CT847" i="30" s="1"/>
  <c r="BB832" i="30"/>
  <c r="CR847" i="30" s="1"/>
  <c r="BI831" i="30"/>
  <c r="BC831" i="30"/>
  <c r="CT846" i="30"/>
  <c r="BB815" i="30"/>
  <c r="CR830" i="30"/>
  <c r="BI830" i="30"/>
  <c r="BC830" i="30"/>
  <c r="CT845" i="30" s="1"/>
  <c r="BB830" i="30"/>
  <c r="CR845" i="30" s="1"/>
  <c r="BI829" i="30"/>
  <c r="BB829" i="30"/>
  <c r="CR844" i="30"/>
  <c r="BC813" i="30"/>
  <c r="CT828" i="30"/>
  <c r="BI828" i="30"/>
  <c r="BC828" i="30"/>
  <c r="CT843" i="30" s="1"/>
  <c r="BB828" i="30"/>
  <c r="CR843" i="30" s="1"/>
  <c r="BI827" i="30"/>
  <c r="BC827" i="30"/>
  <c r="CT842" i="30"/>
  <c r="BB811" i="30"/>
  <c r="CR826" i="30"/>
  <c r="BI826" i="30"/>
  <c r="BC826" i="30"/>
  <c r="CT841" i="30" s="1"/>
  <c r="BB826" i="30"/>
  <c r="CR841" i="30" s="1"/>
  <c r="BI825" i="30"/>
  <c r="BC825" i="30"/>
  <c r="CT840" i="30"/>
  <c r="BB825" i="30"/>
  <c r="CR840" i="30"/>
  <c r="BI824" i="30"/>
  <c r="BC824" i="30"/>
  <c r="CT839" i="30" s="1"/>
  <c r="BB824" i="30"/>
  <c r="CR839" i="30" s="1"/>
  <c r="BI823" i="30"/>
  <c r="BC823" i="30"/>
  <c r="CT838" i="30"/>
  <c r="BB807" i="30"/>
  <c r="CR822" i="30"/>
  <c r="BI822" i="30"/>
  <c r="BC822" i="30"/>
  <c r="CT837" i="30" s="1"/>
  <c r="BB822" i="30"/>
  <c r="CR837" i="30" s="1"/>
  <c r="BI821" i="30"/>
  <c r="BB821" i="30"/>
  <c r="CR836" i="30"/>
  <c r="BC805" i="30"/>
  <c r="CT820" i="30"/>
  <c r="BI820" i="30"/>
  <c r="BC820" i="30"/>
  <c r="CT835" i="30" s="1"/>
  <c r="BB820" i="30"/>
  <c r="CR835" i="30" s="1"/>
  <c r="BI819" i="30"/>
  <c r="BC819" i="30"/>
  <c r="CT834" i="30"/>
  <c r="BB803" i="30"/>
  <c r="CR818" i="30"/>
  <c r="BI818" i="30"/>
  <c r="BC818" i="30"/>
  <c r="CT833" i="30" s="1"/>
  <c r="BB818" i="30"/>
  <c r="CR833" i="30" s="1"/>
  <c r="BI817" i="30"/>
  <c r="BC817" i="30"/>
  <c r="CT832" i="30"/>
  <c r="BB817" i="30"/>
  <c r="CR832" i="30"/>
  <c r="BI816" i="30"/>
  <c r="BC816" i="30"/>
  <c r="CT831" i="30" s="1"/>
  <c r="BB816" i="30"/>
  <c r="CR831" i="30" s="1"/>
  <c r="BI815" i="30"/>
  <c r="BC815" i="30"/>
  <c r="CT830" i="30"/>
  <c r="BB799" i="30"/>
  <c r="CR814" i="30"/>
  <c r="BI814" i="30"/>
  <c r="BC814" i="30"/>
  <c r="CT829" i="30" s="1"/>
  <c r="BB814" i="30"/>
  <c r="CR829" i="30" s="1"/>
  <c r="BC798" i="30"/>
  <c r="CT813" i="30" s="1"/>
  <c r="BI813" i="30"/>
  <c r="BB813" i="30"/>
  <c r="CR828" i="30"/>
  <c r="BI812" i="30"/>
  <c r="BC812" i="30"/>
  <c r="CT827" i="30" s="1"/>
  <c r="BB812" i="30"/>
  <c r="CR827" i="30" s="1"/>
  <c r="BB796" i="30"/>
  <c r="CR811" i="30" s="1"/>
  <c r="BI811" i="30"/>
  <c r="BC811" i="30"/>
  <c r="CT826" i="30"/>
  <c r="BB795" i="30"/>
  <c r="CR810" i="30"/>
  <c r="BI810" i="30"/>
  <c r="BC810" i="30"/>
  <c r="CT825" i="30" s="1"/>
  <c r="BB810" i="30"/>
  <c r="CR825" i="30" s="1"/>
  <c r="BC794" i="30"/>
  <c r="CT809" i="30" s="1"/>
  <c r="BI809" i="30"/>
  <c r="BC809" i="30"/>
  <c r="CT824" i="30"/>
  <c r="BB809" i="30"/>
  <c r="CR824" i="30"/>
  <c r="BI808" i="30"/>
  <c r="BC808" i="30"/>
  <c r="CT823" i="30" s="1"/>
  <c r="BB808" i="30"/>
  <c r="CR823" i="30" s="1"/>
  <c r="BI807" i="30"/>
  <c r="BC807" i="30"/>
  <c r="CT822" i="30"/>
  <c r="BB791" i="30"/>
  <c r="CR806" i="30"/>
  <c r="BI806" i="30"/>
  <c r="BC806" i="30"/>
  <c r="CT821" i="30" s="1"/>
  <c r="BB806" i="30"/>
  <c r="CR821" i="30" s="1"/>
  <c r="BC790" i="30"/>
  <c r="CT805" i="30" s="1"/>
  <c r="BI805" i="30"/>
  <c r="BB805" i="30"/>
  <c r="CR820" i="30"/>
  <c r="BC789" i="30"/>
  <c r="CT804" i="30"/>
  <c r="BI804" i="30"/>
  <c r="BC804" i="30"/>
  <c r="CT819" i="30" s="1"/>
  <c r="BB804" i="30"/>
  <c r="CR819" i="30" s="1"/>
  <c r="BI803" i="30"/>
  <c r="BC803" i="30"/>
  <c r="CT818" i="30"/>
  <c r="BB787" i="30"/>
  <c r="CR802" i="30"/>
  <c r="BI802" i="30"/>
  <c r="BC802" i="30"/>
  <c r="CT817" i="30" s="1"/>
  <c r="BB802" i="30"/>
  <c r="CR817" i="30" s="1"/>
  <c r="BC786" i="30"/>
  <c r="CT801" i="30" s="1"/>
  <c r="BI801" i="30"/>
  <c r="BC801" i="30"/>
  <c r="CT816" i="30"/>
  <c r="BB801" i="30"/>
  <c r="CR816" i="30"/>
  <c r="BI800" i="30"/>
  <c r="BC800" i="30"/>
  <c r="CT815" i="30" s="1"/>
  <c r="BB800" i="30"/>
  <c r="CR815" i="30" s="1"/>
  <c r="BI799" i="30"/>
  <c r="BC799" i="30"/>
  <c r="CT814" i="30"/>
  <c r="BB783" i="30"/>
  <c r="CR798" i="30"/>
  <c r="BI798" i="30"/>
  <c r="BB798" i="30"/>
  <c r="CR813" i="30" s="1"/>
  <c r="BI797" i="30"/>
  <c r="BC797" i="30"/>
  <c r="CT812" i="30"/>
  <c r="BB797" i="30"/>
  <c r="CR812" i="30"/>
  <c r="BC781" i="30"/>
  <c r="CT796" i="30"/>
  <c r="BI796" i="30"/>
  <c r="BC796" i="30"/>
  <c r="CT811" i="30" s="1"/>
  <c r="BI795" i="30"/>
  <c r="BC795" i="30"/>
  <c r="CT810" i="30"/>
  <c r="BB779" i="30"/>
  <c r="CR794" i="30"/>
  <c r="BI794" i="30"/>
  <c r="BB794" i="30"/>
  <c r="CR809" i="30" s="1"/>
  <c r="BI793" i="30"/>
  <c r="BC793" i="30"/>
  <c r="CT808" i="30"/>
  <c r="BB793" i="30"/>
  <c r="CR808" i="30"/>
  <c r="BB777" i="30"/>
  <c r="CR792" i="30"/>
  <c r="BI792" i="30"/>
  <c r="BC792" i="30"/>
  <c r="CT807" i="30" s="1"/>
  <c r="BB792" i="30"/>
  <c r="CR807" i="30" s="1"/>
  <c r="BB776" i="30"/>
  <c r="CR791" i="30" s="1"/>
  <c r="BI791" i="30"/>
  <c r="BC791" i="30"/>
  <c r="CT806" i="30"/>
  <c r="BB775" i="30"/>
  <c r="CR790" i="30"/>
  <c r="BI790" i="30"/>
  <c r="BB790" i="30"/>
  <c r="CR805" i="30" s="1"/>
  <c r="BI789" i="30"/>
  <c r="BB789" i="30"/>
  <c r="CR804" i="30"/>
  <c r="BC773" i="30"/>
  <c r="CT788" i="30"/>
  <c r="BB773" i="30"/>
  <c r="CR788" i="30"/>
  <c r="BI788" i="30"/>
  <c r="BC788" i="30"/>
  <c r="CT803" i="30" s="1"/>
  <c r="BB788" i="30"/>
  <c r="CR803" i="30" s="1"/>
  <c r="BI787" i="30"/>
  <c r="BC787" i="30"/>
  <c r="CT802" i="30"/>
  <c r="BB771" i="30"/>
  <c r="CR786" i="30"/>
  <c r="BI786" i="30"/>
  <c r="BB786" i="30"/>
  <c r="CR801" i="30" s="1"/>
  <c r="BI785" i="30"/>
  <c r="BC785" i="30"/>
  <c r="CT800" i="30"/>
  <c r="BB785" i="30"/>
  <c r="CR800" i="30"/>
  <c r="BI784" i="30"/>
  <c r="BC784" i="30"/>
  <c r="CT799" i="30" s="1"/>
  <c r="BB784" i="30"/>
  <c r="CR799" i="30" s="1"/>
  <c r="BI783" i="30"/>
  <c r="BC783" i="30"/>
  <c r="CT798" i="30"/>
  <c r="BB767" i="30"/>
  <c r="CR782" i="30"/>
  <c r="BI782" i="30"/>
  <c r="BC782" i="30"/>
  <c r="CT797" i="30" s="1"/>
  <c r="BB782" i="30"/>
  <c r="CR797" i="30" s="1"/>
  <c r="BI781" i="30"/>
  <c r="BB781" i="30"/>
  <c r="CR796" i="30"/>
  <c r="BB765" i="30"/>
  <c r="CR780" i="30"/>
  <c r="BI780" i="30"/>
  <c r="BC780" i="30"/>
  <c r="CT795" i="30" s="1"/>
  <c r="BB780" i="30"/>
  <c r="CR795" i="30" s="1"/>
  <c r="BI779" i="30"/>
  <c r="BC779" i="30"/>
  <c r="CT794" i="30"/>
  <c r="BB763" i="30"/>
  <c r="CR778" i="30"/>
  <c r="BI778" i="30"/>
  <c r="BC778" i="30"/>
  <c r="CT793" i="30" s="1"/>
  <c r="BB778" i="30"/>
  <c r="CR793" i="30" s="1"/>
  <c r="BI777" i="30"/>
  <c r="BC777" i="30"/>
  <c r="CT792" i="30"/>
  <c r="BB761" i="30"/>
  <c r="CR776" i="30"/>
  <c r="BI776" i="30"/>
  <c r="BC776" i="30"/>
  <c r="CT791" i="30" s="1"/>
  <c r="BI775" i="30"/>
  <c r="BC775" i="30"/>
  <c r="CT790" i="30"/>
  <c r="BB759" i="30"/>
  <c r="CR774" i="30"/>
  <c r="BI774" i="30"/>
  <c r="BC774" i="30"/>
  <c r="CT789" i="30" s="1"/>
  <c r="BB774" i="30"/>
  <c r="CR789" i="30" s="1"/>
  <c r="BI773" i="30"/>
  <c r="BC757" i="30"/>
  <c r="CT772" i="30"/>
  <c r="BI772" i="30"/>
  <c r="BC772" i="30"/>
  <c r="CT787" i="30" s="1"/>
  <c r="BB772" i="30"/>
  <c r="CR787" i="30" s="1"/>
  <c r="BI771" i="30"/>
  <c r="BC771" i="30"/>
  <c r="CT786" i="30"/>
  <c r="BB755" i="30"/>
  <c r="CR770" i="30"/>
  <c r="BI770" i="30"/>
  <c r="BC770" i="30"/>
  <c r="CT785" i="30" s="1"/>
  <c r="BB770" i="30"/>
  <c r="CR785" i="30" s="1"/>
  <c r="BI769" i="30"/>
  <c r="BC769" i="30"/>
  <c r="CT784" i="30"/>
  <c r="BB769" i="30"/>
  <c r="CR784" i="30"/>
  <c r="BI768" i="30"/>
  <c r="BC768" i="30"/>
  <c r="CT783" i="30" s="1"/>
  <c r="BB768" i="30"/>
  <c r="CR783" i="30" s="1"/>
  <c r="BI767" i="30"/>
  <c r="BC767" i="30"/>
  <c r="CT782" i="30"/>
  <c r="BB751" i="30"/>
  <c r="CR766" i="30"/>
  <c r="BI766" i="30"/>
  <c r="BC766" i="30"/>
  <c r="CT781" i="30" s="1"/>
  <c r="BB766" i="30"/>
  <c r="CR781" i="30" s="1"/>
  <c r="BI765" i="30"/>
  <c r="BC765" i="30"/>
  <c r="CT780" i="30"/>
  <c r="BC749" i="30"/>
  <c r="CT764" i="30"/>
  <c r="BI764" i="30"/>
  <c r="BC764" i="30"/>
  <c r="CT779" i="30" s="1"/>
  <c r="BB764" i="30"/>
  <c r="CR779" i="30" s="1"/>
  <c r="BI763" i="30"/>
  <c r="BC763" i="30"/>
  <c r="CT778" i="30"/>
  <c r="BC747" i="30"/>
  <c r="CT762" i="30"/>
  <c r="BB747" i="30"/>
  <c r="CR762" i="30"/>
  <c r="BI762" i="30"/>
  <c r="BC762" i="30"/>
  <c r="CT777" i="30" s="1"/>
  <c r="BB762" i="30"/>
  <c r="CR777" i="30" s="1"/>
  <c r="BI761" i="30"/>
  <c r="BC761" i="30"/>
  <c r="CT776" i="30"/>
  <c r="BI760" i="30"/>
  <c r="BC760" i="30"/>
  <c r="CT775" i="30" s="1"/>
  <c r="BB760" i="30"/>
  <c r="CR775" i="30" s="1"/>
  <c r="BI759" i="30"/>
  <c r="BC759" i="30"/>
  <c r="CT774" i="30"/>
  <c r="BC743" i="30"/>
  <c r="CT758" i="30"/>
  <c r="BB743" i="30"/>
  <c r="CR758" i="30"/>
  <c r="BI758" i="30"/>
  <c r="BC758" i="30"/>
  <c r="CT773" i="30" s="1"/>
  <c r="BB758" i="30"/>
  <c r="CR773" i="30" s="1"/>
  <c r="BC742" i="30"/>
  <c r="CT757" i="30" s="1"/>
  <c r="BI757" i="30"/>
  <c r="BB757" i="30"/>
  <c r="CR772" i="30"/>
  <c r="BC741" i="30"/>
  <c r="CT756" i="30"/>
  <c r="BB741" i="30"/>
  <c r="CR756" i="30"/>
  <c r="BI756" i="30"/>
  <c r="BC756" i="30"/>
  <c r="CT771" i="30" s="1"/>
  <c r="BB756" i="30"/>
  <c r="CR771" i="30" s="1"/>
  <c r="BI755" i="30"/>
  <c r="BC755" i="30"/>
  <c r="CT770" i="30"/>
  <c r="BC739" i="30"/>
  <c r="CT754" i="30"/>
  <c r="BB739" i="30"/>
  <c r="CR754" i="30"/>
  <c r="BI754" i="30"/>
  <c r="BC754" i="30"/>
  <c r="CT769" i="30" s="1"/>
  <c r="BB754" i="30"/>
  <c r="CR769" i="30" s="1"/>
  <c r="BC738" i="30"/>
  <c r="CT753" i="30" s="1"/>
  <c r="BI753" i="30"/>
  <c r="BC753" i="30"/>
  <c r="CT768" i="30"/>
  <c r="BB753" i="30"/>
  <c r="CR768" i="30"/>
  <c r="BI752" i="30"/>
  <c r="BC752" i="30"/>
  <c r="CT767" i="30" s="1"/>
  <c r="BB752" i="30"/>
  <c r="CR767" i="30" s="1"/>
  <c r="BI751" i="30"/>
  <c r="BC751" i="30"/>
  <c r="CT766" i="30"/>
  <c r="BB735" i="30"/>
  <c r="CR750" i="30"/>
  <c r="BI750" i="30"/>
  <c r="BC750" i="30"/>
  <c r="CT765" i="30" s="1"/>
  <c r="BB750" i="30"/>
  <c r="CR765" i="30" s="1"/>
  <c r="BI749" i="30"/>
  <c r="BB749" i="30"/>
  <c r="CR764" i="30"/>
  <c r="BI748" i="30"/>
  <c r="BC748" i="30"/>
  <c r="CT763" i="30" s="1"/>
  <c r="BB748" i="30"/>
  <c r="CR763" i="30" s="1"/>
  <c r="BB732" i="30"/>
  <c r="CR747" i="30" s="1"/>
  <c r="BI747" i="30"/>
  <c r="BC731" i="30"/>
  <c r="CT746" i="30"/>
  <c r="BB731" i="30"/>
  <c r="CR746" i="30"/>
  <c r="BI746" i="30"/>
  <c r="BC746" i="30"/>
  <c r="CT761" i="30" s="1"/>
  <c r="BB746" i="30"/>
  <c r="CR761" i="30" s="1"/>
  <c r="BI745" i="30"/>
  <c r="BC745" i="30"/>
  <c r="CT760" i="30"/>
  <c r="BB745" i="30"/>
  <c r="CR760" i="30"/>
  <c r="BI744" i="30"/>
  <c r="BC744" i="30"/>
  <c r="CT759" i="30" s="1"/>
  <c r="BB744" i="30"/>
  <c r="CR759" i="30" s="1"/>
  <c r="BB728" i="30"/>
  <c r="CR743" i="30" s="1"/>
  <c r="BI743" i="30"/>
  <c r="BC727" i="30"/>
  <c r="CT742" i="30"/>
  <c r="BB727" i="30"/>
  <c r="CR742" i="30"/>
  <c r="BI742" i="30"/>
  <c r="BB742" i="30"/>
  <c r="CR757" i="30" s="1"/>
  <c r="BC726" i="30"/>
  <c r="CT741" i="30" s="1"/>
  <c r="BI741" i="30"/>
  <c r="BC725" i="30"/>
  <c r="CT740" i="30"/>
  <c r="BB725" i="30"/>
  <c r="CR740" i="30"/>
  <c r="BI740" i="30"/>
  <c r="BC740" i="30"/>
  <c r="CT755" i="30" s="1"/>
  <c r="BB740" i="30"/>
  <c r="CR755" i="30" s="1"/>
  <c r="BI739" i="30"/>
  <c r="BB723" i="30"/>
  <c r="CR738" i="30"/>
  <c r="BI738" i="30"/>
  <c r="BB738" i="30"/>
  <c r="CR753" i="30" s="1"/>
  <c r="BC722" i="30"/>
  <c r="CT737" i="30" s="1"/>
  <c r="BI737" i="30"/>
  <c r="BC737" i="30"/>
  <c r="CT752" i="30"/>
  <c r="BB737" i="30"/>
  <c r="CR752" i="30"/>
  <c r="BI736" i="30"/>
  <c r="BC736" i="30"/>
  <c r="CT751" i="30" s="1"/>
  <c r="BB736" i="30"/>
  <c r="CR751" i="30" s="1"/>
  <c r="BI735" i="30"/>
  <c r="BC735" i="30"/>
  <c r="CT750" i="30"/>
  <c r="BB719" i="30"/>
  <c r="CR734" i="30"/>
  <c r="BI734" i="30"/>
  <c r="BC734" i="30"/>
  <c r="CT749" i="30" s="1"/>
  <c r="BB734" i="30"/>
  <c r="CR749" i="30" s="1"/>
  <c r="BI733" i="30"/>
  <c r="BC733" i="30"/>
  <c r="CT748" i="30"/>
  <c r="BB733" i="30"/>
  <c r="CR748" i="30"/>
  <c r="BB717" i="30"/>
  <c r="CR732" i="30"/>
  <c r="BI732" i="30"/>
  <c r="BC732" i="30"/>
  <c r="CT747" i="30" s="1"/>
  <c r="BB716" i="30"/>
  <c r="CR731" i="30" s="1"/>
  <c r="BI731" i="30"/>
  <c r="BB715" i="30"/>
  <c r="CR730" i="30"/>
  <c r="BI730" i="30"/>
  <c r="BC730" i="30"/>
  <c r="CT745" i="30" s="1"/>
  <c r="BB730" i="30"/>
  <c r="CR745" i="30" s="1"/>
  <c r="BI729" i="30"/>
  <c r="BC729" i="30"/>
  <c r="CT744" i="30"/>
  <c r="BB729" i="30"/>
  <c r="CR744" i="30"/>
  <c r="BI728" i="30"/>
  <c r="BC728" i="30"/>
  <c r="CT743" i="30" s="1"/>
  <c r="BI727" i="30"/>
  <c r="BB711" i="30"/>
  <c r="CR726" i="30"/>
  <c r="BI726" i="30"/>
  <c r="BB726" i="30"/>
  <c r="CR741" i="30" s="1"/>
  <c r="BI725" i="30"/>
  <c r="BC709" i="30"/>
  <c r="CT724" i="30"/>
  <c r="BI724" i="30"/>
  <c r="BC724" i="30"/>
  <c r="CT739" i="30" s="1"/>
  <c r="BB724" i="30"/>
  <c r="CR739" i="30" s="1"/>
  <c r="BB708" i="30"/>
  <c r="CR723" i="30" s="1"/>
  <c r="BI723" i="30"/>
  <c r="BC723" i="30"/>
  <c r="CT738" i="30"/>
  <c r="BB707" i="30"/>
  <c r="CR722" i="30"/>
  <c r="BI722" i="30"/>
  <c r="BB722" i="30"/>
  <c r="CR737" i="30" s="1"/>
  <c r="BI721" i="30"/>
  <c r="BC721" i="30"/>
  <c r="CT736" i="30"/>
  <c r="BB721" i="30"/>
  <c r="CR736" i="30"/>
  <c r="BI720" i="30"/>
  <c r="BC720" i="30"/>
  <c r="CT735" i="30" s="1"/>
  <c r="BB720" i="30"/>
  <c r="CR735" i="30" s="1"/>
  <c r="BI719" i="30"/>
  <c r="BC719" i="30"/>
  <c r="CT734" i="30"/>
  <c r="BB703" i="30"/>
  <c r="CR718" i="30"/>
  <c r="BI718" i="30"/>
  <c r="BC718" i="30"/>
  <c r="CT733" i="30" s="1"/>
  <c r="BB718" i="30"/>
  <c r="CR733" i="30" s="1"/>
  <c r="BI717" i="30"/>
  <c r="BC717" i="30"/>
  <c r="CT732" i="30"/>
  <c r="BB701" i="30"/>
  <c r="CR716" i="30"/>
  <c r="BI716" i="30"/>
  <c r="BC716" i="30"/>
  <c r="CT731" i="30" s="1"/>
  <c r="BI715" i="30"/>
  <c r="BC715" i="30"/>
  <c r="CT730" i="30"/>
  <c r="BB699" i="30"/>
  <c r="CR714" i="30"/>
  <c r="BI714" i="30"/>
  <c r="BC714" i="30"/>
  <c r="CT729" i="30" s="1"/>
  <c r="BB714" i="30"/>
  <c r="CR729" i="30" s="1"/>
  <c r="BI713" i="30"/>
  <c r="BC713" i="30"/>
  <c r="CT728" i="30"/>
  <c r="BB713" i="30"/>
  <c r="CR728" i="30"/>
  <c r="BI712" i="30"/>
  <c r="BC712" i="30"/>
  <c r="CT727" i="30" s="1"/>
  <c r="BB712" i="30"/>
  <c r="CR727" i="30" s="1"/>
  <c r="BI711" i="30"/>
  <c r="BC711" i="30"/>
  <c r="CT726" i="30"/>
  <c r="BB695" i="30"/>
  <c r="CR710" i="30"/>
  <c r="BI710" i="30"/>
  <c r="BC710" i="30"/>
  <c r="CT725" i="30" s="1"/>
  <c r="BB710" i="30"/>
  <c r="CR725" i="30" s="1"/>
  <c r="BI709" i="30"/>
  <c r="BB709" i="30"/>
  <c r="CR724" i="30"/>
  <c r="BC693" i="30"/>
  <c r="CT708" i="30"/>
  <c r="BI708" i="30"/>
  <c r="BC708" i="30"/>
  <c r="CT723" i="30" s="1"/>
  <c r="BI707" i="30"/>
  <c r="BC707" i="30"/>
  <c r="CT722" i="30"/>
  <c r="BB691" i="30"/>
  <c r="CR706" i="30"/>
  <c r="BI706" i="30"/>
  <c r="BC706" i="30"/>
  <c r="CT721" i="30" s="1"/>
  <c r="BB706" i="30"/>
  <c r="CR721" i="30" s="1"/>
  <c r="BI705" i="30"/>
  <c r="BC705" i="30"/>
  <c r="CT720" i="30"/>
  <c r="BB705" i="30"/>
  <c r="CR720" i="30"/>
  <c r="BI704" i="30"/>
  <c r="BC704" i="30"/>
  <c r="CT719" i="30" s="1"/>
  <c r="BB704" i="30"/>
  <c r="CR719" i="30" s="1"/>
  <c r="BI703" i="30"/>
  <c r="BC703" i="30"/>
  <c r="CT718" i="30"/>
  <c r="BB687" i="30"/>
  <c r="CR702" i="30"/>
  <c r="BI702" i="30"/>
  <c r="BC702" i="30"/>
  <c r="CT717" i="30" s="1"/>
  <c r="BB702" i="30"/>
  <c r="CR717" i="30" s="1"/>
  <c r="BI701" i="30"/>
  <c r="BC701" i="30"/>
  <c r="CT716" i="30"/>
  <c r="BI700" i="30"/>
  <c r="BC700" i="30"/>
  <c r="CT715" i="30" s="1"/>
  <c r="BB700" i="30"/>
  <c r="CR715" i="30" s="1"/>
  <c r="BI699" i="30"/>
  <c r="BC699" i="30"/>
  <c r="CT714" i="30"/>
  <c r="BC683" i="30"/>
  <c r="CT698" i="30"/>
  <c r="BB683" i="30"/>
  <c r="CR698" i="30"/>
  <c r="BI698" i="30"/>
  <c r="BC698" i="30"/>
  <c r="CT713" i="30" s="1"/>
  <c r="BB698" i="30"/>
  <c r="CR713" i="30" s="1"/>
  <c r="BI697" i="30"/>
  <c r="BC697" i="30"/>
  <c r="CT712" i="30"/>
  <c r="BB697" i="30"/>
  <c r="CR712" i="30"/>
  <c r="BI696" i="30"/>
  <c r="BC696" i="30"/>
  <c r="CT711" i="30" s="1"/>
  <c r="BB696" i="30"/>
  <c r="CR711" i="30" s="1"/>
  <c r="BI695" i="30"/>
  <c r="BC695" i="30"/>
  <c r="CT710" i="30"/>
  <c r="BC679" i="30"/>
  <c r="CT694" i="30"/>
  <c r="BB679" i="30"/>
  <c r="CR694" i="30"/>
  <c r="BI694" i="30"/>
  <c r="BC694" i="30"/>
  <c r="CT709" i="30" s="1"/>
  <c r="BB694" i="30"/>
  <c r="CR709" i="30" s="1"/>
  <c r="BC678" i="30"/>
  <c r="CT693" i="30" s="1"/>
  <c r="BI693" i="30"/>
  <c r="BB693" i="30"/>
  <c r="CR708" i="30"/>
  <c r="BC677" i="30"/>
  <c r="CT692" i="30"/>
  <c r="BB677" i="30"/>
  <c r="CR692" i="30"/>
  <c r="BI692" i="30"/>
  <c r="BC692" i="30"/>
  <c r="CT707" i="30" s="1"/>
  <c r="BB692" i="30"/>
  <c r="CR707" i="30" s="1"/>
  <c r="BI691" i="30"/>
  <c r="BC691" i="30"/>
  <c r="CT706" i="30"/>
  <c r="BB675" i="30"/>
  <c r="CR690" i="30"/>
  <c r="BI690" i="30"/>
  <c r="BC690" i="30"/>
  <c r="CT705" i="30" s="1"/>
  <c r="BB690" i="30"/>
  <c r="CR705" i="30" s="1"/>
  <c r="BC674" i="30"/>
  <c r="CT689" i="30" s="1"/>
  <c r="BI689" i="30"/>
  <c r="BC689" i="30"/>
  <c r="CT704" i="30"/>
  <c r="BB689" i="30"/>
  <c r="CR704" i="30"/>
  <c r="BI688" i="30"/>
  <c r="BC688" i="30"/>
  <c r="CT703" i="30" s="1"/>
  <c r="BB688" i="30"/>
  <c r="CR703" i="30" s="1"/>
  <c r="BI687" i="30"/>
  <c r="BC687" i="30"/>
  <c r="CT702" i="30"/>
  <c r="BB671" i="30"/>
  <c r="CR686" i="30"/>
  <c r="BI686" i="30"/>
  <c r="BC686" i="30"/>
  <c r="CT701" i="30" s="1"/>
  <c r="BB686" i="30"/>
  <c r="CR701" i="30" s="1"/>
  <c r="BI685" i="30"/>
  <c r="BC685" i="30"/>
  <c r="CT700" i="30"/>
  <c r="BB685" i="30"/>
  <c r="CR700" i="30"/>
  <c r="BI684" i="30"/>
  <c r="BC684" i="30"/>
  <c r="CT699" i="30" s="1"/>
  <c r="BB684" i="30"/>
  <c r="CR699" i="30" s="1"/>
  <c r="BB668" i="30"/>
  <c r="CR683" i="30" s="1"/>
  <c r="BI683" i="30"/>
  <c r="BC667" i="30"/>
  <c r="CT682" i="30"/>
  <c r="BB667" i="30"/>
  <c r="CR682" i="30"/>
  <c r="BI682" i="30"/>
  <c r="BC682" i="30"/>
  <c r="CT697" i="30" s="1"/>
  <c r="BB682" i="30"/>
  <c r="CR697" i="30" s="1"/>
  <c r="BI681" i="30"/>
  <c r="BC681" i="30"/>
  <c r="CT696" i="30"/>
  <c r="BB681" i="30"/>
  <c r="CR696" i="30"/>
  <c r="BI680" i="30"/>
  <c r="BC680" i="30"/>
  <c r="CT695" i="30" s="1"/>
  <c r="BB680" i="30"/>
  <c r="CR695" i="30" s="1"/>
  <c r="BI679" i="30"/>
  <c r="BC663" i="30"/>
  <c r="CT678" i="30"/>
  <c r="BB663" i="30"/>
  <c r="CR678" i="30"/>
  <c r="BI678" i="30"/>
  <c r="BB678" i="30"/>
  <c r="CR693" i="30" s="1"/>
  <c r="BC662" i="30"/>
  <c r="CT677" i="30" s="1"/>
  <c r="BI677" i="30"/>
  <c r="BC661" i="30"/>
  <c r="CT676" i="30"/>
  <c r="BB661" i="30"/>
  <c r="CR676" i="30"/>
  <c r="BI676" i="30"/>
  <c r="BC676" i="30"/>
  <c r="CT691" i="30" s="1"/>
  <c r="BB676" i="30"/>
  <c r="CR691" i="30" s="1"/>
  <c r="BI675" i="30"/>
  <c r="BC675" i="30"/>
  <c r="CT690" i="30"/>
  <c r="BB659" i="30"/>
  <c r="CR674" i="30"/>
  <c r="BI674" i="30"/>
  <c r="BB674" i="30"/>
  <c r="CR689" i="30" s="1"/>
  <c r="BC658" i="30"/>
  <c r="CT673" i="30" s="1"/>
  <c r="BI673" i="30"/>
  <c r="BC673" i="30"/>
  <c r="CT688" i="30"/>
  <c r="BB673" i="30"/>
  <c r="CR688" i="30"/>
  <c r="BI672" i="30"/>
  <c r="BC672" i="30"/>
  <c r="CT687" i="30" s="1"/>
  <c r="BB672" i="30"/>
  <c r="CR687" i="30" s="1"/>
  <c r="BI671" i="30"/>
  <c r="BC671" i="30"/>
  <c r="CT686" i="30"/>
  <c r="BB655" i="30"/>
  <c r="CR670" i="30"/>
  <c r="BI670" i="30"/>
  <c r="BC670" i="30"/>
  <c r="CT685" i="30" s="1"/>
  <c r="BB670" i="30"/>
  <c r="CR685" i="30" s="1"/>
  <c r="BI669" i="30"/>
  <c r="BC669" i="30"/>
  <c r="CT684" i="30"/>
  <c r="BB669" i="30"/>
  <c r="CR684" i="30"/>
  <c r="BB653" i="30"/>
  <c r="CR668" i="30"/>
  <c r="BI668" i="30"/>
  <c r="BC668" i="30"/>
  <c r="CT683" i="30" s="1"/>
  <c r="BB652" i="30"/>
  <c r="CR667" i="30" s="1"/>
  <c r="BI667" i="30"/>
  <c r="BB651" i="30"/>
  <c r="CR666" i="30"/>
  <c r="BI666" i="30"/>
  <c r="BC666" i="30"/>
  <c r="CT681" i="30" s="1"/>
  <c r="BB666" i="30"/>
  <c r="CR681" i="30" s="1"/>
  <c r="BI665" i="30"/>
  <c r="BC665" i="30"/>
  <c r="CT680" i="30"/>
  <c r="BB665" i="30"/>
  <c r="CR680" i="30"/>
  <c r="BI664" i="30"/>
  <c r="BC664" i="30"/>
  <c r="CT679" i="30" s="1"/>
  <c r="BB664" i="30"/>
  <c r="CR679" i="30" s="1"/>
  <c r="BB648" i="30"/>
  <c r="CR663" i="30" s="1"/>
  <c r="BI663" i="30"/>
  <c r="BB647" i="30"/>
  <c r="CR662" i="30"/>
  <c r="BI662" i="30"/>
  <c r="BB662" i="30"/>
  <c r="CR677" i="30" s="1"/>
  <c r="BI661" i="30"/>
  <c r="BC645" i="30"/>
  <c r="CT660" i="30"/>
  <c r="BI660" i="30"/>
  <c r="BC660" i="30"/>
  <c r="CT675" i="30" s="1"/>
  <c r="BB660" i="30"/>
  <c r="CR675" i="30" s="1"/>
  <c r="BB644" i="30"/>
  <c r="CR659" i="30" s="1"/>
  <c r="BI659" i="30"/>
  <c r="BC659" i="30"/>
  <c r="CT674" i="30"/>
  <c r="BB643" i="30"/>
  <c r="CR658" i="30"/>
  <c r="BI658" i="30"/>
  <c r="BB658" i="30"/>
  <c r="CR673" i="30" s="1"/>
  <c r="BI657" i="30"/>
  <c r="BC657" i="30"/>
  <c r="CT672" i="30"/>
  <c r="BB657" i="30"/>
  <c r="CR672" i="30"/>
  <c r="BI656" i="30"/>
  <c r="BC656" i="30"/>
  <c r="CT671" i="30" s="1"/>
  <c r="BB656" i="30"/>
  <c r="CR671" i="30" s="1"/>
  <c r="BI655" i="30"/>
  <c r="BC655" i="30"/>
  <c r="CT670" i="30"/>
  <c r="BB639" i="30"/>
  <c r="CR654" i="30"/>
  <c r="BI654" i="30"/>
  <c r="BC654" i="30"/>
  <c r="CT669" i="30" s="1"/>
  <c r="BB654" i="30"/>
  <c r="CR669" i="30" s="1"/>
  <c r="BI653" i="30"/>
  <c r="BC653" i="30"/>
  <c r="CT668" i="30"/>
  <c r="BI652" i="30"/>
  <c r="BC652" i="30"/>
  <c r="CT667" i="30" s="1"/>
  <c r="BI651" i="30"/>
  <c r="BC651" i="30"/>
  <c r="CT666" i="30"/>
  <c r="BC635" i="30"/>
  <c r="CT650" i="30"/>
  <c r="BI650" i="30"/>
  <c r="BC650" i="30"/>
  <c r="CT665" i="30" s="1"/>
  <c r="BB650" i="30"/>
  <c r="CR665" i="30" s="1"/>
  <c r="BI649" i="30"/>
  <c r="BC649" i="30"/>
  <c r="CT664" i="30"/>
  <c r="BB649" i="30"/>
  <c r="CR664" i="30"/>
  <c r="BI648" i="30"/>
  <c r="BC648" i="30"/>
  <c r="CT663" i="30" s="1"/>
  <c r="BI647" i="30"/>
  <c r="BC647" i="30"/>
  <c r="CT662" i="30"/>
  <c r="BC631" i="30"/>
  <c r="CT646" i="30"/>
  <c r="BB631" i="30"/>
  <c r="CR646" i="30"/>
  <c r="BI646" i="30"/>
  <c r="BC646" i="30"/>
  <c r="CT661" i="30" s="1"/>
  <c r="BB646" i="30"/>
  <c r="CR661" i="30" s="1"/>
  <c r="BC630" i="30"/>
  <c r="CT645" i="30" s="1"/>
  <c r="BI645" i="30"/>
  <c r="BB645" i="30"/>
  <c r="CR660" i="30"/>
  <c r="BI644" i="30"/>
  <c r="BC644" i="30"/>
  <c r="CT659" i="30" s="1"/>
  <c r="BI643" i="30"/>
  <c r="BC643" i="30"/>
  <c r="CT658" i="30"/>
  <c r="BC627" i="30"/>
  <c r="CT642" i="30"/>
  <c r="BB627" i="30"/>
  <c r="CR642" i="30"/>
  <c r="BI642" i="30"/>
  <c r="BC642" i="30"/>
  <c r="CT657" i="30" s="1"/>
  <c r="BB642" i="30"/>
  <c r="CR657" i="30" s="1"/>
  <c r="BI641" i="30"/>
  <c r="BC641" i="30"/>
  <c r="CT656" i="30"/>
  <c r="BB641" i="30"/>
  <c r="CR656" i="30"/>
  <c r="BI640" i="30"/>
  <c r="BC640" i="30"/>
  <c r="CT655" i="30" s="1"/>
  <c r="BB640" i="30"/>
  <c r="CR655" i="30" s="1"/>
  <c r="BI639" i="30"/>
  <c r="BC639" i="30"/>
  <c r="CT654" i="30"/>
  <c r="BB623" i="30"/>
  <c r="CR638" i="30"/>
  <c r="BI638" i="30"/>
  <c r="BC638" i="30"/>
  <c r="CT653" i="30" s="1"/>
  <c r="BB638" i="30"/>
  <c r="CR653" i="30" s="1"/>
  <c r="BB622" i="30"/>
  <c r="CR637" i="30" s="1"/>
  <c r="BI637" i="30"/>
  <c r="BC637" i="30"/>
  <c r="CT652" i="30"/>
  <c r="BB637" i="30"/>
  <c r="CR652" i="30"/>
  <c r="BI636" i="30"/>
  <c r="BC636" i="30"/>
  <c r="CT651" i="30" s="1"/>
  <c r="BB636" i="30"/>
  <c r="CR651" i="30" s="1"/>
  <c r="BI635" i="30"/>
  <c r="BB635" i="30"/>
  <c r="CR650" i="30"/>
  <c r="BB619" i="30"/>
  <c r="CR634" i="30"/>
  <c r="BI634" i="30"/>
  <c r="BC634" i="30"/>
  <c r="CT649" i="30" s="1"/>
  <c r="BB634" i="30"/>
  <c r="CR649" i="30" s="1"/>
  <c r="BB618" i="30"/>
  <c r="CR633" i="30" s="1"/>
  <c r="BI633" i="30"/>
  <c r="BC633" i="30"/>
  <c r="CT648" i="30"/>
  <c r="BB633" i="30"/>
  <c r="CR648" i="30"/>
  <c r="BC617" i="30"/>
  <c r="CT632" i="30"/>
  <c r="BI632" i="30"/>
  <c r="BC632" i="30"/>
  <c r="CT647" i="30" s="1"/>
  <c r="BB632" i="30"/>
  <c r="CR647" i="30" s="1"/>
  <c r="BI631" i="30"/>
  <c r="BB615" i="30"/>
  <c r="CR630" i="30"/>
  <c r="BI630" i="30"/>
  <c r="BB630" i="30"/>
  <c r="CR645" i="30" s="1"/>
  <c r="BB614" i="30"/>
  <c r="CR629" i="30" s="1"/>
  <c r="BI629" i="30"/>
  <c r="BC629" i="30"/>
  <c r="CT644" i="30"/>
  <c r="BB629" i="30"/>
  <c r="CR644" i="30"/>
  <c r="BC613" i="30"/>
  <c r="CT628" i="30"/>
  <c r="BI628" i="30"/>
  <c r="BC628" i="30"/>
  <c r="CT643" i="30" s="1"/>
  <c r="BB628" i="30"/>
  <c r="CR643" i="30" s="1"/>
  <c r="BI627" i="30"/>
  <c r="BB611" i="30"/>
  <c r="CR626" i="30"/>
  <c r="BI626" i="30"/>
  <c r="BC626" i="30"/>
  <c r="CT641" i="30" s="1"/>
  <c r="BB626" i="30"/>
  <c r="CR641" i="30" s="1"/>
  <c r="BB610" i="30"/>
  <c r="CR625" i="30" s="1"/>
  <c r="BI625" i="30"/>
  <c r="BC625" i="30"/>
  <c r="CT640" i="30"/>
  <c r="BB625" i="30"/>
  <c r="CR640" i="30"/>
  <c r="BI624" i="30"/>
  <c r="BC624" i="30"/>
  <c r="CT639" i="30" s="1"/>
  <c r="BB624" i="30"/>
  <c r="CR639" i="30" s="1"/>
  <c r="BI623" i="30"/>
  <c r="BC623" i="30"/>
  <c r="CT638" i="30"/>
  <c r="BB607" i="30"/>
  <c r="CR622" i="30"/>
  <c r="BI622" i="30"/>
  <c r="BC622" i="30"/>
  <c r="CT637" i="30" s="1"/>
  <c r="BB606" i="30"/>
  <c r="CR621" i="30" s="1"/>
  <c r="BI621" i="30"/>
  <c r="BC621" i="30"/>
  <c r="CT636" i="30"/>
  <c r="BB621" i="30"/>
  <c r="CR636" i="30"/>
  <c r="BI620" i="30"/>
  <c r="BC620" i="30"/>
  <c r="CT635" i="30" s="1"/>
  <c r="BB620" i="30"/>
  <c r="CR635" i="30" s="1"/>
  <c r="BI619" i="30"/>
  <c r="BC619" i="30"/>
  <c r="CT634" i="30"/>
  <c r="BB603" i="30"/>
  <c r="CR618" i="30"/>
  <c r="BI618" i="30"/>
  <c r="BC618" i="30"/>
  <c r="CT633" i="30" s="1"/>
  <c r="BB602" i="30"/>
  <c r="CR617" i="30" s="1"/>
  <c r="BI617" i="30"/>
  <c r="BB617" i="30"/>
  <c r="CR632" i="30"/>
  <c r="BI616" i="30"/>
  <c r="BC616" i="30"/>
  <c r="CT631" i="30" s="1"/>
  <c r="BB616" i="30"/>
  <c r="CR631" i="30" s="1"/>
  <c r="BI615" i="30"/>
  <c r="BC615" i="30"/>
  <c r="CT630" i="30"/>
  <c r="BB599" i="30"/>
  <c r="CR614" i="30"/>
  <c r="BI614" i="30"/>
  <c r="BC614" i="30"/>
  <c r="CT629" i="30" s="1"/>
  <c r="BB598" i="30"/>
  <c r="CR613" i="30" s="1"/>
  <c r="BI613" i="30"/>
  <c r="BB613" i="30"/>
  <c r="CR628" i="30"/>
  <c r="BC597" i="30"/>
  <c r="CT612" i="30"/>
  <c r="BI612" i="30"/>
  <c r="BC612" i="30"/>
  <c r="CT627" i="30" s="1"/>
  <c r="BB612" i="30"/>
  <c r="CR627" i="30" s="1"/>
  <c r="BI611" i="30"/>
  <c r="BC611" i="30"/>
  <c r="CT626" i="30"/>
  <c r="BB595" i="30"/>
  <c r="CR610" i="30"/>
  <c r="BI610" i="30"/>
  <c r="BC610" i="30"/>
  <c r="CT625" i="30" s="1"/>
  <c r="BB594" i="30"/>
  <c r="CR609" i="30" s="1"/>
  <c r="BI609" i="30"/>
  <c r="BC609" i="30"/>
  <c r="CT624" i="30"/>
  <c r="BB609" i="30"/>
  <c r="CR624" i="30"/>
  <c r="BI608" i="30"/>
  <c r="BC608" i="30"/>
  <c r="CT623" i="30" s="1"/>
  <c r="BB608" i="30"/>
  <c r="CR623" i="30" s="1"/>
  <c r="BI607" i="30"/>
  <c r="BC607" i="30"/>
  <c r="CT622" i="30"/>
  <c r="BB591" i="30"/>
  <c r="CR606" i="30"/>
  <c r="BI606" i="30"/>
  <c r="BC606" i="30"/>
  <c r="CT621" i="30" s="1"/>
  <c r="BB590" i="30"/>
  <c r="CR605" i="30" s="1"/>
  <c r="BI605" i="30"/>
  <c r="BC605" i="30"/>
  <c r="CT620" i="30"/>
  <c r="BB605" i="30"/>
  <c r="CR620" i="30"/>
  <c r="BI604" i="30"/>
  <c r="BC604" i="30"/>
  <c r="CT619" i="30" s="1"/>
  <c r="BB604" i="30"/>
  <c r="CR619" i="30" s="1"/>
  <c r="BI603" i="30"/>
  <c r="BC603" i="30"/>
  <c r="CT618" i="30"/>
  <c r="BB587" i="30"/>
  <c r="CR602" i="30"/>
  <c r="BI602" i="30"/>
  <c r="BC602" i="30"/>
  <c r="CT617" i="30" s="1"/>
  <c r="BB586" i="30"/>
  <c r="CR601" i="30" s="1"/>
  <c r="BI601" i="30"/>
  <c r="BC601" i="30"/>
  <c r="CT616" i="30"/>
  <c r="BB601" i="30"/>
  <c r="CR616" i="30"/>
  <c r="BI600" i="30"/>
  <c r="BC600" i="30"/>
  <c r="CT615" i="30" s="1"/>
  <c r="BB600" i="30"/>
  <c r="CR615" i="30" s="1"/>
  <c r="BB584" i="30"/>
  <c r="CR599" i="30" s="1"/>
  <c r="BI599" i="30"/>
  <c r="BC599" i="30"/>
  <c r="CT614" i="30"/>
  <c r="BB583" i="30"/>
  <c r="CR598" i="30"/>
  <c r="BI598" i="30"/>
  <c r="BC598" i="30"/>
  <c r="CT613" i="30" s="1"/>
  <c r="BB582" i="30"/>
  <c r="CR597" i="30" s="1"/>
  <c r="BI597" i="30"/>
  <c r="BB597" i="30"/>
  <c r="CR612" i="30"/>
  <c r="BC581" i="30"/>
  <c r="CT596" i="30"/>
  <c r="BI596" i="30"/>
  <c r="BC596" i="30"/>
  <c r="CT611" i="30" s="1"/>
  <c r="BB596" i="30"/>
  <c r="CR611" i="30" s="1"/>
  <c r="BB580" i="30"/>
  <c r="CR595" i="30" s="1"/>
  <c r="BI595" i="30"/>
  <c r="BC595" i="30"/>
  <c r="CT610" i="30"/>
  <c r="BB579" i="30"/>
  <c r="CR594" i="30"/>
  <c r="BI594" i="30"/>
  <c r="BC594" i="30"/>
  <c r="CT609" i="30" s="1"/>
  <c r="BB578" i="30"/>
  <c r="CR593" i="30" s="1"/>
  <c r="BI593" i="30"/>
  <c r="BC593" i="30"/>
  <c r="CT608" i="30"/>
  <c r="BB593" i="30"/>
  <c r="CR608" i="30"/>
  <c r="BC577" i="30"/>
  <c r="CT592" i="30"/>
  <c r="BI592" i="30"/>
  <c r="BC592" i="30"/>
  <c r="CT607" i="30" s="1"/>
  <c r="BB592" i="30"/>
  <c r="CR607" i="30" s="1"/>
  <c r="BI591" i="30"/>
  <c r="BC591" i="30"/>
  <c r="CT606" i="30"/>
  <c r="BI590" i="30"/>
  <c r="BC590" i="30"/>
  <c r="CT605" i="30" s="1"/>
  <c r="BB574" i="30"/>
  <c r="CR589" i="30" s="1"/>
  <c r="BI589" i="30"/>
  <c r="BC589" i="30"/>
  <c r="CT604" i="30"/>
  <c r="BB589" i="30"/>
  <c r="CR604" i="30"/>
  <c r="BI588" i="30"/>
  <c r="BC588" i="30"/>
  <c r="CT603" i="30" s="1"/>
  <c r="BB588" i="30"/>
  <c r="CR603" i="30" s="1"/>
  <c r="BI587" i="30"/>
  <c r="BC587" i="30"/>
  <c r="CT602" i="30"/>
  <c r="BB571" i="30"/>
  <c r="CR586" i="30"/>
  <c r="BI586" i="30"/>
  <c r="BC586" i="30"/>
  <c r="CT601" i="30" s="1"/>
  <c r="BB570" i="30"/>
  <c r="CR585" i="30" s="1"/>
  <c r="BI585" i="30"/>
  <c r="BC585" i="30"/>
  <c r="CT600" i="30"/>
  <c r="BB585" i="30"/>
  <c r="CR600" i="30"/>
  <c r="BI584" i="30"/>
  <c r="BC584" i="30"/>
  <c r="CT599" i="30" s="1"/>
  <c r="BB568" i="30"/>
  <c r="CR583" i="30" s="1"/>
  <c r="BI583" i="30"/>
  <c r="BC583" i="30"/>
  <c r="CT598" i="30"/>
  <c r="BB567" i="30"/>
  <c r="CR582" i="30"/>
  <c r="BI582" i="30"/>
  <c r="BC582" i="30"/>
  <c r="CT597" i="30" s="1"/>
  <c r="BB566" i="30"/>
  <c r="CR581" i="30" s="1"/>
  <c r="BI581" i="30"/>
  <c r="BB581" i="30"/>
  <c r="CR596" i="30"/>
  <c r="BI580" i="30"/>
  <c r="BC580" i="30"/>
  <c r="CT595" i="30" s="1"/>
  <c r="BB564" i="30"/>
  <c r="CR579" i="30" s="1"/>
  <c r="BI579" i="30"/>
  <c r="BC579" i="30"/>
  <c r="CT594" i="30"/>
  <c r="BI578" i="30"/>
  <c r="BC578" i="30"/>
  <c r="CT593" i="30" s="1"/>
  <c r="BB562" i="30"/>
  <c r="CR577" i="30" s="1"/>
  <c r="BI577" i="30"/>
  <c r="BB577" i="30"/>
  <c r="CR592" i="30"/>
  <c r="BC561" i="30"/>
  <c r="CT576" i="30"/>
  <c r="BI576" i="30"/>
  <c r="BC576" i="30"/>
  <c r="CT591" i="30" s="1"/>
  <c r="BB576" i="30"/>
  <c r="CR591" i="30" s="1"/>
  <c r="BI575" i="30"/>
  <c r="BC575" i="30"/>
  <c r="CT590" i="30"/>
  <c r="BB575" i="30"/>
  <c r="CR590" i="30"/>
  <c r="BI574" i="30"/>
  <c r="BC574" i="30"/>
  <c r="CT589" i="30" s="1"/>
  <c r="BB558" i="30"/>
  <c r="CR573" i="30" s="1"/>
  <c r="BI573" i="30"/>
  <c r="BC573" i="30"/>
  <c r="CT588" i="30"/>
  <c r="BB573" i="30"/>
  <c r="CR588" i="30"/>
  <c r="BI572" i="30"/>
  <c r="BC572" i="30"/>
  <c r="CT587" i="30" s="1"/>
  <c r="BB572" i="30"/>
  <c r="CR587" i="30" s="1"/>
  <c r="BC556" i="30"/>
  <c r="CT571" i="30" s="1"/>
  <c r="BI571" i="30"/>
  <c r="BC571" i="30"/>
  <c r="CT586" i="30"/>
  <c r="BI570" i="30"/>
  <c r="BC570" i="30"/>
  <c r="CT585" i="30" s="1"/>
  <c r="BB554" i="30"/>
  <c r="CR569" i="30" s="1"/>
  <c r="BI569" i="30"/>
  <c r="BC569" i="30"/>
  <c r="CT584" i="30"/>
  <c r="BB569" i="30"/>
  <c r="CR584" i="30"/>
  <c r="BI568" i="30"/>
  <c r="BC568" i="30"/>
  <c r="CT583" i="30" s="1"/>
  <c r="BC552" i="30"/>
  <c r="CT567" i="30" s="1"/>
  <c r="BI567" i="30"/>
  <c r="BC567" i="30"/>
  <c r="CT582" i="30"/>
  <c r="BI566" i="30"/>
  <c r="BC566" i="30"/>
  <c r="CT581" i="30" s="1"/>
  <c r="BB550" i="30"/>
  <c r="CR565" i="30" s="1"/>
  <c r="BI565" i="30"/>
  <c r="BC565" i="30"/>
  <c r="CT580" i="30"/>
  <c r="BB565" i="30"/>
  <c r="CR580" i="30"/>
  <c r="BI564" i="30"/>
  <c r="BC564" i="30"/>
  <c r="CT579" i="30" s="1"/>
  <c r="BI563" i="30"/>
  <c r="BC563" i="30"/>
  <c r="CT578" i="30"/>
  <c r="BB563" i="30"/>
  <c r="CR578" i="30"/>
  <c r="BI562" i="30"/>
  <c r="BC562" i="30"/>
  <c r="CT577" i="30" s="1"/>
  <c r="BB546" i="30"/>
  <c r="CR561" i="30" s="1"/>
  <c r="BI561" i="30"/>
  <c r="BB561" i="30"/>
  <c r="CR576" i="30"/>
  <c r="BI560" i="30"/>
  <c r="BC560" i="30"/>
  <c r="CT575" i="30" s="1"/>
  <c r="BB560" i="30"/>
  <c r="CR575" i="30" s="1"/>
  <c r="BI559" i="30"/>
  <c r="BC559" i="30"/>
  <c r="CT574" i="30"/>
  <c r="BB559" i="30"/>
  <c r="CR574" i="30"/>
  <c r="BI558" i="30"/>
  <c r="BC558" i="30"/>
  <c r="CT573" i="30" s="1"/>
  <c r="BB542" i="30"/>
  <c r="CR557" i="30" s="1"/>
  <c r="BI557" i="30"/>
  <c r="BC557" i="30"/>
  <c r="CT572" i="30"/>
  <c r="BB557" i="30"/>
  <c r="CR572" i="30"/>
  <c r="BI556" i="30"/>
  <c r="BB556" i="30"/>
  <c r="CR571" i="30" s="1"/>
  <c r="BC540" i="30"/>
  <c r="CT555" i="30" s="1"/>
  <c r="BI555" i="30"/>
  <c r="BC555" i="30"/>
  <c r="CT570" i="30"/>
  <c r="BB555" i="30"/>
  <c r="CR570" i="30"/>
  <c r="BI554" i="30"/>
  <c r="BC554" i="30"/>
  <c r="CT569" i="30" s="1"/>
  <c r="BB538" i="30"/>
  <c r="CR553" i="30" s="1"/>
  <c r="BI553" i="30"/>
  <c r="BC553" i="30"/>
  <c r="CT568" i="30"/>
  <c r="BB553" i="30"/>
  <c r="CR568" i="30"/>
  <c r="BI552" i="30"/>
  <c r="BB552" i="30"/>
  <c r="CR567" i="30" s="1"/>
  <c r="BC536" i="30"/>
  <c r="CT551" i="30" s="1"/>
  <c r="BI551" i="30"/>
  <c r="BC551" i="30"/>
  <c r="CT566" i="30"/>
  <c r="BB551" i="30"/>
  <c r="CR566" i="30"/>
  <c r="BI550" i="30"/>
  <c r="BC550" i="30"/>
  <c r="CT565" i="30" s="1"/>
  <c r="BB534" i="30"/>
  <c r="CR549" i="30" s="1"/>
  <c r="BI549" i="30"/>
  <c r="BC549" i="30"/>
  <c r="CT564" i="30"/>
  <c r="BB549" i="30"/>
  <c r="CR564" i="30"/>
  <c r="BI548" i="30"/>
  <c r="BC548" i="30"/>
  <c r="CT563" i="30" s="1"/>
  <c r="BB548" i="30"/>
  <c r="CR563" i="30" s="1"/>
  <c r="BI547" i="30"/>
  <c r="BC547" i="30"/>
  <c r="CT562" i="30"/>
  <c r="BB547" i="30"/>
  <c r="CR562" i="30"/>
  <c r="BI546" i="30"/>
  <c r="BC546" i="30"/>
  <c r="CT561" i="30" s="1"/>
  <c r="BB530" i="30"/>
  <c r="CR545" i="30" s="1"/>
  <c r="BI545" i="30"/>
  <c r="BC545" i="30"/>
  <c r="CT560" i="30"/>
  <c r="BB545" i="30"/>
  <c r="CR560" i="30"/>
  <c r="BI544" i="30"/>
  <c r="BC544" i="30"/>
  <c r="CT559" i="30" s="1"/>
  <c r="BB544" i="30"/>
  <c r="CR559" i="30" s="1"/>
  <c r="BB528" i="30"/>
  <c r="CR543" i="30" s="1"/>
  <c r="BI543" i="30"/>
  <c r="BC543" i="30"/>
  <c r="CT558" i="30"/>
  <c r="BB543" i="30"/>
  <c r="CR558" i="30"/>
  <c r="BB527" i="30"/>
  <c r="CR542" i="30"/>
  <c r="BI542" i="30"/>
  <c r="BC542" i="30"/>
  <c r="CT557" i="30" s="1"/>
  <c r="BC526" i="30"/>
  <c r="CT541" i="30" s="1"/>
  <c r="BB526" i="30"/>
  <c r="CR541" i="30" s="1"/>
  <c r="BI541" i="30"/>
  <c r="BC541" i="30"/>
  <c r="CT556" i="30"/>
  <c r="BB541" i="30"/>
  <c r="CR556" i="30"/>
  <c r="BI540" i="30"/>
  <c r="BB540" i="30"/>
  <c r="CR555" i="30" s="1"/>
  <c r="BC524" i="30"/>
  <c r="CT539" i="30" s="1"/>
  <c r="BI539" i="30"/>
  <c r="BC539" i="30"/>
  <c r="CT554" i="30"/>
  <c r="BB539" i="30"/>
  <c r="CR554" i="30"/>
  <c r="BI538" i="30"/>
  <c r="BC538" i="30"/>
  <c r="CT553" i="30" s="1"/>
  <c r="BB522" i="30"/>
  <c r="CR537" i="30" s="1"/>
  <c r="BI537" i="30"/>
  <c r="BC537" i="30"/>
  <c r="CT552" i="30"/>
  <c r="BB537" i="30"/>
  <c r="CR552" i="30"/>
  <c r="BI536" i="30"/>
  <c r="BB536" i="30"/>
  <c r="CR551" i="30" s="1"/>
  <c r="BC520" i="30"/>
  <c r="CT535" i="30" s="1"/>
  <c r="BI535" i="30"/>
  <c r="BC535" i="30"/>
  <c r="CT550" i="30"/>
  <c r="BB535" i="30"/>
  <c r="CR550" i="30"/>
  <c r="BI534" i="30"/>
  <c r="BC534" i="30"/>
  <c r="CT549" i="30" s="1"/>
  <c r="BB518" i="30"/>
  <c r="CR533" i="30" s="1"/>
  <c r="BI533" i="30"/>
  <c r="BC533" i="30"/>
  <c r="CT548" i="30"/>
  <c r="BB533" i="30"/>
  <c r="CR548" i="30"/>
  <c r="BI532" i="30"/>
  <c r="BC532" i="30"/>
  <c r="CT547" i="30" s="1"/>
  <c r="BB532" i="30"/>
  <c r="CR547" i="30" s="1"/>
  <c r="BI531" i="30"/>
  <c r="BC531" i="30"/>
  <c r="CT546" i="30"/>
  <c r="BB531" i="30"/>
  <c r="CR546" i="30"/>
  <c r="BI530" i="30"/>
  <c r="BC530" i="30"/>
  <c r="CT545" i="30" s="1"/>
  <c r="BB514" i="30"/>
  <c r="CR529" i="30" s="1"/>
  <c r="BI529" i="30"/>
  <c r="BC529" i="30"/>
  <c r="CT544" i="30"/>
  <c r="BB529" i="30"/>
  <c r="CR544" i="30"/>
  <c r="BI528" i="30"/>
  <c r="BC528" i="30"/>
  <c r="CT543" i="30" s="1"/>
  <c r="BB512" i="30"/>
  <c r="CR527" i="30" s="1"/>
  <c r="BI527" i="30"/>
  <c r="BC527" i="30"/>
  <c r="CT542" i="30"/>
  <c r="BB511" i="30"/>
  <c r="CR526" i="30"/>
  <c r="BI526" i="30"/>
  <c r="BC510" i="30"/>
  <c r="CT525" i="30" s="1"/>
  <c r="BB510" i="30"/>
  <c r="CR525" i="30" s="1"/>
  <c r="BI525" i="30"/>
  <c r="BC525" i="30"/>
  <c r="CT540" i="30"/>
  <c r="BB525" i="30"/>
  <c r="CR540" i="30"/>
  <c r="BI524" i="30"/>
  <c r="BB524" i="30"/>
  <c r="CR539" i="30" s="1"/>
  <c r="BC508" i="30"/>
  <c r="CT523" i="30" s="1"/>
  <c r="BI523" i="30"/>
  <c r="BC523" i="30"/>
  <c r="CT538" i="30"/>
  <c r="BB523" i="30"/>
  <c r="CR538" i="30"/>
  <c r="BI522" i="30"/>
  <c r="BC522" i="30"/>
  <c r="CT537" i="30" s="1"/>
  <c r="BB506" i="30"/>
  <c r="CR521" i="30" s="1"/>
  <c r="BI521" i="30"/>
  <c r="BC521" i="30"/>
  <c r="CT536" i="30"/>
  <c r="BB521" i="30"/>
  <c r="CR536" i="30"/>
  <c r="BI520" i="30"/>
  <c r="BB520" i="30"/>
  <c r="CR535" i="30" s="1"/>
  <c r="BC504" i="30"/>
  <c r="CT519" i="30" s="1"/>
  <c r="BI519" i="30"/>
  <c r="BC519" i="30"/>
  <c r="CT534" i="30"/>
  <c r="BB519" i="30"/>
  <c r="CR534" i="30"/>
  <c r="BI518" i="30"/>
  <c r="BC518" i="30"/>
  <c r="CT533" i="30" s="1"/>
  <c r="BB502" i="30"/>
  <c r="CR517" i="30" s="1"/>
  <c r="BI517" i="30"/>
  <c r="BC517" i="30"/>
  <c r="CT532" i="30"/>
  <c r="BB517" i="30"/>
  <c r="CR532" i="30"/>
  <c r="BI516" i="30"/>
  <c r="BC516" i="30"/>
  <c r="CT531" i="30" s="1"/>
  <c r="BB516" i="30"/>
  <c r="CR531" i="30" s="1"/>
  <c r="BI515" i="30"/>
  <c r="BC515" i="30"/>
  <c r="CT530" i="30"/>
  <c r="BB515" i="30"/>
  <c r="CR530" i="30"/>
  <c r="BB499" i="30"/>
  <c r="CR514" i="30"/>
  <c r="BI514" i="30"/>
  <c r="BC514" i="30"/>
  <c r="CT529" i="30" s="1"/>
  <c r="BC498" i="30"/>
  <c r="CT513" i="30" s="1"/>
  <c r="BB498" i="30"/>
  <c r="CR513" i="30" s="1"/>
  <c r="BI513" i="30"/>
  <c r="BC513" i="30"/>
  <c r="CT528" i="30"/>
  <c r="BB513" i="30"/>
  <c r="CR528" i="30"/>
  <c r="BI512" i="30"/>
  <c r="BC512" i="30"/>
  <c r="CT527" i="30" s="1"/>
  <c r="BB496" i="30"/>
  <c r="CR511" i="30" s="1"/>
  <c r="BI511" i="30"/>
  <c r="BC511" i="30"/>
  <c r="CT526" i="30"/>
  <c r="BI510" i="30"/>
  <c r="BC494" i="30"/>
  <c r="CT509" i="30" s="1"/>
  <c r="BB494" i="30"/>
  <c r="CR509" i="30" s="1"/>
  <c r="BI509" i="30"/>
  <c r="BC509" i="30"/>
  <c r="CT524" i="30"/>
  <c r="BB509" i="30"/>
  <c r="CR524" i="30"/>
  <c r="BI508" i="30"/>
  <c r="BB508" i="30"/>
  <c r="CR523" i="30" s="1"/>
  <c r="BI507" i="30"/>
  <c r="BC507" i="30"/>
  <c r="CT522" i="30"/>
  <c r="BB507" i="30"/>
  <c r="CR522" i="30"/>
  <c r="BI506" i="30"/>
  <c r="BC506" i="30"/>
  <c r="CT521" i="30" s="1"/>
  <c r="BC490" i="30"/>
  <c r="CT505" i="30" s="1"/>
  <c r="BB490" i="30"/>
  <c r="CR505" i="30" s="1"/>
  <c r="BI505" i="30"/>
  <c r="BC505" i="30"/>
  <c r="CT520" i="30"/>
  <c r="BB505" i="30"/>
  <c r="CR520" i="30"/>
  <c r="BC489" i="30"/>
  <c r="CT504" i="30"/>
  <c r="BI504" i="30"/>
  <c r="BB504" i="30"/>
  <c r="CR519" i="30" s="1"/>
  <c r="BI503" i="30"/>
  <c r="BC503" i="30"/>
  <c r="CT518" i="30"/>
  <c r="BB503" i="30"/>
  <c r="CR518" i="30"/>
  <c r="BI502" i="30"/>
  <c r="BC502" i="30"/>
  <c r="CT517" i="30" s="1"/>
  <c r="BI501" i="30"/>
  <c r="BC501" i="30"/>
  <c r="CT516" i="30"/>
  <c r="BB501" i="30"/>
  <c r="CR516" i="30"/>
  <c r="BI500" i="30"/>
  <c r="BC500" i="30"/>
  <c r="CT515" i="30" s="1"/>
  <c r="BB500" i="30"/>
  <c r="CR515" i="30" s="1"/>
  <c r="BJ499" i="30"/>
  <c r="BC499" i="30"/>
  <c r="CT514" i="30"/>
  <c r="BJ498" i="30"/>
  <c r="BC482" i="30"/>
  <c r="CT497" i="30" s="1"/>
  <c r="BB482" i="30"/>
  <c r="CR497" i="30" s="1"/>
  <c r="BJ497" i="30"/>
  <c r="BC497" i="30"/>
  <c r="CT512" i="30"/>
  <c r="BB497" i="30"/>
  <c r="CR512" i="30"/>
  <c r="BB481" i="30"/>
  <c r="CR496" i="30"/>
  <c r="BJ496" i="30"/>
  <c r="BC496" i="30"/>
  <c r="CT511" i="30" s="1"/>
  <c r="BC480" i="30"/>
  <c r="CT495" i="30" s="1"/>
  <c r="BJ495" i="30"/>
  <c r="BC495" i="30"/>
  <c r="CT510" i="30"/>
  <c r="BB495" i="30"/>
  <c r="CR510" i="30"/>
  <c r="BJ494" i="30"/>
  <c r="BB478" i="30"/>
  <c r="CR493" i="30" s="1"/>
  <c r="BJ493" i="30"/>
  <c r="BC493" i="30"/>
  <c r="CT508" i="30"/>
  <c r="BB493" i="30"/>
  <c r="CR508" i="30"/>
  <c r="BB477" i="30"/>
  <c r="CR492" i="30"/>
  <c r="BJ492" i="30"/>
  <c r="BC492" i="30"/>
  <c r="CT507" i="30" s="1"/>
  <c r="BB492" i="30"/>
  <c r="CR507" i="30" s="1"/>
  <c r="BJ491" i="30"/>
  <c r="BC491" i="30"/>
  <c r="CT506" i="30"/>
  <c r="BB491" i="30"/>
  <c r="CR506" i="30"/>
  <c r="BJ490" i="30"/>
  <c r="BB474" i="30"/>
  <c r="CR489" i="30" s="1"/>
  <c r="BJ489" i="30"/>
  <c r="BB489" i="30"/>
  <c r="CR504" i="30"/>
  <c r="BB473" i="30"/>
  <c r="CR488" i="30"/>
  <c r="BJ488" i="30"/>
  <c r="BC488" i="30"/>
  <c r="CT503" i="30" s="1"/>
  <c r="BB488" i="30"/>
  <c r="CR503" i="30" s="1"/>
  <c r="BC472" i="30"/>
  <c r="CT487" i="30" s="1"/>
  <c r="BJ487" i="30"/>
  <c r="BC487" i="30"/>
  <c r="CT502" i="30"/>
  <c r="BB487" i="30"/>
  <c r="CR502" i="30"/>
  <c r="BJ486" i="30"/>
  <c r="BC486" i="30"/>
  <c r="CT501" i="30" s="1"/>
  <c r="BB486" i="30"/>
  <c r="CR501" i="30" s="1"/>
  <c r="BB470" i="30"/>
  <c r="CR485" i="30" s="1"/>
  <c r="BJ485" i="30"/>
  <c r="BC485" i="30"/>
  <c r="CT500" i="30"/>
  <c r="BB485" i="30"/>
  <c r="CR500" i="30"/>
  <c r="BB469" i="30"/>
  <c r="CR484" i="30"/>
  <c r="BJ484" i="30"/>
  <c r="BC484" i="30"/>
  <c r="CT499" i="30" s="1"/>
  <c r="BB484" i="30"/>
  <c r="CR499" i="30" s="1"/>
  <c r="BJ483" i="30"/>
  <c r="BC483" i="30"/>
  <c r="CT498" i="30"/>
  <c r="BB483" i="30"/>
  <c r="CR498" i="30"/>
  <c r="BJ482" i="30"/>
  <c r="BB466" i="30"/>
  <c r="CR481" i="30" s="1"/>
  <c r="BJ481" i="30"/>
  <c r="BC481" i="30"/>
  <c r="CT496" i="30"/>
  <c r="BB465" i="30"/>
  <c r="CR480" i="30"/>
  <c r="BJ480" i="30"/>
  <c r="BB480" i="30"/>
  <c r="CR495" i="30" s="1"/>
  <c r="BC464" i="30"/>
  <c r="CT479" i="30" s="1"/>
  <c r="BJ479" i="30"/>
  <c r="BC479" i="30"/>
  <c r="CT494" i="30"/>
  <c r="BB479" i="30"/>
  <c r="CR494" i="30"/>
  <c r="BJ478" i="30"/>
  <c r="BC478" i="30"/>
  <c r="CT493" i="30" s="1"/>
  <c r="BB462" i="30"/>
  <c r="CR477" i="30" s="1"/>
  <c r="BJ477" i="30"/>
  <c r="BC477" i="30"/>
  <c r="CT492" i="30"/>
  <c r="BB461" i="30"/>
  <c r="CR476" i="30"/>
  <c r="BJ476" i="30"/>
  <c r="BC476" i="30"/>
  <c r="CT491" i="30" s="1"/>
  <c r="BB476" i="30"/>
  <c r="CR491" i="30" s="1"/>
  <c r="BJ475" i="30"/>
  <c r="BC475" i="30"/>
  <c r="CT490" i="30"/>
  <c r="BB475" i="30"/>
  <c r="CR490" i="30"/>
  <c r="BJ474" i="30"/>
  <c r="BC474" i="30"/>
  <c r="CT489" i="30" s="1"/>
  <c r="BB458" i="30"/>
  <c r="CR473" i="30" s="1"/>
  <c r="BJ473" i="30"/>
  <c r="BC473" i="30"/>
  <c r="CT488" i="30"/>
  <c r="BB457" i="30"/>
  <c r="CR472" i="30"/>
  <c r="BJ472" i="30"/>
  <c r="BB472" i="30"/>
  <c r="CR487" i="30" s="1"/>
  <c r="BC456" i="30"/>
  <c r="CT471" i="30" s="1"/>
  <c r="BJ471" i="30"/>
  <c r="BC471" i="30"/>
  <c r="CT486" i="30"/>
  <c r="BB471" i="30"/>
  <c r="CR486" i="30"/>
  <c r="BJ470" i="30"/>
  <c r="BC470" i="30"/>
  <c r="CT485" i="30" s="1"/>
  <c r="BB454" i="30"/>
  <c r="CR469" i="30" s="1"/>
  <c r="BJ469" i="30"/>
  <c r="BC469" i="30"/>
  <c r="CT484" i="30"/>
  <c r="BB453" i="30"/>
  <c r="CR468" i="30"/>
  <c r="BJ468" i="30"/>
  <c r="BC468" i="30"/>
  <c r="CT483" i="30" s="1"/>
  <c r="BB468" i="30"/>
  <c r="CR483" i="30" s="1"/>
  <c r="BJ467" i="30"/>
  <c r="BC467" i="30"/>
  <c r="CT482" i="30"/>
  <c r="BB467" i="30"/>
  <c r="CR482" i="30"/>
  <c r="BJ466" i="30"/>
  <c r="BC466" i="30"/>
  <c r="CT481" i="30" s="1"/>
  <c r="BB450" i="30"/>
  <c r="CR465" i="30" s="1"/>
  <c r="BJ465" i="30"/>
  <c r="BC465" i="30"/>
  <c r="CT480" i="30"/>
  <c r="BB449" i="30"/>
  <c r="CR464" i="30"/>
  <c r="BJ464" i="30"/>
  <c r="BB464" i="30"/>
  <c r="CR479" i="30" s="1"/>
  <c r="BC448" i="30"/>
  <c r="CT463" i="30" s="1"/>
  <c r="BJ463" i="30"/>
  <c r="BC463" i="30"/>
  <c r="CT478" i="30"/>
  <c r="BB463" i="30"/>
  <c r="CR478" i="30"/>
  <c r="BJ462" i="30"/>
  <c r="BC462" i="30"/>
  <c r="CT477" i="30" s="1"/>
  <c r="BB446" i="30"/>
  <c r="CR461" i="30" s="1"/>
  <c r="BJ461" i="30"/>
  <c r="BC461" i="30"/>
  <c r="CT476" i="30"/>
  <c r="BB445" i="30"/>
  <c r="CR460" i="30"/>
  <c r="BJ460" i="30"/>
  <c r="BC460" i="30"/>
  <c r="CT475" i="30" s="1"/>
  <c r="BB460" i="30"/>
  <c r="CR475" i="30" s="1"/>
  <c r="BJ459" i="30"/>
  <c r="BC459" i="30"/>
  <c r="CT474" i="30"/>
  <c r="BB459" i="30"/>
  <c r="CR474" i="30"/>
  <c r="BJ458" i="30"/>
  <c r="BC458" i="30"/>
  <c r="CT473" i="30" s="1"/>
  <c r="BB442" i="30"/>
  <c r="CR457" i="30" s="1"/>
  <c r="BJ457" i="30"/>
  <c r="BC457" i="30"/>
  <c r="CT472" i="30"/>
  <c r="BB441" i="30"/>
  <c r="CR456" i="30"/>
  <c r="BJ456" i="30"/>
  <c r="BB456" i="30"/>
  <c r="CR471" i="30" s="1"/>
  <c r="BC440" i="30"/>
  <c r="CT455" i="30" s="1"/>
  <c r="BJ455" i="30"/>
  <c r="BC455" i="30"/>
  <c r="CT470" i="30"/>
  <c r="BB455" i="30"/>
  <c r="CR470" i="30"/>
  <c r="BJ454" i="30"/>
  <c r="BC454" i="30"/>
  <c r="CT469" i="30" s="1"/>
  <c r="BB438" i="30"/>
  <c r="CR453" i="30" s="1"/>
  <c r="BJ453" i="30"/>
  <c r="BC453" i="30"/>
  <c r="CT468" i="30"/>
  <c r="BB437" i="30"/>
  <c r="CR452" i="30"/>
  <c r="BJ452" i="30"/>
  <c r="BC452" i="30"/>
  <c r="CT467" i="30" s="1"/>
  <c r="BB452" i="30"/>
  <c r="CR467" i="30" s="1"/>
  <c r="BJ451" i="30"/>
  <c r="BC451" i="30"/>
  <c r="CT466" i="30"/>
  <c r="BB451" i="30"/>
  <c r="CR466" i="30"/>
  <c r="BJ450" i="30"/>
  <c r="BC450" i="30"/>
  <c r="CT465" i="30" s="1"/>
  <c r="BB434" i="30"/>
  <c r="CR449" i="30" s="1"/>
  <c r="BJ449" i="30"/>
  <c r="BC449" i="30"/>
  <c r="CT464" i="30"/>
  <c r="BB433" i="30"/>
  <c r="CR448" i="30"/>
  <c r="BJ448" i="30"/>
  <c r="BB448" i="30"/>
  <c r="CR463" i="30" s="1"/>
  <c r="BC432" i="30"/>
  <c r="CT447" i="30" s="1"/>
  <c r="BJ447" i="30"/>
  <c r="BC447" i="30"/>
  <c r="CT462" i="30"/>
  <c r="BB447" i="30"/>
  <c r="CR462" i="30"/>
  <c r="BJ446" i="30"/>
  <c r="BC446" i="30"/>
  <c r="CT461" i="30" s="1"/>
  <c r="BB430" i="30"/>
  <c r="CR445" i="30" s="1"/>
  <c r="BJ445" i="30"/>
  <c r="BC445" i="30"/>
  <c r="CT460" i="30"/>
  <c r="BB429" i="30"/>
  <c r="CR444" i="30"/>
  <c r="BJ444" i="30"/>
  <c r="BC444" i="30"/>
  <c r="CT459" i="30" s="1"/>
  <c r="BB444" i="30"/>
  <c r="CR459" i="30" s="1"/>
  <c r="BJ443" i="30"/>
  <c r="BC443" i="30"/>
  <c r="CT458" i="30"/>
  <c r="BB443" i="30"/>
  <c r="CR458" i="30"/>
  <c r="BJ442" i="30"/>
  <c r="BC442" i="30"/>
  <c r="CT457" i="30" s="1"/>
  <c r="BB426" i="30"/>
  <c r="CR441" i="30" s="1"/>
  <c r="BJ441" i="30"/>
  <c r="BC441" i="30"/>
  <c r="CT456" i="30"/>
  <c r="BB425" i="30"/>
  <c r="CR440" i="30"/>
  <c r="BJ440" i="30"/>
  <c r="BB440" i="30"/>
  <c r="CR455" i="30" s="1"/>
  <c r="BC424" i="30"/>
  <c r="CT439" i="30" s="1"/>
  <c r="BJ439" i="30"/>
  <c r="BC439" i="30"/>
  <c r="CT454" i="30"/>
  <c r="BB439" i="30"/>
  <c r="CR454" i="30"/>
  <c r="BJ438" i="30"/>
  <c r="BC438" i="30"/>
  <c r="CT453" i="30" s="1"/>
  <c r="BB422" i="30"/>
  <c r="CR437" i="30" s="1"/>
  <c r="BJ437" i="30"/>
  <c r="BC437" i="30"/>
  <c r="CT452" i="30"/>
  <c r="BB421" i="30"/>
  <c r="CR436" i="30"/>
  <c r="BJ436" i="30"/>
  <c r="BC436" i="30"/>
  <c r="CT451" i="30" s="1"/>
  <c r="BB436" i="30"/>
  <c r="CR451" i="30" s="1"/>
  <c r="BJ435" i="30"/>
  <c r="BC435" i="30"/>
  <c r="CT450" i="30"/>
  <c r="BB435" i="30"/>
  <c r="CR450" i="30"/>
  <c r="BJ434" i="30"/>
  <c r="BC434" i="30"/>
  <c r="CT449" i="30" s="1"/>
  <c r="BB418" i="30"/>
  <c r="CR433" i="30" s="1"/>
  <c r="BJ433" i="30"/>
  <c r="BC433" i="30"/>
  <c r="CT448" i="30"/>
  <c r="BB417" i="30"/>
  <c r="CR432" i="30"/>
  <c r="BJ432" i="30"/>
  <c r="BB432" i="30"/>
  <c r="CR447" i="30" s="1"/>
  <c r="BC416" i="30"/>
  <c r="CT431" i="30" s="1"/>
  <c r="BJ431" i="30"/>
  <c r="BC431" i="30"/>
  <c r="CT446" i="30"/>
  <c r="BB431" i="30"/>
  <c r="CR446" i="30"/>
  <c r="BJ430" i="30"/>
  <c r="BC430" i="30"/>
  <c r="CT445" i="30" s="1"/>
  <c r="BB414" i="30"/>
  <c r="CR429" i="30" s="1"/>
  <c r="BJ429" i="30"/>
  <c r="BC429" i="30"/>
  <c r="CT444" i="30"/>
  <c r="BB413" i="30"/>
  <c r="CR428" i="30"/>
  <c r="BJ428" i="30"/>
  <c r="BC428" i="30"/>
  <c r="CT443" i="30" s="1"/>
  <c r="BB428" i="30"/>
  <c r="CR443" i="30" s="1"/>
  <c r="BJ427" i="30"/>
  <c r="BC427" i="30"/>
  <c r="CT442" i="30"/>
  <c r="BB427" i="30"/>
  <c r="CR442" i="30"/>
  <c r="BJ426" i="30"/>
  <c r="BC426" i="30"/>
  <c r="CT441" i="30" s="1"/>
  <c r="BB410" i="30"/>
  <c r="CR425" i="30" s="1"/>
  <c r="BJ425" i="30"/>
  <c r="BC425" i="30"/>
  <c r="CT440" i="30"/>
  <c r="BB409" i="30"/>
  <c r="CR424" i="30"/>
  <c r="BJ424" i="30"/>
  <c r="BB424" i="30"/>
  <c r="CR439" i="30" s="1"/>
  <c r="BC408" i="30"/>
  <c r="CT423" i="30" s="1"/>
  <c r="BJ423" i="30"/>
  <c r="BC423" i="30"/>
  <c r="CT438" i="30"/>
  <c r="BB423" i="30"/>
  <c r="CR438" i="30"/>
  <c r="BJ422" i="30"/>
  <c r="BC422" i="30"/>
  <c r="CT437" i="30" s="1"/>
  <c r="BB406" i="30"/>
  <c r="CR421" i="30" s="1"/>
  <c r="BJ421" i="30"/>
  <c r="BC421" i="30"/>
  <c r="CT436" i="30"/>
  <c r="BB405" i="30"/>
  <c r="CR420" i="30"/>
  <c r="BJ420" i="30"/>
  <c r="BC420" i="30"/>
  <c r="CT435" i="30" s="1"/>
  <c r="BB420" i="30"/>
  <c r="CR435" i="30" s="1"/>
  <c r="BJ419" i="30"/>
  <c r="BC419" i="30"/>
  <c r="CT434" i="30"/>
  <c r="BB419" i="30"/>
  <c r="CR434" i="30"/>
  <c r="BJ418" i="30"/>
  <c r="BC418" i="30"/>
  <c r="CT433" i="30" s="1"/>
  <c r="BB402" i="30"/>
  <c r="CR417" i="30" s="1"/>
  <c r="BJ417" i="30"/>
  <c r="BC417" i="30"/>
  <c r="CT432" i="30"/>
  <c r="BB401" i="30"/>
  <c r="CR416" i="30"/>
  <c r="BJ416" i="30"/>
  <c r="BB416" i="30"/>
  <c r="CR431" i="30" s="1"/>
  <c r="BC400" i="30"/>
  <c r="CT415" i="30" s="1"/>
  <c r="BJ415" i="30"/>
  <c r="BC415" i="30"/>
  <c r="CT430" i="30"/>
  <c r="BB415" i="30"/>
  <c r="CR430" i="30"/>
  <c r="BJ414" i="30"/>
  <c r="BC414" i="30"/>
  <c r="CT429" i="30" s="1"/>
  <c r="BB398" i="30"/>
  <c r="CR413" i="30" s="1"/>
  <c r="BJ413" i="30"/>
  <c r="BC413" i="30"/>
  <c r="CT428" i="30"/>
  <c r="BB397" i="30"/>
  <c r="CR412" i="30"/>
  <c r="BJ412" i="30"/>
  <c r="BC412" i="30"/>
  <c r="CT427" i="30" s="1"/>
  <c r="BB412" i="30"/>
  <c r="CR427" i="30" s="1"/>
  <c r="BJ411" i="30"/>
  <c r="BC411" i="30"/>
  <c r="CT426" i="30"/>
  <c r="BB411" i="30"/>
  <c r="CR426" i="30"/>
  <c r="BJ410" i="30"/>
  <c r="BC410" i="30"/>
  <c r="CT425" i="30" s="1"/>
  <c r="BB394" i="30"/>
  <c r="CR409" i="30" s="1"/>
  <c r="BJ409" i="30"/>
  <c r="BC409" i="30"/>
  <c r="CT424" i="30"/>
  <c r="BB393" i="30"/>
  <c r="CR408" i="30"/>
  <c r="BJ408" i="30"/>
  <c r="BB408" i="30"/>
  <c r="CR423" i="30" s="1"/>
  <c r="BC392" i="30"/>
  <c r="CT407" i="30" s="1"/>
  <c r="BJ407" i="30"/>
  <c r="BC407" i="30"/>
  <c r="CT422" i="30"/>
  <c r="BB407" i="30"/>
  <c r="CR422" i="30"/>
  <c r="BJ406" i="30"/>
  <c r="BC406" i="30"/>
  <c r="CT421" i="30" s="1"/>
  <c r="BB390" i="30"/>
  <c r="CR405" i="30" s="1"/>
  <c r="BJ405" i="30"/>
  <c r="BC405" i="30"/>
  <c r="CT420" i="30"/>
  <c r="BB389" i="30"/>
  <c r="CR404" i="30"/>
  <c r="BJ404" i="30"/>
  <c r="BC404" i="30"/>
  <c r="CT419" i="30" s="1"/>
  <c r="BB404" i="30"/>
  <c r="CR419" i="30" s="1"/>
  <c r="BJ403" i="30"/>
  <c r="BC403" i="30"/>
  <c r="CT418" i="30"/>
  <c r="BB403" i="30"/>
  <c r="CR418" i="30"/>
  <c r="BJ402" i="30"/>
  <c r="BC402" i="30"/>
  <c r="CT417" i="30" s="1"/>
  <c r="BB386" i="30"/>
  <c r="CR401" i="30" s="1"/>
  <c r="BJ401" i="30"/>
  <c r="BC401" i="30"/>
  <c r="CT416" i="30"/>
  <c r="BB385" i="30"/>
  <c r="CR400" i="30"/>
  <c r="BJ400" i="30"/>
  <c r="BB400" i="30"/>
  <c r="CR415" i="30" s="1"/>
  <c r="BC384" i="30"/>
  <c r="CT399" i="30" s="1"/>
  <c r="BJ399" i="30"/>
  <c r="BC399" i="30"/>
  <c r="CT414" i="30"/>
  <c r="BB399" i="30"/>
  <c r="CR414" i="30"/>
  <c r="BJ398" i="30"/>
  <c r="BC398" i="30"/>
  <c r="CT413" i="30" s="1"/>
  <c r="BB382" i="30"/>
  <c r="CR397" i="30" s="1"/>
  <c r="BJ397" i="30"/>
  <c r="BC397" i="30"/>
  <c r="CT412" i="30"/>
  <c r="BB381" i="30"/>
  <c r="CR396" i="30"/>
  <c r="BJ396" i="30"/>
  <c r="BC396" i="30"/>
  <c r="CT411" i="30" s="1"/>
  <c r="BB396" i="30"/>
  <c r="CR411" i="30" s="1"/>
  <c r="BJ395" i="30"/>
  <c r="BC395" i="30"/>
  <c r="CT410" i="30"/>
  <c r="BB395" i="30"/>
  <c r="CR410" i="30"/>
  <c r="BJ394" i="30"/>
  <c r="BC394" i="30"/>
  <c r="CT409" i="30" s="1"/>
  <c r="BB378" i="30"/>
  <c r="CR393" i="30" s="1"/>
  <c r="BJ393" i="30"/>
  <c r="BC393" i="30"/>
  <c r="CT408" i="30"/>
  <c r="BB377" i="30"/>
  <c r="CR392" i="30"/>
  <c r="BJ392" i="30"/>
  <c r="BB392" i="30"/>
  <c r="CR407" i="30" s="1"/>
  <c r="BC376" i="30"/>
  <c r="CT391" i="30" s="1"/>
  <c r="BJ391" i="30"/>
  <c r="BC391" i="30"/>
  <c r="CT406" i="30"/>
  <c r="BB391" i="30"/>
  <c r="CR406" i="30"/>
  <c r="BJ390" i="30"/>
  <c r="BC390" i="30"/>
  <c r="CT405" i="30" s="1"/>
  <c r="BB374" i="30"/>
  <c r="CR389" i="30" s="1"/>
  <c r="BJ389" i="30"/>
  <c r="BC389" i="30"/>
  <c r="CT404" i="30"/>
  <c r="BB373" i="30"/>
  <c r="CR388" i="30"/>
  <c r="BJ388" i="30"/>
  <c r="BC388" i="30"/>
  <c r="CT403" i="30" s="1"/>
  <c r="BB388" i="30"/>
  <c r="CR403" i="30" s="1"/>
  <c r="BJ387" i="30"/>
  <c r="BC387" i="30"/>
  <c r="CT402" i="30"/>
  <c r="BB387" i="30"/>
  <c r="CR402" i="30"/>
  <c r="BJ386" i="30"/>
  <c r="BC386" i="30"/>
  <c r="CT401" i="30" s="1"/>
  <c r="BB370" i="30"/>
  <c r="CR385" i="30" s="1"/>
  <c r="BJ385" i="30"/>
  <c r="BC385" i="30"/>
  <c r="CT400" i="30"/>
  <c r="BB369" i="30"/>
  <c r="CR384" i="30"/>
  <c r="BJ384" i="30"/>
  <c r="BB384" i="30"/>
  <c r="CR399" i="30" s="1"/>
  <c r="BC368" i="30"/>
  <c r="CT383" i="30" s="1"/>
  <c r="BJ383" i="30"/>
  <c r="BC383" i="30"/>
  <c r="CT398" i="30"/>
  <c r="BB383" i="30"/>
  <c r="CR398" i="30"/>
  <c r="BJ382" i="30"/>
  <c r="BC382" i="30"/>
  <c r="CT397" i="30" s="1"/>
  <c r="BB366" i="30"/>
  <c r="CR381" i="30" s="1"/>
  <c r="BJ381" i="30"/>
  <c r="BC381" i="30"/>
  <c r="CT396" i="30"/>
  <c r="BB365" i="30"/>
  <c r="CR380" i="30"/>
  <c r="BJ380" i="30"/>
  <c r="BC380" i="30"/>
  <c r="CT395" i="30" s="1"/>
  <c r="BB380" i="30"/>
  <c r="CR395" i="30" s="1"/>
  <c r="BJ379" i="30"/>
  <c r="BC379" i="30"/>
  <c r="CT394" i="30"/>
  <c r="BB379" i="30"/>
  <c r="CR394" i="30"/>
  <c r="BJ378" i="30"/>
  <c r="BC378" i="30"/>
  <c r="CT393" i="30" s="1"/>
  <c r="BB362" i="30"/>
  <c r="CR377" i="30" s="1"/>
  <c r="BJ377" i="30"/>
  <c r="BC377" i="30"/>
  <c r="CT392" i="30"/>
  <c r="BB361" i="30"/>
  <c r="CR376" i="30"/>
  <c r="BJ376" i="30"/>
  <c r="BB376" i="30"/>
  <c r="CR391" i="30" s="1"/>
  <c r="BC360" i="30"/>
  <c r="CT375" i="30" s="1"/>
  <c r="BJ375" i="30"/>
  <c r="BC375" i="30"/>
  <c r="CT390" i="30"/>
  <c r="BB375" i="30"/>
  <c r="CR390" i="30"/>
  <c r="BJ374" i="30"/>
  <c r="BC374" i="30"/>
  <c r="CT389" i="30" s="1"/>
  <c r="BB358" i="30"/>
  <c r="CR373" i="30" s="1"/>
  <c r="BJ373" i="30"/>
  <c r="BC373" i="30"/>
  <c r="CT388" i="30"/>
  <c r="BB357" i="30"/>
  <c r="CR372" i="30"/>
  <c r="BJ372" i="30"/>
  <c r="BC372" i="30"/>
  <c r="CT387" i="30" s="1"/>
  <c r="BB372" i="30"/>
  <c r="CR387" i="30" s="1"/>
  <c r="BJ371" i="30"/>
  <c r="BC371" i="30"/>
  <c r="CT386" i="30"/>
  <c r="BB371" i="30"/>
  <c r="CR386" i="30"/>
  <c r="BJ370" i="30"/>
  <c r="BC370" i="30"/>
  <c r="CT385" i="30" s="1"/>
  <c r="BB354" i="30"/>
  <c r="CR369" i="30" s="1"/>
  <c r="BJ369" i="30"/>
  <c r="BC369" i="30"/>
  <c r="CT384" i="30"/>
  <c r="BB353" i="30"/>
  <c r="CR368" i="30"/>
  <c r="BJ368" i="30"/>
  <c r="BB368" i="30"/>
  <c r="CR383" i="30" s="1"/>
  <c r="BC352" i="30"/>
  <c r="CT367" i="30" s="1"/>
  <c r="BJ367" i="30"/>
  <c r="BC367" i="30"/>
  <c r="CT382" i="30"/>
  <c r="BB367" i="30"/>
  <c r="CR382" i="30"/>
  <c r="BJ366" i="30"/>
  <c r="BC366" i="30"/>
  <c r="CT381" i="30" s="1"/>
  <c r="BB350" i="30"/>
  <c r="CR365" i="30" s="1"/>
  <c r="BJ365" i="30"/>
  <c r="BC365" i="30"/>
  <c r="CT380" i="30"/>
  <c r="BB349" i="30"/>
  <c r="CR364" i="30"/>
  <c r="BJ364" i="30"/>
  <c r="BC364" i="30"/>
  <c r="CT379" i="30" s="1"/>
  <c r="BB364" i="30"/>
  <c r="CR379" i="30" s="1"/>
  <c r="BJ363" i="30"/>
  <c r="BC363" i="30"/>
  <c r="CT378" i="30"/>
  <c r="BB363" i="30"/>
  <c r="CR378" i="30"/>
  <c r="BJ362" i="30"/>
  <c r="BC362" i="30"/>
  <c r="CT377" i="30" s="1"/>
  <c r="BB346" i="30"/>
  <c r="CR361" i="30" s="1"/>
  <c r="BJ361" i="30"/>
  <c r="BC361" i="30"/>
  <c r="CT376" i="30"/>
  <c r="BB345" i="30"/>
  <c r="CR360" i="30"/>
  <c r="BJ360" i="30"/>
  <c r="BB360" i="30"/>
  <c r="CR375" i="30" s="1"/>
  <c r="BC344" i="30"/>
  <c r="CT359" i="30" s="1"/>
  <c r="BJ359" i="30"/>
  <c r="BC359" i="30"/>
  <c r="CT374" i="30"/>
  <c r="BB359" i="30"/>
  <c r="CR374" i="30"/>
  <c r="BJ358" i="30"/>
  <c r="BC358" i="30"/>
  <c r="CT373" i="30" s="1"/>
  <c r="BB342" i="30"/>
  <c r="CR357" i="30" s="1"/>
  <c r="BJ357" i="30"/>
  <c r="BC357" i="30"/>
  <c r="CT372" i="30"/>
  <c r="BB341" i="30"/>
  <c r="CR356" i="30"/>
  <c r="BJ356" i="30"/>
  <c r="BC356" i="30"/>
  <c r="CT371" i="30" s="1"/>
  <c r="BB356" i="30"/>
  <c r="CR371" i="30" s="1"/>
  <c r="BJ355" i="30"/>
  <c r="BC355" i="30"/>
  <c r="CT370" i="30"/>
  <c r="BB355" i="30"/>
  <c r="CR370" i="30"/>
  <c r="BJ354" i="30"/>
  <c r="BC354" i="30"/>
  <c r="CT369" i="30" s="1"/>
  <c r="BB338" i="30"/>
  <c r="CR353" i="30" s="1"/>
  <c r="BJ353" i="30"/>
  <c r="BC353" i="30"/>
  <c r="CT368" i="30"/>
  <c r="BB337" i="30"/>
  <c r="CR352" i="30"/>
  <c r="BJ352" i="30"/>
  <c r="BB352" i="30"/>
  <c r="CR367" i="30" s="1"/>
  <c r="BC336" i="30"/>
  <c r="CT351" i="30" s="1"/>
  <c r="BJ351" i="30"/>
  <c r="BC351" i="30"/>
  <c r="CT366" i="30"/>
  <c r="BB351" i="30"/>
  <c r="CR366" i="30"/>
  <c r="BJ350" i="30"/>
  <c r="BC350" i="30"/>
  <c r="CT365" i="30" s="1"/>
  <c r="BB334" i="30"/>
  <c r="CR349" i="30" s="1"/>
  <c r="BJ349" i="30"/>
  <c r="BC349" i="30"/>
  <c r="CT364" i="30"/>
  <c r="BB333" i="30"/>
  <c r="CR348" i="30"/>
  <c r="BJ348" i="30"/>
  <c r="BC348" i="30"/>
  <c r="CT363" i="30" s="1"/>
  <c r="BB348" i="30"/>
  <c r="CR363" i="30" s="1"/>
  <c r="BJ347" i="30"/>
  <c r="BC347" i="30"/>
  <c r="CT362" i="30"/>
  <c r="BB347" i="30"/>
  <c r="CR362" i="30"/>
  <c r="BJ346" i="30"/>
  <c r="BC346" i="30"/>
  <c r="CT361" i="30" s="1"/>
  <c r="BB330" i="30"/>
  <c r="CR345" i="30" s="1"/>
  <c r="BJ345" i="30"/>
  <c r="BC345" i="30"/>
  <c r="CT360" i="30"/>
  <c r="BB329" i="30"/>
  <c r="CR344" i="30"/>
  <c r="BJ344" i="30"/>
  <c r="BB344" i="30"/>
  <c r="CR359" i="30" s="1"/>
  <c r="BC328" i="30"/>
  <c r="CT343" i="30" s="1"/>
  <c r="BJ343" i="30"/>
  <c r="BC343" i="30"/>
  <c r="CT358" i="30"/>
  <c r="BB343" i="30"/>
  <c r="CR358" i="30"/>
  <c r="BJ342" i="30"/>
  <c r="BC342" i="30"/>
  <c r="CT357" i="30" s="1"/>
  <c r="BB326" i="30"/>
  <c r="CR341" i="30" s="1"/>
  <c r="BJ341" i="30"/>
  <c r="BC341" i="30"/>
  <c r="CT356" i="30"/>
  <c r="BB325" i="30"/>
  <c r="CR340" i="30"/>
  <c r="BJ340" i="30"/>
  <c r="BC340" i="30"/>
  <c r="CT355" i="30" s="1"/>
  <c r="BB340" i="30"/>
  <c r="CR355" i="30" s="1"/>
  <c r="BJ339" i="30"/>
  <c r="BC339" i="30"/>
  <c r="CT354" i="30"/>
  <c r="BB339" i="30"/>
  <c r="CR354" i="30"/>
  <c r="BJ338" i="30"/>
  <c r="BC338" i="30"/>
  <c r="CT353" i="30" s="1"/>
  <c r="BB322" i="30"/>
  <c r="CR337" i="30" s="1"/>
  <c r="BJ337" i="30"/>
  <c r="BC337" i="30"/>
  <c r="CT352" i="30"/>
  <c r="BB321" i="30"/>
  <c r="CR336" i="30"/>
  <c r="BJ336" i="30"/>
  <c r="BB336" i="30"/>
  <c r="CR351" i="30" s="1"/>
  <c r="BC320" i="30"/>
  <c r="CT335" i="30" s="1"/>
  <c r="BJ335" i="30"/>
  <c r="BC335" i="30"/>
  <c r="CT350" i="30"/>
  <c r="BB335" i="30"/>
  <c r="CR350" i="30"/>
  <c r="BJ334" i="30"/>
  <c r="BC334" i="30"/>
  <c r="CT349" i="30" s="1"/>
  <c r="BB318" i="30"/>
  <c r="CR333" i="30" s="1"/>
  <c r="BJ333" i="30"/>
  <c r="BC333" i="30"/>
  <c r="CT348" i="30"/>
  <c r="BB317" i="30"/>
  <c r="CR332" i="30"/>
  <c r="BJ332" i="30"/>
  <c r="BC332" i="30"/>
  <c r="CT347" i="30" s="1"/>
  <c r="BB332" i="30"/>
  <c r="CR347" i="30" s="1"/>
  <c r="BJ331" i="30"/>
  <c r="BC331" i="30"/>
  <c r="CT346" i="30"/>
  <c r="BB331" i="30"/>
  <c r="CR346" i="30"/>
  <c r="BJ330" i="30"/>
  <c r="BC330" i="30"/>
  <c r="CT345" i="30" s="1"/>
  <c r="BB314" i="30"/>
  <c r="CR329" i="30" s="1"/>
  <c r="BJ329" i="30"/>
  <c r="BC329" i="30"/>
  <c r="CT344" i="30"/>
  <c r="BB313" i="30"/>
  <c r="CR328" i="30"/>
  <c r="BJ328" i="30"/>
  <c r="BB328" i="30"/>
  <c r="CR343" i="30" s="1"/>
  <c r="BC312" i="30"/>
  <c r="CT327" i="30" s="1"/>
  <c r="BJ327" i="30"/>
  <c r="BC327" i="30"/>
  <c r="CT342" i="30"/>
  <c r="BB327" i="30"/>
  <c r="CR342" i="30"/>
  <c r="BJ326" i="30"/>
  <c r="BC326" i="30"/>
  <c r="CT341" i="30" s="1"/>
  <c r="BB310" i="30"/>
  <c r="CR325" i="30" s="1"/>
  <c r="BJ325" i="30"/>
  <c r="BC325" i="30"/>
  <c r="CT340" i="30"/>
  <c r="BB309" i="30"/>
  <c r="CR324" i="30"/>
  <c r="BJ324" i="30"/>
  <c r="BC324" i="30"/>
  <c r="CT339" i="30" s="1"/>
  <c r="BB324" i="30"/>
  <c r="CR339" i="30" s="1"/>
  <c r="BJ323" i="30"/>
  <c r="BC323" i="30"/>
  <c r="CT338" i="30"/>
  <c r="BB323" i="30"/>
  <c r="CR338" i="30"/>
  <c r="BJ322" i="30"/>
  <c r="BC322" i="30"/>
  <c r="CT337" i="30" s="1"/>
  <c r="BB306" i="30"/>
  <c r="CR321" i="30" s="1"/>
  <c r="BJ321" i="30"/>
  <c r="BC321" i="30"/>
  <c r="CT336" i="30"/>
  <c r="BB305" i="30"/>
  <c r="CR320" i="30"/>
  <c r="BJ320" i="30"/>
  <c r="BB320" i="30"/>
  <c r="CR335" i="30" s="1"/>
  <c r="BC304" i="30"/>
  <c r="CT319" i="30" s="1"/>
  <c r="BJ319" i="30"/>
  <c r="BC319" i="30"/>
  <c r="CT334" i="30"/>
  <c r="BB319" i="30"/>
  <c r="CR334" i="30"/>
  <c r="BJ318" i="30"/>
  <c r="BC318" i="30"/>
  <c r="CT333" i="30" s="1"/>
  <c r="BB302" i="30"/>
  <c r="CR317" i="30" s="1"/>
  <c r="BJ317" i="30"/>
  <c r="BC317" i="30"/>
  <c r="CT332" i="30"/>
  <c r="BB301" i="30"/>
  <c r="CR316" i="30"/>
  <c r="BJ316" i="30"/>
  <c r="BC316" i="30"/>
  <c r="CT331" i="30" s="1"/>
  <c r="BB316" i="30"/>
  <c r="CR331" i="30" s="1"/>
  <c r="BJ315" i="30"/>
  <c r="BC315" i="30"/>
  <c r="CT330" i="30"/>
  <c r="BB315" i="30"/>
  <c r="CR330" i="30"/>
  <c r="BJ314" i="30"/>
  <c r="BC314" i="30"/>
  <c r="CT329" i="30" s="1"/>
  <c r="BB298" i="30"/>
  <c r="CR313" i="30" s="1"/>
  <c r="BJ313" i="30"/>
  <c r="BC313" i="30"/>
  <c r="CT328" i="30"/>
  <c r="BB297" i="30"/>
  <c r="CR312" i="30"/>
  <c r="BJ312" i="30"/>
  <c r="BB312" i="30"/>
  <c r="CR327" i="30" s="1"/>
  <c r="BC296" i="30"/>
  <c r="CT311" i="30" s="1"/>
  <c r="BJ311" i="30"/>
  <c r="BC311" i="30"/>
  <c r="CT326" i="30"/>
  <c r="BB311" i="30"/>
  <c r="CR326" i="30"/>
  <c r="BJ310" i="30"/>
  <c r="BC310" i="30"/>
  <c r="CT325" i="30" s="1"/>
  <c r="BB294" i="30"/>
  <c r="CR309" i="30" s="1"/>
  <c r="BJ309" i="30"/>
  <c r="BC309" i="30"/>
  <c r="CT324" i="30"/>
  <c r="BB293" i="30"/>
  <c r="CR308" i="30"/>
  <c r="BJ308" i="30"/>
  <c r="BC308" i="30"/>
  <c r="CT323" i="30" s="1"/>
  <c r="BB308" i="30"/>
  <c r="CR323" i="30" s="1"/>
  <c r="BJ307" i="30"/>
  <c r="BC307" i="30"/>
  <c r="CT322" i="30"/>
  <c r="BB307" i="30"/>
  <c r="CR322" i="30"/>
  <c r="BJ306" i="30"/>
  <c r="BC306" i="30"/>
  <c r="CT321" i="30" s="1"/>
  <c r="BB290" i="30"/>
  <c r="CR305" i="30" s="1"/>
  <c r="BJ305" i="30"/>
  <c r="BC305" i="30"/>
  <c r="CT320" i="30"/>
  <c r="BB289" i="30"/>
  <c r="CR304" i="30"/>
  <c r="BJ304" i="30"/>
  <c r="BB304" i="30"/>
  <c r="CR319" i="30" s="1"/>
  <c r="BC288" i="30"/>
  <c r="CT303" i="30" s="1"/>
  <c r="BJ303" i="30"/>
  <c r="BC303" i="30"/>
  <c r="CT318" i="30"/>
  <c r="BB303" i="30"/>
  <c r="CR318" i="30"/>
  <c r="BJ302" i="30"/>
  <c r="BC302" i="30"/>
  <c r="CT317" i="30" s="1"/>
  <c r="BB286" i="30"/>
  <c r="CR301" i="30" s="1"/>
  <c r="BJ301" i="30"/>
  <c r="BC301" i="30"/>
  <c r="CT316" i="30"/>
  <c r="BB285" i="30"/>
  <c r="CR300" i="30"/>
  <c r="BJ300" i="30"/>
  <c r="BC300" i="30"/>
  <c r="CT315" i="30" s="1"/>
  <c r="BB300" i="30"/>
  <c r="CR315" i="30" s="1"/>
  <c r="BJ299" i="30"/>
  <c r="BC299" i="30"/>
  <c r="CT314" i="30"/>
  <c r="BB299" i="30"/>
  <c r="CR314" i="30"/>
  <c r="BJ298" i="30"/>
  <c r="BC298" i="30"/>
  <c r="CT313" i="30" s="1"/>
  <c r="BB282" i="30"/>
  <c r="CR297" i="30" s="1"/>
  <c r="BJ297" i="30"/>
  <c r="BC297" i="30"/>
  <c r="CT312" i="30"/>
  <c r="BB281" i="30"/>
  <c r="CR296" i="30"/>
  <c r="BJ296" i="30"/>
  <c r="BB296" i="30"/>
  <c r="CR311" i="30" s="1"/>
  <c r="BC280" i="30"/>
  <c r="CT295" i="30" s="1"/>
  <c r="BJ295" i="30"/>
  <c r="BC295" i="30"/>
  <c r="CT310" i="30"/>
  <c r="BB295" i="30"/>
  <c r="CR310" i="30"/>
  <c r="BJ294" i="30"/>
  <c r="BC294" i="30"/>
  <c r="CT309" i="30" s="1"/>
  <c r="BB278" i="30"/>
  <c r="CR293" i="30" s="1"/>
  <c r="BJ293" i="30"/>
  <c r="BC293" i="30"/>
  <c r="CT308" i="30"/>
  <c r="BB277" i="30"/>
  <c r="CR292" i="30"/>
  <c r="BJ292" i="30"/>
  <c r="BC292" i="30"/>
  <c r="CT307" i="30" s="1"/>
  <c r="BB292" i="30"/>
  <c r="CR307" i="30" s="1"/>
  <c r="BJ291" i="30"/>
  <c r="BC291" i="30"/>
  <c r="CT306" i="30"/>
  <c r="BB291" i="30"/>
  <c r="CR306" i="30"/>
  <c r="BJ290" i="30"/>
  <c r="BC290" i="30"/>
  <c r="CT305" i="30" s="1"/>
  <c r="BB274" i="30"/>
  <c r="CR289" i="30" s="1"/>
  <c r="BJ289" i="30"/>
  <c r="BC289" i="30"/>
  <c r="CT304" i="30"/>
  <c r="BB273" i="30"/>
  <c r="CR288" i="30"/>
  <c r="BJ288" i="30"/>
  <c r="BB288" i="30"/>
  <c r="CR303" i="30" s="1"/>
  <c r="BC272" i="30"/>
  <c r="CT287" i="30" s="1"/>
  <c r="BJ287" i="30"/>
  <c r="BC287" i="30"/>
  <c r="CT302" i="30"/>
  <c r="BB287" i="30"/>
  <c r="CR302" i="30"/>
  <c r="BJ286" i="30"/>
  <c r="BC286" i="30"/>
  <c r="CT301" i="30" s="1"/>
  <c r="BB270" i="30"/>
  <c r="CR285" i="30" s="1"/>
  <c r="BJ285" i="30"/>
  <c r="BC285" i="30"/>
  <c r="CT300" i="30"/>
  <c r="BB269" i="30"/>
  <c r="CR284" i="30"/>
  <c r="BJ284" i="30"/>
  <c r="BC284" i="30"/>
  <c r="CT299" i="30" s="1"/>
  <c r="BB284" i="30"/>
  <c r="CR299" i="30" s="1"/>
  <c r="BJ283" i="30"/>
  <c r="BC283" i="30"/>
  <c r="CT298" i="30"/>
  <c r="BB283" i="30"/>
  <c r="CR298" i="30"/>
  <c r="BJ282" i="30"/>
  <c r="BC282" i="30"/>
  <c r="CT297" i="30" s="1"/>
  <c r="BB266" i="30"/>
  <c r="CR281" i="30" s="1"/>
  <c r="BJ281" i="30"/>
  <c r="BC281" i="30"/>
  <c r="CT296" i="30"/>
  <c r="BB265" i="30"/>
  <c r="CR280" i="30"/>
  <c r="BJ280" i="30"/>
  <c r="BB280" i="30"/>
  <c r="CR295" i="30" s="1"/>
  <c r="BC264" i="30"/>
  <c r="CT279" i="30" s="1"/>
  <c r="BJ279" i="30"/>
  <c r="BC279" i="30"/>
  <c r="CT294" i="30"/>
  <c r="BB279" i="30"/>
  <c r="CR294" i="30"/>
  <c r="BJ278" i="30"/>
  <c r="BC278" i="30"/>
  <c r="CT293" i="30" s="1"/>
  <c r="BB262" i="30"/>
  <c r="CR277" i="30" s="1"/>
  <c r="BJ277" i="30"/>
  <c r="BC277" i="30"/>
  <c r="CT292" i="30"/>
  <c r="BB261" i="30"/>
  <c r="CR276" i="30"/>
  <c r="BJ276" i="30"/>
  <c r="BC276" i="30"/>
  <c r="CT291" i="30" s="1"/>
  <c r="BB276" i="30"/>
  <c r="CR291" i="30" s="1"/>
  <c r="BJ275" i="30"/>
  <c r="BC275" i="30"/>
  <c r="CT290" i="30"/>
  <c r="BB275" i="30"/>
  <c r="CR290" i="30"/>
  <c r="BJ274" i="30"/>
  <c r="BC274" i="30"/>
  <c r="CT289" i="30" s="1"/>
  <c r="BB258" i="30"/>
  <c r="CR273" i="30" s="1"/>
  <c r="BJ273" i="30"/>
  <c r="BC273" i="30"/>
  <c r="CT288" i="30"/>
  <c r="BB257" i="30"/>
  <c r="CR272" i="30"/>
  <c r="BJ272" i="30"/>
  <c r="BB272" i="30"/>
  <c r="CR287" i="30" s="1"/>
  <c r="BC256" i="30"/>
  <c r="CT271" i="30" s="1"/>
  <c r="BJ271" i="30"/>
  <c r="BC271" i="30"/>
  <c r="CT286" i="30"/>
  <c r="BB271" i="30"/>
  <c r="CR286" i="30"/>
  <c r="BJ270" i="30"/>
  <c r="BC270" i="30"/>
  <c r="CT285" i="30" s="1"/>
  <c r="BB254" i="30"/>
  <c r="CR269" i="30" s="1"/>
  <c r="BJ269" i="30"/>
  <c r="BC269" i="30"/>
  <c r="CT284" i="30"/>
  <c r="BB253" i="30"/>
  <c r="CR268" i="30"/>
  <c r="BJ268" i="30"/>
  <c r="BC268" i="30"/>
  <c r="CT283" i="30" s="1"/>
  <c r="BB268" i="30"/>
  <c r="CR283" i="30" s="1"/>
  <c r="BJ267" i="30"/>
  <c r="BC267" i="30"/>
  <c r="CT282" i="30"/>
  <c r="BB267" i="30"/>
  <c r="CR282" i="30"/>
  <c r="BJ266" i="30"/>
  <c r="BC266" i="30"/>
  <c r="CT281" i="30" s="1"/>
  <c r="BB250" i="30"/>
  <c r="CR265" i="30" s="1"/>
  <c r="BJ265" i="30"/>
  <c r="BC265" i="30"/>
  <c r="CT280" i="30"/>
  <c r="BB249" i="30"/>
  <c r="CR264" i="30"/>
  <c r="BJ264" i="30"/>
  <c r="BB264" i="30"/>
  <c r="CR279" i="30" s="1"/>
  <c r="BC248" i="30"/>
  <c r="CT263" i="30" s="1"/>
  <c r="BJ263" i="30"/>
  <c r="BC263" i="30"/>
  <c r="CT278" i="30"/>
  <c r="BB263" i="30"/>
  <c r="CR278" i="30"/>
  <c r="BJ262" i="30"/>
  <c r="BC262" i="30"/>
  <c r="CT277" i="30" s="1"/>
  <c r="BB246" i="30"/>
  <c r="CR261" i="30" s="1"/>
  <c r="BJ261" i="30"/>
  <c r="BC261" i="30"/>
  <c r="CT276" i="30"/>
  <c r="BB245" i="30"/>
  <c r="CR260" i="30"/>
  <c r="BJ260" i="30"/>
  <c r="BC260" i="30"/>
  <c r="CT275" i="30" s="1"/>
  <c r="BB260" i="30"/>
  <c r="CR275" i="30" s="1"/>
  <c r="BJ259" i="30"/>
  <c r="BC259" i="30"/>
  <c r="CT274" i="30"/>
  <c r="BB259" i="30"/>
  <c r="CR274" i="30"/>
  <c r="BJ258" i="30"/>
  <c r="BC258" i="30"/>
  <c r="CT273" i="30" s="1"/>
  <c r="BB242" i="30"/>
  <c r="CR257" i="30" s="1"/>
  <c r="BJ257" i="30"/>
  <c r="BC257" i="30"/>
  <c r="CT272" i="30"/>
  <c r="BB241" i="30"/>
  <c r="CR256" i="30"/>
  <c r="BJ256" i="30"/>
  <c r="BB256" i="30"/>
  <c r="CR271" i="30" s="1"/>
  <c r="BC240" i="30"/>
  <c r="CT255" i="30" s="1"/>
  <c r="BJ255" i="30"/>
  <c r="BC255" i="30"/>
  <c r="CT270" i="30"/>
  <c r="BB255" i="30"/>
  <c r="CR270" i="30"/>
  <c r="BJ254" i="30"/>
  <c r="BC254" i="30"/>
  <c r="CT269" i="30" s="1"/>
  <c r="BB238" i="30"/>
  <c r="CR253" i="30" s="1"/>
  <c r="BJ253" i="30"/>
  <c r="BC253" i="30"/>
  <c r="CT268" i="30"/>
  <c r="BB237" i="30"/>
  <c r="CR252" i="30"/>
  <c r="BJ252" i="30"/>
  <c r="BC252" i="30"/>
  <c r="CT267" i="30" s="1"/>
  <c r="BB252" i="30"/>
  <c r="CR267" i="30" s="1"/>
  <c r="BJ251" i="30"/>
  <c r="BC251" i="30"/>
  <c r="CT266" i="30"/>
  <c r="BB251" i="30"/>
  <c r="CR266" i="30"/>
  <c r="BJ250" i="30"/>
  <c r="BC250" i="30"/>
  <c r="CT265" i="30" s="1"/>
  <c r="BB234" i="30"/>
  <c r="CR249" i="30" s="1"/>
  <c r="BJ249" i="30"/>
  <c r="BC249" i="30"/>
  <c r="CT264" i="30"/>
  <c r="BB233" i="30"/>
  <c r="CR248" i="30"/>
  <c r="BJ248" i="30"/>
  <c r="BB248" i="30"/>
  <c r="CR263" i="30" s="1"/>
  <c r="BC232" i="30"/>
  <c r="CT247" i="30" s="1"/>
  <c r="BJ247" i="30"/>
  <c r="BC247" i="30"/>
  <c r="CT262" i="30"/>
  <c r="BB247" i="30"/>
  <c r="CR262" i="30"/>
  <c r="BJ246" i="30"/>
  <c r="BC246" i="30"/>
  <c r="CT261" i="30" s="1"/>
  <c r="BB230" i="30"/>
  <c r="CR245" i="30" s="1"/>
  <c r="BJ245" i="30"/>
  <c r="BC245" i="30"/>
  <c r="CT260" i="30"/>
  <c r="BB229" i="30"/>
  <c r="CR244" i="30"/>
  <c r="BJ244" i="30"/>
  <c r="BC244" i="30"/>
  <c r="CT259" i="30" s="1"/>
  <c r="BB244" i="30"/>
  <c r="CR259" i="30" s="1"/>
  <c r="BJ243" i="30"/>
  <c r="BC243" i="30"/>
  <c r="CT258" i="30"/>
  <c r="BB243" i="30"/>
  <c r="CR258" i="30"/>
  <c r="BJ242" i="30"/>
  <c r="BC242" i="30"/>
  <c r="CT257" i="30" s="1"/>
  <c r="BB226" i="30"/>
  <c r="CR241" i="30" s="1"/>
  <c r="BJ241" i="30"/>
  <c r="BC241" i="30"/>
  <c r="CT256" i="30"/>
  <c r="BB225" i="30"/>
  <c r="CR240" i="30"/>
  <c r="BJ240" i="30"/>
  <c r="BB240" i="30"/>
  <c r="CR255" i="30" s="1"/>
  <c r="BC224" i="30"/>
  <c r="CT239" i="30" s="1"/>
  <c r="BJ239" i="30"/>
  <c r="BC239" i="30"/>
  <c r="CT254" i="30"/>
  <c r="BB239" i="30"/>
  <c r="CR254" i="30"/>
  <c r="BJ238" i="30"/>
  <c r="BC238" i="30"/>
  <c r="CT253" i="30" s="1"/>
  <c r="BB222" i="30"/>
  <c r="CR237" i="30" s="1"/>
  <c r="BJ237" i="30"/>
  <c r="BC237" i="30"/>
  <c r="CT252" i="30"/>
  <c r="BB221" i="30"/>
  <c r="CR236" i="30"/>
  <c r="BJ236" i="30"/>
  <c r="BC236" i="30"/>
  <c r="CT251" i="30" s="1"/>
  <c r="BB236" i="30"/>
  <c r="CR251" i="30" s="1"/>
  <c r="BJ235" i="30"/>
  <c r="BC235" i="30"/>
  <c r="CT250" i="30"/>
  <c r="BB235" i="30"/>
  <c r="CR250" i="30"/>
  <c r="BJ234" i="30"/>
  <c r="BC234" i="30"/>
  <c r="CT249" i="30" s="1"/>
  <c r="BB218" i="30"/>
  <c r="CR233" i="30" s="1"/>
  <c r="BJ233" i="30"/>
  <c r="BC233" i="30"/>
  <c r="CT248" i="30"/>
  <c r="BB217" i="30"/>
  <c r="CR232" i="30"/>
  <c r="BJ232" i="30"/>
  <c r="BB232" i="30"/>
  <c r="CR247" i="30" s="1"/>
  <c r="BC216" i="30"/>
  <c r="CT231" i="30" s="1"/>
  <c r="BJ231" i="30"/>
  <c r="BC231" i="30"/>
  <c r="CT246" i="30"/>
  <c r="BB231" i="30"/>
  <c r="CR246" i="30"/>
  <c r="BJ230" i="30"/>
  <c r="BC230" i="30"/>
  <c r="CT245" i="30" s="1"/>
  <c r="BB214" i="30"/>
  <c r="CR229" i="30" s="1"/>
  <c r="BJ229" i="30"/>
  <c r="BC229" i="30"/>
  <c r="CT244" i="30"/>
  <c r="BB213" i="30"/>
  <c r="CR228" i="30"/>
  <c r="BJ228" i="30"/>
  <c r="BC228" i="30"/>
  <c r="CT243" i="30" s="1"/>
  <c r="BB228" i="30"/>
  <c r="CR243" i="30" s="1"/>
  <c r="BJ227" i="30"/>
  <c r="BC227" i="30"/>
  <c r="CT242" i="30"/>
  <c r="BB227" i="30"/>
  <c r="CR242" i="30"/>
  <c r="BJ226" i="30"/>
  <c r="BC226" i="30"/>
  <c r="CT241" i="30" s="1"/>
  <c r="BB210" i="30"/>
  <c r="CR225" i="30" s="1"/>
  <c r="BJ225" i="30"/>
  <c r="BC225" i="30"/>
  <c r="CT240" i="30"/>
  <c r="BB209" i="30"/>
  <c r="CR224" i="30"/>
  <c r="BJ224" i="30"/>
  <c r="BB224" i="30"/>
  <c r="CR239" i="30" s="1"/>
  <c r="BC208" i="30"/>
  <c r="CT223" i="30" s="1"/>
  <c r="BJ223" i="30"/>
  <c r="BC223" i="30"/>
  <c r="CT238" i="30"/>
  <c r="BB223" i="30"/>
  <c r="CR238" i="30"/>
  <c r="BJ222" i="30"/>
  <c r="BC222" i="30"/>
  <c r="CT237" i="30" s="1"/>
  <c r="BB206" i="30"/>
  <c r="CR221" i="30" s="1"/>
  <c r="BJ221" i="30"/>
  <c r="BC221" i="30"/>
  <c r="CT236" i="30"/>
  <c r="BB205" i="30"/>
  <c r="CR220" i="30"/>
  <c r="BJ220" i="30"/>
  <c r="BC220" i="30"/>
  <c r="CT235" i="30" s="1"/>
  <c r="BB220" i="30"/>
  <c r="CR235" i="30" s="1"/>
  <c r="BJ219" i="30"/>
  <c r="BC219" i="30"/>
  <c r="CT234" i="30"/>
  <c r="BB219" i="30"/>
  <c r="CR234" i="30"/>
  <c r="BJ218" i="30"/>
  <c r="BC218" i="30"/>
  <c r="CT233" i="30" s="1"/>
  <c r="BB202" i="30"/>
  <c r="CR217" i="30" s="1"/>
  <c r="BJ217" i="30"/>
  <c r="BC217" i="30"/>
  <c r="CT232" i="30"/>
  <c r="BB201" i="30"/>
  <c r="CR216" i="30"/>
  <c r="BJ216" i="30"/>
  <c r="BB216" i="30"/>
  <c r="CR231" i="30" s="1"/>
  <c r="BC200" i="30"/>
  <c r="CT215" i="30" s="1"/>
  <c r="BJ215" i="30"/>
  <c r="BC215" i="30"/>
  <c r="CT230" i="30"/>
  <c r="BB215" i="30"/>
  <c r="CR230" i="30"/>
  <c r="BJ214" i="30"/>
  <c r="BC214" i="30"/>
  <c r="CT229" i="30" s="1"/>
  <c r="BB198" i="30"/>
  <c r="CR213" i="30" s="1"/>
  <c r="BJ213" i="30"/>
  <c r="BC213" i="30"/>
  <c r="CT228" i="30"/>
  <c r="BB197" i="30"/>
  <c r="CR212" i="30"/>
  <c r="BJ212" i="30"/>
  <c r="BC212" i="30"/>
  <c r="CT227" i="30" s="1"/>
  <c r="BB212" i="30"/>
  <c r="CR227" i="30" s="1"/>
  <c r="BJ211" i="30"/>
  <c r="BC211" i="30"/>
  <c r="CT226" i="30"/>
  <c r="BB211" i="30"/>
  <c r="CR226" i="30"/>
  <c r="BJ210" i="30"/>
  <c r="BC210" i="30"/>
  <c r="CT225" i="30" s="1"/>
  <c r="BB194" i="30"/>
  <c r="CR209" i="30" s="1"/>
  <c r="BJ209" i="30"/>
  <c r="BC209" i="30"/>
  <c r="CT224" i="30"/>
  <c r="BB193" i="30"/>
  <c r="CR208" i="30"/>
  <c r="BJ208" i="30"/>
  <c r="BB208" i="30"/>
  <c r="CR223" i="30" s="1"/>
  <c r="BC192" i="30"/>
  <c r="CT207" i="30" s="1"/>
  <c r="BJ207" i="30"/>
  <c r="BC207" i="30"/>
  <c r="CT222" i="30"/>
  <c r="BB207" i="30"/>
  <c r="CR222" i="30"/>
  <c r="BJ206" i="30"/>
  <c r="BC206" i="30"/>
  <c r="CT221" i="30" s="1"/>
  <c r="BB190" i="30"/>
  <c r="CR205" i="30" s="1"/>
  <c r="BJ205" i="30"/>
  <c r="BC205" i="30"/>
  <c r="CT220" i="30"/>
  <c r="BB189" i="30"/>
  <c r="CR204" i="30"/>
  <c r="BJ204" i="30"/>
  <c r="BC204" i="30"/>
  <c r="CT219" i="30" s="1"/>
  <c r="BB204" i="30"/>
  <c r="CR219" i="30" s="1"/>
  <c r="BC188" i="30"/>
  <c r="CT203" i="30" s="1"/>
  <c r="BJ203" i="30"/>
  <c r="BC203" i="30"/>
  <c r="CT218" i="30"/>
  <c r="BB203" i="30"/>
  <c r="CR218" i="30"/>
  <c r="BJ202" i="30"/>
  <c r="BC202" i="30"/>
  <c r="CT217" i="30" s="1"/>
  <c r="BB186" i="30"/>
  <c r="CR201" i="30" s="1"/>
  <c r="BJ201" i="30"/>
  <c r="BC201" i="30"/>
  <c r="CT216" i="30"/>
  <c r="BB185" i="30"/>
  <c r="CR200" i="30"/>
  <c r="BJ200" i="30"/>
  <c r="BB200" i="30"/>
  <c r="CR215" i="30" s="1"/>
  <c r="BC184" i="30"/>
  <c r="CT199" i="30" s="1"/>
  <c r="BJ199" i="30"/>
  <c r="BC199" i="30"/>
  <c r="CT214" i="30"/>
  <c r="BB199" i="30"/>
  <c r="CR214" i="30"/>
  <c r="BJ198" i="30"/>
  <c r="BC198" i="30"/>
  <c r="CT213" i="30" s="1"/>
  <c r="BB182" i="30"/>
  <c r="CR197" i="30" s="1"/>
  <c r="BJ197" i="30"/>
  <c r="BC197" i="30"/>
  <c r="CT212" i="30"/>
  <c r="BB181" i="30"/>
  <c r="CR196" i="30"/>
  <c r="BJ196" i="30"/>
  <c r="BC196" i="30"/>
  <c r="CT211" i="30" s="1"/>
  <c r="BB196" i="30"/>
  <c r="CR211" i="30" s="1"/>
  <c r="BJ195" i="30"/>
  <c r="BC195" i="30"/>
  <c r="CT210" i="30"/>
  <c r="BB195" i="30"/>
  <c r="CR210" i="30"/>
  <c r="BJ194" i="30"/>
  <c r="BC194" i="30"/>
  <c r="CT209" i="30" s="1"/>
  <c r="BB178" i="30"/>
  <c r="CR193" i="30" s="1"/>
  <c r="BJ193" i="30"/>
  <c r="BC193" i="30"/>
  <c r="CT208" i="30"/>
  <c r="BB177" i="30"/>
  <c r="CR192" i="30"/>
  <c r="BJ192" i="30"/>
  <c r="BB192" i="30"/>
  <c r="CR207" i="30" s="1"/>
  <c r="BC176" i="30"/>
  <c r="CT191" i="30" s="1"/>
  <c r="BJ191" i="30"/>
  <c r="BC191" i="30"/>
  <c r="CT206" i="30"/>
  <c r="BB191" i="30"/>
  <c r="CR206" i="30"/>
  <c r="BJ190" i="30"/>
  <c r="BC190" i="30"/>
  <c r="CT205" i="30" s="1"/>
  <c r="BB174" i="30"/>
  <c r="CR189" i="30" s="1"/>
  <c r="BJ189" i="30"/>
  <c r="BC189" i="30"/>
  <c r="CT204" i="30"/>
  <c r="BB173" i="30"/>
  <c r="CR188" i="30"/>
  <c r="BJ188" i="30"/>
  <c r="BB188" i="30"/>
  <c r="CR203" i="30" s="1"/>
  <c r="BC172" i="30"/>
  <c r="CT187" i="30" s="1"/>
  <c r="BJ187" i="30"/>
  <c r="BC187" i="30"/>
  <c r="CT202" i="30"/>
  <c r="BB187" i="30"/>
  <c r="CR202" i="30"/>
  <c r="BJ186" i="30"/>
  <c r="BC186" i="30"/>
  <c r="CT201" i="30" s="1"/>
  <c r="BB170" i="30"/>
  <c r="CR185" i="30" s="1"/>
  <c r="BJ185" i="30"/>
  <c r="BC185" i="30"/>
  <c r="CT200" i="30"/>
  <c r="BB169" i="30"/>
  <c r="CR184" i="30"/>
  <c r="BJ184" i="30"/>
  <c r="BB184" i="30"/>
  <c r="CR199" i="30" s="1"/>
  <c r="BC168" i="30"/>
  <c r="CT183" i="30" s="1"/>
  <c r="BJ183" i="30"/>
  <c r="BC183" i="30"/>
  <c r="CT198" i="30"/>
  <c r="BB183" i="30"/>
  <c r="CR198" i="30"/>
  <c r="BJ182" i="30"/>
  <c r="BC182" i="30"/>
  <c r="CT197" i="30" s="1"/>
  <c r="BB166" i="30"/>
  <c r="CR181" i="30" s="1"/>
  <c r="BJ181" i="30"/>
  <c r="BC181" i="30"/>
  <c r="CT196" i="30"/>
  <c r="BB165" i="30"/>
  <c r="CR180" i="30"/>
  <c r="BJ180" i="30"/>
  <c r="BC180" i="30"/>
  <c r="CT195" i="30" s="1"/>
  <c r="BB180" i="30"/>
  <c r="CR195" i="30" s="1"/>
  <c r="BJ179" i="30"/>
  <c r="BC179" i="30"/>
  <c r="CT194" i="30"/>
  <c r="BB179" i="30"/>
  <c r="CR194" i="30"/>
  <c r="BJ178" i="30"/>
  <c r="BC178" i="30"/>
  <c r="CT193" i="30" s="1"/>
  <c r="BB162" i="30"/>
  <c r="CR177" i="30" s="1"/>
  <c r="BJ177" i="30"/>
  <c r="BC177" i="30"/>
  <c r="CT192" i="30"/>
  <c r="BB161" i="30"/>
  <c r="CR176" i="30"/>
  <c r="BJ176" i="30"/>
  <c r="BB176" i="30"/>
  <c r="CR191" i="30" s="1"/>
  <c r="BC160" i="30"/>
  <c r="CT175" i="30" s="1"/>
  <c r="BJ175" i="30"/>
  <c r="BC175" i="30"/>
  <c r="CT190" i="30"/>
  <c r="BB175" i="30"/>
  <c r="CR190" i="30"/>
  <c r="BJ174" i="30"/>
  <c r="BC174" i="30"/>
  <c r="CT189" i="30" s="1"/>
  <c r="BB158" i="30"/>
  <c r="CR173" i="30" s="1"/>
  <c r="BJ173" i="30"/>
  <c r="BC173" i="30"/>
  <c r="CT188" i="30"/>
  <c r="BB157" i="30"/>
  <c r="CR172" i="30"/>
  <c r="BJ172" i="30"/>
  <c r="BB172" i="30"/>
  <c r="CR187" i="30" s="1"/>
  <c r="BC156" i="30"/>
  <c r="CT171" i="30" s="1"/>
  <c r="BJ171" i="30"/>
  <c r="BC171" i="30"/>
  <c r="CT186" i="30"/>
  <c r="BB171" i="30"/>
  <c r="CR186" i="30"/>
  <c r="BJ170" i="30"/>
  <c r="BC170" i="30"/>
  <c r="CT185" i="30" s="1"/>
  <c r="BB154" i="30"/>
  <c r="CR169" i="30" s="1"/>
  <c r="BJ169" i="30"/>
  <c r="BC169" i="30"/>
  <c r="CT184" i="30"/>
  <c r="BB153" i="30"/>
  <c r="CR168" i="30"/>
  <c r="BJ168" i="30"/>
  <c r="BB168" i="30"/>
  <c r="CR183" i="30" s="1"/>
  <c r="BC152" i="30"/>
  <c r="CT167" i="30" s="1"/>
  <c r="BJ167" i="30"/>
  <c r="BC167" i="30"/>
  <c r="CT182" i="30"/>
  <c r="BB167" i="30"/>
  <c r="CR182" i="30"/>
  <c r="BJ166" i="30"/>
  <c r="BC166" i="30"/>
  <c r="CT181" i="30" s="1"/>
  <c r="BB150" i="30"/>
  <c r="CR165" i="30" s="1"/>
  <c r="BJ165" i="30"/>
  <c r="BC165" i="30"/>
  <c r="CT180" i="30"/>
  <c r="BB149" i="30"/>
  <c r="CR164" i="30"/>
  <c r="BJ164" i="30"/>
  <c r="BC164" i="30"/>
  <c r="CT179" i="30" s="1"/>
  <c r="BB164" i="30"/>
  <c r="CR179" i="30" s="1"/>
  <c r="BJ163" i="30"/>
  <c r="BC163" i="30"/>
  <c r="CT178" i="30"/>
  <c r="BB163" i="30"/>
  <c r="CR178" i="30"/>
  <c r="BJ162" i="30"/>
  <c r="BC162" i="30"/>
  <c r="CT177" i="30" s="1"/>
  <c r="BB146" i="30"/>
  <c r="CR161" i="30" s="1"/>
  <c r="BJ161" i="30"/>
  <c r="BC161" i="30"/>
  <c r="CT176" i="30"/>
  <c r="BB145" i="30"/>
  <c r="CR160" i="30"/>
  <c r="BJ160" i="30"/>
  <c r="BB160" i="30"/>
  <c r="CR175" i="30" s="1"/>
  <c r="BC144" i="30"/>
  <c r="CT159" i="30" s="1"/>
  <c r="BJ159" i="30"/>
  <c r="BC159" i="30"/>
  <c r="CT174" i="30"/>
  <c r="BB159" i="30"/>
  <c r="CR174" i="30"/>
  <c r="BJ158" i="30"/>
  <c r="BC158" i="30"/>
  <c r="CT173" i="30" s="1"/>
  <c r="BB142" i="30"/>
  <c r="CR157" i="30" s="1"/>
  <c r="BJ157" i="30"/>
  <c r="BC157" i="30"/>
  <c r="CT172" i="30"/>
  <c r="BB141" i="30"/>
  <c r="CR156" i="30"/>
  <c r="BJ156" i="30"/>
  <c r="BB156" i="30"/>
  <c r="CR171" i="30" s="1"/>
  <c r="BC140" i="30"/>
  <c r="CT155" i="30" s="1"/>
  <c r="BJ155" i="30"/>
  <c r="BC155" i="30"/>
  <c r="CT170" i="30"/>
  <c r="BB155" i="30"/>
  <c r="CR170" i="30"/>
  <c r="BJ154" i="30"/>
  <c r="BC154" i="30"/>
  <c r="CT169" i="30" s="1"/>
  <c r="BB138" i="30"/>
  <c r="CR153" i="30" s="1"/>
  <c r="BJ153" i="30"/>
  <c r="BC153" i="30"/>
  <c r="CT168" i="30"/>
  <c r="BB137" i="30"/>
  <c r="CR152" i="30"/>
  <c r="BJ152" i="30"/>
  <c r="BB152" i="30"/>
  <c r="CR167" i="30" s="1"/>
  <c r="BC136" i="30"/>
  <c r="CT151" i="30" s="1"/>
  <c r="BJ151" i="30"/>
  <c r="BC151" i="30"/>
  <c r="CT166" i="30"/>
  <c r="BB151" i="30"/>
  <c r="CR166" i="30"/>
  <c r="BJ150" i="30"/>
  <c r="BC150" i="30"/>
  <c r="CT165" i="30" s="1"/>
  <c r="BB134" i="30"/>
  <c r="CR149" i="30" s="1"/>
  <c r="BJ149" i="30"/>
  <c r="BC149" i="30"/>
  <c r="CT164" i="30"/>
  <c r="BB133" i="30"/>
  <c r="CR148" i="30"/>
  <c r="BJ148" i="30"/>
  <c r="BC148" i="30"/>
  <c r="CT163" i="30" s="1"/>
  <c r="BB148" i="30"/>
  <c r="CR163" i="30" s="1"/>
  <c r="BJ147" i="30"/>
  <c r="BC147" i="30"/>
  <c r="CT162" i="30"/>
  <c r="BB147" i="30"/>
  <c r="CR162" i="30"/>
  <c r="BJ146" i="30"/>
  <c r="BC146" i="30"/>
  <c r="CT161" i="30" s="1"/>
  <c r="BB130" i="30"/>
  <c r="CR145" i="30" s="1"/>
  <c r="BJ145" i="30"/>
  <c r="BC145" i="30"/>
  <c r="CT160" i="30"/>
  <c r="BB129" i="30"/>
  <c r="CR144" i="30"/>
  <c r="BJ144" i="30"/>
  <c r="BB144" i="30"/>
  <c r="CR159" i="30" s="1"/>
  <c r="BJ143" i="30"/>
  <c r="BC143" i="30"/>
  <c r="CT158" i="30"/>
  <c r="BB143" i="30"/>
  <c r="CR158" i="30"/>
  <c r="BJ142" i="30"/>
  <c r="BC142" i="30"/>
  <c r="CT157" i="30" s="1"/>
  <c r="BB126" i="30"/>
  <c r="CR141" i="30" s="1"/>
  <c r="BJ141" i="30"/>
  <c r="BC141" i="30"/>
  <c r="CT156" i="30"/>
  <c r="BB125" i="30"/>
  <c r="CR140" i="30"/>
  <c r="BJ140" i="30"/>
  <c r="BB140" i="30"/>
  <c r="CR155" i="30" s="1"/>
  <c r="BC124" i="30"/>
  <c r="CT139" i="30" s="1"/>
  <c r="BJ139" i="30"/>
  <c r="BC139" i="30"/>
  <c r="CT154" i="30"/>
  <c r="BB139" i="30"/>
  <c r="CR154" i="30"/>
  <c r="BJ138" i="30"/>
  <c r="BC138" i="30"/>
  <c r="CT153" i="30" s="1"/>
  <c r="BB122" i="30"/>
  <c r="CR137" i="30" s="1"/>
  <c r="BJ137" i="30"/>
  <c r="BC137" i="30"/>
  <c r="CT152" i="30"/>
  <c r="BB121" i="30"/>
  <c r="CR136" i="30"/>
  <c r="BJ136" i="30"/>
  <c r="BB136" i="30"/>
  <c r="CR151" i="30" s="1"/>
  <c r="BC120" i="30"/>
  <c r="CT135" i="30" s="1"/>
  <c r="BJ135" i="30"/>
  <c r="BC135" i="30"/>
  <c r="CT150" i="30"/>
  <c r="BB135" i="30"/>
  <c r="CR150" i="30"/>
  <c r="BJ134" i="30"/>
  <c r="BC134" i="30"/>
  <c r="CT149" i="30" s="1"/>
  <c r="BB118" i="30"/>
  <c r="CR133" i="30" s="1"/>
  <c r="BJ133" i="30"/>
  <c r="BC133" i="30"/>
  <c r="CT148" i="30"/>
  <c r="BB117" i="30"/>
  <c r="CR132" i="30"/>
  <c r="BJ132" i="30"/>
  <c r="BC132" i="30"/>
  <c r="CT147" i="30" s="1"/>
  <c r="BB132" i="30"/>
  <c r="CR147" i="30" s="1"/>
  <c r="BJ131" i="30"/>
  <c r="BC131" i="30"/>
  <c r="CT146" i="30"/>
  <c r="BB131" i="30"/>
  <c r="CR146" i="30"/>
  <c r="BJ130" i="30"/>
  <c r="BC130" i="30"/>
  <c r="CT145" i="30" s="1"/>
  <c r="BJ129" i="30"/>
  <c r="BC129" i="30"/>
  <c r="CT144" i="30"/>
  <c r="BC113" i="30"/>
  <c r="CT128" i="30"/>
  <c r="BJ128" i="30"/>
  <c r="BC128" i="30"/>
  <c r="CT143" i="30" s="1"/>
  <c r="BB128" i="30"/>
  <c r="CR143" i="30" s="1"/>
  <c r="BC112" i="30"/>
  <c r="CT127" i="30" s="1"/>
  <c r="BJ127" i="30"/>
  <c r="BC127" i="30"/>
  <c r="CT142" i="30"/>
  <c r="BB127" i="30"/>
  <c r="CR142" i="30"/>
  <c r="BJ126" i="30"/>
  <c r="BC126" i="30"/>
  <c r="CT141" i="30" s="1"/>
  <c r="BB110" i="30"/>
  <c r="CR125" i="30" s="1"/>
  <c r="BJ125" i="30"/>
  <c r="BC125" i="30"/>
  <c r="CT140" i="30"/>
  <c r="BB109" i="30"/>
  <c r="CR124" i="30"/>
  <c r="BJ124" i="30"/>
  <c r="BB124" i="30"/>
  <c r="CR139" i="30" s="1"/>
  <c r="BC108" i="30"/>
  <c r="CT123" i="30" s="1"/>
  <c r="BJ123" i="30"/>
  <c r="BC123" i="30"/>
  <c r="CT138" i="30"/>
  <c r="BB123" i="30"/>
  <c r="CR138" i="30"/>
  <c r="BB107" i="30"/>
  <c r="CR122" i="30"/>
  <c r="BJ122" i="30"/>
  <c r="BC122" i="30"/>
  <c r="CT137" i="30" s="1"/>
  <c r="BB106" i="30"/>
  <c r="CR121" i="30" s="1"/>
  <c r="BJ121" i="30"/>
  <c r="BC121" i="30"/>
  <c r="CT136" i="30"/>
  <c r="BB105" i="30"/>
  <c r="CR120" i="30"/>
  <c r="BJ120" i="30"/>
  <c r="BB120" i="30"/>
  <c r="CR135" i="30" s="1"/>
  <c r="BC104" i="30"/>
  <c r="CT119" i="30" s="1"/>
  <c r="BJ119" i="30"/>
  <c r="BC119" i="30"/>
  <c r="CT134" i="30"/>
  <c r="BB119" i="30"/>
  <c r="CR134" i="30"/>
  <c r="BB103" i="30"/>
  <c r="CR118" i="30"/>
  <c r="BJ118" i="30"/>
  <c r="BC118" i="30"/>
  <c r="CT133" i="30" s="1"/>
  <c r="BB102" i="30"/>
  <c r="CR117" i="30" s="1"/>
  <c r="BJ117" i="30"/>
  <c r="BC117" i="30"/>
  <c r="CT132" i="30"/>
  <c r="BJ116" i="30"/>
  <c r="BC116" i="30"/>
  <c r="CT131" i="30" s="1"/>
  <c r="BB116" i="30"/>
  <c r="CR131" i="30" s="1"/>
  <c r="BC100" i="30"/>
  <c r="CT115" i="30" s="1"/>
  <c r="BJ115" i="30"/>
  <c r="BC115" i="30"/>
  <c r="CT130" i="30"/>
  <c r="BB115" i="30"/>
  <c r="CR130" i="30"/>
  <c r="AV115" i="30"/>
  <c r="BC99" i="30"/>
  <c r="CT114" i="30" s="1"/>
  <c r="BJ114" i="30"/>
  <c r="BC114" i="30"/>
  <c r="CT129" i="30"/>
  <c r="BB114" i="30"/>
  <c r="CR129" i="30"/>
  <c r="AV114" i="30"/>
  <c r="BC98" i="30"/>
  <c r="CT113" i="30" s="1"/>
  <c r="BJ113" i="30"/>
  <c r="BB113" i="30"/>
  <c r="CR128" i="30"/>
  <c r="AV113" i="30"/>
  <c r="BC97" i="30"/>
  <c r="CT112" i="30" s="1"/>
  <c r="BJ112" i="30"/>
  <c r="BB112" i="30"/>
  <c r="CR127" i="30"/>
  <c r="AV112" i="30"/>
  <c r="BC96" i="30"/>
  <c r="CT111" i="30" s="1"/>
  <c r="BJ111" i="30"/>
  <c r="BC111" i="30"/>
  <c r="CT126" i="30"/>
  <c r="BB111" i="30"/>
  <c r="CR126" i="30"/>
  <c r="AR111" i="30"/>
  <c r="AV111" i="30"/>
  <c r="BC95" i="30"/>
  <c r="CT110" i="30"/>
  <c r="BJ110" i="30"/>
  <c r="BC110" i="30"/>
  <c r="CT125" i="30" s="1"/>
  <c r="AR110" i="30"/>
  <c r="AV110" i="30" s="1"/>
  <c r="BB94" i="30"/>
  <c r="CR109" i="30" s="1"/>
  <c r="BJ109" i="30"/>
  <c r="BC109" i="30"/>
  <c r="CT124" i="30"/>
  <c r="AV109" i="30"/>
  <c r="BB93" i="30"/>
  <c r="CR108" i="30" s="1"/>
  <c r="BJ108" i="30"/>
  <c r="BB108" i="30"/>
  <c r="CR123" i="30"/>
  <c r="AV108" i="30"/>
  <c r="BB92" i="30"/>
  <c r="CR107" i="30" s="1"/>
  <c r="BJ107" i="30"/>
  <c r="BC107" i="30"/>
  <c r="CT122" i="30"/>
  <c r="AV107" i="30"/>
  <c r="BB91" i="30"/>
  <c r="CR106" i="30" s="1"/>
  <c r="BJ106" i="30"/>
  <c r="BC106" i="30"/>
  <c r="CT121" i="30"/>
  <c r="AV106" i="30"/>
  <c r="BJ105" i="30"/>
  <c r="BC105" i="30"/>
  <c r="CT120" i="30"/>
  <c r="AV105" i="30"/>
  <c r="BJ104" i="30"/>
  <c r="BB104" i="30"/>
  <c r="CR119" i="30"/>
  <c r="AV104" i="30"/>
  <c r="BJ103" i="30"/>
  <c r="BC103" i="30"/>
  <c r="CT118" i="30"/>
  <c r="AV103" i="30"/>
  <c r="BB87" i="30"/>
  <c r="CR102" i="30" s="1"/>
  <c r="BJ102" i="30"/>
  <c r="BC102" i="30"/>
  <c r="CT117" i="30"/>
  <c r="BC86" i="30"/>
  <c r="CT101" i="30"/>
  <c r="BJ101" i="30"/>
  <c r="BC101" i="30"/>
  <c r="CT116" i="30" s="1"/>
  <c r="BB101" i="30"/>
  <c r="CR116" i="30" s="1"/>
  <c r="BC85" i="30"/>
  <c r="CT100" i="30" s="1"/>
  <c r="BJ100" i="30"/>
  <c r="BB100" i="30"/>
  <c r="CR115" i="30"/>
  <c r="BC84" i="30"/>
  <c r="CT99" i="30"/>
  <c r="BB84" i="30"/>
  <c r="CR99" i="30"/>
  <c r="BJ99" i="30"/>
  <c r="BB99" i="30"/>
  <c r="CR114" i="30" s="1"/>
  <c r="BB83" i="30"/>
  <c r="CR98" i="30" s="1"/>
  <c r="BJ98" i="30"/>
  <c r="BB98" i="30"/>
  <c r="CR113" i="30"/>
  <c r="BJ97" i="30"/>
  <c r="BB97" i="30"/>
  <c r="CR112" i="30" s="1"/>
  <c r="BC81" i="30"/>
  <c r="CT96" i="30" s="1"/>
  <c r="BJ96" i="30"/>
  <c r="BB96" i="30"/>
  <c r="CR111" i="30"/>
  <c r="BC80" i="30"/>
  <c r="CT95" i="30"/>
  <c r="BB80" i="30"/>
  <c r="CR95" i="30"/>
  <c r="BJ95" i="30"/>
  <c r="BB95" i="30"/>
  <c r="CR110" i="30" s="1"/>
  <c r="BB79" i="30"/>
  <c r="CR94" i="30" s="1"/>
  <c r="BJ94" i="30"/>
  <c r="BC94" i="30"/>
  <c r="CT109" i="30"/>
  <c r="BJ93" i="30"/>
  <c r="BC93" i="30"/>
  <c r="CT108" i="30" s="1"/>
  <c r="AV93" i="30"/>
  <c r="BJ92" i="30"/>
  <c r="BC92" i="30"/>
  <c r="CT107" i="30" s="1"/>
  <c r="AV92" i="30"/>
  <c r="BJ91" i="30"/>
  <c r="BC91" i="30"/>
  <c r="CT106" i="30" s="1"/>
  <c r="BJ90" i="30"/>
  <c r="BC90" i="30"/>
  <c r="CT105" i="30"/>
  <c r="BB90" i="30"/>
  <c r="CR105" i="30"/>
  <c r="AV90" i="30"/>
  <c r="BJ89" i="30"/>
  <c r="BC89" i="30"/>
  <c r="CT104" i="30"/>
  <c r="BB89" i="30"/>
  <c r="CR104" i="30"/>
  <c r="AV89" i="30"/>
  <c r="BJ88" i="30"/>
  <c r="BC88" i="30"/>
  <c r="CT103" i="30"/>
  <c r="BB88" i="30"/>
  <c r="CR103" i="30"/>
  <c r="AV88" i="30"/>
  <c r="BJ87" i="30"/>
  <c r="BC87" i="30"/>
  <c r="CT102" i="30"/>
  <c r="AV87" i="30"/>
  <c r="BJ86" i="30"/>
  <c r="BB86" i="30"/>
  <c r="CR101" i="30"/>
  <c r="AV86" i="30"/>
  <c r="BJ85" i="30"/>
  <c r="BB85" i="30"/>
  <c r="CR100" i="30"/>
  <c r="BJ84" i="30"/>
  <c r="BJ83" i="30"/>
  <c r="BC83" i="30"/>
  <c r="CT98" i="30"/>
  <c r="BJ82" i="30"/>
  <c r="BC82" i="30"/>
  <c r="CT97" i="30" s="1"/>
  <c r="BB82" i="30"/>
  <c r="CR97" i="30" s="1"/>
  <c r="BC66" i="30"/>
  <c r="CT81" i="30" s="1"/>
  <c r="BJ81" i="30"/>
  <c r="BB81" i="30"/>
  <c r="CR96" i="30"/>
  <c r="BJ80" i="30"/>
  <c r="BB64" i="30"/>
  <c r="CR79" i="30" s="1"/>
  <c r="BJ79" i="30"/>
  <c r="BC79" i="30"/>
  <c r="CT94" i="30"/>
  <c r="BJ78" i="30"/>
  <c r="BC78" i="30"/>
  <c r="CT93" i="30" s="1"/>
  <c r="BB78" i="30"/>
  <c r="CR93" i="30" s="1"/>
  <c r="AO78" i="30"/>
  <c r="CO76" i="30" s="1"/>
  <c r="AM78" i="30"/>
  <c r="AN78" i="30"/>
  <c r="CM76" i="30" s="1"/>
  <c r="AL78" i="30"/>
  <c r="AK78" i="30"/>
  <c r="BJ77" i="30"/>
  <c r="BC77" i="30"/>
  <c r="CT92" i="30"/>
  <c r="BB77" i="30"/>
  <c r="CR92" i="30"/>
  <c r="AO77" i="30"/>
  <c r="CO75" i="30" s="1"/>
  <c r="AM77" i="30"/>
  <c r="AN77" i="30" s="1"/>
  <c r="CM75" i="30" s="1"/>
  <c r="AL77" i="30"/>
  <c r="AK77" i="30"/>
  <c r="CL76" i="30"/>
  <c r="BJ76" i="30"/>
  <c r="BC76" i="30"/>
  <c r="CT91" i="30" s="1"/>
  <c r="BB76" i="30"/>
  <c r="CR91" i="30" s="1"/>
  <c r="AO76" i="30"/>
  <c r="CO74" i="30" s="1"/>
  <c r="AM76" i="30"/>
  <c r="AN76" i="30"/>
  <c r="CM74" i="30" s="1"/>
  <c r="AK76" i="30"/>
  <c r="CL74" i="30" s="1"/>
  <c r="DT45" i="30"/>
  <c r="DS54" i="30" s="1"/>
  <c r="DT47" i="30"/>
  <c r="AL76" i="30"/>
  <c r="BC60" i="30"/>
  <c r="CT75" i="30"/>
  <c r="CL75" i="30"/>
  <c r="BJ75" i="30"/>
  <c r="BC75" i="30"/>
  <c r="CT90" i="30" s="1"/>
  <c r="BB75" i="30"/>
  <c r="CR90" i="30" s="1"/>
  <c r="AO75" i="30"/>
  <c r="AM75" i="30"/>
  <c r="AN75" i="30"/>
  <c r="CM73" i="30" s="1"/>
  <c r="CN73" i="30" s="1"/>
  <c r="AK75" i="30"/>
  <c r="CL73" i="30" s="1"/>
  <c r="AL75" i="30"/>
  <c r="BC59" i="30"/>
  <c r="CT74" i="30" s="1"/>
  <c r="BJ74" i="30"/>
  <c r="BC74" i="30"/>
  <c r="CT89" i="30" s="1"/>
  <c r="BB74" i="30"/>
  <c r="CR89" i="30" s="1"/>
  <c r="AO74" i="30"/>
  <c r="AM74" i="30"/>
  <c r="AN74" i="30"/>
  <c r="CM72" i="30" s="1"/>
  <c r="CN72" i="30" s="1"/>
  <c r="AK74" i="30"/>
  <c r="CL72" i="30" s="1"/>
  <c r="AL74" i="30"/>
  <c r="BB58" i="30"/>
  <c r="CR73" i="30" s="1"/>
  <c r="CO73" i="30"/>
  <c r="BJ73" i="30"/>
  <c r="BC73" i="30"/>
  <c r="CT88" i="30" s="1"/>
  <c r="BB73" i="30"/>
  <c r="CR88" i="30" s="1"/>
  <c r="AO73" i="30"/>
  <c r="AM73" i="30"/>
  <c r="AN73" i="30"/>
  <c r="CM71" i="30" s="1"/>
  <c r="AK73" i="30"/>
  <c r="CL71" i="30" s="1"/>
  <c r="AL73" i="30"/>
  <c r="CO72" i="30"/>
  <c r="BJ72" i="30"/>
  <c r="BC72" i="30"/>
  <c r="CT87" i="30" s="1"/>
  <c r="BB72" i="30"/>
  <c r="CR87" i="30" s="1"/>
  <c r="AO72" i="30"/>
  <c r="CO70" i="30" s="1"/>
  <c r="AM72" i="30"/>
  <c r="AN72" i="30"/>
  <c r="CM70" i="30" s="1"/>
  <c r="CN70" i="30" s="1"/>
  <c r="AL72" i="30"/>
  <c r="AK72" i="30"/>
  <c r="BC56" i="30"/>
  <c r="CT71" i="30" s="1"/>
  <c r="CO71" i="30"/>
  <c r="BJ71" i="30"/>
  <c r="BC71" i="30"/>
  <c r="CT86" i="30" s="1"/>
  <c r="BB71" i="30"/>
  <c r="CR86" i="30" s="1"/>
  <c r="AO71" i="30"/>
  <c r="CO69" i="30" s="1"/>
  <c r="AM71" i="30"/>
  <c r="AN71" i="30"/>
  <c r="CM69" i="30" s="1"/>
  <c r="AL71" i="30"/>
  <c r="AK71" i="30"/>
  <c r="CL70" i="30"/>
  <c r="BJ70" i="30"/>
  <c r="BC70" i="30"/>
  <c r="CT85" i="30"/>
  <c r="BB70" i="30"/>
  <c r="CR85" i="30"/>
  <c r="AO70" i="30"/>
  <c r="AM70" i="30"/>
  <c r="AN70" i="30" s="1"/>
  <c r="CM68" i="30"/>
  <c r="AL70" i="30"/>
  <c r="AK70" i="30"/>
  <c r="CL68" i="30" s="1"/>
  <c r="BC54" i="30"/>
  <c r="CT69" i="30"/>
  <c r="CL69" i="30"/>
  <c r="BJ69" i="30"/>
  <c r="BC69" i="30"/>
  <c r="CT84" i="30" s="1"/>
  <c r="BB69" i="30"/>
  <c r="CR84" i="30" s="1"/>
  <c r="AO69" i="30"/>
  <c r="CO67" i="30" s="1"/>
  <c r="AM69" i="30"/>
  <c r="AN69" i="30"/>
  <c r="CM67" i="30" s="1"/>
  <c r="AK69" i="30"/>
  <c r="CL67" i="30" s="1"/>
  <c r="CN67" i="30" s="1"/>
  <c r="AL69" i="30"/>
  <c r="BC53" i="30"/>
  <c r="CT68" i="30" s="1"/>
  <c r="CO68" i="30"/>
  <c r="BJ68" i="30"/>
  <c r="BC68" i="30"/>
  <c r="CT83" i="30"/>
  <c r="BB68" i="30"/>
  <c r="CR83" i="30"/>
  <c r="AO68" i="30"/>
  <c r="AM68" i="30"/>
  <c r="AN68" i="30" s="1"/>
  <c r="CM66" i="30"/>
  <c r="AL68" i="30"/>
  <c r="AK68" i="30"/>
  <c r="BC52" i="30"/>
  <c r="CT67" i="30"/>
  <c r="BJ67" i="30"/>
  <c r="BC67" i="30"/>
  <c r="CT82" i="30"/>
  <c r="BB67" i="30"/>
  <c r="CR82" i="30"/>
  <c r="AO67" i="30"/>
  <c r="CO65" i="30" s="1"/>
  <c r="AM67" i="30"/>
  <c r="AN67" i="30" s="1"/>
  <c r="CM65" i="30"/>
  <c r="CN65" i="30" s="1"/>
  <c r="AL67" i="30"/>
  <c r="AK67" i="30"/>
  <c r="CL65" i="30" s="1"/>
  <c r="BC51" i="30"/>
  <c r="CT66" i="30"/>
  <c r="CO66" i="30"/>
  <c r="CL66" i="30"/>
  <c r="BJ66" i="30"/>
  <c r="BB66" i="30"/>
  <c r="CR81" i="30"/>
  <c r="AO66" i="30"/>
  <c r="AM66" i="30"/>
  <c r="AN66" i="30" s="1"/>
  <c r="CM64" i="30"/>
  <c r="AL66" i="30"/>
  <c r="AK66" i="30"/>
  <c r="CL64" i="30" s="1"/>
  <c r="BC50" i="30"/>
  <c r="CT65" i="30"/>
  <c r="BJ65" i="30"/>
  <c r="BC65" i="30"/>
  <c r="CT80" i="30" s="1"/>
  <c r="BB65" i="30"/>
  <c r="CR80" i="30" s="1"/>
  <c r="AO65" i="30"/>
  <c r="CO63" i="30" s="1"/>
  <c r="AM65" i="30"/>
  <c r="AN65" i="30"/>
  <c r="CM63" i="30" s="1"/>
  <c r="AK65" i="30"/>
  <c r="CL63" i="30" s="1"/>
  <c r="CN63" i="30" s="1"/>
  <c r="AL65" i="30"/>
  <c r="BC49" i="30"/>
  <c r="CT64" i="30" s="1"/>
  <c r="CO64" i="30"/>
  <c r="BJ64" i="30"/>
  <c r="BC64" i="30"/>
  <c r="CT79" i="30"/>
  <c r="AO64" i="30"/>
  <c r="AM64" i="30"/>
  <c r="AN64" i="30" s="1"/>
  <c r="CM62" i="30"/>
  <c r="AL64" i="30"/>
  <c r="AK64" i="30"/>
  <c r="BC48" i="30"/>
  <c r="CT63" i="30"/>
  <c r="BJ63" i="30"/>
  <c r="BC63" i="30"/>
  <c r="CT78" i="30"/>
  <c r="BB63" i="30"/>
  <c r="CR78" i="30"/>
  <c r="AO63" i="30"/>
  <c r="AM63" i="30"/>
  <c r="AN63" i="30" s="1"/>
  <c r="CM61" i="30"/>
  <c r="AL63" i="30"/>
  <c r="AK63" i="30"/>
  <c r="CL61" i="30" s="1"/>
  <c r="CO62" i="30"/>
  <c r="CL62" i="30"/>
  <c r="DT48" i="30"/>
  <c r="DS57" i="30"/>
  <c r="CN12" i="30" s="1"/>
  <c r="BJ62" i="30"/>
  <c r="BC62" i="30"/>
  <c r="CT77" i="30"/>
  <c r="BB62" i="30"/>
  <c r="CR77" i="30"/>
  <c r="AO62" i="30"/>
  <c r="AM62" i="30"/>
  <c r="AN62" i="30" s="1"/>
  <c r="AL62" i="30"/>
  <c r="AK62" i="30"/>
  <c r="CO61" i="30"/>
  <c r="BJ61" i="30"/>
  <c r="BC61" i="30"/>
  <c r="CT76" i="30"/>
  <c r="BB61" i="30"/>
  <c r="CR76" i="30"/>
  <c r="AO61" i="30"/>
  <c r="AM61" i="30"/>
  <c r="AN61" i="30" s="1"/>
  <c r="CM60" i="30"/>
  <c r="AK61" i="30"/>
  <c r="CL60" i="30"/>
  <c r="DT44" i="30"/>
  <c r="DS58" i="30"/>
  <c r="CN17" i="30" s="1"/>
  <c r="AL61" i="30"/>
  <c r="DT46" i="30"/>
  <c r="CO60" i="30"/>
  <c r="BJ60" i="30"/>
  <c r="BB60" i="30"/>
  <c r="CR75" i="30"/>
  <c r="AO60" i="30"/>
  <c r="AM60" i="30"/>
  <c r="AN60" i="30" s="1"/>
  <c r="AL60" i="30"/>
  <c r="AK60" i="30"/>
  <c r="DT49" i="30"/>
  <c r="DS59" i="30" s="1"/>
  <c r="DT59" i="30" s="1"/>
  <c r="CO59" i="30"/>
  <c r="CM59" i="30"/>
  <c r="CL59" i="30"/>
  <c r="BJ59" i="30"/>
  <c r="BB59" i="30"/>
  <c r="CR74" i="30"/>
  <c r="AO59" i="30"/>
  <c r="AM59" i="30"/>
  <c r="AN59" i="30" s="1"/>
  <c r="CM58" i="30"/>
  <c r="CN58" i="30" s="1"/>
  <c r="AL59" i="30"/>
  <c r="AK59" i="30"/>
  <c r="CL58" i="30" s="1"/>
  <c r="CO58" i="30"/>
  <c r="BJ58" i="30"/>
  <c r="BC58" i="30"/>
  <c r="CT73" i="30" s="1"/>
  <c r="AO58" i="30"/>
  <c r="CO57" i="30" s="1"/>
  <c r="DI17" i="30" s="1"/>
  <c r="AM58" i="30"/>
  <c r="AN58" i="30"/>
  <c r="CM57" i="30" s="1"/>
  <c r="CN57" i="30" s="1"/>
  <c r="AL58" i="30"/>
  <c r="AK58" i="30"/>
  <c r="CL57" i="30"/>
  <c r="BC42" i="30"/>
  <c r="CT57" i="30" s="1"/>
  <c r="BJ57" i="30"/>
  <c r="BC57" i="30"/>
  <c r="CT72" i="30" s="1"/>
  <c r="BB57" i="30"/>
  <c r="CR72" i="30" s="1"/>
  <c r="AO57" i="30"/>
  <c r="AM57" i="30"/>
  <c r="AN57" i="30"/>
  <c r="AL57" i="30"/>
  <c r="AK57" i="30"/>
  <c r="CO56" i="30"/>
  <c r="AN56" i="30"/>
  <c r="CM56" i="30" s="1"/>
  <c r="CL56" i="30"/>
  <c r="BJ56" i="30"/>
  <c r="BB56" i="30"/>
  <c r="CR71" i="30"/>
  <c r="DT55" i="30"/>
  <c r="BC40" i="30"/>
  <c r="CT55" i="30" s="1"/>
  <c r="CO55" i="30"/>
  <c r="CL55" i="30"/>
  <c r="BJ55" i="30"/>
  <c r="BC55" i="30"/>
  <c r="CT70" i="30"/>
  <c r="BB55" i="30"/>
  <c r="CR70" i="30"/>
  <c r="AN55" i="30"/>
  <c r="CM55" i="30"/>
  <c r="BC39" i="30"/>
  <c r="CT54" i="30" s="1"/>
  <c r="CO54" i="30"/>
  <c r="AN54" i="30"/>
  <c r="CM54" i="30"/>
  <c r="CL54" i="30"/>
  <c r="BJ54" i="30"/>
  <c r="BB54" i="30"/>
  <c r="CR69" i="30"/>
  <c r="CO53" i="30"/>
  <c r="CL53" i="30"/>
  <c r="BJ53" i="30"/>
  <c r="BB53" i="30"/>
  <c r="CR68" i="30" s="1"/>
  <c r="AN53" i="30"/>
  <c r="CM53" i="30" s="1"/>
  <c r="CO52" i="30"/>
  <c r="CL52" i="30"/>
  <c r="BJ52" i="30"/>
  <c r="BB52" i="30"/>
  <c r="CR67" i="30"/>
  <c r="AN52" i="30"/>
  <c r="CM52" i="30"/>
  <c r="CO51" i="30"/>
  <c r="CL51" i="30"/>
  <c r="BJ51" i="30"/>
  <c r="BB51" i="30"/>
  <c r="CR66" i="30" s="1"/>
  <c r="AN51" i="30"/>
  <c r="CM51" i="30" s="1"/>
  <c r="CN51" i="30" s="1"/>
  <c r="CO50" i="30"/>
  <c r="CL50" i="30"/>
  <c r="BJ50" i="30"/>
  <c r="BB50" i="30"/>
  <c r="CR65" i="30" s="1"/>
  <c r="AN50" i="30"/>
  <c r="CM50" i="30" s="1"/>
  <c r="CN50" i="30" s="1"/>
  <c r="BC34" i="30"/>
  <c r="CT49" i="30"/>
  <c r="CO49" i="30"/>
  <c r="AN49" i="30"/>
  <c r="CM49" i="30" s="1"/>
  <c r="CL49" i="30"/>
  <c r="BJ49" i="30"/>
  <c r="BB49" i="30"/>
  <c r="CR64" i="30"/>
  <c r="DS48" i="30"/>
  <c r="CO48" i="30"/>
  <c r="AN48" i="30"/>
  <c r="CM48" i="30"/>
  <c r="CL48" i="30"/>
  <c r="BJ48" i="30"/>
  <c r="BB48" i="30"/>
  <c r="CR63" i="30" s="1"/>
  <c r="DS47" i="30"/>
  <c r="DR57" i="30" s="1"/>
  <c r="DT57" i="30" s="1"/>
  <c r="BB32" i="30"/>
  <c r="CR47" i="30"/>
  <c r="CO47" i="30"/>
  <c r="AN47" i="30"/>
  <c r="CM47" i="30" s="1"/>
  <c r="CL47" i="30"/>
  <c r="BJ47" i="30"/>
  <c r="BC47" i="30"/>
  <c r="CT62" i="30"/>
  <c r="BB47" i="30"/>
  <c r="CR62" i="30"/>
  <c r="BB31" i="30"/>
  <c r="CR46" i="30"/>
  <c r="CO46" i="30"/>
  <c r="AN46" i="30"/>
  <c r="CM46" i="30" s="1"/>
  <c r="CL46" i="30"/>
  <c r="BJ46" i="30"/>
  <c r="BC46" i="30"/>
  <c r="CT61" i="30"/>
  <c r="BB46" i="30"/>
  <c r="CR61" i="30"/>
  <c r="CO45" i="30"/>
  <c r="AN45" i="30"/>
  <c r="CM45" i="30" s="1"/>
  <c r="CL45" i="30"/>
  <c r="BJ45" i="30"/>
  <c r="BC45" i="30"/>
  <c r="CT60" i="30"/>
  <c r="BB45" i="30"/>
  <c r="CR60" i="30"/>
  <c r="DS44" i="30"/>
  <c r="DR56" i="30" s="1"/>
  <c r="DT56" i="30" s="1"/>
  <c r="CO44" i="30"/>
  <c r="AN44" i="30"/>
  <c r="CM44" i="30"/>
  <c r="CN44" i="30" s="1"/>
  <c r="CL44" i="30"/>
  <c r="BJ44" i="30"/>
  <c r="BC44" i="30"/>
  <c r="CT59" i="30" s="1"/>
  <c r="BB44" i="30"/>
  <c r="CR59" i="30" s="1"/>
  <c r="BB28" i="30"/>
  <c r="CR43" i="30" s="1"/>
  <c r="CO43" i="30"/>
  <c r="AN43" i="30"/>
  <c r="CM43" i="30"/>
  <c r="CN43" i="30" s="1"/>
  <c r="CL43" i="30"/>
  <c r="BJ43" i="30"/>
  <c r="BC43" i="30"/>
  <c r="CT58" i="30" s="1"/>
  <c r="BB43" i="30"/>
  <c r="CR58" i="30" s="1"/>
  <c r="CO42" i="30"/>
  <c r="AN42" i="30"/>
  <c r="CM42" i="30"/>
  <c r="CN42" i="30" s="1"/>
  <c r="CL42" i="30"/>
  <c r="BJ42" i="30"/>
  <c r="BB42" i="30"/>
  <c r="CR57" i="30" s="1"/>
  <c r="CO41" i="30"/>
  <c r="AN41" i="30"/>
  <c r="CM41" i="30"/>
  <c r="CN41" i="30" s="1"/>
  <c r="CL41" i="30"/>
  <c r="BJ41" i="30"/>
  <c r="BC41" i="30"/>
  <c r="CT56" i="30" s="1"/>
  <c r="BB41" i="30"/>
  <c r="CR56" i="30" s="1"/>
  <c r="BB25" i="30"/>
  <c r="CR40" i="30" s="1"/>
  <c r="CO40" i="30"/>
  <c r="CL40" i="30"/>
  <c r="BJ40" i="30"/>
  <c r="BB40" i="30"/>
  <c r="CR55" i="30"/>
  <c r="AN40" i="30"/>
  <c r="CM40" i="30"/>
  <c r="CO39" i="30"/>
  <c r="AN39" i="30"/>
  <c r="CM39" i="30"/>
  <c r="CN39" i="30" s="1"/>
  <c r="CL39" i="30"/>
  <c r="BJ39" i="30"/>
  <c r="BB39" i="30"/>
  <c r="CR54" i="30" s="1"/>
  <c r="BC23" i="30"/>
  <c r="CT38" i="30" s="1"/>
  <c r="CO38" i="30"/>
  <c r="AN38" i="30"/>
  <c r="CM38" i="30"/>
  <c r="CN38" i="30" s="1"/>
  <c r="CL38" i="30"/>
  <c r="BJ38" i="30"/>
  <c r="BC38" i="30"/>
  <c r="CT53" i="30" s="1"/>
  <c r="BB38" i="30"/>
  <c r="CR53" i="30" s="1"/>
  <c r="CO37" i="30"/>
  <c r="AN37" i="30"/>
  <c r="CM37" i="30"/>
  <c r="CN37" i="30" s="1"/>
  <c r="CL37" i="30"/>
  <c r="BJ37" i="30"/>
  <c r="BC37" i="30"/>
  <c r="CT52" i="30" s="1"/>
  <c r="BB37" i="30"/>
  <c r="CR52" i="30" s="1"/>
  <c r="CO36" i="30"/>
  <c r="AN36" i="30"/>
  <c r="CM36" i="30"/>
  <c r="CN36" i="30" s="1"/>
  <c r="CL36" i="30"/>
  <c r="BJ36" i="30"/>
  <c r="BC36" i="30"/>
  <c r="CT51" i="30" s="1"/>
  <c r="BB36" i="30"/>
  <c r="CR51" i="30" s="1"/>
  <c r="CO35" i="30"/>
  <c r="AN35" i="30"/>
  <c r="CM35" i="30"/>
  <c r="CN35" i="30" s="1"/>
  <c r="CL35" i="30"/>
  <c r="BJ35" i="30"/>
  <c r="BC35" i="30"/>
  <c r="CT50" i="30" s="1"/>
  <c r="BB35" i="30"/>
  <c r="CR50" i="30" s="1"/>
  <c r="CO34" i="30"/>
  <c r="AN34" i="30"/>
  <c r="CM34" i="30"/>
  <c r="CN34" i="30" s="1"/>
  <c r="CL34" i="30"/>
  <c r="BJ34" i="30"/>
  <c r="BB34" i="30"/>
  <c r="CR49" i="30" s="1"/>
  <c r="CO33" i="30"/>
  <c r="AN33" i="30"/>
  <c r="CM33" i="30"/>
  <c r="CL33" i="30"/>
  <c r="BJ33" i="30"/>
  <c r="BC33" i="30"/>
  <c r="CT48" i="30" s="1"/>
  <c r="BB33" i="30"/>
  <c r="CR48" i="30" s="1"/>
  <c r="CO32" i="30"/>
  <c r="CL32" i="30"/>
  <c r="BJ32" i="30"/>
  <c r="BC32" i="30"/>
  <c r="CT47" i="30"/>
  <c r="AN32" i="30"/>
  <c r="CM32" i="30"/>
  <c r="BB16" i="30"/>
  <c r="CR31" i="30" s="1"/>
  <c r="CO31" i="30"/>
  <c r="CL31" i="30"/>
  <c r="BJ31" i="30"/>
  <c r="BC31" i="30"/>
  <c r="CT46" i="30"/>
  <c r="AN31" i="30"/>
  <c r="CM31" i="30"/>
  <c r="CO30" i="30"/>
  <c r="CL30" i="30"/>
  <c r="BJ30" i="30"/>
  <c r="BC30" i="30"/>
  <c r="CT45" i="30"/>
  <c r="BB30" i="30"/>
  <c r="CR45" i="30"/>
  <c r="AN30" i="30"/>
  <c r="CM30" i="30"/>
  <c r="CO29" i="30"/>
  <c r="AN29" i="30"/>
  <c r="CM29" i="30"/>
  <c r="CL29" i="30"/>
  <c r="BJ29" i="30"/>
  <c r="BC29" i="30"/>
  <c r="CT44" i="30" s="1"/>
  <c r="BB29" i="30"/>
  <c r="CR44" i="30" s="1"/>
  <c r="DK28" i="30"/>
  <c r="CT28" i="30"/>
  <c r="CO28" i="30"/>
  <c r="CL28" i="30"/>
  <c r="BJ28" i="30"/>
  <c r="BC28" i="30"/>
  <c r="CT43" i="30"/>
  <c r="AN28" i="30"/>
  <c r="CM28" i="30"/>
  <c r="DK27" i="30"/>
  <c r="CT27" i="30"/>
  <c r="CO27" i="30"/>
  <c r="AN27" i="30"/>
  <c r="CM27" i="30"/>
  <c r="CL27" i="30"/>
  <c r="BJ27" i="30"/>
  <c r="BC27" i="30"/>
  <c r="CT42" i="30" s="1"/>
  <c r="BB27" i="30"/>
  <c r="CR42" i="30" s="1"/>
  <c r="DK26" i="30"/>
  <c r="CT26" i="30"/>
  <c r="CO26" i="30"/>
  <c r="CL26" i="30"/>
  <c r="BJ26" i="30"/>
  <c r="BC26" i="30"/>
  <c r="CT41" i="30"/>
  <c r="BB26" i="30"/>
  <c r="CR41" i="30"/>
  <c r="AN26" i="30"/>
  <c r="CM26" i="30"/>
  <c r="DK25" i="30"/>
  <c r="CO25" i="30"/>
  <c r="CL25" i="30"/>
  <c r="BJ25" i="30"/>
  <c r="BC25" i="30"/>
  <c r="CT40" i="30" s="1"/>
  <c r="AN25" i="30"/>
  <c r="CM25" i="30" s="1"/>
  <c r="CN25" i="30"/>
  <c r="DK24" i="30"/>
  <c r="CO24" i="30"/>
  <c r="AN24" i="30"/>
  <c r="CM24" i="30"/>
  <c r="CN24" i="30" s="1"/>
  <c r="CL24" i="30"/>
  <c r="BJ24" i="30"/>
  <c r="BC24" i="30"/>
  <c r="CT39" i="30"/>
  <c r="BB24" i="30"/>
  <c r="CR39" i="30"/>
  <c r="DK23" i="30"/>
  <c r="CO23" i="30"/>
  <c r="BJ23" i="30"/>
  <c r="BB23" i="30"/>
  <c r="CR38" i="30" s="1"/>
  <c r="AN23" i="30"/>
  <c r="DK22" i="30"/>
  <c r="CO22" i="30"/>
  <c r="AN22" i="30"/>
  <c r="CM22" i="30"/>
  <c r="CN22" i="30" s="1"/>
  <c r="CL22" i="30"/>
  <c r="BJ22" i="30"/>
  <c r="BC22" i="30"/>
  <c r="CT37" i="30" s="1"/>
  <c r="BB22" i="30"/>
  <c r="CR37" i="30" s="1"/>
  <c r="CO21" i="30"/>
  <c r="AN21" i="30"/>
  <c r="CM21" i="30"/>
  <c r="CN21" i="30" s="1"/>
  <c r="CL21" i="30"/>
  <c r="BJ21" i="30"/>
  <c r="BC21" i="30"/>
  <c r="CT36" i="30" s="1"/>
  <c r="BB21" i="30"/>
  <c r="CR36" i="30" s="1"/>
  <c r="CO20" i="30"/>
  <c r="AN20" i="30"/>
  <c r="CM20" i="30"/>
  <c r="CL20" i="30"/>
  <c r="BJ20" i="30"/>
  <c r="BC20" i="30"/>
  <c r="CT35" i="30" s="1"/>
  <c r="BB20" i="30"/>
  <c r="CR35" i="30" s="1"/>
  <c r="CO19" i="30"/>
  <c r="CL19" i="30"/>
  <c r="BJ19" i="30"/>
  <c r="BC19" i="30"/>
  <c r="CT34" i="30"/>
  <c r="BB19" i="30"/>
  <c r="CR34" i="30"/>
  <c r="AN19" i="30"/>
  <c r="CM19" i="30"/>
  <c r="CO18" i="30"/>
  <c r="CL18" i="30"/>
  <c r="BJ18" i="30"/>
  <c r="BC18" i="30"/>
  <c r="CT33" i="30"/>
  <c r="BB18" i="30"/>
  <c r="CR33" i="30"/>
  <c r="AN18" i="30"/>
  <c r="CM18" i="30"/>
  <c r="CO17" i="30"/>
  <c r="CL17" i="30"/>
  <c r="BJ17" i="30"/>
  <c r="BC17" i="30"/>
  <c r="CT32" i="30" s="1"/>
  <c r="BB17" i="30"/>
  <c r="CR32" i="30" s="1"/>
  <c r="AN17" i="30"/>
  <c r="CM17" i="30" s="1"/>
  <c r="CO16" i="30"/>
  <c r="AN16" i="30"/>
  <c r="CM16" i="30" s="1"/>
  <c r="CN16" i="30" s="1"/>
  <c r="CL16" i="30"/>
  <c r="BJ16" i="30"/>
  <c r="BC16" i="30"/>
  <c r="CT31" i="30"/>
  <c r="CO15" i="30"/>
  <c r="AN15" i="30"/>
  <c r="CM15" i="30" s="1"/>
  <c r="CN15" i="30" s="1"/>
  <c r="CL15" i="30"/>
  <c r="BJ15" i="30"/>
  <c r="BC15" i="30"/>
  <c r="CT30" i="30"/>
  <c r="BB15" i="30"/>
  <c r="CR30" i="30"/>
  <c r="CO14" i="30"/>
  <c r="CL14" i="30"/>
  <c r="BJ14" i="30"/>
  <c r="BC14" i="30"/>
  <c r="CT29" i="30" s="1"/>
  <c r="BB14" i="30"/>
  <c r="CR29" i="30" s="1"/>
  <c r="AN14" i="30"/>
  <c r="CM14" i="30" s="1"/>
  <c r="CN14" i="30" s="1"/>
  <c r="DE13" i="30"/>
  <c r="CO13" i="30"/>
  <c r="AN13" i="30"/>
  <c r="CM13" i="30"/>
  <c r="CN13" i="30" s="1"/>
  <c r="CL13" i="30"/>
  <c r="BU13" i="30"/>
  <c r="BV13" i="30"/>
  <c r="BW13" i="30" s="1"/>
  <c r="BX13" i="30" s="1"/>
  <c r="BT13" i="30"/>
  <c r="BQ13" i="30"/>
  <c r="BF13" i="30"/>
  <c r="BI13" i="30" s="1"/>
  <c r="BG13" i="30"/>
  <c r="BH13" i="30"/>
  <c r="BB13" i="30"/>
  <c r="CR28" i="30" s="1"/>
  <c r="BZ13" i="30"/>
  <c r="BB11" i="30"/>
  <c r="DK12" i="30"/>
  <c r="DE12" i="30"/>
  <c r="CO12" i="30"/>
  <c r="AN12" i="30"/>
  <c r="CM12" i="30"/>
  <c r="CL12" i="30"/>
  <c r="BU12" i="30"/>
  <c r="BW12" i="30" s="1"/>
  <c r="BX12" i="30" s="1"/>
  <c r="BT12" i="30"/>
  <c r="BQ12" i="30"/>
  <c r="BF12" i="30"/>
  <c r="BG12" i="30"/>
  <c r="BB12" i="30"/>
  <c r="CR27" i="30" s="1"/>
  <c r="BZ12" i="30"/>
  <c r="DE11" i="30"/>
  <c r="CO11" i="30"/>
  <c r="CL11" i="30"/>
  <c r="CF11" i="30"/>
  <c r="CE11" i="30"/>
  <c r="BG11" i="30"/>
  <c r="BT11" i="30"/>
  <c r="BZ11" i="30" s="1"/>
  <c r="BQ11" i="30"/>
  <c r="BF11" i="30"/>
  <c r="CR26" i="30"/>
  <c r="AN11" i="30"/>
  <c r="CM11" i="30" s="1"/>
  <c r="CN11" i="30" s="1"/>
  <c r="DX6" i="30"/>
  <c r="DX5" i="30"/>
  <c r="DS56" i="30"/>
  <c r="DL12" i="30"/>
  <c r="BJ13" i="30"/>
  <c r="DR54" i="30"/>
  <c r="BL11" i="30"/>
  <c r="BL12" i="30"/>
  <c r="BL13" i="30"/>
  <c r="DA39" i="30"/>
  <c r="D31" i="28"/>
  <c r="C37" i="28"/>
  <c r="D18" i="28"/>
  <c r="C42" i="28"/>
  <c r="D23" i="28"/>
  <c r="C41" i="28"/>
  <c r="C43" i="28"/>
  <c r="D42" i="28"/>
  <c r="C31" i="28"/>
  <c r="C29" i="28"/>
  <c r="D25" i="28"/>
  <c r="C25" i="28"/>
  <c r="D24" i="28"/>
  <c r="C23" i="28"/>
  <c r="C19" i="28"/>
  <c r="D17" i="28"/>
  <c r="C17" i="28"/>
  <c r="D30" i="28"/>
  <c r="D29" i="28"/>
  <c r="D43" i="28"/>
  <c r="D19" i="28"/>
  <c r="D41" i="28"/>
  <c r="C13" i="28"/>
  <c r="C36" i="28"/>
  <c r="C12" i="28"/>
  <c r="C24" i="28"/>
  <c r="D11" i="28"/>
  <c r="D13" i="28"/>
  <c r="D35" i="28"/>
  <c r="D37" i="28"/>
  <c r="D12" i="28"/>
  <c r="D36" i="28"/>
  <c r="C11" i="28"/>
  <c r="C18" i="28"/>
  <c r="C30" i="28"/>
  <c r="C35" i="28"/>
  <c r="B11" i="17"/>
  <c r="C43" i="17"/>
  <c r="D30" i="17"/>
  <c r="C42" i="17"/>
  <c r="D23" i="17"/>
  <c r="C29" i="17"/>
  <c r="D43" i="17"/>
  <c r="B43" i="17"/>
  <c r="B42" i="17"/>
  <c r="B41" i="17"/>
  <c r="D37" i="17"/>
  <c r="B37" i="17"/>
  <c r="C36" i="17"/>
  <c r="B36" i="17"/>
  <c r="D35" i="17"/>
  <c r="B35" i="17"/>
  <c r="D31" i="17"/>
  <c r="C31" i="17"/>
  <c r="B31" i="17"/>
  <c r="C30" i="17"/>
  <c r="B30" i="17"/>
  <c r="D29" i="17"/>
  <c r="B29" i="17"/>
  <c r="D25" i="17"/>
  <c r="C25" i="17"/>
  <c r="B25" i="17"/>
  <c r="C24" i="17"/>
  <c r="B24" i="17"/>
  <c r="B23" i="17"/>
  <c r="D19" i="17"/>
  <c r="B19" i="17"/>
  <c r="C18" i="17"/>
  <c r="B18" i="17"/>
  <c r="B17" i="17"/>
  <c r="D13" i="17"/>
  <c r="B13" i="17"/>
  <c r="C12" i="17"/>
  <c r="B12" i="17"/>
  <c r="C11" i="17"/>
  <c r="C35" i="17"/>
  <c r="D12" i="17"/>
  <c r="D36" i="17"/>
  <c r="C17" i="17"/>
  <c r="D42" i="17"/>
  <c r="C13" i="17"/>
  <c r="D17" i="17"/>
  <c r="C23" i="17"/>
  <c r="D24" i="17"/>
  <c r="C37" i="17"/>
  <c r="D41" i="17"/>
  <c r="D18" i="17"/>
  <c r="C19" i="17"/>
  <c r="E101" i="31" l="1"/>
  <c r="E53" i="31"/>
  <c r="E35" i="31"/>
  <c r="F131" i="31"/>
  <c r="E56" i="31"/>
  <c r="E111" i="31"/>
  <c r="F111" i="31" s="1"/>
  <c r="F73" i="31"/>
  <c r="E75" i="31"/>
  <c r="E37" i="31"/>
  <c r="E61" i="31"/>
  <c r="E92" i="31"/>
  <c r="E18" i="31"/>
  <c r="E94" i="31"/>
  <c r="E74" i="31"/>
  <c r="BN511" i="30"/>
  <c r="BN713" i="30"/>
  <c r="BN783" i="30"/>
  <c r="BN1019" i="30"/>
  <c r="BN1323" i="30"/>
  <c r="BN1823" i="30"/>
  <c r="BN1849" i="30"/>
  <c r="BN1867" i="30"/>
  <c r="BN1945" i="30"/>
  <c r="BN1981" i="30"/>
  <c r="BN567" i="30"/>
  <c r="BN653" i="30"/>
  <c r="BN679" i="30"/>
  <c r="BN727" i="30"/>
  <c r="BN921" i="30"/>
  <c r="BN995" i="30"/>
  <c r="BN1009" i="30"/>
  <c r="BN1237" i="30"/>
  <c r="BN1265" i="30"/>
  <c r="BN1434" i="30"/>
  <c r="BN1688" i="30"/>
  <c r="BN1770" i="30"/>
  <c r="BN1790" i="30"/>
  <c r="BN1931" i="30"/>
  <c r="BN1950" i="30"/>
  <c r="BO1950" i="30" s="1"/>
  <c r="CI1950" i="30" s="1"/>
  <c r="BN1994" i="30"/>
  <c r="BN2010" i="30"/>
  <c r="BN2057" i="30"/>
  <c r="BN2101" i="30"/>
  <c r="BO2101" i="30" s="1"/>
  <c r="CI2101" i="30" s="1"/>
  <c r="CN71" i="30"/>
  <c r="CN33" i="30"/>
  <c r="CN68" i="30"/>
  <c r="CN48" i="30"/>
  <c r="BO1934" i="30"/>
  <c r="CI1934" i="30" s="1"/>
  <c r="DN23" i="30"/>
  <c r="BI11" i="30"/>
  <c r="BJ11" i="30" s="1"/>
  <c r="BI12" i="30"/>
  <c r="BJ12" i="30" s="1"/>
  <c r="CZ40" i="30"/>
  <c r="CN47" i="30"/>
  <c r="DS60" i="30"/>
  <c r="BN527" i="30"/>
  <c r="BN537" i="30"/>
  <c r="BN547" i="30"/>
  <c r="BN607" i="30"/>
  <c r="BN635" i="30"/>
  <c r="AJ15" i="32"/>
  <c r="AI15" i="32"/>
  <c r="AJ39" i="32"/>
  <c r="AI39" i="32"/>
  <c r="BR59" i="32"/>
  <c r="BT59" i="32" s="1"/>
  <c r="BR57" i="32"/>
  <c r="BT57" i="32" s="1"/>
  <c r="AK47" i="32"/>
  <c r="AJ47" i="32"/>
  <c r="AL60" i="32"/>
  <c r="AL93" i="32"/>
  <c r="CN40" i="30"/>
  <c r="CN61" i="30"/>
  <c r="BN501" i="30"/>
  <c r="BN723" i="30"/>
  <c r="BN1013" i="30"/>
  <c r="BN1231" i="30"/>
  <c r="BN1253" i="30"/>
  <c r="BN1271" i="30"/>
  <c r="BN1326" i="30"/>
  <c r="BN1382" i="30"/>
  <c r="BN1640" i="30"/>
  <c r="BN1807" i="30"/>
  <c r="BN1921" i="30"/>
  <c r="BN1934" i="30"/>
  <c r="BN1988" i="30"/>
  <c r="BN1998" i="30"/>
  <c r="BN2016" i="30"/>
  <c r="BN2035" i="30"/>
  <c r="BN2107" i="30"/>
  <c r="D99" i="31"/>
  <c r="D61" i="31"/>
  <c r="F61" i="31" s="1"/>
  <c r="D23" i="31"/>
  <c r="D80" i="31"/>
  <c r="D118" i="31"/>
  <c r="D42" i="31"/>
  <c r="F42" i="31" s="1"/>
  <c r="E83" i="31"/>
  <c r="E102" i="31"/>
  <c r="E45" i="31"/>
  <c r="E121" i="31"/>
  <c r="E26" i="31"/>
  <c r="E64" i="31"/>
  <c r="CU2007" i="30"/>
  <c r="CU1999" i="30"/>
  <c r="CU1995" i="30"/>
  <c r="CU1979" i="30"/>
  <c r="CU1967" i="30"/>
  <c r="CU1963" i="30"/>
  <c r="CU1935" i="30"/>
  <c r="CU1873" i="30"/>
  <c r="CU1845" i="30"/>
  <c r="CU1774" i="30"/>
  <c r="CU1767" i="30"/>
  <c r="CU1756" i="30"/>
  <c r="CU1751" i="30"/>
  <c r="CU1740" i="30"/>
  <c r="CU1719" i="30"/>
  <c r="CU1687" i="30"/>
  <c r="CU1676" i="30"/>
  <c r="CU1660" i="30"/>
  <c r="CN59" i="30"/>
  <c r="DT54" i="30"/>
  <c r="CN18" i="30"/>
  <c r="CZ41" i="30"/>
  <c r="DB41" i="30"/>
  <c r="CN31" i="30"/>
  <c r="DS53" i="30"/>
  <c r="CN69" i="30"/>
  <c r="BN631" i="30"/>
  <c r="BN711" i="30"/>
  <c r="BN785" i="30"/>
  <c r="BN1217" i="30"/>
  <c r="BN1320" i="30"/>
  <c r="BN1366" i="30"/>
  <c r="BN1439" i="30"/>
  <c r="BN1478" i="30"/>
  <c r="BN1553" i="30"/>
  <c r="BN1732" i="30"/>
  <c r="BN1769" i="30"/>
  <c r="BN1777" i="30"/>
  <c r="BN1781" i="30"/>
  <c r="BN1785" i="30"/>
  <c r="BN1818" i="30"/>
  <c r="BN1853" i="30"/>
  <c r="BN1879" i="30"/>
  <c r="BN1937" i="30"/>
  <c r="BN1941" i="30"/>
  <c r="BN1949" i="30"/>
  <c r="BN1962" i="30"/>
  <c r="BN1991" i="30"/>
  <c r="BN2019" i="30"/>
  <c r="BN2061" i="30"/>
  <c r="BN2066" i="30"/>
  <c r="BN2095" i="30"/>
  <c r="BN2103" i="30"/>
  <c r="DM12" i="30"/>
  <c r="DN12" i="30" s="1"/>
  <c r="DN15" i="30" s="1"/>
  <c r="BU11" i="30"/>
  <c r="CN60" i="30"/>
  <c r="CN62" i="30"/>
  <c r="BN509" i="30"/>
  <c r="BN643" i="30"/>
  <c r="BN671" i="30"/>
  <c r="BN755" i="30"/>
  <c r="BN1005" i="30"/>
  <c r="BN1033" i="30"/>
  <c r="BN1247" i="30"/>
  <c r="BN1259" i="30"/>
  <c r="BN1273" i="30"/>
  <c r="BN1283" i="30"/>
  <c r="BN1329" i="30"/>
  <c r="BN1361" i="30"/>
  <c r="BN1392" i="30"/>
  <c r="BN1572" i="30"/>
  <c r="BN1618" i="30"/>
  <c r="BN1715" i="30"/>
  <c r="BN1759" i="30"/>
  <c r="BN1802" i="30"/>
  <c r="BN1919" i="30"/>
  <c r="BN1938" i="30"/>
  <c r="BN1977" i="30"/>
  <c r="BN2002" i="30"/>
  <c r="BN2031" i="30"/>
  <c r="BN2065" i="30"/>
  <c r="BL35" i="32"/>
  <c r="BN16" i="32"/>
  <c r="CU2114" i="30"/>
  <c r="CU1989" i="30"/>
  <c r="CU1985" i="30"/>
  <c r="CU1975" i="30"/>
  <c r="BO1962" i="30"/>
  <c r="CU1951" i="30"/>
  <c r="CI1938" i="30"/>
  <c r="CU1919" i="30"/>
  <c r="CU1911" i="30"/>
  <c r="CU1903" i="30"/>
  <c r="CU1899" i="30"/>
  <c r="CU1881" i="30"/>
  <c r="CU1857" i="30"/>
  <c r="CU1853" i="30"/>
  <c r="CU1849" i="30"/>
  <c r="CU1772" i="30"/>
  <c r="CU1710" i="30"/>
  <c r="CU1692" i="30"/>
  <c r="CU1655" i="30"/>
  <c r="BO1938" i="30"/>
  <c r="CY39" i="30"/>
  <c r="BM11" i="30"/>
  <c r="CN32" i="30"/>
  <c r="CN64" i="30"/>
  <c r="CN66" i="30"/>
  <c r="CN74" i="30"/>
  <c r="BN639" i="30"/>
  <c r="BN661" i="30"/>
  <c r="BN709" i="30"/>
  <c r="BN757" i="30"/>
  <c r="BN813" i="30"/>
  <c r="BN1035" i="30"/>
  <c r="BN1165" i="30"/>
  <c r="BN1199" i="30"/>
  <c r="BN1221" i="30"/>
  <c r="BN1350" i="30"/>
  <c r="BN1379" i="30"/>
  <c r="BN1431" i="30"/>
  <c r="BN1501" i="30"/>
  <c r="BN1648" i="30"/>
  <c r="BN1680" i="30"/>
  <c r="CI1962" i="30"/>
  <c r="DR58" i="30"/>
  <c r="DT58" i="30" s="1"/>
  <c r="CN19" i="30"/>
  <c r="CN45" i="30"/>
  <c r="CN46" i="30"/>
  <c r="CN49" i="30"/>
  <c r="CN56" i="30"/>
  <c r="BN561" i="30"/>
  <c r="BN575" i="30"/>
  <c r="BN583" i="30"/>
  <c r="BN587" i="30"/>
  <c r="BN593" i="30"/>
  <c r="BN649" i="30"/>
  <c r="BN651" i="30"/>
  <c r="BN659" i="30"/>
  <c r="F138" i="31"/>
  <c r="D127" i="31"/>
  <c r="E128" i="31"/>
  <c r="AL5" i="32"/>
  <c r="E137" i="31"/>
  <c r="BM30" i="32"/>
  <c r="BM25" i="32"/>
  <c r="BM35" i="32"/>
  <c r="BN35" i="32" s="1"/>
  <c r="BM38" i="32"/>
  <c r="AL23" i="32"/>
  <c r="AI29" i="32"/>
  <c r="AL29" i="32" s="1"/>
  <c r="AL32" i="32"/>
  <c r="AL38" i="32"/>
  <c r="E120" i="31"/>
  <c r="E44" i="31"/>
  <c r="E25" i="31"/>
  <c r="E82" i="31"/>
  <c r="D92" i="31"/>
  <c r="D35" i="31"/>
  <c r="D54" i="31"/>
  <c r="AI8" i="32"/>
  <c r="AL8" i="32" s="1"/>
  <c r="BM39" i="32"/>
  <c r="BM31" i="32"/>
  <c r="BM26" i="32"/>
  <c r="BM36" i="32"/>
  <c r="BN36" i="32" s="1"/>
  <c r="AJ13" i="32"/>
  <c r="AJ122" i="32"/>
  <c r="AI122" i="32"/>
  <c r="AL123" i="32"/>
  <c r="AL173" i="32"/>
  <c r="AI211" i="32"/>
  <c r="AL211" i="32" s="1"/>
  <c r="AK211" i="32"/>
  <c r="AJ233" i="32"/>
  <c r="AI233" i="32"/>
  <c r="E80" i="31"/>
  <c r="F80" i="31" s="1"/>
  <c r="E118" i="31"/>
  <c r="E23" i="31"/>
  <c r="F23" i="31" s="1"/>
  <c r="E99" i="31"/>
  <c r="F99" i="31" s="1"/>
  <c r="E91" i="31"/>
  <c r="E72" i="31"/>
  <c r="E110" i="31"/>
  <c r="E34" i="31"/>
  <c r="D129" i="31"/>
  <c r="BL26" i="32"/>
  <c r="BT61" i="32"/>
  <c r="BR62" i="32"/>
  <c r="BM20" i="32"/>
  <c r="BM7" i="32"/>
  <c r="BM12" i="32"/>
  <c r="BM17" i="32"/>
  <c r="BM28" i="32"/>
  <c r="BN28" i="32" s="1"/>
  <c r="BM33" i="32"/>
  <c r="E136" i="31"/>
  <c r="AL142" i="32"/>
  <c r="AL143" i="32"/>
  <c r="AL144" i="32"/>
  <c r="AL147" i="32"/>
  <c r="AL158" i="32"/>
  <c r="AL166" i="32"/>
  <c r="AL167" i="32"/>
  <c r="AS220" i="32"/>
  <c r="BL15" i="32" s="1"/>
  <c r="E127" i="31"/>
  <c r="BN5" i="32"/>
  <c r="BM24" i="32"/>
  <c r="BN24" i="32" s="1"/>
  <c r="BM37" i="32"/>
  <c r="BM29" i="32"/>
  <c r="AJ8" i="32"/>
  <c r="AI13" i="32"/>
  <c r="AL13" i="32" s="1"/>
  <c r="AL42" i="32"/>
  <c r="AI44" i="32"/>
  <c r="BR58" i="32"/>
  <c r="BT58" i="32" s="1"/>
  <c r="BR55" i="32"/>
  <c r="BT55" i="32" s="1"/>
  <c r="AL106" i="32"/>
  <c r="AL206" i="32"/>
  <c r="AL231" i="32"/>
  <c r="E17" i="31"/>
  <c r="E55" i="31"/>
  <c r="D43" i="31"/>
  <c r="D62" i="31"/>
  <c r="AK12" i="32"/>
  <c r="AL12" i="32" s="1"/>
  <c r="AJ17" i="32"/>
  <c r="AI17" i="32"/>
  <c r="AL17" i="32" s="1"/>
  <c r="AL80" i="32"/>
  <c r="AS117" i="32"/>
  <c r="AS118" i="32"/>
  <c r="AR116" i="32"/>
  <c r="AR115" i="32"/>
  <c r="AR114" i="32"/>
  <c r="AR118" i="32"/>
  <c r="AS115" i="32"/>
  <c r="AL117" i="32"/>
  <c r="AI160" i="32"/>
  <c r="E58" i="31"/>
  <c r="E96" i="31"/>
  <c r="E20" i="31"/>
  <c r="AJ19" i="32"/>
  <c r="AI19" i="32"/>
  <c r="AL19" i="32" s="1"/>
  <c r="AK22" i="32"/>
  <c r="AL22" i="32" s="1"/>
  <c r="AJ29" i="32"/>
  <c r="AK44" i="32"/>
  <c r="AI47" i="32"/>
  <c r="AL47" i="32" s="1"/>
  <c r="AL59" i="32"/>
  <c r="AJ68" i="32"/>
  <c r="AK68" i="32"/>
  <c r="AL68" i="32" s="1"/>
  <c r="AL70" i="32"/>
  <c r="AJ80" i="32"/>
  <c r="AI99" i="32"/>
  <c r="AL103" i="32"/>
  <c r="AK104" i="32"/>
  <c r="AK122" i="32"/>
  <c r="AJ125" i="32"/>
  <c r="AI125" i="32"/>
  <c r="AL125" i="32" s="1"/>
  <c r="AI127" i="32"/>
  <c r="AL127" i="32" s="1"/>
  <c r="AK166" i="32"/>
  <c r="AI171" i="32"/>
  <c r="AL171" i="32" s="1"/>
  <c r="AJ173" i="32"/>
  <c r="AI175" i="32"/>
  <c r="AL175" i="32" s="1"/>
  <c r="AL179" i="32"/>
  <c r="AK190" i="32"/>
  <c r="AL190" i="32" s="1"/>
  <c r="AI195" i="32"/>
  <c r="AL201" i="32"/>
  <c r="AL210" i="32"/>
  <c r="AJ211" i="32"/>
  <c r="AJ214" i="32"/>
  <c r="AI214" i="32"/>
  <c r="AL214" i="32" s="1"/>
  <c r="AI216" i="32"/>
  <c r="AL216" i="32" s="1"/>
  <c r="AL220" i="32"/>
  <c r="AK221" i="32"/>
  <c r="AL222" i="32"/>
  <c r="AI254" i="32"/>
  <c r="AL254" i="32" s="1"/>
  <c r="AL212" i="32"/>
  <c r="AL219" i="32"/>
  <c r="AL235" i="32"/>
  <c r="AI249" i="32"/>
  <c r="AK249" i="32"/>
  <c r="AS9" i="32"/>
  <c r="BL8" i="32" s="1"/>
  <c r="AS7" i="32"/>
  <c r="BL6" i="32" s="1"/>
  <c r="E77" i="31"/>
  <c r="E16" i="31"/>
  <c r="F16" i="31" s="1"/>
  <c r="E54" i="31"/>
  <c r="AJ6" i="32"/>
  <c r="AI7" i="32"/>
  <c r="AL7" i="32" s="1"/>
  <c r="AL43" i="32"/>
  <c r="AL51" i="32"/>
  <c r="AK54" i="32"/>
  <c r="AL54" i="32" s="1"/>
  <c r="AJ58" i="32"/>
  <c r="BS62" i="32"/>
  <c r="AJ72" i="32"/>
  <c r="AK72" i="32"/>
  <c r="AL72" i="32" s="1"/>
  <c r="AI73" i="32"/>
  <c r="AL73" i="32" s="1"/>
  <c r="AI92" i="32"/>
  <c r="AJ93" i="32"/>
  <c r="AL96" i="32"/>
  <c r="AK99" i="32"/>
  <c r="AJ104" i="32"/>
  <c r="AJ106" i="32"/>
  <c r="AJ110" i="32"/>
  <c r="AL112" i="32"/>
  <c r="AL113" i="32"/>
  <c r="AI116" i="32"/>
  <c r="AJ117" i="32"/>
  <c r="AL120" i="32"/>
  <c r="AL133" i="32"/>
  <c r="AL137" i="32"/>
  <c r="AL138" i="32"/>
  <c r="AJ142" i="32"/>
  <c r="AK151" i="32"/>
  <c r="AL155" i="32"/>
  <c r="AJ160" i="32"/>
  <c r="AL162" i="32"/>
  <c r="AL164" i="32"/>
  <c r="AK180" i="32"/>
  <c r="AL180" i="32" s="1"/>
  <c r="AL183" i="32"/>
  <c r="AJ190" i="32"/>
  <c r="AI192" i="32"/>
  <c r="AL192" i="32" s="1"/>
  <c r="AK195" i="32"/>
  <c r="AJ206" i="32"/>
  <c r="AL209" i="32"/>
  <c r="AI221" i="32"/>
  <c r="AL221" i="32" s="1"/>
  <c r="AJ224" i="32"/>
  <c r="AI224" i="32"/>
  <c r="AL224" i="32" s="1"/>
  <c r="AL227" i="32"/>
  <c r="AS238" i="32"/>
  <c r="BL20" i="32" s="1"/>
  <c r="AS236" i="32"/>
  <c r="BL18" i="32" s="1"/>
  <c r="AS237" i="32"/>
  <c r="BL19" i="32" s="1"/>
  <c r="AJ246" i="32"/>
  <c r="AI246" i="32"/>
  <c r="AK252" i="32"/>
  <c r="AI252" i="32"/>
  <c r="DF11" i="30"/>
  <c r="EA12" i="30" s="1"/>
  <c r="DF12" i="30"/>
  <c r="EA13" i="30" s="1"/>
  <c r="DF13" i="30"/>
  <c r="EA14" i="30" s="1"/>
  <c r="AL230" i="32"/>
  <c r="AK233" i="32"/>
  <c r="AJ259" i="32"/>
  <c r="BT54" i="32"/>
  <c r="BN19" i="32"/>
  <c r="AI6" i="32"/>
  <c r="AL6" i="32" s="1"/>
  <c r="AI10" i="32"/>
  <c r="AL10" i="32" s="1"/>
  <c r="AJ10" i="32"/>
  <c r="AK15" i="32"/>
  <c r="AR18" i="32"/>
  <c r="AR19" i="32"/>
  <c r="AS19" i="32"/>
  <c r="AL20" i="32"/>
  <c r="AI26" i="32"/>
  <c r="AL26" i="32" s="1"/>
  <c r="AI28" i="32"/>
  <c r="AL28" i="32" s="1"/>
  <c r="AJ35" i="32"/>
  <c r="AL36" i="32"/>
  <c r="AK39" i="32"/>
  <c r="AL52" i="32"/>
  <c r="AJ57" i="32"/>
  <c r="AL62" i="32"/>
  <c r="AJ65" i="32"/>
  <c r="AI65" i="32"/>
  <c r="AL65" i="32" s="1"/>
  <c r="AK66" i="32"/>
  <c r="AL66" i="32" s="1"/>
  <c r="AJ74" i="32"/>
  <c r="AK81" i="32"/>
  <c r="AL81" i="32" s="1"/>
  <c r="AK92" i="32"/>
  <c r="AJ94" i="32"/>
  <c r="AK98" i="32"/>
  <c r="AL98" i="32" s="1"/>
  <c r="AK102" i="32"/>
  <c r="AL102" i="32" s="1"/>
  <c r="AJ102" i="32"/>
  <c r="AI104" i="32"/>
  <c r="AL104" i="32" s="1"/>
  <c r="AJ105" i="32"/>
  <c r="AI105" i="32"/>
  <c r="AL105" i="32" s="1"/>
  <c r="AJ109" i="32"/>
  <c r="AI109" i="32"/>
  <c r="AL109" i="32" s="1"/>
  <c r="AJ111" i="32"/>
  <c r="AK116" i="32"/>
  <c r="AJ118" i="32"/>
  <c r="AI131" i="32"/>
  <c r="AL131" i="32" s="1"/>
  <c r="AL132" i="32"/>
  <c r="AK136" i="32"/>
  <c r="AL136" i="32" s="1"/>
  <c r="AK142" i="32"/>
  <c r="AI148" i="32"/>
  <c r="AL148" i="32" s="1"/>
  <c r="AJ149" i="32"/>
  <c r="AI149" i="32"/>
  <c r="AL149" i="32" s="1"/>
  <c r="AI151" i="32"/>
  <c r="AL151" i="32" s="1"/>
  <c r="AI152" i="32"/>
  <c r="AL152" i="32" s="1"/>
  <c r="AJ153" i="32"/>
  <c r="AI153" i="32"/>
  <c r="AL153" i="32" s="1"/>
  <c r="AL156" i="32"/>
  <c r="AL159" i="32"/>
  <c r="AK160" i="32"/>
  <c r="AJ166" i="32"/>
  <c r="AK175" i="32"/>
  <c r="AJ180" i="32"/>
  <c r="AJ182" i="32"/>
  <c r="AL194" i="32"/>
  <c r="AI205" i="32"/>
  <c r="AL205" i="32" s="1"/>
  <c r="AJ231" i="32"/>
  <c r="AL236" i="32"/>
  <c r="AL240" i="32"/>
  <c r="AK246" i="32"/>
  <c r="AJ252" i="32"/>
  <c r="AJ254" i="32"/>
  <c r="AK289" i="32"/>
  <c r="AK294" i="32"/>
  <c r="AK305" i="32"/>
  <c r="AK310" i="32"/>
  <c r="DI11" i="30"/>
  <c r="DI15" i="30"/>
  <c r="BK1826" i="30"/>
  <c r="BK1822" i="30"/>
  <c r="BK1818" i="30"/>
  <c r="BK1814" i="30"/>
  <c r="BK1810" i="30"/>
  <c r="BK1806" i="30"/>
  <c r="BK1802" i="30"/>
  <c r="BK1798" i="30"/>
  <c r="BK1794" i="30"/>
  <c r="BK1790" i="30"/>
  <c r="BK1786" i="30"/>
  <c r="BK1782" i="30"/>
  <c r="BK1778" i="30"/>
  <c r="BK1774" i="30"/>
  <c r="BK1770" i="30"/>
  <c r="BK1766" i="30"/>
  <c r="BK1828" i="30"/>
  <c r="BK1824" i="30"/>
  <c r="BK1820" i="30"/>
  <c r="BK1816" i="30"/>
  <c r="BK1812" i="30"/>
  <c r="BK1808" i="30"/>
  <c r="BK1804" i="30"/>
  <c r="BK1800" i="30"/>
  <c r="BK1796" i="30"/>
  <c r="BK1792" i="30"/>
  <c r="BK1788" i="30"/>
  <c r="BK1784" i="30"/>
  <c r="BK1780" i="30"/>
  <c r="BK1776" i="30"/>
  <c r="BK1772" i="30"/>
  <c r="BK1768" i="30"/>
  <c r="BK1764" i="30"/>
  <c r="BK1763" i="30"/>
  <c r="BK1228" i="30"/>
  <c r="BK1221" i="30"/>
  <c r="BK1212" i="30"/>
  <c r="BK1205" i="30"/>
  <c r="BK1196" i="30"/>
  <c r="BK1193" i="30"/>
  <c r="BK1185" i="30"/>
  <c r="BK1177" i="30"/>
  <c r="BK1169" i="30"/>
  <c r="BK1161" i="30"/>
  <c r="BK1236" i="30"/>
  <c r="BK1229" i="30"/>
  <c r="BK1220" i="30"/>
  <c r="BK1213" i="30"/>
  <c r="BK1204" i="30"/>
  <c r="BK1197" i="30"/>
  <c r="BK1189" i="30"/>
  <c r="BK1181" i="30"/>
  <c r="BK1173" i="30"/>
  <c r="BK1165" i="30"/>
  <c r="BK1234" i="30"/>
  <c r="BK1230" i="30"/>
  <c r="BK1226" i="30"/>
  <c r="BK1222" i="30"/>
  <c r="BK1218" i="30"/>
  <c r="BK1214" i="30"/>
  <c r="BK1210" i="30"/>
  <c r="BK1206" i="30"/>
  <c r="BK1202" i="30"/>
  <c r="BK1198" i="30"/>
  <c r="BK1194" i="30"/>
  <c r="BK1190" i="30"/>
  <c r="BK1186" i="30"/>
  <c r="BK1182" i="30"/>
  <c r="BK1178" i="30"/>
  <c r="BK1174" i="30"/>
  <c r="BK1170" i="30"/>
  <c r="BK1166" i="30"/>
  <c r="BK1162" i="30"/>
  <c r="BK1158" i="30"/>
  <c r="BK1154" i="30"/>
  <c r="BK1150" i="30"/>
  <c r="BK1146" i="30"/>
  <c r="BK1142" i="30"/>
  <c r="BK1138" i="30"/>
  <c r="BK1134" i="30"/>
  <c r="BK1130" i="30"/>
  <c r="BK1126" i="30"/>
  <c r="BK1122" i="30"/>
  <c r="BK1118" i="30"/>
  <c r="BK1114" i="30"/>
  <c r="BK1110" i="30"/>
  <c r="BK1106" i="30"/>
  <c r="BK1102" i="30"/>
  <c r="BK1098" i="30"/>
  <c r="BK1094" i="30"/>
  <c r="BK1090" i="30"/>
  <c r="BK1086" i="30"/>
  <c r="BK1082" i="30"/>
  <c r="BK1078" i="30"/>
  <c r="BK1074" i="30"/>
  <c r="BK1070" i="30"/>
  <c r="BK1066" i="30"/>
  <c r="BK1062" i="30"/>
  <c r="BK1058" i="30"/>
  <c r="BK1054" i="30"/>
  <c r="BK1050" i="30"/>
  <c r="BK1046" i="30"/>
  <c r="BK1042" i="30"/>
  <c r="BK1038" i="30"/>
  <c r="BK1034" i="30"/>
  <c r="BK1030" i="30"/>
  <c r="BK1026" i="30"/>
  <c r="BK1022" i="30"/>
  <c r="BK1018" i="30"/>
  <c r="BK1014" i="30"/>
  <c r="BK1010" i="30"/>
  <c r="BK1006" i="30"/>
  <c r="BK1002" i="30"/>
  <c r="BK998" i="30"/>
  <c r="BK994" i="30"/>
  <c r="BK990" i="30"/>
  <c r="BK986" i="30"/>
  <c r="BK982" i="30"/>
  <c r="BK978" i="30"/>
  <c r="BK974" i="30"/>
  <c r="BK970" i="30"/>
  <c r="BK966" i="30"/>
  <c r="BK962" i="30"/>
  <c r="BK958" i="30"/>
  <c r="BK954" i="30"/>
  <c r="BK950" i="30"/>
  <c r="BK946" i="30"/>
  <c r="BK942" i="30"/>
  <c r="BK938" i="30"/>
  <c r="BK934" i="30"/>
  <c r="BK930" i="30"/>
  <c r="BK926" i="30"/>
  <c r="BK922" i="30"/>
  <c r="BK918" i="30"/>
  <c r="BK914" i="30"/>
  <c r="BK910" i="30"/>
  <c r="BK906" i="30"/>
  <c r="BK902" i="30"/>
  <c r="BK898" i="30"/>
  <c r="BK894" i="30"/>
  <c r="BK890" i="30"/>
  <c r="BK886" i="30"/>
  <c r="BK882" i="30"/>
  <c r="BK878" i="30"/>
  <c r="BK874" i="30"/>
  <c r="BK870" i="30"/>
  <c r="BK866" i="30"/>
  <c r="BK862" i="30"/>
  <c r="BK858" i="30"/>
  <c r="BK854" i="30"/>
  <c r="BK850" i="30"/>
  <c r="BK846" i="30"/>
  <c r="BK842" i="30"/>
  <c r="BK838" i="30"/>
  <c r="BK834" i="30"/>
  <c r="BK830" i="30"/>
  <c r="BK826" i="30"/>
  <c r="BK822" i="30"/>
  <c r="BK823" i="30"/>
  <c r="BK819" i="30"/>
  <c r="BK665" i="30"/>
  <c r="BK661" i="30"/>
  <c r="BK657" i="30"/>
  <c r="BK653" i="30"/>
  <c r="BK649" i="30"/>
  <c r="BK645" i="30"/>
  <c r="BK641" i="30"/>
  <c r="BK637" i="30"/>
  <c r="BK633" i="30"/>
  <c r="BK629" i="30"/>
  <c r="BK625" i="30"/>
  <c r="BK621" i="30"/>
  <c r="BK617" i="30"/>
  <c r="BK613" i="30"/>
  <c r="BK609" i="30"/>
  <c r="BK605" i="30"/>
  <c r="BK601" i="30"/>
  <c r="BK597" i="30"/>
  <c r="BK593" i="30"/>
  <c r="BK589" i="30"/>
  <c r="BK585" i="30"/>
  <c r="BK581" i="30"/>
  <c r="BK577" i="30"/>
  <c r="BK573" i="30"/>
  <c r="BK569" i="30"/>
  <c r="BK565" i="30"/>
  <c r="BK561" i="30"/>
  <c r="BK557" i="30"/>
  <c r="BK553" i="30"/>
  <c r="BK549" i="30"/>
  <c r="BK545" i="30"/>
  <c r="BK541" i="30"/>
  <c r="BK537" i="30"/>
  <c r="BK533" i="30"/>
  <c r="BK529" i="30"/>
  <c r="BK525" i="30"/>
  <c r="BK521" i="30"/>
  <c r="BK517" i="30"/>
  <c r="BK513" i="30"/>
  <c r="BK667" i="30"/>
  <c r="BK663" i="30"/>
  <c r="BK659" i="30"/>
  <c r="BK655" i="30"/>
  <c r="BK651" i="30"/>
  <c r="BK647" i="30"/>
  <c r="BK643" i="30"/>
  <c r="BK639" i="30"/>
  <c r="BK635" i="30"/>
  <c r="BK631" i="30"/>
  <c r="BK627" i="30"/>
  <c r="BK623" i="30"/>
  <c r="BK619" i="30"/>
  <c r="BK615" i="30"/>
  <c r="BK611" i="30"/>
  <c r="BK607" i="30"/>
  <c r="BK603" i="30"/>
  <c r="BK599" i="30"/>
  <c r="BK595" i="30"/>
  <c r="BK591" i="30"/>
  <c r="BK587" i="30"/>
  <c r="BK583" i="30"/>
  <c r="BK579" i="30"/>
  <c r="BK575" i="30"/>
  <c r="BK571" i="30"/>
  <c r="BK567" i="30"/>
  <c r="BK563" i="30"/>
  <c r="BK559" i="30"/>
  <c r="BK555" i="30"/>
  <c r="BK551" i="30"/>
  <c r="BK547" i="30"/>
  <c r="BK543" i="30"/>
  <c r="BK539" i="30"/>
  <c r="BK535" i="30"/>
  <c r="BK531" i="30"/>
  <c r="BK527" i="30"/>
  <c r="BK523" i="30"/>
  <c r="BK519" i="30"/>
  <c r="BK515" i="30"/>
  <c r="BK97" i="30"/>
  <c r="CU112" i="30" s="1"/>
  <c r="BK89" i="30"/>
  <c r="CU104" i="30" s="1"/>
  <c r="BK81" i="30"/>
  <c r="CU96" i="30" s="1"/>
  <c r="BK73" i="30"/>
  <c r="CU88" i="30" s="1"/>
  <c r="BK65" i="30"/>
  <c r="CU80" i="30" s="1"/>
  <c r="BK57" i="30"/>
  <c r="CU72" i="30" s="1"/>
  <c r="BK49" i="30"/>
  <c r="CU64" i="30" s="1"/>
  <c r="BK41" i="30"/>
  <c r="CU56" i="30" s="1"/>
  <c r="CZ47" i="30" s="1"/>
  <c r="BK33" i="30"/>
  <c r="CU48" i="30" s="1"/>
  <c r="BK29" i="30"/>
  <c r="CU44" i="30" s="1"/>
  <c r="CZ48" i="30" s="1"/>
  <c r="BK23" i="30"/>
  <c r="CU38" i="30" s="1"/>
  <c r="BK21" i="30"/>
  <c r="CU36" i="30" s="1"/>
  <c r="BK15" i="30"/>
  <c r="CU30" i="30" s="1"/>
  <c r="F92" i="31" l="1"/>
  <c r="F35" i="31"/>
  <c r="D140" i="31"/>
  <c r="BL37" i="32"/>
  <c r="AL116" i="32"/>
  <c r="BL25" i="32"/>
  <c r="D128" i="31"/>
  <c r="BL34" i="32"/>
  <c r="BN34" i="32" s="1"/>
  <c r="D137" i="31"/>
  <c r="E129" i="31"/>
  <c r="BN7" i="32"/>
  <c r="BN25" i="32"/>
  <c r="D107" i="31"/>
  <c r="D69" i="31"/>
  <c r="D12" i="31"/>
  <c r="D88" i="31"/>
  <c r="D31" i="31"/>
  <c r="D50" i="31"/>
  <c r="BO1501" i="30"/>
  <c r="CI1501" i="30" s="1"/>
  <c r="CJ1501" i="30"/>
  <c r="BO1350" i="30"/>
  <c r="CI1350" i="30" s="1"/>
  <c r="CJ757" i="30"/>
  <c r="BO757" i="30"/>
  <c r="CI757" i="30" s="1"/>
  <c r="CJ639" i="30"/>
  <c r="BO2031" i="30"/>
  <c r="CI2031" i="30" s="1"/>
  <c r="CJ2031" i="30"/>
  <c r="BO1919" i="30"/>
  <c r="CI1919" i="30" s="1"/>
  <c r="CJ1919" i="30"/>
  <c r="BO1715" i="30"/>
  <c r="CI1715" i="30" s="1"/>
  <c r="CJ1715" i="30"/>
  <c r="BO1572" i="30"/>
  <c r="CI1572" i="30" s="1"/>
  <c r="CJ1572" i="30"/>
  <c r="BO1361" i="30"/>
  <c r="CI1361" i="30" s="1"/>
  <c r="BO1283" i="30"/>
  <c r="CI1283" i="30" s="1"/>
  <c r="CJ1283" i="30"/>
  <c r="BO1259" i="30"/>
  <c r="CI1259" i="30" s="1"/>
  <c r="BO1033" i="30"/>
  <c r="CI1033" i="30" s="1"/>
  <c r="BO755" i="30"/>
  <c r="CI755" i="30" s="1"/>
  <c r="CJ755" i="30"/>
  <c r="BN6" i="32"/>
  <c r="BO2066" i="30"/>
  <c r="CI2066" i="30" s="1"/>
  <c r="CJ1962" i="30"/>
  <c r="CJ1879" i="30"/>
  <c r="BO1879" i="30"/>
  <c r="CI1879" i="30" s="1"/>
  <c r="BO1781" i="30"/>
  <c r="CI1781" i="30" s="1"/>
  <c r="BO1732" i="30"/>
  <c r="CI1732" i="30" s="1"/>
  <c r="BO1478" i="30"/>
  <c r="CI1478" i="30" s="1"/>
  <c r="BO1366" i="30"/>
  <c r="CI1366" i="30" s="1"/>
  <c r="CJ1217" i="30"/>
  <c r="BO1217" i="30"/>
  <c r="CI1217" i="30" s="1"/>
  <c r="CJ711" i="30"/>
  <c r="BO711" i="30"/>
  <c r="CI711" i="30" s="1"/>
  <c r="BN1750" i="30"/>
  <c r="BN1718" i="30"/>
  <c r="BN1745" i="30"/>
  <c r="BN1653" i="30"/>
  <c r="BN1607" i="30"/>
  <c r="BN1575" i="30"/>
  <c r="BN1641" i="30"/>
  <c r="BN1693" i="30"/>
  <c r="BN1629" i="30"/>
  <c r="BN1571" i="30"/>
  <c r="BN1528" i="30"/>
  <c r="BN1436" i="30"/>
  <c r="BN1613" i="30"/>
  <c r="BN1548" i="30"/>
  <c r="BN1496" i="30"/>
  <c r="BN1449" i="30"/>
  <c r="BN1397" i="30"/>
  <c r="BN1697" i="30"/>
  <c r="BN1633" i="30"/>
  <c r="BN1504" i="30"/>
  <c r="BN1458" i="30"/>
  <c r="BN1540" i="30"/>
  <c r="BN1421" i="30"/>
  <c r="BN1373" i="30"/>
  <c r="BN1341" i="30"/>
  <c r="BN1309" i="30"/>
  <c r="BN1258" i="30"/>
  <c r="BN1377" i="30"/>
  <c r="BN1209" i="30"/>
  <c r="BN1153" i="30"/>
  <c r="BN1121" i="30"/>
  <c r="BN1089" i="30"/>
  <c r="BN1057" i="30"/>
  <c r="BN1021" i="30"/>
  <c r="BN957" i="30"/>
  <c r="BN1714" i="30"/>
  <c r="BN1299" i="30"/>
  <c r="BN1185" i="30"/>
  <c r="BN1141" i="30"/>
  <c r="BN1109" i="30"/>
  <c r="BN1077" i="30"/>
  <c r="BN1045" i="30"/>
  <c r="BN1006" i="30"/>
  <c r="BO1006" i="30" s="1"/>
  <c r="CI1006" i="30" s="1"/>
  <c r="BN937" i="30"/>
  <c r="BN898" i="30"/>
  <c r="BN866" i="30"/>
  <c r="BN834" i="30"/>
  <c r="BO834" i="30" s="1"/>
  <c r="CI834" i="30" s="1"/>
  <c r="BN806" i="30"/>
  <c r="BN959" i="30"/>
  <c r="BN1229" i="30"/>
  <c r="BN1189" i="30"/>
  <c r="BN990" i="30"/>
  <c r="BN854" i="30"/>
  <c r="BN742" i="30"/>
  <c r="BN894" i="30"/>
  <c r="BN796" i="30"/>
  <c r="BN699" i="30"/>
  <c r="BN646" i="30"/>
  <c r="BN975" i="30"/>
  <c r="BN846" i="30"/>
  <c r="BN784" i="30"/>
  <c r="BN735" i="30"/>
  <c r="BN720" i="30"/>
  <c r="BN656" i="30"/>
  <c r="BN610" i="30"/>
  <c r="BN614" i="30"/>
  <c r="BN542" i="30"/>
  <c r="BN774" i="30"/>
  <c r="BN698" i="30"/>
  <c r="BN622" i="30"/>
  <c r="BN582" i="30"/>
  <c r="BN650" i="30"/>
  <c r="BN594" i="30"/>
  <c r="BN870" i="30"/>
  <c r="BN618" i="30"/>
  <c r="BN512" i="30"/>
  <c r="BN682" i="30"/>
  <c r="BN502" i="30"/>
  <c r="BN550" i="30"/>
  <c r="BN570" i="30"/>
  <c r="BN544" i="30"/>
  <c r="BN733" i="30"/>
  <c r="BN548" i="30"/>
  <c r="BN596" i="30"/>
  <c r="BN620" i="30"/>
  <c r="BN654" i="30"/>
  <c r="BN684" i="30"/>
  <c r="BN707" i="30"/>
  <c r="BN746" i="30"/>
  <c r="BN508" i="30"/>
  <c r="BN572" i="30"/>
  <c r="BN628" i="30"/>
  <c r="BN666" i="30"/>
  <c r="BN751" i="30"/>
  <c r="BN835" i="30"/>
  <c r="BN899" i="30"/>
  <c r="BN552" i="30"/>
  <c r="BN728" i="30"/>
  <c r="BN772" i="30"/>
  <c r="BN828" i="30"/>
  <c r="BN734" i="30"/>
  <c r="BN787" i="30"/>
  <c r="BN811" i="30"/>
  <c r="BN841" i="30"/>
  <c r="BN905" i="30"/>
  <c r="BN956" i="30"/>
  <c r="BN741" i="30"/>
  <c r="BN766" i="30"/>
  <c r="BN891" i="30"/>
  <c r="BN986" i="30"/>
  <c r="BN686" i="30"/>
  <c r="BN739" i="30"/>
  <c r="BN788" i="30"/>
  <c r="BN881" i="30"/>
  <c r="BN961" i="30"/>
  <c r="BN1563" i="30"/>
  <c r="BN812" i="30"/>
  <c r="BN840" i="30"/>
  <c r="BN872" i="30"/>
  <c r="BN904" i="30"/>
  <c r="BN949" i="30"/>
  <c r="BN977" i="30"/>
  <c r="BN1041" i="30"/>
  <c r="BN852" i="30"/>
  <c r="BN884" i="30"/>
  <c r="BN916" i="30"/>
  <c r="BN940" i="30"/>
  <c r="BN970" i="30"/>
  <c r="BN1004" i="30"/>
  <c r="BN1034" i="30"/>
  <c r="BN1071" i="30"/>
  <c r="BN1103" i="30"/>
  <c r="BN1135" i="30"/>
  <c r="BN1164" i="30"/>
  <c r="BN1196" i="30"/>
  <c r="BO1196" i="30" s="1"/>
  <c r="CI1196" i="30" s="1"/>
  <c r="BN721" i="30"/>
  <c r="BN823" i="30"/>
  <c r="BN839" i="30"/>
  <c r="BN855" i="30"/>
  <c r="BN871" i="30"/>
  <c r="BN887" i="30"/>
  <c r="BN903" i="30"/>
  <c r="BN919" i="30"/>
  <c r="BN954" i="30"/>
  <c r="BN988" i="30"/>
  <c r="BN1018" i="30"/>
  <c r="BN1043" i="30"/>
  <c r="BN1225" i="30"/>
  <c r="BN984" i="30"/>
  <c r="BN1048" i="30"/>
  <c r="BN1064" i="30"/>
  <c r="BN1080" i="30"/>
  <c r="BN1096" i="30"/>
  <c r="BN1112" i="30"/>
  <c r="BN1128" i="30"/>
  <c r="BN1144" i="30"/>
  <c r="BN1160" i="30"/>
  <c r="BN1178" i="30"/>
  <c r="BN1232" i="30"/>
  <c r="BN1296" i="30"/>
  <c r="BN1425" i="30"/>
  <c r="BN964" i="30"/>
  <c r="BN1028" i="30"/>
  <c r="BN1075" i="30"/>
  <c r="BN1107" i="30"/>
  <c r="BN1139" i="30"/>
  <c r="BN1172" i="30"/>
  <c r="BN1190" i="30"/>
  <c r="BN1211" i="30"/>
  <c r="BN1227" i="30"/>
  <c r="BN1291" i="30"/>
  <c r="BN1398" i="30"/>
  <c r="BN1480" i="30"/>
  <c r="BN928" i="30"/>
  <c r="BN992" i="30"/>
  <c r="BN1044" i="30"/>
  <c r="BN1060" i="30"/>
  <c r="BN1076" i="30"/>
  <c r="BN1092" i="30"/>
  <c r="BN1108" i="30"/>
  <c r="BN1124" i="30"/>
  <c r="BN1140" i="30"/>
  <c r="BN1156" i="30"/>
  <c r="BN1175" i="30"/>
  <c r="BN1200" i="30"/>
  <c r="BN1289" i="30"/>
  <c r="BN1390" i="30"/>
  <c r="BN1446" i="30"/>
  <c r="BN1228" i="30"/>
  <c r="BN1292" i="30"/>
  <c r="BN1327" i="30"/>
  <c r="BN1359" i="30"/>
  <c r="BN1419" i="30"/>
  <c r="BN1454" i="30"/>
  <c r="BN1469" i="30"/>
  <c r="BN1527" i="30"/>
  <c r="BN1559" i="30"/>
  <c r="BN1674" i="30"/>
  <c r="BN1224" i="30"/>
  <c r="BN1288" i="30"/>
  <c r="BN1336" i="30"/>
  <c r="BN1352" i="30"/>
  <c r="BN1368" i="30"/>
  <c r="BN1384" i="30"/>
  <c r="BN1403" i="30"/>
  <c r="BN1433" i="30"/>
  <c r="BN1461" i="30"/>
  <c r="BN1554" i="30"/>
  <c r="BN1252" i="30"/>
  <c r="BN1315" i="30"/>
  <c r="BN1347" i="30"/>
  <c r="BN1589" i="30"/>
  <c r="BN1684" i="30"/>
  <c r="BN1497" i="30"/>
  <c r="BN1518" i="30"/>
  <c r="BN1539" i="30"/>
  <c r="BN1561" i="30"/>
  <c r="BN1598" i="30"/>
  <c r="BN1647" i="30"/>
  <c r="BN1498" i="30"/>
  <c r="BN1519" i="30"/>
  <c r="BN1541" i="30"/>
  <c r="BN1562" i="30"/>
  <c r="BN1577" i="30"/>
  <c r="BN1599" i="30"/>
  <c r="BN1726" i="30"/>
  <c r="BN1475" i="30"/>
  <c r="BN1510" i="30"/>
  <c r="BN1531" i="30"/>
  <c r="BN1605" i="30"/>
  <c r="BN1612" i="30"/>
  <c r="BN1638" i="30"/>
  <c r="BN1659" i="30"/>
  <c r="BN1702" i="30"/>
  <c r="BN1752" i="30"/>
  <c r="BN1639" i="30"/>
  <c r="BN1660" i="30"/>
  <c r="BN1682" i="30"/>
  <c r="BN1703" i="30"/>
  <c r="BN1741" i="30"/>
  <c r="BN1619" i="30"/>
  <c r="BN1662" i="30"/>
  <c r="BN1683" i="30"/>
  <c r="BN1704" i="30"/>
  <c r="BN1722" i="30"/>
  <c r="BN1742" i="30"/>
  <c r="BN1734" i="30"/>
  <c r="BN1685" i="30"/>
  <c r="BN1762" i="30"/>
  <c r="BN1673" i="30"/>
  <c r="BN1661" i="30"/>
  <c r="BN1587" i="30"/>
  <c r="BN1560" i="30"/>
  <c r="BN1472" i="30"/>
  <c r="BN1404" i="30"/>
  <c r="BN1602" i="30"/>
  <c r="BN1516" i="30"/>
  <c r="BN1481" i="30"/>
  <c r="BN1429" i="30"/>
  <c r="BN1730" i="30"/>
  <c r="BN1665" i="30"/>
  <c r="BN1536" i="30"/>
  <c r="BN1473" i="30"/>
  <c r="BN1432" i="30"/>
  <c r="BN1508" i="30"/>
  <c r="BN1389" i="30"/>
  <c r="BN1357" i="30"/>
  <c r="BN1325" i="30"/>
  <c r="BN1290" i="30"/>
  <c r="BN1226" i="30"/>
  <c r="BN1437" i="30"/>
  <c r="BN1177" i="30"/>
  <c r="BN1137" i="30"/>
  <c r="BN1105" i="30"/>
  <c r="BN1073" i="30"/>
  <c r="BN1037" i="30"/>
  <c r="BN973" i="30"/>
  <c r="BN941" i="30"/>
  <c r="BN1581" i="30"/>
  <c r="BN1197" i="30"/>
  <c r="BN1321" i="30"/>
  <c r="BN1125" i="30"/>
  <c r="BN1093" i="30"/>
  <c r="BN1061" i="30"/>
  <c r="BN943" i="30"/>
  <c r="BN914" i="30"/>
  <c r="BN882" i="30"/>
  <c r="BN850" i="30"/>
  <c r="BN818" i="30"/>
  <c r="BN1022" i="30"/>
  <c r="BN927" i="30"/>
  <c r="BN1218" i="30"/>
  <c r="BN918" i="30"/>
  <c r="BN790" i="30"/>
  <c r="BN678" i="30"/>
  <c r="BN830" i="30"/>
  <c r="BN759" i="30"/>
  <c r="BN694" i="30"/>
  <c r="BN1038" i="30"/>
  <c r="BN910" i="30"/>
  <c r="BN792" i="30"/>
  <c r="BN778" i="30"/>
  <c r="BN726" i="30"/>
  <c r="BN714" i="30"/>
  <c r="BN662" i="30"/>
  <c r="BN648" i="30"/>
  <c r="BN680" i="30"/>
  <c r="BN586" i="30"/>
  <c r="BN574" i="30"/>
  <c r="BN510" i="30"/>
  <c r="BN764" i="30"/>
  <c r="BN640" i="30"/>
  <c r="BN598" i="30"/>
  <c r="BN810" i="30"/>
  <c r="BN562" i="30"/>
  <c r="CA13" i="30"/>
  <c r="CB13" i="30" s="1"/>
  <c r="CC13" i="30" s="1"/>
  <c r="CA12" i="30"/>
  <c r="CB12" i="30" s="1"/>
  <c r="CC12" i="30" s="1"/>
  <c r="BN775" i="30"/>
  <c r="BN770" i="30"/>
  <c r="BN719" i="30"/>
  <c r="BN592" i="30"/>
  <c r="BN506" i="30"/>
  <c r="BN752" i="30"/>
  <c r="BN518" i="30"/>
  <c r="BN560" i="30"/>
  <c r="BN674" i="30"/>
  <c r="BN554" i="30"/>
  <c r="BN712" i="30"/>
  <c r="BN516" i="30"/>
  <c r="BN580" i="30"/>
  <c r="BN672" i="30"/>
  <c r="BN697" i="30"/>
  <c r="BN731" i="30"/>
  <c r="BN782" i="30"/>
  <c r="BN540" i="30"/>
  <c r="BN588" i="30"/>
  <c r="BN798" i="30"/>
  <c r="BN867" i="30"/>
  <c r="BN520" i="30"/>
  <c r="BN624" i="30"/>
  <c r="BN687" i="30"/>
  <c r="BN767" i="30"/>
  <c r="BN794" i="30"/>
  <c r="BN670" i="30"/>
  <c r="BN773" i="30"/>
  <c r="BN803" i="30"/>
  <c r="BN820" i="30"/>
  <c r="BN873" i="30"/>
  <c r="BN929" i="30"/>
  <c r="BN982" i="30"/>
  <c r="BN702" i="30"/>
  <c r="BN800" i="30"/>
  <c r="BN859" i="30"/>
  <c r="BN923" i="30"/>
  <c r="BN725" i="30"/>
  <c r="BN750" i="30"/>
  <c r="BN849" i="30"/>
  <c r="BN913" i="30"/>
  <c r="BN1025" i="30"/>
  <c r="BN804" i="30"/>
  <c r="BN824" i="30"/>
  <c r="BN856" i="30"/>
  <c r="BN888" i="30"/>
  <c r="BN920" i="30"/>
  <c r="BN962" i="30"/>
  <c r="BN998" i="30"/>
  <c r="BN1026" i="30"/>
  <c r="BO1026" i="30" s="1"/>
  <c r="CI1026" i="30" s="1"/>
  <c r="BN836" i="30"/>
  <c r="BN868" i="30"/>
  <c r="BN900" i="30"/>
  <c r="BN951" i="30"/>
  <c r="BN987" i="30"/>
  <c r="BN1055" i="30"/>
  <c r="BN1087" i="30"/>
  <c r="BN1119" i="30"/>
  <c r="BN1180" i="30"/>
  <c r="BN689" i="30"/>
  <c r="BN753" i="30"/>
  <c r="BN815" i="30"/>
  <c r="BN831" i="30"/>
  <c r="BN847" i="30"/>
  <c r="BN863" i="30"/>
  <c r="BN879" i="30"/>
  <c r="BN895" i="30"/>
  <c r="BN911" i="30"/>
  <c r="BN930" i="30"/>
  <c r="BN971" i="30"/>
  <c r="BN1187" i="30"/>
  <c r="BN952" i="30"/>
  <c r="BN1016" i="30"/>
  <c r="BN1056" i="30"/>
  <c r="BN1072" i="30"/>
  <c r="BN1088" i="30"/>
  <c r="BN1104" i="30"/>
  <c r="BN1120" i="30"/>
  <c r="BN1136" i="30"/>
  <c r="BN1152" i="30"/>
  <c r="BN1192" i="30"/>
  <c r="BN1210" i="30"/>
  <c r="BN1264" i="30"/>
  <c r="BN1462" i="30"/>
  <c r="BN932" i="30"/>
  <c r="BN996" i="30"/>
  <c r="BN1059" i="30"/>
  <c r="BN1091" i="30"/>
  <c r="BN1123" i="30"/>
  <c r="BN1155" i="30"/>
  <c r="BN1179" i="30"/>
  <c r="BN1204" i="30"/>
  <c r="BN1216" i="30"/>
  <c r="BN1316" i="30"/>
  <c r="BN1447" i="30"/>
  <c r="BN1738" i="30"/>
  <c r="BN960" i="30"/>
  <c r="BN1024" i="30"/>
  <c r="BN1052" i="30"/>
  <c r="BN1068" i="30"/>
  <c r="BN1084" i="30"/>
  <c r="BN1100" i="30"/>
  <c r="BN1116" i="30"/>
  <c r="BN1132" i="30"/>
  <c r="BN1148" i="30"/>
  <c r="BN1168" i="30"/>
  <c r="BN1186" i="30"/>
  <c r="BN1207" i="30"/>
  <c r="BN1305" i="30"/>
  <c r="BN1435" i="30"/>
  <c r="BN1574" i="30"/>
  <c r="BN1260" i="30"/>
  <c r="BN1343" i="30"/>
  <c r="BN1375" i="30"/>
  <c r="BN1401" i="30"/>
  <c r="BN1426" i="30"/>
  <c r="BN1464" i="30"/>
  <c r="BN1511" i="30"/>
  <c r="BN1543" i="30"/>
  <c r="BN1642" i="30"/>
  <c r="BN1706" i="30"/>
  <c r="BN1256" i="30"/>
  <c r="BN1312" i="30"/>
  <c r="BN1328" i="30"/>
  <c r="BN1344" i="30"/>
  <c r="BN1360" i="30"/>
  <c r="BN1396" i="30"/>
  <c r="BN1410" i="30"/>
  <c r="BN1450" i="30"/>
  <c r="BN1476" i="30"/>
  <c r="BN1522" i="30"/>
  <c r="BN1220" i="30"/>
  <c r="BN1284" i="30"/>
  <c r="BN1331" i="30"/>
  <c r="BN1363" i="30"/>
  <c r="BN1393" i="30"/>
  <c r="BN1441" i="30"/>
  <c r="BN1489" i="30"/>
  <c r="BN1652" i="30"/>
  <c r="BN1399" i="30"/>
  <c r="BN1467" i="30"/>
  <c r="BN1507" i="30"/>
  <c r="BN1529" i="30"/>
  <c r="BN1550" i="30"/>
  <c r="BN1578" i="30"/>
  <c r="BN1606" i="30"/>
  <c r="BN1679" i="30"/>
  <c r="BN1411" i="30"/>
  <c r="BN1479" i="30"/>
  <c r="BN1509" i="30"/>
  <c r="BN1530" i="30"/>
  <c r="BN1551" i="30"/>
  <c r="BN1568" i="30"/>
  <c r="BN1626" i="30"/>
  <c r="BN1521" i="30"/>
  <c r="BN1542" i="30"/>
  <c r="BN1583" i="30"/>
  <c r="BN1620" i="30"/>
  <c r="BN1580" i="30"/>
  <c r="BN1627" i="30"/>
  <c r="BN1670" i="30"/>
  <c r="BN1691" i="30"/>
  <c r="BN1592" i="30"/>
  <c r="BN1628" i="30"/>
  <c r="BN1650" i="30"/>
  <c r="BN1671" i="30"/>
  <c r="BN1692" i="30"/>
  <c r="BN1717" i="30"/>
  <c r="BN1749" i="30"/>
  <c r="BN1604" i="30"/>
  <c r="BN1630" i="30"/>
  <c r="BN1651" i="30"/>
  <c r="BN1694" i="30"/>
  <c r="BN1716" i="30"/>
  <c r="BN1739" i="30"/>
  <c r="BN1735" i="30"/>
  <c r="BN1747" i="30"/>
  <c r="BN1728" i="30"/>
  <c r="BN1669" i="30"/>
  <c r="BN1585" i="30"/>
  <c r="BN1657" i="30"/>
  <c r="BN1645" i="30"/>
  <c r="BN1544" i="30"/>
  <c r="BN1617" i="30"/>
  <c r="BN1500" i="30"/>
  <c r="BN1413" i="30"/>
  <c r="BN1649" i="30"/>
  <c r="BN1468" i="30"/>
  <c r="BN1422" i="30"/>
  <c r="BN1349" i="30"/>
  <c r="BN1274" i="30"/>
  <c r="BN1385" i="30"/>
  <c r="BN1213" i="30"/>
  <c r="BN1129" i="30"/>
  <c r="BN1065" i="30"/>
  <c r="BN1282" i="30"/>
  <c r="BN1181" i="30"/>
  <c r="BN1085" i="30"/>
  <c r="BN906" i="30"/>
  <c r="BN842" i="30"/>
  <c r="BN985" i="30"/>
  <c r="BN743" i="30"/>
  <c r="BN878" i="30"/>
  <c r="BN760" i="30"/>
  <c r="BN696" i="30"/>
  <c r="BN822" i="30"/>
  <c r="BN744" i="30"/>
  <c r="BN558" i="30"/>
  <c r="BN591" i="30"/>
  <c r="BO591" i="30" s="1"/>
  <c r="CI591" i="30" s="1"/>
  <c r="BN519" i="30"/>
  <c r="BO519" i="30" s="1"/>
  <c r="CI519" i="30" s="1"/>
  <c r="BN514" i="30"/>
  <c r="BN525" i="30"/>
  <c r="BN902" i="30"/>
  <c r="BN546" i="30"/>
  <c r="BN538" i="30"/>
  <c r="BN718" i="30"/>
  <c r="BN521" i="30"/>
  <c r="BN730" i="30"/>
  <c r="BN528" i="30"/>
  <c r="BN579" i="30"/>
  <c r="BN500" i="30"/>
  <c r="BN604" i="30"/>
  <c r="BN664" i="30"/>
  <c r="BN708" i="30"/>
  <c r="BN524" i="30"/>
  <c r="BN612" i="30"/>
  <c r="BN668" i="30"/>
  <c r="BN865" i="30"/>
  <c r="BN568" i="30"/>
  <c r="BN619" i="30"/>
  <c r="BO619" i="30" s="1"/>
  <c r="CI619" i="30" s="1"/>
  <c r="BN736" i="30"/>
  <c r="BN789" i="30"/>
  <c r="BN660" i="30"/>
  <c r="BN749" i="30"/>
  <c r="BN819" i="30"/>
  <c r="BN907" i="30"/>
  <c r="BN857" i="30"/>
  <c r="BN1010" i="30"/>
  <c r="BO1010" i="30" s="1"/>
  <c r="CI1010" i="30" s="1"/>
  <c r="BN701" i="30"/>
  <c r="BN817" i="30"/>
  <c r="BN816" i="30"/>
  <c r="BN880" i="30"/>
  <c r="BN860" i="30"/>
  <c r="BN924" i="30"/>
  <c r="BN981" i="30"/>
  <c r="BN1047" i="30"/>
  <c r="BN1111" i="30"/>
  <c r="BN1166" i="30"/>
  <c r="BN1254" i="30"/>
  <c r="BN845" i="30"/>
  <c r="BN877" i="30"/>
  <c r="BN909" i="30"/>
  <c r="BN965" i="30"/>
  <c r="BN936" i="30"/>
  <c r="BN1050" i="30"/>
  <c r="BN1082" i="30"/>
  <c r="BN1114" i="30"/>
  <c r="BN1146" i="30"/>
  <c r="BN1183" i="30"/>
  <c r="BN1280" i="30"/>
  <c r="BN1453" i="30"/>
  <c r="BN980" i="30"/>
  <c r="BN1083" i="30"/>
  <c r="BN1147" i="30"/>
  <c r="BN1195" i="30"/>
  <c r="BN944" i="30"/>
  <c r="BN1046" i="30"/>
  <c r="BN1078" i="30"/>
  <c r="BN1110" i="30"/>
  <c r="BN1142" i="30"/>
  <c r="BN1184" i="30"/>
  <c r="BN1230" i="30"/>
  <c r="BN1294" i="30"/>
  <c r="BN1348" i="30"/>
  <c r="BN1380" i="30"/>
  <c r="BN1486" i="30"/>
  <c r="BN1308" i="30"/>
  <c r="BN1367" i="30"/>
  <c r="BN1424" i="30"/>
  <c r="BN1477" i="30"/>
  <c r="BN1615" i="30"/>
  <c r="BN1240" i="30"/>
  <c r="BN1322" i="30"/>
  <c r="BN1354" i="30"/>
  <c r="BN1386" i="30"/>
  <c r="BN1444" i="30"/>
  <c r="BN1506" i="30"/>
  <c r="BN1268" i="30"/>
  <c r="BN1355" i="30"/>
  <c r="BN1636" i="30"/>
  <c r="BN1451" i="30"/>
  <c r="BN1523" i="30"/>
  <c r="BN1566" i="30"/>
  <c r="BN1663" i="30"/>
  <c r="BN1463" i="30"/>
  <c r="BN1525" i="30"/>
  <c r="BN1567" i="30"/>
  <c r="BN1611" i="30"/>
  <c r="BN1515" i="30"/>
  <c r="BN1558" i="30"/>
  <c r="BN1564" i="30"/>
  <c r="BN1643" i="30"/>
  <c r="BN1686" i="30"/>
  <c r="BN1757" i="30"/>
  <c r="BN1623" i="30"/>
  <c r="BN1666" i="30"/>
  <c r="BN1624" i="30"/>
  <c r="BN1667" i="30"/>
  <c r="BN1711" i="30"/>
  <c r="BN1731" i="30"/>
  <c r="BN1637" i="30"/>
  <c r="BN1625" i="30"/>
  <c r="BN1512" i="30"/>
  <c r="BN1552" i="30"/>
  <c r="BN1405" i="30"/>
  <c r="BN1369" i="30"/>
  <c r="BN1113" i="30"/>
  <c r="BN979" i="30"/>
  <c r="BN1266" i="30"/>
  <c r="BN1133" i="30"/>
  <c r="BN969" i="30"/>
  <c r="BN826" i="30"/>
  <c r="BN1219" i="30"/>
  <c r="BN953" i="30"/>
  <c r="BN1039" i="30"/>
  <c r="BN762" i="30"/>
  <c r="BN526" i="30"/>
  <c r="BN802" i="30"/>
  <c r="BN530" i="30"/>
  <c r="BN553" i="30"/>
  <c r="BO553" i="30" s="1"/>
  <c r="CI553" i="30" s="1"/>
  <c r="BN566" i="30"/>
  <c r="BN621" i="30"/>
  <c r="BN615" i="30"/>
  <c r="BN556" i="30"/>
  <c r="BN623" i="30"/>
  <c r="BN897" i="30"/>
  <c r="BN748" i="30"/>
  <c r="BN685" i="30"/>
  <c r="BN946" i="30"/>
  <c r="BN889" i="30"/>
  <c r="BN729" i="30"/>
  <c r="BN1482" i="30"/>
  <c r="BN896" i="30"/>
  <c r="BN972" i="30"/>
  <c r="BN876" i="30"/>
  <c r="BN1063" i="30"/>
  <c r="BN1182" i="30"/>
  <c r="BN705" i="30"/>
  <c r="BN853" i="30"/>
  <c r="BN978" i="30"/>
  <c r="BO978" i="30" s="1"/>
  <c r="CI978" i="30" s="1"/>
  <c r="BN968" i="30"/>
  <c r="BN1090" i="30"/>
  <c r="BN1154" i="30"/>
  <c r="BN1248" i="30"/>
  <c r="BN1099" i="30"/>
  <c r="BN1206" i="30"/>
  <c r="BN976" i="30"/>
  <c r="BN1086" i="30"/>
  <c r="BN1150" i="30"/>
  <c r="BN1246" i="30"/>
  <c r="BN1356" i="30"/>
  <c r="BN1212" i="30"/>
  <c r="BN1319" i="30"/>
  <c r="BN1430" i="30"/>
  <c r="BN1658" i="30"/>
  <c r="BN1330" i="30"/>
  <c r="BN1538" i="30"/>
  <c r="BN1371" i="30"/>
  <c r="BN1668" i="30"/>
  <c r="BN1534" i="30"/>
  <c r="BN1593" i="30"/>
  <c r="BN1490" i="30"/>
  <c r="BN1573" i="30"/>
  <c r="BN1459" i="30"/>
  <c r="BN1595" i="30"/>
  <c r="BN1654" i="30"/>
  <c r="BN1736" i="30"/>
  <c r="BN1635" i="30"/>
  <c r="BN1678" i="30"/>
  <c r="CN29" i="30"/>
  <c r="BN1701" i="30"/>
  <c r="BN1689" i="30"/>
  <c r="BN1565" i="30"/>
  <c r="BN1532" i="30"/>
  <c r="BN1681" i="30"/>
  <c r="BN1297" i="30"/>
  <c r="BN1365" i="30"/>
  <c r="BN1438" i="30"/>
  <c r="BN1145" i="30"/>
  <c r="BN1011" i="30"/>
  <c r="BN1298" i="30"/>
  <c r="BN1169" i="30"/>
  <c r="BN1313" i="30"/>
  <c r="BN858" i="30"/>
  <c r="BN1277" i="30"/>
  <c r="BN1173" i="30"/>
  <c r="BN862" i="30"/>
  <c r="BN974" i="30"/>
  <c r="BO974" i="30" s="1"/>
  <c r="CI974" i="30" s="1"/>
  <c r="BN716" i="30"/>
  <c r="BN602" i="30"/>
  <c r="BN768" i="30"/>
  <c r="BN535" i="30"/>
  <c r="BO535" i="30" s="1"/>
  <c r="CI535" i="30" s="1"/>
  <c r="BM13" i="30"/>
  <c r="BN13" i="30" s="1"/>
  <c r="BN557" i="30"/>
  <c r="DT53" i="30"/>
  <c r="BN616" i="30"/>
  <c r="BN565" i="30"/>
  <c r="BN1712" i="30"/>
  <c r="BN1569" i="30"/>
  <c r="BN1597" i="30"/>
  <c r="BN1603" i="30"/>
  <c r="BN1740" i="30"/>
  <c r="BN1457" i="30"/>
  <c r="BN1333" i="30"/>
  <c r="BN1242" i="30"/>
  <c r="BN1193" i="30"/>
  <c r="BN1049" i="30"/>
  <c r="BN1713" i="30"/>
  <c r="BN1492" i="30"/>
  <c r="BN1069" i="30"/>
  <c r="BN890" i="30"/>
  <c r="BN958" i="30"/>
  <c r="BN763" i="30"/>
  <c r="BN663" i="30"/>
  <c r="BN706" i="30"/>
  <c r="BN503" i="30"/>
  <c r="BN838" i="30"/>
  <c r="BN534" i="30"/>
  <c r="BN585" i="30"/>
  <c r="BN532" i="30"/>
  <c r="BN738" i="30"/>
  <c r="BN688" i="30"/>
  <c r="BN584" i="30"/>
  <c r="BN827" i="30"/>
  <c r="BN777" i="30"/>
  <c r="BN825" i="30"/>
  <c r="BN756" i="30"/>
  <c r="BN644" i="30"/>
  <c r="BN851" i="30"/>
  <c r="BN832" i="30"/>
  <c r="BN1036" i="30"/>
  <c r="BN939" i="30"/>
  <c r="BN994" i="30"/>
  <c r="BN1127" i="30"/>
  <c r="BN1270" i="30"/>
  <c r="BN821" i="30"/>
  <c r="BN885" i="30"/>
  <c r="BN1042" i="30"/>
  <c r="BN1058" i="30"/>
  <c r="BN1122" i="30"/>
  <c r="BN1194" i="30"/>
  <c r="BN1287" i="30"/>
  <c r="BN1012" i="30"/>
  <c r="BN1163" i="30"/>
  <c r="BN1448" i="30"/>
  <c r="BN1054" i="30"/>
  <c r="BN1118" i="30"/>
  <c r="BN1191" i="30"/>
  <c r="BN1324" i="30"/>
  <c r="BN1388" i="30"/>
  <c r="BN1383" i="30"/>
  <c r="BN1517" i="30"/>
  <c r="BN1272" i="30"/>
  <c r="BN1362" i="30"/>
  <c r="BN1460" i="30"/>
  <c r="BN1300" i="30"/>
  <c r="BN1470" i="30"/>
  <c r="BN1487" i="30"/>
  <c r="BN1695" i="30"/>
  <c r="BN1535" i="30"/>
  <c r="BN1710" i="30"/>
  <c r="BN1526" i="30"/>
  <c r="BN1596" i="30"/>
  <c r="BN1696" i="30"/>
  <c r="BN1634" i="30"/>
  <c r="BN1676" i="30"/>
  <c r="BN1721" i="30"/>
  <c r="BN1744" i="30"/>
  <c r="BN1601" i="30"/>
  <c r="BN1677" i="30"/>
  <c r="BN1420" i="30"/>
  <c r="BN1445" i="30"/>
  <c r="BN1474" i="30"/>
  <c r="BN1524" i="30"/>
  <c r="BN1306" i="30"/>
  <c r="BN1337" i="30"/>
  <c r="BN1081" i="30"/>
  <c r="BN947" i="30"/>
  <c r="BN1234" i="30"/>
  <c r="BO1234" i="30" s="1"/>
  <c r="CI1234" i="30" s="1"/>
  <c r="BN1101" i="30"/>
  <c r="BN922" i="30"/>
  <c r="BN1023" i="30"/>
  <c r="BN791" i="30"/>
  <c r="BN695" i="30"/>
  <c r="BN780" i="30"/>
  <c r="BN652" i="30"/>
  <c r="BN590" i="30"/>
  <c r="BN606" i="30"/>
  <c r="BN563" i="30"/>
  <c r="BN578" i="30"/>
  <c r="BN573" i="30"/>
  <c r="BN522" i="30"/>
  <c r="BN632" i="30"/>
  <c r="BN507" i="30"/>
  <c r="BN517" i="30"/>
  <c r="BN555" i="30"/>
  <c r="BO555" i="30" s="1"/>
  <c r="CI555" i="30" s="1"/>
  <c r="BN732" i="30"/>
  <c r="BN589" i="30"/>
  <c r="BN636" i="30"/>
  <c r="BN703" i="30"/>
  <c r="BN799" i="30"/>
  <c r="BN597" i="30"/>
  <c r="BN645" i="30"/>
  <c r="BN833" i="30"/>
  <c r="BN536" i="30"/>
  <c r="BN608" i="30"/>
  <c r="BN690" i="30"/>
  <c r="BN771" i="30"/>
  <c r="BN641" i="30"/>
  <c r="BN724" i="30"/>
  <c r="BN805" i="30"/>
  <c r="BN875" i="30"/>
  <c r="BN1020" i="30"/>
  <c r="BN717" i="30"/>
  <c r="BN808" i="30"/>
  <c r="BN934" i="30"/>
  <c r="BO934" i="30" s="1"/>
  <c r="CI934" i="30" s="1"/>
  <c r="BN676" i="30"/>
  <c r="BN765" i="30"/>
  <c r="BN915" i="30"/>
  <c r="BN809" i="30"/>
  <c r="BN864" i="30"/>
  <c r="BN935" i="30"/>
  <c r="BN1002" i="30"/>
  <c r="BN844" i="30"/>
  <c r="BN908" i="30"/>
  <c r="BN966" i="30"/>
  <c r="BN1030" i="30"/>
  <c r="BN1095" i="30"/>
  <c r="BN1159" i="30"/>
  <c r="BN1238" i="30"/>
  <c r="BN1302" i="30"/>
  <c r="BN769" i="30"/>
  <c r="BN837" i="30"/>
  <c r="BN869" i="30"/>
  <c r="BN901" i="30"/>
  <c r="BN950" i="30"/>
  <c r="BO950" i="30" s="1"/>
  <c r="CI950" i="30" s="1"/>
  <c r="BN1014" i="30"/>
  <c r="BN1203" i="30"/>
  <c r="BN1032" i="30"/>
  <c r="BN1074" i="30"/>
  <c r="BN1106" i="30"/>
  <c r="BN1138" i="30"/>
  <c r="BN1176" i="30"/>
  <c r="BN1222" i="30"/>
  <c r="BN1269" i="30"/>
  <c r="BN1418" i="30"/>
  <c r="BN948" i="30"/>
  <c r="BN1067" i="30"/>
  <c r="BN1131" i="30"/>
  <c r="BN1188" i="30"/>
  <c r="BN1223" i="30"/>
  <c r="BN1318" i="30"/>
  <c r="BN1748" i="30"/>
  <c r="BN1040" i="30"/>
  <c r="BN1070" i="30"/>
  <c r="BN1102" i="30"/>
  <c r="BN1134" i="30"/>
  <c r="BN1170" i="30"/>
  <c r="BN1215" i="30"/>
  <c r="BN1278" i="30"/>
  <c r="BN1340" i="30"/>
  <c r="BN1372" i="30"/>
  <c r="BN1442" i="30"/>
  <c r="BN1276" i="30"/>
  <c r="BN1351" i="30"/>
  <c r="BN1409" i="30"/>
  <c r="BN1466" i="30"/>
  <c r="BN1549" i="30"/>
  <c r="BN1720" i="30"/>
  <c r="BN1314" i="30"/>
  <c r="BN1346" i="30"/>
  <c r="BN1378" i="30"/>
  <c r="BN1414" i="30"/>
  <c r="BN1494" i="30"/>
  <c r="BN1236" i="30"/>
  <c r="BN1339" i="30"/>
  <c r="BN1417" i="30"/>
  <c r="BN1579" i="30"/>
  <c r="BN1415" i="30"/>
  <c r="BN1513" i="30"/>
  <c r="BN1555" i="30"/>
  <c r="BN1631" i="30"/>
  <c r="BN1427" i="30"/>
  <c r="BN1514" i="30"/>
  <c r="BN1557" i="30"/>
  <c r="BN1590" i="30"/>
  <c r="BN1391" i="30"/>
  <c r="BN1505" i="30"/>
  <c r="BN1547" i="30"/>
  <c r="BN1753" i="30"/>
  <c r="BN1632" i="30"/>
  <c r="BN1675" i="30"/>
  <c r="BN1737" i="30"/>
  <c r="BN1608" i="30"/>
  <c r="BN1655" i="30"/>
  <c r="BN1698" i="30"/>
  <c r="BN1758" i="30"/>
  <c r="BN1616" i="30"/>
  <c r="BN1656" i="30"/>
  <c r="BN1699" i="30"/>
  <c r="BN1733" i="30"/>
  <c r="BN1755" i="30"/>
  <c r="BN1751" i="30"/>
  <c r="CN27" i="30"/>
  <c r="BN1760" i="30"/>
  <c r="BN1746" i="30"/>
  <c r="BN1614" i="30"/>
  <c r="BN1761" i="30"/>
  <c r="BN1709" i="30"/>
  <c r="BN1586" i="30"/>
  <c r="BN1456" i="30"/>
  <c r="BN1570" i="30"/>
  <c r="BN1465" i="30"/>
  <c r="BN1729" i="30"/>
  <c r="BN1520" i="30"/>
  <c r="BN1406" i="30"/>
  <c r="BN1556" i="30"/>
  <c r="BN1381" i="30"/>
  <c r="BN1317" i="30"/>
  <c r="BN1488" i="30"/>
  <c r="BN1161" i="30"/>
  <c r="BN1097" i="30"/>
  <c r="BN1027" i="30"/>
  <c r="BN963" i="30"/>
  <c r="BN1310" i="30"/>
  <c r="BN1250" i="30"/>
  <c r="BN1117" i="30"/>
  <c r="BN1053" i="30"/>
  <c r="BN942" i="30"/>
  <c r="BN874" i="30"/>
  <c r="BN814" i="30"/>
  <c r="BN1416" i="30"/>
  <c r="BN886" i="30"/>
  <c r="BN926" i="30"/>
  <c r="BN758" i="30"/>
  <c r="BN786" i="30"/>
  <c r="BN722" i="30"/>
  <c r="BN658" i="30"/>
  <c r="BN626" i="30"/>
  <c r="BN630" i="30"/>
  <c r="BN638" i="30"/>
  <c r="BN551" i="30"/>
  <c r="BN704" i="30"/>
  <c r="BN700" i="30"/>
  <c r="BN710" i="30"/>
  <c r="BN634" i="30"/>
  <c r="CN52" i="30"/>
  <c r="BN595" i="30"/>
  <c r="BN576" i="30"/>
  <c r="BN559" i="30"/>
  <c r="BN549" i="30"/>
  <c r="BN564" i="30"/>
  <c r="BN625" i="30"/>
  <c r="BN776" i="30"/>
  <c r="BN581" i="30"/>
  <c r="BN754" i="30"/>
  <c r="BN504" i="30"/>
  <c r="BN600" i="30"/>
  <c r="BN642" i="30"/>
  <c r="BN761" i="30"/>
  <c r="BN938" i="30"/>
  <c r="BN793" i="30"/>
  <c r="BN843" i="30"/>
  <c r="BN967" i="30"/>
  <c r="BN692" i="30"/>
  <c r="BN740" i="30"/>
  <c r="BN883" i="30"/>
  <c r="BN797" i="30"/>
  <c r="BN848" i="30"/>
  <c r="BN912" i="30"/>
  <c r="BN983" i="30"/>
  <c r="BN892" i="30"/>
  <c r="BN945" i="30"/>
  <c r="BN1079" i="30"/>
  <c r="BN1143" i="30"/>
  <c r="BN1198" i="30"/>
  <c r="BO1198" i="30" s="1"/>
  <c r="CI1198" i="30" s="1"/>
  <c r="BN1286" i="30"/>
  <c r="BN737" i="30"/>
  <c r="BN829" i="30"/>
  <c r="BN861" i="30"/>
  <c r="BN893" i="30"/>
  <c r="BN1000" i="30"/>
  <c r="BN1066" i="30"/>
  <c r="BN1098" i="30"/>
  <c r="BO1098" i="30" s="1"/>
  <c r="CI1098" i="30" s="1"/>
  <c r="BN1130" i="30"/>
  <c r="BN1162" i="30"/>
  <c r="BN1208" i="30"/>
  <c r="BN1301" i="30"/>
  <c r="BN1609" i="30"/>
  <c r="BN1051" i="30"/>
  <c r="BN1115" i="30"/>
  <c r="BN1174" i="30"/>
  <c r="BN1214" i="30"/>
  <c r="BN1307" i="30"/>
  <c r="BN1484" i="30"/>
  <c r="BN1008" i="30"/>
  <c r="BN1062" i="30"/>
  <c r="BN1094" i="30"/>
  <c r="BN1126" i="30"/>
  <c r="BN1158" i="30"/>
  <c r="BN1202" i="30"/>
  <c r="BN1262" i="30"/>
  <c r="BN1332" i="30"/>
  <c r="BN1364" i="30"/>
  <c r="BN1412" i="30"/>
  <c r="BN1244" i="30"/>
  <c r="BN1335" i="30"/>
  <c r="BN1394" i="30"/>
  <c r="BN1455" i="30"/>
  <c r="BN1533" i="30"/>
  <c r="BN1690" i="30"/>
  <c r="BN1304" i="30"/>
  <c r="BN1338" i="30"/>
  <c r="BN1370" i="30"/>
  <c r="BN1408" i="30"/>
  <c r="BN1471" i="30"/>
  <c r="BN1594" i="30"/>
  <c r="BN1387" i="30"/>
  <c r="BN1483" i="30"/>
  <c r="BN1700" i="30"/>
  <c r="BN1502" i="30"/>
  <c r="BN1545" i="30"/>
  <c r="BN1600" i="30"/>
  <c r="BN1395" i="30"/>
  <c r="BN1503" i="30"/>
  <c r="BN1546" i="30"/>
  <c r="BN1582" i="30"/>
  <c r="BN1493" i="30"/>
  <c r="BN1537" i="30"/>
  <c r="BN1610" i="30"/>
  <c r="BN1622" i="30"/>
  <c r="BN1707" i="30"/>
  <c r="BN1576" i="30"/>
  <c r="BN1644" i="30"/>
  <c r="BN1687" i="30"/>
  <c r="BN1743" i="30"/>
  <c r="BN1588" i="30"/>
  <c r="BN1646" i="30"/>
  <c r="BN1725" i="30"/>
  <c r="BN1723" i="30"/>
  <c r="BN1719" i="30"/>
  <c r="CJ2107" i="30"/>
  <c r="BO2107" i="30"/>
  <c r="CI2107" i="30" s="1"/>
  <c r="CJ1988" i="30"/>
  <c r="BO1988" i="30"/>
  <c r="CI1988" i="30" s="1"/>
  <c r="BN1724" i="30"/>
  <c r="BN1495" i="30"/>
  <c r="BN1358" i="30"/>
  <c r="BN1285" i="30"/>
  <c r="BN1261" i="30"/>
  <c r="BN1241" i="30"/>
  <c r="BN1031" i="30"/>
  <c r="BN989" i="30"/>
  <c r="BN669" i="30"/>
  <c r="CN55" i="30"/>
  <c r="AL39" i="32"/>
  <c r="BN611" i="30"/>
  <c r="BN603" i="30"/>
  <c r="BN541" i="30"/>
  <c r="BN531" i="30"/>
  <c r="BN515" i="30"/>
  <c r="CJ2057" i="30"/>
  <c r="BO2057" i="30"/>
  <c r="CI2057" i="30" s="1"/>
  <c r="BO1931" i="30"/>
  <c r="CI1931" i="30" s="1"/>
  <c r="BN1485" i="30"/>
  <c r="BN1402" i="30"/>
  <c r="BN1245" i="30"/>
  <c r="BN1201" i="30"/>
  <c r="BN1001" i="30"/>
  <c r="BN991" i="30"/>
  <c r="BN801" i="30"/>
  <c r="BN683" i="30"/>
  <c r="BN665" i="30"/>
  <c r="BN633" i="30"/>
  <c r="BN505" i="30"/>
  <c r="BO1945" i="30"/>
  <c r="CI1945" i="30" s="1"/>
  <c r="CJ1945" i="30"/>
  <c r="BO1849" i="30"/>
  <c r="CI1849" i="30" s="1"/>
  <c r="CJ1849" i="30"/>
  <c r="BN1664" i="30"/>
  <c r="BN1171" i="30"/>
  <c r="BN931" i="30"/>
  <c r="BN745" i="30"/>
  <c r="BN627" i="30"/>
  <c r="CU542" i="30"/>
  <c r="BO527" i="30"/>
  <c r="CI527" i="30" s="1"/>
  <c r="CU558" i="30"/>
  <c r="BO543" i="30"/>
  <c r="CI543" i="30" s="1"/>
  <c r="CU574" i="30"/>
  <c r="BO559" i="30"/>
  <c r="CI559" i="30" s="1"/>
  <c r="CU590" i="30"/>
  <c r="CI575" i="30"/>
  <c r="BO575" i="30"/>
  <c r="CU606" i="30"/>
  <c r="CU622" i="30"/>
  <c r="BO607" i="30"/>
  <c r="CI607" i="30" s="1"/>
  <c r="CU638" i="30"/>
  <c r="BO623" i="30"/>
  <c r="CI623" i="30"/>
  <c r="CU654" i="30"/>
  <c r="BO639" i="30"/>
  <c r="CI639" i="30" s="1"/>
  <c r="CU670" i="30"/>
  <c r="CU528" i="30"/>
  <c r="CS17" i="30" s="1" a="1"/>
  <c r="CU544" i="30"/>
  <c r="CU560" i="30"/>
  <c r="CU576" i="30"/>
  <c r="BO561" i="30"/>
  <c r="CI561" i="30" s="1"/>
  <c r="CU592" i="30"/>
  <c r="CU608" i="30"/>
  <c r="BO593" i="30"/>
  <c r="CI593" i="30" s="1"/>
  <c r="CU624" i="30"/>
  <c r="CU640" i="30"/>
  <c r="BO625" i="30"/>
  <c r="CI625" i="30" s="1"/>
  <c r="CU656" i="30"/>
  <c r="CI641" i="30"/>
  <c r="BO641" i="30"/>
  <c r="CU672" i="30"/>
  <c r="CU838" i="30"/>
  <c r="CU849" i="30"/>
  <c r="CU865" i="30"/>
  <c r="BO850" i="30"/>
  <c r="CI850" i="30" s="1"/>
  <c r="CU881" i="30"/>
  <c r="BO866" i="30"/>
  <c r="CI866" i="30"/>
  <c r="CU897" i="30"/>
  <c r="CU913" i="30"/>
  <c r="CU929" i="30"/>
  <c r="BO914" i="30"/>
  <c r="CI914" i="30" s="1"/>
  <c r="CU945" i="30"/>
  <c r="BO930" i="30"/>
  <c r="CI930" i="30" s="1"/>
  <c r="CU961" i="30"/>
  <c r="CI946" i="30"/>
  <c r="BO946" i="30"/>
  <c r="CU977" i="30"/>
  <c r="BO962" i="30"/>
  <c r="CI962" i="30" s="1"/>
  <c r="CU993" i="30"/>
  <c r="CU1009" i="30"/>
  <c r="BO994" i="30"/>
  <c r="CI994" i="30"/>
  <c r="CU1025" i="30"/>
  <c r="CU1041" i="30"/>
  <c r="CU1057" i="30"/>
  <c r="CU1073" i="30"/>
  <c r="BO1058" i="30"/>
  <c r="CI1058" i="30" s="1"/>
  <c r="CU1089" i="30"/>
  <c r="CU1105" i="30"/>
  <c r="BO1090" i="30"/>
  <c r="CI1090" i="30" s="1"/>
  <c r="CU1121" i="30"/>
  <c r="CI1106" i="30"/>
  <c r="BO1106" i="30"/>
  <c r="CU1137" i="30"/>
  <c r="BO1122" i="30"/>
  <c r="CI1122" i="30" s="1"/>
  <c r="CU1153" i="30"/>
  <c r="CU1169" i="30"/>
  <c r="BO1154" i="30"/>
  <c r="CI1154" i="30" s="1"/>
  <c r="CU1185" i="30"/>
  <c r="BO1170" i="30"/>
  <c r="CI1170" i="30" s="1"/>
  <c r="CU1201" i="30"/>
  <c r="BO1186" i="30"/>
  <c r="CI1186" i="30" s="1"/>
  <c r="CU1217" i="30"/>
  <c r="BO1202" i="30"/>
  <c r="CI1202" i="30" s="1"/>
  <c r="CU1233" i="30"/>
  <c r="BO1218" i="30"/>
  <c r="CI1218" i="30" s="1"/>
  <c r="CU1249" i="30"/>
  <c r="CU1204" i="30"/>
  <c r="CU1235" i="30"/>
  <c r="BO1220" i="30"/>
  <c r="CI1220" i="30" s="1"/>
  <c r="CU1184" i="30"/>
  <c r="BO1169" i="30"/>
  <c r="CI1169" i="30" s="1"/>
  <c r="CU1211" i="30"/>
  <c r="CU1243" i="30"/>
  <c r="CU1785" i="30"/>
  <c r="BO1772" i="30"/>
  <c r="CI1772" i="30" s="1"/>
  <c r="CU1801" i="30"/>
  <c r="CU1817" i="30"/>
  <c r="BO1804" i="30"/>
  <c r="CI1804" i="30" s="1"/>
  <c r="CU1833" i="30"/>
  <c r="BO1820" i="30"/>
  <c r="CI1820" i="30" s="1"/>
  <c r="CU1783" i="30"/>
  <c r="DB48" i="30" s="1"/>
  <c r="BO1770" i="30"/>
  <c r="CI1770" i="30" s="1"/>
  <c r="CU1799" i="30"/>
  <c r="CU1815" i="30"/>
  <c r="BO1802" i="30"/>
  <c r="CJ1802" i="30" s="1"/>
  <c r="CU1831" i="30"/>
  <c r="BO1818" i="30"/>
  <c r="CI1818" i="30"/>
  <c r="EB14" i="30"/>
  <c r="EC14" i="30" s="1"/>
  <c r="EB12" i="30"/>
  <c r="EB13" i="30"/>
  <c r="EC13" i="30"/>
  <c r="AL246" i="32"/>
  <c r="BL39" i="32"/>
  <c r="BN39" i="32" s="1"/>
  <c r="D142" i="31"/>
  <c r="AL92" i="32"/>
  <c r="AK268" i="32"/>
  <c r="AK276" i="32"/>
  <c r="AK284" i="32"/>
  <c r="AK300" i="32"/>
  <c r="AJ268" i="32"/>
  <c r="AJ272" i="32"/>
  <c r="AJ276" i="32"/>
  <c r="AK273" i="32"/>
  <c r="AK285" i="32"/>
  <c r="AK292" i="32"/>
  <c r="AK298" i="32"/>
  <c r="AK306" i="32"/>
  <c r="AJ265" i="32"/>
  <c r="AJ267" i="32"/>
  <c r="AJ273" i="32"/>
  <c r="AK278" i="32"/>
  <c r="AJ282" i="32"/>
  <c r="AK357" i="32"/>
  <c r="AK362" i="32"/>
  <c r="AJ284" i="32"/>
  <c r="AJ289" i="32"/>
  <c r="AJ295" i="32"/>
  <c r="AJ300" i="32"/>
  <c r="AJ305" i="32"/>
  <c r="AJ355" i="32"/>
  <c r="AJ360" i="32"/>
  <c r="AJ364" i="32"/>
  <c r="AK363" i="32"/>
  <c r="AK355" i="32"/>
  <c r="AK307" i="32"/>
  <c r="AK299" i="32"/>
  <c r="AK291" i="32"/>
  <c r="AK283" i="32"/>
  <c r="AJ274" i="32"/>
  <c r="AK266" i="32"/>
  <c r="AK269" i="32"/>
  <c r="AK281" i="32"/>
  <c r="AK293" i="32"/>
  <c r="AK302" i="32"/>
  <c r="AK264" i="32"/>
  <c r="AK274" i="32"/>
  <c r="AJ280" i="32"/>
  <c r="AK265" i="32"/>
  <c r="AK356" i="32"/>
  <c r="AK365" i="32"/>
  <c r="AJ287" i="32"/>
  <c r="AJ293" i="32"/>
  <c r="AJ301" i="32"/>
  <c r="AJ308" i="32"/>
  <c r="AJ359" i="32"/>
  <c r="AJ365" i="32"/>
  <c r="AK359" i="32"/>
  <c r="AJ310" i="32"/>
  <c r="AJ298" i="32"/>
  <c r="AK287" i="32"/>
  <c r="AK275" i="32"/>
  <c r="BS63" i="32"/>
  <c r="AK286" i="32"/>
  <c r="AK297" i="32"/>
  <c r="AK309" i="32"/>
  <c r="AJ263" i="32"/>
  <c r="AJ275" i="32"/>
  <c r="AJ264" i="32"/>
  <c r="AK358" i="32"/>
  <c r="AJ283" i="32"/>
  <c r="AJ292" i="32"/>
  <c r="AJ303" i="32"/>
  <c r="AJ356" i="32"/>
  <c r="AK364" i="32"/>
  <c r="AJ366" i="32"/>
  <c r="AK263" i="32"/>
  <c r="AK295" i="32"/>
  <c r="AK279" i="32"/>
  <c r="AK267" i="32"/>
  <c r="AK277" i="32"/>
  <c r="AK290" i="32"/>
  <c r="AK304" i="32"/>
  <c r="AJ266" i="32"/>
  <c r="AK270" i="32"/>
  <c r="AJ279" i="32"/>
  <c r="AK361" i="32"/>
  <c r="AJ288" i="32"/>
  <c r="AJ297" i="32"/>
  <c r="AJ307" i="32"/>
  <c r="AJ361" i="32"/>
  <c r="AJ358" i="32"/>
  <c r="AK303" i="32"/>
  <c r="AJ290" i="32"/>
  <c r="AK271" i="32"/>
  <c r="AK288" i="32"/>
  <c r="AJ281" i="32"/>
  <c r="AK360" i="32"/>
  <c r="AJ296" i="32"/>
  <c r="AJ357" i="32"/>
  <c r="AJ302" i="32"/>
  <c r="AJ270" i="32"/>
  <c r="AK272" i="32"/>
  <c r="AK301" i="32"/>
  <c r="AJ271" i="32"/>
  <c r="AJ285" i="32"/>
  <c r="AJ304" i="32"/>
  <c r="AK282" i="32"/>
  <c r="AJ354" i="32"/>
  <c r="AJ286" i="32"/>
  <c r="AK280" i="32"/>
  <c r="AJ269" i="32"/>
  <c r="AK354" i="32"/>
  <c r="AJ309" i="32"/>
  <c r="AJ362" i="32"/>
  <c r="AK296" i="32"/>
  <c r="AJ277" i="32"/>
  <c r="AK366" i="32"/>
  <c r="AJ363" i="32"/>
  <c r="AJ306" i="32"/>
  <c r="AJ299" i="32"/>
  <c r="AJ278" i="32"/>
  <c r="AK308" i="32"/>
  <c r="AJ291" i="32"/>
  <c r="AJ294" i="32"/>
  <c r="F54" i="31"/>
  <c r="BL27" i="32"/>
  <c r="BN27" i="32" s="1"/>
  <c r="D130" i="31"/>
  <c r="AL195" i="32"/>
  <c r="AL44" i="32"/>
  <c r="E107" i="31"/>
  <c r="F107" i="31" s="1"/>
  <c r="E88" i="31"/>
  <c r="F88" i="31" s="1"/>
  <c r="E69" i="31"/>
  <c r="E31" i="31"/>
  <c r="F31" i="31" s="1"/>
  <c r="F127" i="31"/>
  <c r="E50" i="31"/>
  <c r="F50" i="31" s="1"/>
  <c r="E12" i="31"/>
  <c r="F12" i="31" s="1"/>
  <c r="E97" i="31"/>
  <c r="E59" i="31"/>
  <c r="E40" i="31"/>
  <c r="E78" i="31"/>
  <c r="E21" i="31"/>
  <c r="E116" i="31"/>
  <c r="BN8" i="32"/>
  <c r="BN20" i="32"/>
  <c r="E142" i="31"/>
  <c r="D90" i="31"/>
  <c r="D52" i="31"/>
  <c r="D109" i="31"/>
  <c r="D14" i="31"/>
  <c r="D71" i="31"/>
  <c r="D33" i="31"/>
  <c r="F118" i="31"/>
  <c r="AL233" i="32"/>
  <c r="BN617" i="30"/>
  <c r="BN577" i="30"/>
  <c r="CN53" i="30"/>
  <c r="CN26" i="30"/>
  <c r="BN1452" i="30"/>
  <c r="BN1303" i="30"/>
  <c r="BN1151" i="30"/>
  <c r="BN747" i="30"/>
  <c r="BN513" i="30"/>
  <c r="BO2002" i="30"/>
  <c r="CI2002" i="30" s="1"/>
  <c r="CJ2002" i="30"/>
  <c r="BN1672" i="30"/>
  <c r="BN1400" i="30"/>
  <c r="BN1342" i="30"/>
  <c r="BN1279" i="30"/>
  <c r="BN1251" i="30"/>
  <c r="BN1017" i="30"/>
  <c r="BN675" i="30"/>
  <c r="BN569" i="30"/>
  <c r="CN28" i="30"/>
  <c r="BO2061" i="30"/>
  <c r="CI2061" i="30" s="1"/>
  <c r="CJ2061" i="30"/>
  <c r="BO1949" i="30"/>
  <c r="CI1949" i="30" s="1"/>
  <c r="CJ1949" i="30"/>
  <c r="BO1853" i="30"/>
  <c r="CI1853" i="30" s="1"/>
  <c r="CJ1853" i="30"/>
  <c r="BO1777" i="30"/>
  <c r="CI1777" i="30" s="1"/>
  <c r="CJ1777" i="30"/>
  <c r="BN1621" i="30"/>
  <c r="BN1443" i="30"/>
  <c r="BN1334" i="30"/>
  <c r="BN1167" i="30"/>
  <c r="BN691" i="30"/>
  <c r="BO1994" i="30"/>
  <c r="CI1994" i="30" s="1"/>
  <c r="BO2035" i="30"/>
  <c r="CI2035" i="30" s="1"/>
  <c r="CJ1934" i="30"/>
  <c r="BN1705" i="30"/>
  <c r="BN1407" i="30"/>
  <c r="BN1345" i="30"/>
  <c r="BN1281" i="30"/>
  <c r="BN1257" i="30"/>
  <c r="BN1235" i="30"/>
  <c r="BN1015" i="30"/>
  <c r="BN933" i="30"/>
  <c r="BN599" i="30"/>
  <c r="CN54" i="30"/>
  <c r="BN637" i="30"/>
  <c r="BN609" i="30"/>
  <c r="BN601" i="30"/>
  <c r="BN539" i="30"/>
  <c r="BN529" i="30"/>
  <c r="BN2087" i="30"/>
  <c r="BN2091" i="30"/>
  <c r="BN2073" i="30"/>
  <c r="BN2056" i="30"/>
  <c r="BN2000" i="30"/>
  <c r="BN2040" i="30"/>
  <c r="BN1997" i="30"/>
  <c r="BN2001" i="30"/>
  <c r="BN1984" i="30"/>
  <c r="BN1912" i="30"/>
  <c r="BN1880" i="30"/>
  <c r="BN1944" i="30"/>
  <c r="BN1964" i="30"/>
  <c r="BN1913" i="30"/>
  <c r="BN1832" i="30"/>
  <c r="BN1800" i="30"/>
  <c r="BN1846" i="30"/>
  <c r="BN1881" i="30"/>
  <c r="BN1843" i="30"/>
  <c r="BN1969" i="30"/>
  <c r="BN1858" i="30"/>
  <c r="BN1776" i="30"/>
  <c r="BN1854" i="30"/>
  <c r="BN1827" i="30"/>
  <c r="BN1768" i="30"/>
  <c r="BN1783" i="30"/>
  <c r="BN1809" i="30"/>
  <c r="BN1779" i="30"/>
  <c r="BN1820" i="30"/>
  <c r="BN1873" i="30"/>
  <c r="BN1966" i="30"/>
  <c r="BN1767" i="30"/>
  <c r="BN1791" i="30"/>
  <c r="BN1819" i="30"/>
  <c r="BN1852" i="30"/>
  <c r="BN1771" i="30"/>
  <c r="BN1786" i="30"/>
  <c r="BN1840" i="30"/>
  <c r="BN1906" i="30"/>
  <c r="BN1821" i="30"/>
  <c r="BN1863" i="30"/>
  <c r="BN1890" i="30"/>
  <c r="BN1989" i="30"/>
  <c r="BN1817" i="30"/>
  <c r="BN1884" i="30"/>
  <c r="BN1911" i="30"/>
  <c r="BN1829" i="30"/>
  <c r="BN1860" i="30"/>
  <c r="BN1888" i="30"/>
  <c r="BN1910" i="30"/>
  <c r="BN1939" i="30"/>
  <c r="BN1875" i="30"/>
  <c r="BN1930" i="30"/>
  <c r="BN1951" i="30"/>
  <c r="BN2076" i="30"/>
  <c r="BN1926" i="30"/>
  <c r="BN1947" i="30"/>
  <c r="BN1972" i="30"/>
  <c r="BN1959" i="30"/>
  <c r="BN2014" i="30"/>
  <c r="BN1974" i="30"/>
  <c r="BN2023" i="30"/>
  <c r="BN1990" i="30"/>
  <c r="BN2018" i="30"/>
  <c r="BN2036" i="30"/>
  <c r="BN2042" i="30"/>
  <c r="BN2045" i="30"/>
  <c r="BN2029" i="30"/>
  <c r="BN2059" i="30"/>
  <c r="BN2079" i="30"/>
  <c r="BN2055" i="30"/>
  <c r="BN2070" i="30"/>
  <c r="BN2086" i="30"/>
  <c r="BN2090" i="30"/>
  <c r="BN2109" i="30"/>
  <c r="BN2113" i="30"/>
  <c r="BN2039" i="30"/>
  <c r="BN2072" i="30"/>
  <c r="BN2060" i="30"/>
  <c r="BN2024" i="30"/>
  <c r="BN2008" i="30"/>
  <c r="BN2067" i="30"/>
  <c r="BN1983" i="30"/>
  <c r="BN2013" i="30"/>
  <c r="BN2044" i="30"/>
  <c r="BN1940" i="30"/>
  <c r="BN1896" i="30"/>
  <c r="BN2030" i="30"/>
  <c r="BN2025" i="30"/>
  <c r="BN1932" i="30"/>
  <c r="BN1851" i="30"/>
  <c r="BN1816" i="30"/>
  <c r="BN1784" i="30"/>
  <c r="BN1892" i="30"/>
  <c r="BN1850" i="30"/>
  <c r="BN1795" i="30"/>
  <c r="BN1806" i="30"/>
  <c r="BN1952" i="30"/>
  <c r="BN1812" i="30"/>
  <c r="BN1898" i="30"/>
  <c r="BN1838" i="30"/>
  <c r="BN1772" i="30"/>
  <c r="BN1778" i="30"/>
  <c r="BO1778" i="30" s="1"/>
  <c r="CI1778" i="30" s="1"/>
  <c r="BN1836" i="30"/>
  <c r="BN1764" i="30"/>
  <c r="BN1799" i="30"/>
  <c r="BN1835" i="30"/>
  <c r="BN1804" i="30"/>
  <c r="BN1839" i="30"/>
  <c r="BN1798" i="30"/>
  <c r="BN1825" i="30"/>
  <c r="BN1861" i="30"/>
  <c r="BN1789" i="30"/>
  <c r="BN1848" i="30"/>
  <c r="BN1872" i="30"/>
  <c r="BN1905" i="30"/>
  <c r="BN1859" i="30"/>
  <c r="BN1904" i="30"/>
  <c r="BN1797" i="30"/>
  <c r="BN1869" i="30"/>
  <c r="BN1895" i="30"/>
  <c r="BN1955" i="30"/>
  <c r="BN1907" i="30"/>
  <c r="BN1887" i="30"/>
  <c r="BN1958" i="30"/>
  <c r="BN1982" i="30"/>
  <c r="BN1899" i="30"/>
  <c r="BN1927" i="30"/>
  <c r="BN1971" i="30"/>
  <c r="BN1978" i="30"/>
  <c r="BN2034" i="30"/>
  <c r="BN2007" i="30"/>
  <c r="BN1970" i="30"/>
  <c r="BN2027" i="30"/>
  <c r="BN2081" i="30"/>
  <c r="BN2075" i="30"/>
  <c r="BN2043" i="30"/>
  <c r="BN2105" i="30"/>
  <c r="BN2068" i="30"/>
  <c r="BN2098" i="30"/>
  <c r="BN2063" i="30"/>
  <c r="BN2097" i="30"/>
  <c r="BN2084" i="30"/>
  <c r="BN2078" i="30"/>
  <c r="BN2102" i="30"/>
  <c r="BN2115" i="30"/>
  <c r="BN2108" i="30"/>
  <c r="BN2099" i="30"/>
  <c r="BN2064" i="30"/>
  <c r="BN2020" i="30"/>
  <c r="BN2005" i="30"/>
  <c r="BN1985" i="30"/>
  <c r="BN1886" i="30"/>
  <c r="BN2009" i="30"/>
  <c r="BN1842" i="30"/>
  <c r="BN1866" i="30"/>
  <c r="BN1844" i="30"/>
  <c r="BN1979" i="30"/>
  <c r="BN1811" i="30"/>
  <c r="BN1828" i="30"/>
  <c r="BN1815" i="30"/>
  <c r="BN1788" i="30"/>
  <c r="BO1788" i="30" s="1"/>
  <c r="CI1788" i="30" s="1"/>
  <c r="BN1894" i="30"/>
  <c r="BN1834" i="30"/>
  <c r="BN1792" i="30"/>
  <c r="BN1837" i="30"/>
  <c r="BN1900" i="30"/>
  <c r="BN1833" i="30"/>
  <c r="BN1917" i="30"/>
  <c r="BN1918" i="30"/>
  <c r="BN1891" i="30"/>
  <c r="BN1957" i="30"/>
  <c r="BN1980" i="30"/>
  <c r="BN1922" i="30"/>
  <c r="BN1965" i="30"/>
  <c r="BN1999" i="30"/>
  <c r="BN1995" i="30"/>
  <c r="BN2049" i="30"/>
  <c r="BN2096" i="30"/>
  <c r="BN2080" i="30"/>
  <c r="BN2093" i="30"/>
  <c r="BN2088" i="30"/>
  <c r="BN2110" i="30"/>
  <c r="BN2112" i="30"/>
  <c r="BN2012" i="30"/>
  <c r="BN1992" i="30"/>
  <c r="BN1870" i="30"/>
  <c r="BN1826" i="30"/>
  <c r="BN1796" i="30"/>
  <c r="BN1908" i="30"/>
  <c r="BN1765" i="30"/>
  <c r="BN1773" i="30"/>
  <c r="BN1787" i="30"/>
  <c r="BN1763" i="30"/>
  <c r="BN1885" i="30"/>
  <c r="BN1929" i="30"/>
  <c r="BN1813" i="30"/>
  <c r="BN1923" i="30"/>
  <c r="BN1967" i="30"/>
  <c r="BN1933" i="30"/>
  <c r="BN2015" i="30"/>
  <c r="BN2054" i="30"/>
  <c r="BN2106" i="30"/>
  <c r="BN2071" i="30"/>
  <c r="BN1996" i="30"/>
  <c r="BN1993" i="30"/>
  <c r="BN1928" i="30"/>
  <c r="BN1794" i="30"/>
  <c r="BN1766" i="30"/>
  <c r="BN1847" i="30"/>
  <c r="BN2100" i="30"/>
  <c r="BN2077" i="30"/>
  <c r="BN2052" i="30"/>
  <c r="BN1956" i="30"/>
  <c r="BN1948" i="30"/>
  <c r="BN1920" i="30"/>
  <c r="BN1968" i="30"/>
  <c r="BN1780" i="30"/>
  <c r="BN1877" i="30"/>
  <c r="BN1808" i="30"/>
  <c r="BN1841" i="30"/>
  <c r="BN1803" i="30"/>
  <c r="BN1857" i="30"/>
  <c r="BN1864" i="30"/>
  <c r="BN1874" i="30"/>
  <c r="BN1925" i="30"/>
  <c r="BN2003" i="30"/>
  <c r="BN1976" i="30"/>
  <c r="BN2094" i="30"/>
  <c r="BN2051" i="30"/>
  <c r="BN2111" i="30"/>
  <c r="BN2116" i="30"/>
  <c r="BN2028" i="30"/>
  <c r="BN2021" i="30"/>
  <c r="BN1902" i="30"/>
  <c r="BN1862" i="30"/>
  <c r="BN1876" i="30"/>
  <c r="BN1822" i="30"/>
  <c r="BN1855" i="30"/>
  <c r="BN1814" i="30"/>
  <c r="BN1975" i="30"/>
  <c r="BN1782" i="30"/>
  <c r="BN1831" i="30"/>
  <c r="BN1805" i="30"/>
  <c r="BN1878" i="30"/>
  <c r="BN1801" i="30"/>
  <c r="BN1909" i="30"/>
  <c r="BN1856" i="30"/>
  <c r="BN1901" i="30"/>
  <c r="BN1961" i="30"/>
  <c r="BN1946" i="30"/>
  <c r="BN1903" i="30"/>
  <c r="BN1963" i="30"/>
  <c r="BN1915" i="30"/>
  <c r="BN1954" i="30"/>
  <c r="BN1986" i="30"/>
  <c r="BN2050" i="30"/>
  <c r="BN1987" i="30"/>
  <c r="BN2032" i="30"/>
  <c r="BN2037" i="30"/>
  <c r="BN2053" i="30"/>
  <c r="BN2074" i="30"/>
  <c r="BN2069" i="30"/>
  <c r="BN2085" i="30"/>
  <c r="BN2104" i="30"/>
  <c r="BN2092" i="30"/>
  <c r="BN2083" i="30"/>
  <c r="BN2048" i="30"/>
  <c r="BN2004" i="30"/>
  <c r="BN2017" i="30"/>
  <c r="BN1924" i="30"/>
  <c r="BN1960" i="30"/>
  <c r="BN1914" i="30"/>
  <c r="BN1810" i="30"/>
  <c r="BN1882" i="30"/>
  <c r="BN1936" i="30"/>
  <c r="BN1824" i="30"/>
  <c r="BN1830" i="30"/>
  <c r="BN1793" i="30"/>
  <c r="BN1774" i="30"/>
  <c r="BN1916" i="30"/>
  <c r="BN1868" i="30"/>
  <c r="BN2011" i="30"/>
  <c r="BN1889" i="30"/>
  <c r="BN1893" i="30"/>
  <c r="BN1935" i="30"/>
  <c r="BN1871" i="30"/>
  <c r="BN1943" i="30"/>
  <c r="BN2022" i="30"/>
  <c r="BN2033" i="30"/>
  <c r="BN2026" i="30"/>
  <c r="BN2047" i="30"/>
  <c r="BN2038" i="30"/>
  <c r="BN2062" i="30"/>
  <c r="BN2058" i="30"/>
  <c r="BN2082" i="30"/>
  <c r="BN2114" i="30"/>
  <c r="DT60" i="30"/>
  <c r="CN30" i="30"/>
  <c r="CN76" i="30"/>
  <c r="BN2041" i="30"/>
  <c r="BN1973" i="30"/>
  <c r="BN1897" i="30"/>
  <c r="BN1708" i="30"/>
  <c r="BN1440" i="30"/>
  <c r="BN1275" i="30"/>
  <c r="BN1243" i="30"/>
  <c r="BN1029" i="30"/>
  <c r="BN997" i="30"/>
  <c r="BN925" i="30"/>
  <c r="BN795" i="30"/>
  <c r="BN681" i="30"/>
  <c r="BN655" i="30"/>
  <c r="BN629" i="30"/>
  <c r="CN75" i="30"/>
  <c r="BN2046" i="30"/>
  <c r="BN1883" i="30"/>
  <c r="BN1845" i="30"/>
  <c r="BN1353" i="30"/>
  <c r="BN1149" i="30"/>
  <c r="BN807" i="30"/>
  <c r="BN715" i="30"/>
  <c r="BN571" i="30"/>
  <c r="BO571" i="30" s="1"/>
  <c r="CI571" i="30" s="1"/>
  <c r="CU538" i="30"/>
  <c r="CU554" i="30"/>
  <c r="CU570" i="30"/>
  <c r="CU586" i="30"/>
  <c r="CU602" i="30"/>
  <c r="BO587" i="30"/>
  <c r="CI587" i="30"/>
  <c r="CU618" i="30"/>
  <c r="CU634" i="30"/>
  <c r="CU650" i="30"/>
  <c r="BO635" i="30"/>
  <c r="CI635" i="30" s="1"/>
  <c r="CU666" i="30"/>
  <c r="BO651" i="30"/>
  <c r="CI651" i="30"/>
  <c r="CU682" i="30"/>
  <c r="BO667" i="30"/>
  <c r="CI667" i="30" s="1"/>
  <c r="CU540" i="30"/>
  <c r="BO525" i="30"/>
  <c r="CI525" i="30" s="1"/>
  <c r="CU556" i="30"/>
  <c r="BO541" i="30"/>
  <c r="CI541" i="30" s="1"/>
  <c r="CU572" i="30"/>
  <c r="BO557" i="30"/>
  <c r="CI557" i="30" s="1"/>
  <c r="CU588" i="30"/>
  <c r="CI573" i="30"/>
  <c r="BO573" i="30"/>
  <c r="CU604" i="30"/>
  <c r="BO589" i="30"/>
  <c r="CI589" i="30" s="1"/>
  <c r="CU620" i="30"/>
  <c r="BO605" i="30"/>
  <c r="CI605" i="30" s="1"/>
  <c r="CU636" i="30"/>
  <c r="BO621" i="30"/>
  <c r="CI621" i="30" s="1"/>
  <c r="CU652" i="30"/>
  <c r="CU668" i="30"/>
  <c r="BO653" i="30"/>
  <c r="CI653" i="30"/>
  <c r="CU834" i="30"/>
  <c r="BO819" i="30"/>
  <c r="CI819" i="30" s="1"/>
  <c r="CU845" i="30"/>
  <c r="BO830" i="30"/>
  <c r="CI830" i="30"/>
  <c r="CU861" i="30"/>
  <c r="CI846" i="30"/>
  <c r="BO846" i="30"/>
  <c r="CU877" i="30"/>
  <c r="BO862" i="30"/>
  <c r="CI862" i="30"/>
  <c r="CU893" i="30"/>
  <c r="CI878" i="30"/>
  <c r="BO878" i="30"/>
  <c r="CU909" i="30"/>
  <c r="CU925" i="30"/>
  <c r="BO910" i="30"/>
  <c r="CI910" i="30" s="1"/>
  <c r="CU941" i="30"/>
  <c r="CU957" i="30"/>
  <c r="BO942" i="30"/>
  <c r="CI942" i="30" s="1"/>
  <c r="CU973" i="30"/>
  <c r="BO958" i="30"/>
  <c r="CI958" i="30" s="1"/>
  <c r="CU989" i="30"/>
  <c r="CU1005" i="30"/>
  <c r="BO990" i="30"/>
  <c r="CI990" i="30"/>
  <c r="CU1021" i="30"/>
  <c r="CU1037" i="30"/>
  <c r="BO1022" i="30"/>
  <c r="CI1022" i="30"/>
  <c r="CU1053" i="30"/>
  <c r="CU1069" i="30"/>
  <c r="CU1085" i="30"/>
  <c r="BO1070" i="30"/>
  <c r="CI1070" i="30" s="1"/>
  <c r="CU1101" i="30"/>
  <c r="CU1117" i="30"/>
  <c r="CU1133" i="30"/>
  <c r="BO1118" i="30"/>
  <c r="CI1118" i="30"/>
  <c r="CU1149" i="30"/>
  <c r="BO1134" i="30"/>
  <c r="CI1134" i="30" s="1"/>
  <c r="CU1165" i="30"/>
  <c r="BO1150" i="30"/>
  <c r="CI1150" i="30"/>
  <c r="CU1181" i="30"/>
  <c r="CU1197" i="30"/>
  <c r="BO1182" i="30"/>
  <c r="CI1182" i="30" s="1"/>
  <c r="CU1213" i="30"/>
  <c r="CU1229" i="30"/>
  <c r="BO1214" i="30"/>
  <c r="CI1214" i="30"/>
  <c r="CU1245" i="30"/>
  <c r="CU1196" i="30"/>
  <c r="BO1181" i="30"/>
  <c r="CI1181" i="30"/>
  <c r="CU1228" i="30"/>
  <c r="BO1213" i="30"/>
  <c r="CI1213" i="30" s="1"/>
  <c r="CU1176" i="30"/>
  <c r="BO1161" i="30"/>
  <c r="CI1161" i="30"/>
  <c r="CU1208" i="30"/>
  <c r="BO1193" i="30"/>
  <c r="CI1193" i="30" s="1"/>
  <c r="CU1236" i="30"/>
  <c r="BO1221" i="30"/>
  <c r="CI1221" i="30" s="1"/>
  <c r="CU1781" i="30"/>
  <c r="CU1797" i="30"/>
  <c r="CU1813" i="30"/>
  <c r="CU1829" i="30"/>
  <c r="BO1816" i="30"/>
  <c r="CI1816" i="30"/>
  <c r="CU1779" i="30"/>
  <c r="BO1766" i="30"/>
  <c r="CI1766" i="30" s="1"/>
  <c r="CU1795" i="30"/>
  <c r="BO1782" i="30"/>
  <c r="CI1782" i="30"/>
  <c r="CU1811" i="30"/>
  <c r="BO1798" i="30"/>
  <c r="CI1798" i="30" s="1"/>
  <c r="CU1827" i="30"/>
  <c r="BO1814" i="30"/>
  <c r="CI1814" i="30"/>
  <c r="CU530" i="30"/>
  <c r="CI515" i="30"/>
  <c r="BO515" i="30"/>
  <c r="CU546" i="30"/>
  <c r="CU562" i="30"/>
  <c r="CI547" i="30"/>
  <c r="BO547" i="30"/>
  <c r="CU578" i="30"/>
  <c r="BO563" i="30"/>
  <c r="CI563" i="30"/>
  <c r="CU594" i="30"/>
  <c r="BO579" i="30"/>
  <c r="CI579" i="30" s="1"/>
  <c r="CU610" i="30"/>
  <c r="CU626" i="30"/>
  <c r="DA46" i="30" s="1"/>
  <c r="BO611" i="30"/>
  <c r="CI611" i="30" s="1"/>
  <c r="CU642" i="30"/>
  <c r="BO627" i="30"/>
  <c r="CI627" i="30"/>
  <c r="CU658" i="30"/>
  <c r="CI643" i="30"/>
  <c r="BO643" i="30"/>
  <c r="CJ643" i="30" s="1"/>
  <c r="CU674" i="30"/>
  <c r="BO659" i="30"/>
  <c r="CI659" i="30" s="1"/>
  <c r="CU532" i="30"/>
  <c r="CI517" i="30"/>
  <c r="BO517" i="30"/>
  <c r="CU548" i="30"/>
  <c r="CU564" i="30"/>
  <c r="BO549" i="30"/>
  <c r="CI549" i="30" s="1"/>
  <c r="CU580" i="30"/>
  <c r="BO565" i="30"/>
  <c r="CI565" i="30"/>
  <c r="CU596" i="30"/>
  <c r="BO581" i="30"/>
  <c r="CI581" i="30" s="1"/>
  <c r="CU612" i="30"/>
  <c r="BO597" i="30"/>
  <c r="CI597" i="30" s="1"/>
  <c r="CU628" i="30"/>
  <c r="CU644" i="30"/>
  <c r="BO629" i="30"/>
  <c r="CI629" i="30"/>
  <c r="CU660" i="30"/>
  <c r="BO645" i="30"/>
  <c r="CI645" i="30" s="1"/>
  <c r="CU676" i="30"/>
  <c r="BO661" i="30"/>
  <c r="CI661" i="30"/>
  <c r="CU837" i="30"/>
  <c r="BO822" i="30"/>
  <c r="CI822" i="30" s="1"/>
  <c r="CU853" i="30"/>
  <c r="BO838" i="30"/>
  <c r="CI838" i="30"/>
  <c r="CU869" i="30"/>
  <c r="BO854" i="30"/>
  <c r="CI854" i="30" s="1"/>
  <c r="CU885" i="30"/>
  <c r="BO870" i="30"/>
  <c r="CI870" i="30"/>
  <c r="CU901" i="30"/>
  <c r="BO886" i="30"/>
  <c r="CI886" i="30" s="1"/>
  <c r="CU917" i="30"/>
  <c r="BO902" i="30"/>
  <c r="CI902" i="30"/>
  <c r="CU933" i="30"/>
  <c r="BO918" i="30"/>
  <c r="CI918" i="30" s="1"/>
  <c r="CU949" i="30"/>
  <c r="CU965" i="30"/>
  <c r="CU981" i="30"/>
  <c r="BO966" i="30"/>
  <c r="CI966" i="30" s="1"/>
  <c r="CU997" i="30"/>
  <c r="BO982" i="30"/>
  <c r="CI982" i="30" s="1"/>
  <c r="CU1013" i="30"/>
  <c r="BO998" i="30"/>
  <c r="CI998" i="30" s="1"/>
  <c r="CU1029" i="30"/>
  <c r="BO1014" i="30"/>
  <c r="CI1014" i="30" s="1"/>
  <c r="CU1045" i="30"/>
  <c r="BO1030" i="30"/>
  <c r="CI1030" i="30"/>
  <c r="CU1061" i="30"/>
  <c r="BO1046" i="30"/>
  <c r="CI1046" i="30" s="1"/>
  <c r="CU1077" i="30"/>
  <c r="BO1062" i="30"/>
  <c r="CI1062" i="30"/>
  <c r="CU1093" i="30"/>
  <c r="BO1078" i="30"/>
  <c r="CI1078" i="30" s="1"/>
  <c r="CU1109" i="30"/>
  <c r="CU1125" i="30"/>
  <c r="BO1110" i="30"/>
  <c r="CI1110" i="30" s="1"/>
  <c r="CU1141" i="30"/>
  <c r="BO1126" i="30"/>
  <c r="CI1126" i="30"/>
  <c r="CU1157" i="30"/>
  <c r="BO1142" i="30"/>
  <c r="CI1142" i="30" s="1"/>
  <c r="CU1173" i="30"/>
  <c r="CU1189" i="30"/>
  <c r="CU1205" i="30"/>
  <c r="BO1190" i="30"/>
  <c r="CI1190" i="30"/>
  <c r="CU1221" i="30"/>
  <c r="BO1206" i="30"/>
  <c r="CI1206" i="30" s="1"/>
  <c r="CU1237" i="30"/>
  <c r="CU1180" i="30"/>
  <c r="BO1165" i="30"/>
  <c r="CI1165" i="30" s="1"/>
  <c r="CU1212" i="30"/>
  <c r="BO1197" i="30"/>
  <c r="CI1197" i="30" s="1"/>
  <c r="CU1244" i="30"/>
  <c r="BO1229" i="30"/>
  <c r="CI1229" i="30" s="1"/>
  <c r="CU1192" i="30"/>
  <c r="BO1177" i="30"/>
  <c r="CI1177" i="30"/>
  <c r="CU1220" i="30"/>
  <c r="CU1776" i="30"/>
  <c r="BO1763" i="30"/>
  <c r="CI1763" i="30"/>
  <c r="CU1789" i="30"/>
  <c r="BO1776" i="30"/>
  <c r="CI1776" i="30" s="1"/>
  <c r="CU1805" i="30"/>
  <c r="CU1821" i="30"/>
  <c r="CU1837" i="30"/>
  <c r="BO1824" i="30"/>
  <c r="CI1824" i="30" s="1"/>
  <c r="CU1787" i="30"/>
  <c r="BO1774" i="30"/>
  <c r="CI1774" i="30" s="1"/>
  <c r="CU1803" i="30"/>
  <c r="BO1790" i="30"/>
  <c r="CI1790" i="30"/>
  <c r="CU1819" i="30"/>
  <c r="BO1806" i="30"/>
  <c r="CI1806" i="30" s="1"/>
  <c r="CU1835" i="30"/>
  <c r="BO1822" i="30"/>
  <c r="CI1822" i="30" s="1"/>
  <c r="DY14" i="30"/>
  <c r="EE14" i="30" s="1"/>
  <c r="DY13" i="30"/>
  <c r="EE13" i="30" s="1"/>
  <c r="DY12" i="30"/>
  <c r="EC12" i="30"/>
  <c r="AL99" i="32"/>
  <c r="BN37" i="32"/>
  <c r="E139" i="31"/>
  <c r="BN17" i="32"/>
  <c r="AI361" i="32"/>
  <c r="AL361" i="32" s="1"/>
  <c r="AI309" i="32"/>
  <c r="AI301" i="32"/>
  <c r="AI293" i="32"/>
  <c r="AL293" i="32" s="1"/>
  <c r="AI285" i="32"/>
  <c r="AL285" i="32" s="1"/>
  <c r="AI277" i="32"/>
  <c r="AL277" i="32" s="1"/>
  <c r="AI269" i="32"/>
  <c r="AI297" i="32"/>
  <c r="AL297" i="32" s="1"/>
  <c r="BR63" i="32"/>
  <c r="AI279" i="32"/>
  <c r="AL279" i="32" s="1"/>
  <c r="AI294" i="32"/>
  <c r="AL294" i="32" s="1"/>
  <c r="AI362" i="32"/>
  <c r="AL362" i="32" s="1"/>
  <c r="AI276" i="32"/>
  <c r="AI263" i="32"/>
  <c r="AL263" i="32" s="1"/>
  <c r="AI359" i="32"/>
  <c r="AI300" i="32"/>
  <c r="AL300" i="32" s="1"/>
  <c r="AI364" i="32"/>
  <c r="AL364" i="32" s="1"/>
  <c r="AI264" i="32"/>
  <c r="AI282" i="32"/>
  <c r="AI307" i="32"/>
  <c r="AL307" i="32" s="1"/>
  <c r="AI298" i="32"/>
  <c r="AL298" i="32" s="1"/>
  <c r="AI289" i="32"/>
  <c r="AL289" i="32" s="1"/>
  <c r="AI273" i="32"/>
  <c r="AI271" i="32"/>
  <c r="AL271" i="32" s="1"/>
  <c r="AI288" i="32"/>
  <c r="AI310" i="32"/>
  <c r="AL310" i="32" s="1"/>
  <c r="AI308" i="32"/>
  <c r="AL308" i="32" s="1"/>
  <c r="AI272" i="32"/>
  <c r="AL272" i="32" s="1"/>
  <c r="AI363" i="32"/>
  <c r="AI303" i="32"/>
  <c r="AL303" i="32" s="1"/>
  <c r="AI275" i="32"/>
  <c r="AI296" i="32"/>
  <c r="AL296" i="32" s="1"/>
  <c r="AI281" i="32"/>
  <c r="AL281" i="32" s="1"/>
  <c r="AI283" i="32"/>
  <c r="AL283" i="32" s="1"/>
  <c r="AI299" i="32"/>
  <c r="AL299" i="32" s="1"/>
  <c r="AI278" i="32"/>
  <c r="AL278" i="32" s="1"/>
  <c r="AI280" i="32"/>
  <c r="AL280" i="32" s="1"/>
  <c r="AI290" i="32"/>
  <c r="AI268" i="32"/>
  <c r="AL268" i="32" s="1"/>
  <c r="AI267" i="32"/>
  <c r="AL267" i="32" s="1"/>
  <c r="AI286" i="32"/>
  <c r="AI305" i="32"/>
  <c r="AL305" i="32" s="1"/>
  <c r="AI265" i="32"/>
  <c r="AL265" i="32" s="1"/>
  <c r="AI295" i="32"/>
  <c r="AL295" i="32" s="1"/>
  <c r="AI287" i="32"/>
  <c r="AL287" i="32" s="1"/>
  <c r="AI291" i="32"/>
  <c r="AI354" i="32"/>
  <c r="AL354" i="32" s="1"/>
  <c r="AI365" i="32"/>
  <c r="AL365" i="32" s="1"/>
  <c r="AI274" i="32"/>
  <c r="AL274" i="32" s="1"/>
  <c r="AI304" i="32"/>
  <c r="AL304" i="32" s="1"/>
  <c r="AI292" i="32"/>
  <c r="AI356" i="32"/>
  <c r="AL356" i="32" s="1"/>
  <c r="AI358" i="32"/>
  <c r="AI270" i="32"/>
  <c r="AL270" i="32" s="1"/>
  <c r="AI306" i="32"/>
  <c r="AI302" i="32"/>
  <c r="AL302" i="32" s="1"/>
  <c r="AI284" i="32"/>
  <c r="AL284" i="32" s="1"/>
  <c r="AI357" i="32"/>
  <c r="AL357" i="32" s="1"/>
  <c r="AI360" i="32"/>
  <c r="AI266" i="32"/>
  <c r="AL266" i="32" s="1"/>
  <c r="AI366" i="32"/>
  <c r="AI355" i="32"/>
  <c r="AL355" i="32" s="1"/>
  <c r="BN15" i="32"/>
  <c r="E70" i="31"/>
  <c r="E32" i="31"/>
  <c r="E51" i="31"/>
  <c r="E108" i="31"/>
  <c r="E89" i="31"/>
  <c r="F128" i="31"/>
  <c r="E13" i="31"/>
  <c r="CJ575" i="30"/>
  <c r="BO1680" i="30"/>
  <c r="CI1680" i="30" s="1"/>
  <c r="BO1431" i="30"/>
  <c r="CI1431" i="30" s="1"/>
  <c r="CJ1431" i="30"/>
  <c r="BO1035" i="30"/>
  <c r="CI1035" i="30" s="1"/>
  <c r="BO709" i="30"/>
  <c r="CI709" i="30" s="1"/>
  <c r="BO1977" i="30"/>
  <c r="CI1977" i="30" s="1"/>
  <c r="BO1618" i="30"/>
  <c r="CI1618" i="30" s="1"/>
  <c r="CJ1392" i="30"/>
  <c r="BO1392" i="30"/>
  <c r="CI1392" i="30" s="1"/>
  <c r="CJ1329" i="30"/>
  <c r="BO1329" i="30"/>
  <c r="CI1329" i="30" s="1"/>
  <c r="CJ1273" i="30"/>
  <c r="BO1273" i="30"/>
  <c r="CI1273" i="30" s="1"/>
  <c r="CJ1247" i="30"/>
  <c r="BO1247" i="30"/>
  <c r="CI1247" i="30" s="1"/>
  <c r="CJ1005" i="30"/>
  <c r="BO1005" i="30"/>
  <c r="CI1005" i="30" s="1"/>
  <c r="BO671" i="30"/>
  <c r="CI671" i="30" s="1"/>
  <c r="BO509" i="30"/>
  <c r="CI509" i="30" s="1"/>
  <c r="CA11" i="30"/>
  <c r="CB11" i="30" s="1"/>
  <c r="CC11" i="30" s="1"/>
  <c r="BW11" i="30"/>
  <c r="BX11" i="30" s="1"/>
  <c r="BO2103" i="30"/>
  <c r="CI2103" i="30" s="1"/>
  <c r="BO2019" i="30"/>
  <c r="CI2019" i="30" s="1"/>
  <c r="BO1941" i="30"/>
  <c r="CI1941" i="30" s="1"/>
  <c r="CJ1818" i="30"/>
  <c r="BO1769" i="30"/>
  <c r="CI1769" i="30" s="1"/>
  <c r="CJ1769" i="30"/>
  <c r="BO1553" i="30"/>
  <c r="CI1553" i="30" s="1"/>
  <c r="CJ1553" i="30"/>
  <c r="BO1439" i="30"/>
  <c r="CI1439" i="30" s="1"/>
  <c r="CJ1439" i="30"/>
  <c r="BO1320" i="30"/>
  <c r="CI1320" i="30" s="1"/>
  <c r="BO785" i="30"/>
  <c r="CI785" i="30" s="1"/>
  <c r="CJ785" i="30"/>
  <c r="BO2016" i="30"/>
  <c r="CI2016" i="30" s="1"/>
  <c r="CJ2016" i="30"/>
  <c r="BO1921" i="30"/>
  <c r="CI1921" i="30" s="1"/>
  <c r="CJ1921" i="30"/>
  <c r="BO1640" i="30"/>
  <c r="CI1640" i="30" s="1"/>
  <c r="BO1382" i="30"/>
  <c r="CI1382" i="30" s="1"/>
  <c r="CJ1382" i="30"/>
  <c r="BO1326" i="30"/>
  <c r="CI1326" i="30" s="1"/>
  <c r="CJ1326" i="30"/>
  <c r="BO1271" i="30"/>
  <c r="CI1271" i="30" s="1"/>
  <c r="CJ1271" i="30"/>
  <c r="BO1253" i="30"/>
  <c r="CI1253" i="30" s="1"/>
  <c r="BO1231" i="30"/>
  <c r="CI1231" i="30" s="1"/>
  <c r="CJ1231" i="30"/>
  <c r="BO1013" i="30"/>
  <c r="CI1013" i="30" s="1"/>
  <c r="BO723" i="30"/>
  <c r="CI723" i="30" s="1"/>
  <c r="BO501" i="30"/>
  <c r="CI501" i="30" s="1"/>
  <c r="CJ501" i="30"/>
  <c r="CJ547" i="30"/>
  <c r="CJ537" i="30"/>
  <c r="CJ2101" i="30"/>
  <c r="BO2010" i="30"/>
  <c r="CI2010" i="30" s="1"/>
  <c r="CJ2010" i="30"/>
  <c r="CJ1950" i="30"/>
  <c r="CJ1790" i="30"/>
  <c r="BO1688" i="30"/>
  <c r="CI1688" i="30" s="1"/>
  <c r="CJ1688" i="30"/>
  <c r="BO1434" i="30"/>
  <c r="CI1434" i="30" s="1"/>
  <c r="BO1265" i="30"/>
  <c r="CI1265" i="30" s="1"/>
  <c r="BO1237" i="30"/>
  <c r="CI1237" i="30" s="1"/>
  <c r="BO1009" i="30"/>
  <c r="CI1009" i="30" s="1"/>
  <c r="CJ1009" i="30"/>
  <c r="BO995" i="30"/>
  <c r="CI995" i="30" s="1"/>
  <c r="CJ995" i="30"/>
  <c r="BO921" i="30"/>
  <c r="CI921" i="30" s="1"/>
  <c r="BO727" i="30"/>
  <c r="CI727" i="30" s="1"/>
  <c r="CJ727" i="30"/>
  <c r="BO679" i="30"/>
  <c r="CI679" i="30" s="1"/>
  <c r="CJ653" i="30"/>
  <c r="CJ567" i="30"/>
  <c r="CY46" i="30"/>
  <c r="BO1981" i="30"/>
  <c r="CI1981" i="30" s="1"/>
  <c r="BO1867" i="30"/>
  <c r="CI1867" i="30" s="1"/>
  <c r="CJ1823" i="30"/>
  <c r="BO1823" i="30"/>
  <c r="CI1823" i="30" s="1"/>
  <c r="CJ1323" i="30"/>
  <c r="BO1323" i="30"/>
  <c r="CI1323" i="30" s="1"/>
  <c r="CJ1019" i="30"/>
  <c r="BO1019" i="30"/>
  <c r="CI1019" i="30" s="1"/>
  <c r="BO783" i="30"/>
  <c r="CI783" i="30" s="1"/>
  <c r="BO713" i="30"/>
  <c r="CI713" i="30" s="1"/>
  <c r="CJ511" i="30"/>
  <c r="BO511" i="30"/>
  <c r="CI511" i="30" s="1"/>
  <c r="CU534" i="30"/>
  <c r="CX17" i="30" s="1" a="1"/>
  <c r="CU550" i="30"/>
  <c r="CU566" i="30"/>
  <c r="CU582" i="30"/>
  <c r="CI567" i="30"/>
  <c r="BO567" i="30"/>
  <c r="CU598" i="30"/>
  <c r="BO583" i="30"/>
  <c r="CJ583" i="30" s="1"/>
  <c r="CU614" i="30"/>
  <c r="CI599" i="30"/>
  <c r="BO599" i="30"/>
  <c r="CU630" i="30"/>
  <c r="BO615" i="30"/>
  <c r="CI615" i="30" s="1"/>
  <c r="CU646" i="30"/>
  <c r="BO631" i="30"/>
  <c r="CI631" i="30" s="1"/>
  <c r="CU662" i="30"/>
  <c r="CU678" i="30"/>
  <c r="BO663" i="30"/>
  <c r="CI663" i="30" s="1"/>
  <c r="CU536" i="30"/>
  <c r="BO521" i="30"/>
  <c r="CI521" i="30"/>
  <c r="CU552" i="30"/>
  <c r="BO537" i="30"/>
  <c r="CI537" i="30" s="1"/>
  <c r="CU568" i="30"/>
  <c r="CU584" i="30"/>
  <c r="CI569" i="30"/>
  <c r="BO569" i="30"/>
  <c r="CU600" i="30"/>
  <c r="BO585" i="30"/>
  <c r="CI585" i="30"/>
  <c r="CU616" i="30"/>
  <c r="BO601" i="30"/>
  <c r="CI601" i="30" s="1"/>
  <c r="CU632" i="30"/>
  <c r="CU648" i="30"/>
  <c r="BO633" i="30"/>
  <c r="CI633" i="30" s="1"/>
  <c r="CU664" i="30"/>
  <c r="BO649" i="30"/>
  <c r="CJ649" i="30" s="1"/>
  <c r="CU680" i="30"/>
  <c r="CU841" i="30"/>
  <c r="BO826" i="30"/>
  <c r="CI826" i="30" s="1"/>
  <c r="CU857" i="30"/>
  <c r="BO842" i="30"/>
  <c r="CI842" i="30" s="1"/>
  <c r="CU873" i="30"/>
  <c r="BO858" i="30"/>
  <c r="CI858" i="30" s="1"/>
  <c r="CU889" i="30"/>
  <c r="BO874" i="30"/>
  <c r="CI874" i="30" s="1"/>
  <c r="CU905" i="30"/>
  <c r="BO890" i="30"/>
  <c r="CI890" i="30" s="1"/>
  <c r="CU921" i="30"/>
  <c r="BO906" i="30"/>
  <c r="CI906" i="30" s="1"/>
  <c r="CU937" i="30"/>
  <c r="BO922" i="30"/>
  <c r="CI922" i="30" s="1"/>
  <c r="CU953" i="30"/>
  <c r="CI938" i="30"/>
  <c r="BO938" i="30"/>
  <c r="CU969" i="30"/>
  <c r="BO954" i="30"/>
  <c r="CI954" i="30"/>
  <c r="CU985" i="30"/>
  <c r="CI970" i="30"/>
  <c r="BO970" i="30"/>
  <c r="CU1001" i="30"/>
  <c r="BO986" i="30"/>
  <c r="CI986" i="30"/>
  <c r="CU1017" i="30"/>
  <c r="BO1002" i="30"/>
  <c r="CI1002" i="30" s="1"/>
  <c r="CU1033" i="30"/>
  <c r="BO1018" i="30"/>
  <c r="CI1018" i="30"/>
  <c r="CU1049" i="30"/>
  <c r="BO1034" i="30"/>
  <c r="CI1034" i="30" s="1"/>
  <c r="CU1065" i="30"/>
  <c r="BO1050" i="30"/>
  <c r="CI1050" i="30" s="1"/>
  <c r="CU1081" i="30"/>
  <c r="CI1066" i="30"/>
  <c r="BO1066" i="30"/>
  <c r="CU1097" i="30"/>
  <c r="BO1082" i="30"/>
  <c r="CI1082" i="30" s="1"/>
  <c r="CU1113" i="30"/>
  <c r="CU1129" i="30"/>
  <c r="BO1114" i="30"/>
  <c r="CI1114" i="30" s="1"/>
  <c r="CU1145" i="30"/>
  <c r="CI1130" i="30"/>
  <c r="BO1130" i="30"/>
  <c r="CU1161" i="30"/>
  <c r="BO1146" i="30"/>
  <c r="CI1146" i="30" s="1"/>
  <c r="CU1177" i="30"/>
  <c r="CU1193" i="30"/>
  <c r="BO1178" i="30"/>
  <c r="CI1178" i="30"/>
  <c r="CU1209" i="30"/>
  <c r="BO1194" i="30"/>
  <c r="CI1194" i="30" s="1"/>
  <c r="CU1225" i="30"/>
  <c r="BO1210" i="30"/>
  <c r="CI1210" i="30" s="1"/>
  <c r="CU1241" i="30"/>
  <c r="BO1226" i="30"/>
  <c r="CI1226" i="30" s="1"/>
  <c r="CU1188" i="30"/>
  <c r="CU1219" i="30"/>
  <c r="BO1204" i="30"/>
  <c r="CI1204" i="30" s="1"/>
  <c r="CU1251" i="30"/>
  <c r="BO1236" i="30"/>
  <c r="CI1236" i="30"/>
  <c r="CU1200" i="30"/>
  <c r="BO1185" i="30"/>
  <c r="CI1185" i="30" s="1"/>
  <c r="CU1227" i="30"/>
  <c r="CU1777" i="30"/>
  <c r="CU1793" i="30"/>
  <c r="BO1780" i="30"/>
  <c r="CI1780" i="30" s="1"/>
  <c r="CU1809" i="30"/>
  <c r="CU1825" i="30"/>
  <c r="CU1841" i="30"/>
  <c r="BO1828" i="30"/>
  <c r="CI1828" i="30" s="1"/>
  <c r="CU1791" i="30"/>
  <c r="CU1807" i="30"/>
  <c r="BO1794" i="30"/>
  <c r="CI1794" i="30" s="1"/>
  <c r="CU1823" i="30"/>
  <c r="BO1810" i="30"/>
  <c r="CI1810" i="30"/>
  <c r="CU1839" i="30"/>
  <c r="CI1826" i="30"/>
  <c r="BO1826" i="30"/>
  <c r="AL252" i="32"/>
  <c r="D141" i="31"/>
  <c r="BL38" i="32"/>
  <c r="BN38" i="32" s="1"/>
  <c r="AL249" i="32"/>
  <c r="AL160" i="32"/>
  <c r="AS107" i="32"/>
  <c r="BL12" i="32" s="1"/>
  <c r="AS109" i="32"/>
  <c r="BL14" i="32" s="1"/>
  <c r="AS105" i="32"/>
  <c r="BL10" i="32" s="1"/>
  <c r="AS108" i="32"/>
  <c r="BL13" i="32" s="1"/>
  <c r="AS106" i="32"/>
  <c r="BL11" i="32" s="1"/>
  <c r="BN12" i="32"/>
  <c r="E134" i="31"/>
  <c r="BT62" i="32"/>
  <c r="BT63" i="32" s="1"/>
  <c r="AL122" i="32"/>
  <c r="BN26" i="32"/>
  <c r="BN18" i="32"/>
  <c r="E22" i="31"/>
  <c r="E117" i="31"/>
  <c r="E60" i="31"/>
  <c r="E98" i="31"/>
  <c r="F137" i="31"/>
  <c r="E41" i="31"/>
  <c r="E79" i="31"/>
  <c r="CJ651" i="30"/>
  <c r="CJ587" i="30"/>
  <c r="CJ1648" i="30"/>
  <c r="BO1648" i="30"/>
  <c r="CI1648" i="30" s="1"/>
  <c r="CJ1379" i="30"/>
  <c r="BO1379" i="30"/>
  <c r="CI1379" i="30" s="1"/>
  <c r="CJ1199" i="30"/>
  <c r="BO1199" i="30"/>
  <c r="CI1199" i="30" s="1"/>
  <c r="BO813" i="30"/>
  <c r="CI813" i="30" s="1"/>
  <c r="CJ661" i="30"/>
  <c r="BO1759" i="30"/>
  <c r="CI1759" i="30" s="1"/>
  <c r="BO2065" i="30"/>
  <c r="CI2065" i="30" s="1"/>
  <c r="CJ1938" i="30"/>
  <c r="BN1727" i="30"/>
  <c r="BN1591" i="30"/>
  <c r="BN1376" i="30"/>
  <c r="BN1295" i="30"/>
  <c r="BN1263" i="30"/>
  <c r="BN1239" i="30"/>
  <c r="BN999" i="30"/>
  <c r="BN657" i="30"/>
  <c r="BO2095" i="30"/>
  <c r="CI2095" i="30" s="1"/>
  <c r="CJ2095" i="30"/>
  <c r="BO1991" i="30"/>
  <c r="CI1991" i="30" s="1"/>
  <c r="CJ1991" i="30"/>
  <c r="BO1937" i="30"/>
  <c r="CI1937" i="30" s="1"/>
  <c r="CJ1937" i="30"/>
  <c r="BO1785" i="30"/>
  <c r="CI1785" i="30" s="1"/>
  <c r="CJ1785" i="30"/>
  <c r="BN1756" i="30"/>
  <c r="BN1499" i="30"/>
  <c r="BN1428" i="30"/>
  <c r="BN1293" i="30"/>
  <c r="BN779" i="30"/>
  <c r="CJ1998" i="30"/>
  <c r="BO1998" i="30"/>
  <c r="CI1998" i="30" s="1"/>
  <c r="BO1807" i="30"/>
  <c r="CI1807" i="30" s="1"/>
  <c r="BN1584" i="30"/>
  <c r="BN1374" i="30"/>
  <c r="BN1311" i="30"/>
  <c r="BN1267" i="30"/>
  <c r="BN1249" i="30"/>
  <c r="BN1157" i="30"/>
  <c r="BN1003" i="30"/>
  <c r="BN677" i="30"/>
  <c r="BN11" i="30"/>
  <c r="AL15" i="32"/>
  <c r="BN613" i="30"/>
  <c r="BN605" i="30"/>
  <c r="BN545" i="30"/>
  <c r="BN533" i="30"/>
  <c r="BO533" i="30" s="1"/>
  <c r="CI533" i="30" s="1"/>
  <c r="BN523" i="30"/>
  <c r="BN2089" i="30"/>
  <c r="BN2006" i="30"/>
  <c r="BN1942" i="30"/>
  <c r="BN1775" i="30"/>
  <c r="BN1491" i="30"/>
  <c r="BN1423" i="30"/>
  <c r="BN1255" i="30"/>
  <c r="BN1233" i="30"/>
  <c r="BN1007" i="30"/>
  <c r="BN993" i="30"/>
  <c r="BN917" i="30"/>
  <c r="BN693" i="30"/>
  <c r="BN673" i="30"/>
  <c r="BN647" i="30"/>
  <c r="BN543" i="30"/>
  <c r="BM12" i="30"/>
  <c r="BN12" i="30" s="1"/>
  <c r="BN1953" i="30"/>
  <c r="BN1865" i="30"/>
  <c r="BN1754" i="30"/>
  <c r="BN1205" i="30"/>
  <c r="BN955" i="30"/>
  <c r="BN781" i="30"/>
  <c r="BN667" i="30"/>
  <c r="CN20" i="30"/>
  <c r="CT20" i="30" l="1"/>
  <c r="CS20" i="30"/>
  <c r="CU19" i="30"/>
  <c r="CT19" i="30"/>
  <c r="CU18" i="30"/>
  <c r="CS18" i="30"/>
  <c r="CS19" i="30"/>
  <c r="CT18" i="30"/>
  <c r="CU17" i="30"/>
  <c r="CT17" i="30"/>
  <c r="CS17" i="30"/>
  <c r="CU21" i="30"/>
  <c r="CT21" i="30"/>
  <c r="CS21" i="30"/>
  <c r="CU20" i="30"/>
  <c r="CY17" i="30"/>
  <c r="CX17" i="30"/>
  <c r="CY19" i="30"/>
  <c r="CY18" i="30"/>
  <c r="CX21" i="30"/>
  <c r="CX20" i="30"/>
  <c r="CX18" i="30"/>
  <c r="CX19" i="30"/>
  <c r="CY21" i="30"/>
  <c r="CY20" i="30"/>
  <c r="BO12" i="30"/>
  <c r="CI12" i="30" s="1"/>
  <c r="BO1233" i="30"/>
  <c r="CI1233" i="30" s="1"/>
  <c r="CJ523" i="30"/>
  <c r="BO1003" i="30"/>
  <c r="CI1003" i="30" s="1"/>
  <c r="CJ1003" i="30"/>
  <c r="BO1239" i="30"/>
  <c r="CI1239" i="30" s="1"/>
  <c r="CJ1239" i="30"/>
  <c r="D132" i="31"/>
  <c r="BL29" i="32"/>
  <c r="BN29" i="32" s="1"/>
  <c r="BN10" i="32"/>
  <c r="BO523" i="30"/>
  <c r="CI523" i="30" s="1"/>
  <c r="BO1353" i="30"/>
  <c r="CI1353" i="30" s="1"/>
  <c r="CJ1353" i="30"/>
  <c r="BO795" i="30"/>
  <c r="CI795" i="30" s="1"/>
  <c r="CJ795" i="30"/>
  <c r="BO1243" i="30"/>
  <c r="CI1243" i="30" s="1"/>
  <c r="CJ1243" i="30"/>
  <c r="BO2026" i="30"/>
  <c r="CI2026" i="30" s="1"/>
  <c r="CJ2026" i="30"/>
  <c r="BO2011" i="30"/>
  <c r="CI2011" i="30" s="1"/>
  <c r="CJ2011" i="30"/>
  <c r="BO1793" i="30"/>
  <c r="CI1793" i="30" s="1"/>
  <c r="BO1924" i="30"/>
  <c r="CI1924" i="30" s="1"/>
  <c r="BO2069" i="30"/>
  <c r="CI2069" i="30" s="1"/>
  <c r="CJ2069" i="30"/>
  <c r="BO1954" i="30"/>
  <c r="CI1954" i="30" s="1"/>
  <c r="BO1909" i="30"/>
  <c r="CI1909" i="30" s="1"/>
  <c r="CJ1909" i="30"/>
  <c r="BO1855" i="30"/>
  <c r="CI1855" i="30" s="1"/>
  <c r="CJ1855" i="30"/>
  <c r="BO2111" i="30"/>
  <c r="CI2111" i="30" s="1"/>
  <c r="BO1857" i="30"/>
  <c r="CI1857" i="30" s="1"/>
  <c r="CJ1857" i="30"/>
  <c r="BO1948" i="30"/>
  <c r="CI1948" i="30" s="1"/>
  <c r="BO1928" i="30"/>
  <c r="CI1928" i="30" s="1"/>
  <c r="BO1967" i="30"/>
  <c r="CI1967" i="30" s="1"/>
  <c r="BO1765" i="30"/>
  <c r="CI1765" i="30" s="1"/>
  <c r="BO2110" i="30"/>
  <c r="CI2110" i="30" s="1"/>
  <c r="CJ2110" i="30"/>
  <c r="BO1965" i="30"/>
  <c r="CI1965" i="30" s="1"/>
  <c r="CJ1965" i="30"/>
  <c r="BO1900" i="30"/>
  <c r="CI1900" i="30" s="1"/>
  <c r="BO1811" i="30"/>
  <c r="CI1811" i="30" s="1"/>
  <c r="BO1842" i="30"/>
  <c r="CI1842" i="30" s="1"/>
  <c r="BO2108" i="30"/>
  <c r="CI2108" i="30" s="1"/>
  <c r="CJ2108" i="30"/>
  <c r="BO2068" i="30"/>
  <c r="CI2068" i="30" s="1"/>
  <c r="CJ2068" i="30"/>
  <c r="BO2034" i="30"/>
  <c r="CI2034" i="30" s="1"/>
  <c r="BO1907" i="30"/>
  <c r="CI1907" i="30" s="1"/>
  <c r="BO1872" i="30"/>
  <c r="CI1872" i="30" s="1"/>
  <c r="BO1835" i="30"/>
  <c r="CI1835" i="30" s="1"/>
  <c r="CJ1850" i="30"/>
  <c r="BO1850" i="30"/>
  <c r="CI1850" i="30" s="1"/>
  <c r="CJ1896" i="30"/>
  <c r="BO1896" i="30"/>
  <c r="CI1896" i="30" s="1"/>
  <c r="BO2060" i="30"/>
  <c r="CI2060" i="30" s="1"/>
  <c r="BO2055" i="30"/>
  <c r="CI2055" i="30" s="1"/>
  <c r="CJ1990" i="30"/>
  <c r="BO1990" i="30"/>
  <c r="CI1990" i="30" s="1"/>
  <c r="CJ2076" i="30"/>
  <c r="BO2076" i="30"/>
  <c r="CI2076" i="30" s="1"/>
  <c r="BO1829" i="30"/>
  <c r="CI1829" i="30" s="1"/>
  <c r="CJ1906" i="30"/>
  <c r="BO1906" i="30"/>
  <c r="CI1906" i="30" s="1"/>
  <c r="CJ1966" i="30"/>
  <c r="BO1966" i="30"/>
  <c r="CI1966" i="30" s="1"/>
  <c r="BO1809" i="30"/>
  <c r="CI1809" i="30" s="1"/>
  <c r="BO1843" i="30"/>
  <c r="CI1843" i="30" s="1"/>
  <c r="CJ1880" i="30"/>
  <c r="BO1880" i="30"/>
  <c r="CI1880" i="30" s="1"/>
  <c r="CJ2073" i="30"/>
  <c r="BO2073" i="30"/>
  <c r="CI2073" i="30" s="1"/>
  <c r="CJ1407" i="30"/>
  <c r="BO1407" i="30"/>
  <c r="CI1407" i="30" s="1"/>
  <c r="CJ1251" i="30"/>
  <c r="BO1251" i="30"/>
  <c r="CI1251" i="30" s="1"/>
  <c r="CJ513" i="30"/>
  <c r="BO745" i="30"/>
  <c r="CI745" i="30" s="1"/>
  <c r="CJ745" i="30"/>
  <c r="BO801" i="30"/>
  <c r="CI801" i="30" s="1"/>
  <c r="CJ1261" i="30"/>
  <c r="BO1261" i="30"/>
  <c r="CI1261" i="30" s="1"/>
  <c r="CJ1723" i="30"/>
  <c r="BO1723" i="30"/>
  <c r="CI1723" i="30" s="1"/>
  <c r="BO1707" i="30"/>
  <c r="CI1707" i="30" s="1"/>
  <c r="BO1395" i="30"/>
  <c r="CI1395" i="30" s="1"/>
  <c r="CJ1471" i="30"/>
  <c r="BO1471" i="30"/>
  <c r="CI1471" i="30" s="1"/>
  <c r="BO1394" i="30"/>
  <c r="CI1394" i="30" s="1"/>
  <c r="BO1364" i="30"/>
  <c r="CI1364" i="30" s="1"/>
  <c r="BO1008" i="30"/>
  <c r="CI1008" i="30" s="1"/>
  <c r="BO1301" i="30"/>
  <c r="CI1301" i="30" s="1"/>
  <c r="CJ861" i="30"/>
  <c r="BO861" i="30"/>
  <c r="CI861" i="30" s="1"/>
  <c r="CJ967" i="30"/>
  <c r="BO967" i="30"/>
  <c r="CI967" i="30" s="1"/>
  <c r="CJ1102" i="30"/>
  <c r="BO781" i="30"/>
  <c r="CI781" i="30" s="1"/>
  <c r="BO1865" i="30"/>
  <c r="CI1865" i="30" s="1"/>
  <c r="BO993" i="30"/>
  <c r="CI993" i="30" s="1"/>
  <c r="CJ1423" i="30"/>
  <c r="BO1423" i="30"/>
  <c r="CI1423" i="30" s="1"/>
  <c r="BO2006" i="30"/>
  <c r="CI2006" i="30" s="1"/>
  <c r="CJ545" i="30"/>
  <c r="BO11" i="30"/>
  <c r="CI11" i="30" s="1"/>
  <c r="BO1249" i="30"/>
  <c r="CI1249" i="30" s="1"/>
  <c r="CJ1249" i="30"/>
  <c r="BO1584" i="30"/>
  <c r="CI1584" i="30" s="1"/>
  <c r="CJ1584" i="30"/>
  <c r="BO1293" i="30"/>
  <c r="CI1293" i="30" s="1"/>
  <c r="CJ1293" i="30"/>
  <c r="BO1295" i="30"/>
  <c r="CI1295" i="30" s="1"/>
  <c r="F79" i="31"/>
  <c r="D133" i="31"/>
  <c r="BN11" i="32"/>
  <c r="BL30" i="32"/>
  <c r="BN30" i="32" s="1"/>
  <c r="BL31" i="32"/>
  <c r="BN31" i="32" s="1"/>
  <c r="D134" i="31"/>
  <c r="CJ607" i="30"/>
  <c r="DN24" i="30"/>
  <c r="CJ659" i="30"/>
  <c r="AL291" i="32"/>
  <c r="AL290" i="32"/>
  <c r="AL264" i="32"/>
  <c r="AL309" i="32"/>
  <c r="BO1102" i="30"/>
  <c r="CI1102" i="30" s="1"/>
  <c r="CJ807" i="30"/>
  <c r="BO807" i="30"/>
  <c r="CI807" i="30" s="1"/>
  <c r="BO1883" i="30"/>
  <c r="CI1883" i="30" s="1"/>
  <c r="BO997" i="30"/>
  <c r="CI997" i="30" s="1"/>
  <c r="BO1440" i="30"/>
  <c r="CI1440" i="30" s="1"/>
  <c r="BO2041" i="30"/>
  <c r="CI2041" i="30" s="1"/>
  <c r="BO2114" i="30"/>
  <c r="CI2114" i="30" s="1"/>
  <c r="CJ2114" i="30"/>
  <c r="BO2038" i="30"/>
  <c r="CI2038" i="30" s="1"/>
  <c r="CJ2038" i="30"/>
  <c r="BO2022" i="30"/>
  <c r="CI2022" i="30" s="1"/>
  <c r="CJ2022" i="30"/>
  <c r="BO1893" i="30"/>
  <c r="CI1893" i="30" s="1"/>
  <c r="CJ1893" i="30"/>
  <c r="BO1916" i="30"/>
  <c r="CI1916" i="30" s="1"/>
  <c r="CJ1824" i="30"/>
  <c r="CJ1914" i="30"/>
  <c r="BO1914" i="30"/>
  <c r="CI1914" i="30" s="1"/>
  <c r="BO2004" i="30"/>
  <c r="CI2004" i="30" s="1"/>
  <c r="BO2104" i="30"/>
  <c r="CI2104" i="30" s="1"/>
  <c r="CJ2053" i="30"/>
  <c r="BO2053" i="30"/>
  <c r="CI2053" i="30" s="1"/>
  <c r="BO2050" i="30"/>
  <c r="CI2050" i="30" s="1"/>
  <c r="CJ1963" i="30"/>
  <c r="BO1963" i="30"/>
  <c r="CI1963" i="30" s="1"/>
  <c r="BO1901" i="30"/>
  <c r="CI1901" i="30" s="1"/>
  <c r="CJ1878" i="30"/>
  <c r="BO1878" i="30"/>
  <c r="CI1878" i="30" s="1"/>
  <c r="BO1975" i="30"/>
  <c r="CI1975" i="30" s="1"/>
  <c r="CJ1876" i="30"/>
  <c r="BO1876" i="30"/>
  <c r="CI1876" i="30" s="1"/>
  <c r="BO2028" i="30"/>
  <c r="CI2028" i="30" s="1"/>
  <c r="CJ2094" i="30"/>
  <c r="BO2094" i="30"/>
  <c r="CI2094" i="30" s="1"/>
  <c r="CJ1874" i="30"/>
  <c r="BO1874" i="30"/>
  <c r="CI1874" i="30" s="1"/>
  <c r="BO1841" i="30"/>
  <c r="CI1841" i="30" s="1"/>
  <c r="CJ1968" i="30"/>
  <c r="BO1968" i="30"/>
  <c r="CI1968" i="30" s="1"/>
  <c r="CJ2052" i="30"/>
  <c r="BO2052" i="30"/>
  <c r="CI2052" i="30" s="1"/>
  <c r="CJ1766" i="30"/>
  <c r="BO1996" i="30"/>
  <c r="CI1996" i="30" s="1"/>
  <c r="BO2015" i="30"/>
  <c r="CI2015" i="30" s="1"/>
  <c r="CJ2015" i="30"/>
  <c r="BO1813" i="30"/>
  <c r="CI1813" i="30" s="1"/>
  <c r="BO1787" i="30"/>
  <c r="CI1787" i="30" s="1"/>
  <c r="CJ1787" i="30"/>
  <c r="CJ2012" i="30"/>
  <c r="BO2012" i="30"/>
  <c r="CI2012" i="30" s="1"/>
  <c r="BO2093" i="30"/>
  <c r="CI2093" i="30" s="1"/>
  <c r="BO1995" i="30"/>
  <c r="CI1995" i="30" s="1"/>
  <c r="CJ1980" i="30"/>
  <c r="BO1980" i="30"/>
  <c r="CI1980" i="30" s="1"/>
  <c r="CJ1917" i="30"/>
  <c r="BO1917" i="30"/>
  <c r="CI1917" i="30" s="1"/>
  <c r="CJ1792" i="30"/>
  <c r="BO1815" i="30"/>
  <c r="CI1815" i="30" s="1"/>
  <c r="BO1844" i="30"/>
  <c r="CI1844" i="30" s="1"/>
  <c r="BO1886" i="30"/>
  <c r="CI1886" i="30" s="1"/>
  <c r="CJ1886" i="30"/>
  <c r="BO2064" i="30"/>
  <c r="CI2064" i="30" s="1"/>
  <c r="CJ2064" i="30"/>
  <c r="BO2102" i="30"/>
  <c r="CI2102" i="30" s="1"/>
  <c r="CJ2102" i="30"/>
  <c r="BO2063" i="30"/>
  <c r="CI2063" i="30" s="1"/>
  <c r="BO2043" i="30"/>
  <c r="CI2043" i="30" s="1"/>
  <c r="CJ2043" i="30"/>
  <c r="BO1970" i="30"/>
  <c r="CI1970" i="30" s="1"/>
  <c r="BO1971" i="30"/>
  <c r="CI1971" i="30" s="1"/>
  <c r="CJ1971" i="30"/>
  <c r="BO1958" i="30"/>
  <c r="CI1958" i="30" s="1"/>
  <c r="BO1895" i="30"/>
  <c r="CI1895" i="30" s="1"/>
  <c r="BO1859" i="30"/>
  <c r="CI1859" i="30" s="1"/>
  <c r="CJ1859" i="30"/>
  <c r="BO1789" i="30"/>
  <c r="CI1789" i="30" s="1"/>
  <c r="CJ1789" i="30"/>
  <c r="BO1839" i="30"/>
  <c r="CI1839" i="30" s="1"/>
  <c r="CJ1838" i="30"/>
  <c r="BO1838" i="30"/>
  <c r="CI1838" i="30" s="1"/>
  <c r="CJ1806" i="30"/>
  <c r="BO2025" i="30"/>
  <c r="CI2025" i="30" s="1"/>
  <c r="BO2044" i="30"/>
  <c r="CI2044" i="30" s="1"/>
  <c r="BO2008" i="30"/>
  <c r="CI2008" i="30" s="1"/>
  <c r="CJ2039" i="30"/>
  <c r="BO2039" i="30"/>
  <c r="CI2039" i="30" s="1"/>
  <c r="BO2086" i="30"/>
  <c r="CI2086" i="30" s="1"/>
  <c r="BO2059" i="30"/>
  <c r="CI2059" i="30" s="1"/>
  <c r="BO2036" i="30"/>
  <c r="CI2036" i="30" s="1"/>
  <c r="CJ1974" i="30"/>
  <c r="BO1974" i="30"/>
  <c r="CI1974" i="30" s="1"/>
  <c r="BO1947" i="30"/>
  <c r="CI1947" i="30" s="1"/>
  <c r="CJ1930" i="30"/>
  <c r="BO1930" i="30"/>
  <c r="CI1930" i="30" s="1"/>
  <c r="CJ1888" i="30"/>
  <c r="BO1888" i="30"/>
  <c r="CI1888" i="30" s="1"/>
  <c r="CJ1884" i="30"/>
  <c r="BO1884" i="30"/>
  <c r="CI1884" i="30" s="1"/>
  <c r="CJ1863" i="30"/>
  <c r="BO1863" i="30"/>
  <c r="CI1863" i="30" s="1"/>
  <c r="CJ1786" i="30"/>
  <c r="BO1791" i="30"/>
  <c r="CI1791" i="30" s="1"/>
  <c r="CJ1791" i="30"/>
  <c r="CJ1820" i="30"/>
  <c r="CJ1768" i="30"/>
  <c r="BO1858" i="30"/>
  <c r="CI1858" i="30" s="1"/>
  <c r="BO1846" i="30"/>
  <c r="CI1846" i="30" s="1"/>
  <c r="BO1964" i="30"/>
  <c r="CI1964" i="30" s="1"/>
  <c r="BO1984" i="30"/>
  <c r="CI1984" i="30" s="1"/>
  <c r="BO2000" i="30"/>
  <c r="CI2000" i="30" s="1"/>
  <c r="CJ2000" i="30"/>
  <c r="BO2087" i="30"/>
  <c r="CI2087" i="30" s="1"/>
  <c r="BO933" i="30"/>
  <c r="CI933" i="30" s="1"/>
  <c r="BO1281" i="30"/>
  <c r="CI1281" i="30" s="1"/>
  <c r="CJ1443" i="30"/>
  <c r="BO1443" i="30"/>
  <c r="CI1443" i="30" s="1"/>
  <c r="BO675" i="30"/>
  <c r="CI675" i="30" s="1"/>
  <c r="BO1342" i="30"/>
  <c r="CI1342" i="30" s="1"/>
  <c r="CJ1151" i="30"/>
  <c r="BO1151" i="30"/>
  <c r="CI1151" i="30" s="1"/>
  <c r="D72" i="31"/>
  <c r="F72" i="31" s="1"/>
  <c r="D34" i="31"/>
  <c r="F34" i="31" s="1"/>
  <c r="D91" i="31"/>
  <c r="F91" i="31" s="1"/>
  <c r="D15" i="31"/>
  <c r="F15" i="31" s="1"/>
  <c r="D53" i="31"/>
  <c r="F53" i="31" s="1"/>
  <c r="D110" i="31"/>
  <c r="F110" i="31" s="1"/>
  <c r="F130" i="31"/>
  <c r="BO1786" i="30"/>
  <c r="CI1786" i="30" s="1"/>
  <c r="BO609" i="30"/>
  <c r="CI609" i="30" s="1"/>
  <c r="CY28" i="30"/>
  <c r="CY29" i="30" s="1"/>
  <c r="CY32" i="30" s="1"/>
  <c r="BO1171" i="30"/>
  <c r="CI1171" i="30" s="1"/>
  <c r="CJ665" i="30"/>
  <c r="BO1001" i="30"/>
  <c r="CI1001" i="30" s="1"/>
  <c r="BO1485" i="30"/>
  <c r="CI1485" i="30" s="1"/>
  <c r="CJ1485" i="30"/>
  <c r="CJ1994" i="30"/>
  <c r="BO1031" i="30"/>
  <c r="CI1031" i="30" s="1"/>
  <c r="CJ1031" i="30"/>
  <c r="BO1358" i="30"/>
  <c r="CI1358" i="30" s="1"/>
  <c r="BO1646" i="30"/>
  <c r="CI1646" i="30" s="1"/>
  <c r="CJ1646" i="30"/>
  <c r="BO1644" i="30"/>
  <c r="CI1644" i="30" s="1"/>
  <c r="BO1610" i="30"/>
  <c r="CI1610" i="30" s="1"/>
  <c r="CJ1610" i="30"/>
  <c r="BO1546" i="30"/>
  <c r="CI1546" i="30" s="1"/>
  <c r="CJ1546" i="30"/>
  <c r="BO1545" i="30"/>
  <c r="CI1545" i="30" s="1"/>
  <c r="CJ1545" i="30"/>
  <c r="BO1387" i="30"/>
  <c r="CI1387" i="30" s="1"/>
  <c r="BO1370" i="30"/>
  <c r="CI1370" i="30" s="1"/>
  <c r="CJ1370" i="30"/>
  <c r="BO1533" i="30"/>
  <c r="CI1533" i="30" s="1"/>
  <c r="BO1244" i="30"/>
  <c r="CI1244" i="30" s="1"/>
  <c r="BO1262" i="30"/>
  <c r="CI1262" i="30" s="1"/>
  <c r="CJ1262" i="30"/>
  <c r="BO1307" i="30"/>
  <c r="CI1307" i="30" s="1"/>
  <c r="BO1051" i="30"/>
  <c r="CI1051" i="30" s="1"/>
  <c r="CJ1162" i="30"/>
  <c r="BO1000" i="30"/>
  <c r="CI1000" i="30" s="1"/>
  <c r="BO737" i="30"/>
  <c r="CI737" i="30" s="1"/>
  <c r="CJ737" i="30"/>
  <c r="BO1079" i="30"/>
  <c r="CI1079" i="30" s="1"/>
  <c r="BO912" i="30"/>
  <c r="CI912" i="30" s="1"/>
  <c r="BO740" i="30"/>
  <c r="CI740" i="30" s="1"/>
  <c r="CJ740" i="30"/>
  <c r="BO793" i="30"/>
  <c r="CI793" i="30" s="1"/>
  <c r="BO600" i="30"/>
  <c r="CI600" i="30" s="1"/>
  <c r="CJ600" i="30"/>
  <c r="BO776" i="30"/>
  <c r="CI776" i="30" s="1"/>
  <c r="CJ776" i="30"/>
  <c r="CJ559" i="30"/>
  <c r="BO634" i="30"/>
  <c r="CI634" i="30" s="1"/>
  <c r="CJ551" i="30"/>
  <c r="BO658" i="30"/>
  <c r="CI658" i="30" s="1"/>
  <c r="CJ658" i="30"/>
  <c r="CJ874" i="30"/>
  <c r="BO1250" i="30"/>
  <c r="CI1250" i="30" s="1"/>
  <c r="CJ1250" i="30"/>
  <c r="BO1097" i="30"/>
  <c r="CI1097" i="30" s="1"/>
  <c r="CJ1097" i="30"/>
  <c r="BO1381" i="30"/>
  <c r="CI1381" i="30" s="1"/>
  <c r="CJ1381" i="30"/>
  <c r="BO1729" i="30"/>
  <c r="CI1729" i="30" s="1"/>
  <c r="BO1586" i="30"/>
  <c r="CI1586" i="30" s="1"/>
  <c r="CJ1586" i="30"/>
  <c r="BO1746" i="30"/>
  <c r="CI1746" i="30" s="1"/>
  <c r="CJ1746" i="30"/>
  <c r="BO1755" i="30"/>
  <c r="CI1755" i="30" s="1"/>
  <c r="CJ1755" i="30"/>
  <c r="BO1616" i="30"/>
  <c r="CI1616" i="30" s="1"/>
  <c r="CJ1616" i="30"/>
  <c r="BO1608" i="30"/>
  <c r="CI1608" i="30" s="1"/>
  <c r="CJ1608" i="30"/>
  <c r="BO1753" i="30"/>
  <c r="CI1753" i="30" s="1"/>
  <c r="BO1590" i="30"/>
  <c r="CI1590" i="30" s="1"/>
  <c r="CJ1590" i="30"/>
  <c r="BO1631" i="30"/>
  <c r="CI1631" i="30" s="1"/>
  <c r="BO1579" i="30"/>
  <c r="CI1579" i="30" s="1"/>
  <c r="CJ1579" i="30"/>
  <c r="BO1494" i="30"/>
  <c r="CI1494" i="30" s="1"/>
  <c r="CJ1494" i="30"/>
  <c r="BO1314" i="30"/>
  <c r="CI1314" i="30" s="1"/>
  <c r="CJ1314" i="30"/>
  <c r="BO1409" i="30"/>
  <c r="CI1409" i="30" s="1"/>
  <c r="CJ1409" i="30"/>
  <c r="BO1372" i="30"/>
  <c r="CI1372" i="30" s="1"/>
  <c r="CJ1170" i="30"/>
  <c r="BO1040" i="30"/>
  <c r="CI1040" i="30" s="1"/>
  <c r="BO1188" i="30"/>
  <c r="CI1188" i="30" s="1"/>
  <c r="BO1418" i="30"/>
  <c r="CI1418" i="30" s="1"/>
  <c r="BO1203" i="30"/>
  <c r="CI1203" i="30" s="1"/>
  <c r="CJ1203" i="30"/>
  <c r="BO869" i="30"/>
  <c r="CI869" i="30" s="1"/>
  <c r="BO1238" i="30"/>
  <c r="CI1238" i="30" s="1"/>
  <c r="CJ966" i="30"/>
  <c r="BO935" i="30"/>
  <c r="CI935" i="30" s="1"/>
  <c r="CJ765" i="30"/>
  <c r="BO765" i="30"/>
  <c r="CI765" i="30" s="1"/>
  <c r="BO717" i="30"/>
  <c r="CI717" i="30" s="1"/>
  <c r="BO724" i="30"/>
  <c r="CI724" i="30" s="1"/>
  <c r="BO608" i="30"/>
  <c r="CI608" i="30" s="1"/>
  <c r="CJ597" i="30"/>
  <c r="CJ589" i="30"/>
  <c r="BO507" i="30"/>
  <c r="CI507" i="30" s="1"/>
  <c r="BO578" i="30"/>
  <c r="CI578" i="30" s="1"/>
  <c r="BO652" i="30"/>
  <c r="CI652" i="30" s="1"/>
  <c r="CJ1023" i="30"/>
  <c r="BO1023" i="30"/>
  <c r="CI1023" i="30" s="1"/>
  <c r="BO947" i="30"/>
  <c r="CI947" i="30" s="1"/>
  <c r="BO1524" i="30"/>
  <c r="CI1524" i="30" s="1"/>
  <c r="CJ1677" i="30"/>
  <c r="BO1677" i="30"/>
  <c r="CI1677" i="30" s="1"/>
  <c r="BO1676" i="30"/>
  <c r="CI1676" i="30" s="1"/>
  <c r="CJ1526" i="30"/>
  <c r="BO1526" i="30"/>
  <c r="CI1526" i="30" s="1"/>
  <c r="CJ1487" i="30"/>
  <c r="BO1487" i="30"/>
  <c r="CI1487" i="30" s="1"/>
  <c r="CJ1362" i="30"/>
  <c r="BO1362" i="30"/>
  <c r="CI1362" i="30" s="1"/>
  <c r="CJ1388" i="30"/>
  <c r="BO1388" i="30"/>
  <c r="CI1388" i="30" s="1"/>
  <c r="CJ1054" i="30"/>
  <c r="BO1287" i="30"/>
  <c r="CI1287" i="30" s="1"/>
  <c r="CJ1287" i="30"/>
  <c r="BO1127" i="30"/>
  <c r="CI1127" i="30" s="1"/>
  <c r="CJ832" i="30"/>
  <c r="BO832" i="30"/>
  <c r="CI832" i="30" s="1"/>
  <c r="BO825" i="30"/>
  <c r="CI825" i="30" s="1"/>
  <c r="BO688" i="30"/>
  <c r="CI688" i="30" s="1"/>
  <c r="BO534" i="30"/>
  <c r="CI534" i="30" s="1"/>
  <c r="CJ663" i="30"/>
  <c r="BO1069" i="30"/>
  <c r="CI1069" i="30" s="1"/>
  <c r="CJ1069" i="30"/>
  <c r="CJ1193" i="30"/>
  <c r="BO1740" i="30"/>
  <c r="CI1740" i="30" s="1"/>
  <c r="BO1712" i="30"/>
  <c r="CI1712" i="30" s="1"/>
  <c r="CJ557" i="30"/>
  <c r="BO602" i="30"/>
  <c r="CI602" i="30" s="1"/>
  <c r="CJ602" i="30"/>
  <c r="CJ1169" i="30"/>
  <c r="BO1438" i="30"/>
  <c r="CI1438" i="30" s="1"/>
  <c r="CJ1438" i="30"/>
  <c r="BO1532" i="30"/>
  <c r="CI1532" i="30" s="1"/>
  <c r="CJ1532" i="30"/>
  <c r="BO1654" i="30"/>
  <c r="CI1654" i="30" s="1"/>
  <c r="BO1490" i="30"/>
  <c r="CI1490" i="30" s="1"/>
  <c r="CJ1490" i="30"/>
  <c r="BO1371" i="30"/>
  <c r="CI1371" i="30" s="1"/>
  <c r="CJ1371" i="30"/>
  <c r="BO1430" i="30"/>
  <c r="CI1430" i="30" s="1"/>
  <c r="BO1246" i="30"/>
  <c r="CI1246" i="30" s="1"/>
  <c r="CJ1206" i="30"/>
  <c r="CJ1090" i="30"/>
  <c r="BO705" i="30"/>
  <c r="CI705" i="30" s="1"/>
  <c r="BO972" i="30"/>
  <c r="CI972" i="30" s="1"/>
  <c r="CJ972" i="30"/>
  <c r="BO889" i="30"/>
  <c r="CI889" i="30" s="1"/>
  <c r="CJ889" i="30"/>
  <c r="BO897" i="30"/>
  <c r="CI897" i="30" s="1"/>
  <c r="CJ897" i="30"/>
  <c r="CJ621" i="30"/>
  <c r="BO802" i="30"/>
  <c r="CI802" i="30" s="1"/>
  <c r="CJ953" i="30"/>
  <c r="BO953" i="30"/>
  <c r="CI953" i="30" s="1"/>
  <c r="CJ1133" i="30"/>
  <c r="BO1133" i="30"/>
  <c r="CI1133" i="30" s="1"/>
  <c r="BO1369" i="30"/>
  <c r="CI1369" i="30" s="1"/>
  <c r="CJ1625" i="30"/>
  <c r="BO1625" i="30"/>
  <c r="CI1625" i="30" s="1"/>
  <c r="CJ1667" i="30"/>
  <c r="BO1667" i="30"/>
  <c r="CI1667" i="30" s="1"/>
  <c r="BO1757" i="30"/>
  <c r="CI1757" i="30" s="1"/>
  <c r="CJ1558" i="30"/>
  <c r="BO1558" i="30"/>
  <c r="CI1558" i="30" s="1"/>
  <c r="CJ1525" i="30"/>
  <c r="BO1525" i="30"/>
  <c r="CI1525" i="30" s="1"/>
  <c r="BO1523" i="30"/>
  <c r="CI1523" i="30" s="1"/>
  <c r="BO1268" i="30"/>
  <c r="CI1268" i="30" s="1"/>
  <c r="BO1354" i="30"/>
  <c r="CI1354" i="30" s="1"/>
  <c r="BO1477" i="30"/>
  <c r="CI1477" i="30" s="1"/>
  <c r="BO1486" i="30"/>
  <c r="CI1486" i="30" s="1"/>
  <c r="CJ1230" i="30"/>
  <c r="CJ1078" i="30"/>
  <c r="BO1147" i="30"/>
  <c r="CI1147" i="30" s="1"/>
  <c r="CJ1280" i="30"/>
  <c r="BO1280" i="30"/>
  <c r="CI1280" i="30" s="1"/>
  <c r="CJ1082" i="30"/>
  <c r="BO909" i="30"/>
  <c r="CI909" i="30" s="1"/>
  <c r="CJ909" i="30"/>
  <c r="CJ924" i="30"/>
  <c r="BO924" i="30"/>
  <c r="CI924" i="30" s="1"/>
  <c r="BO817" i="30"/>
  <c r="CI817" i="30" s="1"/>
  <c r="BO907" i="30"/>
  <c r="CI907" i="30" s="1"/>
  <c r="BO789" i="30"/>
  <c r="CI789" i="30" s="1"/>
  <c r="CJ865" i="30"/>
  <c r="BO865" i="30"/>
  <c r="CI865" i="30" s="1"/>
  <c r="CJ708" i="30"/>
  <c r="BO708" i="30"/>
  <c r="CI708" i="30" s="1"/>
  <c r="CJ579" i="30"/>
  <c r="BO718" i="30"/>
  <c r="CI718" i="30" s="1"/>
  <c r="CJ718" i="30"/>
  <c r="CJ525" i="30"/>
  <c r="CJ558" i="30"/>
  <c r="BO558" i="30"/>
  <c r="CI558" i="30" s="1"/>
  <c r="BO760" i="30"/>
  <c r="CI760" i="30" s="1"/>
  <c r="CJ842" i="30"/>
  <c r="BO1282" i="30"/>
  <c r="CI1282" i="30" s="1"/>
  <c r="CJ1282" i="30"/>
  <c r="BO1385" i="30"/>
  <c r="CI1385" i="30" s="1"/>
  <c r="BO1468" i="30"/>
  <c r="CI1468" i="30" s="1"/>
  <c r="CJ1468" i="30"/>
  <c r="BO1617" i="30"/>
  <c r="CI1617" i="30" s="1"/>
  <c r="CJ1617" i="30"/>
  <c r="BO1585" i="30"/>
  <c r="CI1585" i="30" s="1"/>
  <c r="CJ1585" i="30"/>
  <c r="BO1735" i="30"/>
  <c r="CI1735" i="30" s="1"/>
  <c r="BO1651" i="30"/>
  <c r="CI1651" i="30" s="1"/>
  <c r="BO1717" i="30"/>
  <c r="CI1717" i="30" s="1"/>
  <c r="CJ1717" i="30"/>
  <c r="BO1628" i="30"/>
  <c r="CI1628" i="30" s="1"/>
  <c r="BO1627" i="30"/>
  <c r="CI1627" i="30" s="1"/>
  <c r="BO1542" i="30"/>
  <c r="CI1542" i="30" s="1"/>
  <c r="CJ1542" i="30"/>
  <c r="BO1551" i="30"/>
  <c r="CI1551" i="30" s="1"/>
  <c r="BO1411" i="30"/>
  <c r="CI1411" i="30" s="1"/>
  <c r="BO1550" i="30"/>
  <c r="CI1550" i="30" s="1"/>
  <c r="CJ1550" i="30"/>
  <c r="BO1399" i="30"/>
  <c r="CI1399" i="30" s="1"/>
  <c r="BO1393" i="30"/>
  <c r="CI1393" i="30" s="1"/>
  <c r="CJ1393" i="30"/>
  <c r="CJ1220" i="30"/>
  <c r="BO1410" i="30"/>
  <c r="CI1410" i="30" s="1"/>
  <c r="BO1328" i="30"/>
  <c r="CI1328" i="30" s="1"/>
  <c r="CJ1642" i="30"/>
  <c r="BO1642" i="30"/>
  <c r="CI1642" i="30" s="1"/>
  <c r="CJ1426" i="30"/>
  <c r="BO1426" i="30"/>
  <c r="CI1426" i="30" s="1"/>
  <c r="CJ1260" i="30"/>
  <c r="BO1260" i="30"/>
  <c r="CI1260" i="30" s="1"/>
  <c r="BO1207" i="30"/>
  <c r="CI1207" i="30" s="1"/>
  <c r="CJ1132" i="30"/>
  <c r="BO1132" i="30"/>
  <c r="CI1132" i="30" s="1"/>
  <c r="BO1068" i="30"/>
  <c r="CI1068" i="30" s="1"/>
  <c r="CJ1738" i="30"/>
  <c r="BO1738" i="30"/>
  <c r="CI1738" i="30" s="1"/>
  <c r="CJ1204" i="30"/>
  <c r="BO1091" i="30"/>
  <c r="CI1091" i="30" s="1"/>
  <c r="CJ1091" i="30"/>
  <c r="BO1462" i="30"/>
  <c r="CI1462" i="30" s="1"/>
  <c r="CJ1462" i="30"/>
  <c r="BO1152" i="30"/>
  <c r="CI1152" i="30" s="1"/>
  <c r="CJ1152" i="30"/>
  <c r="BO1088" i="30"/>
  <c r="CI1088" i="30" s="1"/>
  <c r="CJ1088" i="30"/>
  <c r="BO952" i="30"/>
  <c r="CI952" i="30" s="1"/>
  <c r="CJ952" i="30"/>
  <c r="BO911" i="30"/>
  <c r="CI911" i="30" s="1"/>
  <c r="BO847" i="30"/>
  <c r="CI847" i="30" s="1"/>
  <c r="BO689" i="30"/>
  <c r="CI689" i="30" s="1"/>
  <c r="BO1055" i="30"/>
  <c r="CI1055" i="30" s="1"/>
  <c r="BO868" i="30"/>
  <c r="CI868" i="30" s="1"/>
  <c r="CJ962" i="30"/>
  <c r="BO824" i="30"/>
  <c r="CI824" i="30" s="1"/>
  <c r="BO849" i="30"/>
  <c r="CI849" i="30" s="1"/>
  <c r="BO859" i="30"/>
  <c r="CI859" i="30" s="1"/>
  <c r="CJ929" i="30"/>
  <c r="BO929" i="30"/>
  <c r="CI929" i="30" s="1"/>
  <c r="BO773" i="30"/>
  <c r="CI773" i="30" s="1"/>
  <c r="CJ687" i="30"/>
  <c r="BO687" i="30"/>
  <c r="CI687" i="30" s="1"/>
  <c r="BO798" i="30"/>
  <c r="CI798" i="30" s="1"/>
  <c r="CJ731" i="30"/>
  <c r="BO731" i="30"/>
  <c r="CI731" i="30" s="1"/>
  <c r="BO516" i="30"/>
  <c r="CI516" i="30" s="1"/>
  <c r="CJ560" i="30"/>
  <c r="BO560" i="30"/>
  <c r="CI560" i="30" s="1"/>
  <c r="BO592" i="30"/>
  <c r="CI592" i="30" s="1"/>
  <c r="BO598" i="30"/>
  <c r="CI598" i="30" s="1"/>
  <c r="CJ574" i="30"/>
  <c r="BO574" i="30"/>
  <c r="CI574" i="30" s="1"/>
  <c r="CJ662" i="30"/>
  <c r="BO662" i="30"/>
  <c r="CI662" i="30" s="1"/>
  <c r="BO792" i="30"/>
  <c r="CI792" i="30" s="1"/>
  <c r="BO759" i="30"/>
  <c r="CI759" i="30" s="1"/>
  <c r="CJ918" i="30"/>
  <c r="BO818" i="30"/>
  <c r="CI818" i="30" s="1"/>
  <c r="CJ818" i="30"/>
  <c r="BO943" i="30"/>
  <c r="CI943" i="30" s="1"/>
  <c r="BO1321" i="30"/>
  <c r="CI1321" i="30" s="1"/>
  <c r="BO973" i="30"/>
  <c r="CI973" i="30" s="1"/>
  <c r="CJ973" i="30"/>
  <c r="BO1137" i="30"/>
  <c r="CI1137" i="30" s="1"/>
  <c r="BO1290" i="30"/>
  <c r="CI1290" i="30" s="1"/>
  <c r="CJ1290" i="30"/>
  <c r="BO1508" i="30"/>
  <c r="CI1508" i="30" s="1"/>
  <c r="CJ1508" i="30"/>
  <c r="BO1665" i="30"/>
  <c r="CI1665" i="30" s="1"/>
  <c r="BO1516" i="30"/>
  <c r="CI1516" i="30" s="1"/>
  <c r="BO1560" i="30"/>
  <c r="CI1560" i="30" s="1"/>
  <c r="CJ1560" i="30"/>
  <c r="BO1762" i="30"/>
  <c r="CI1762" i="30" s="1"/>
  <c r="CJ1762" i="30"/>
  <c r="BO1722" i="30"/>
  <c r="CI1722" i="30" s="1"/>
  <c r="BO1619" i="30"/>
  <c r="CI1619" i="30" s="1"/>
  <c r="CJ1619" i="30"/>
  <c r="BO1660" i="30"/>
  <c r="CI1660" i="30" s="1"/>
  <c r="CJ1660" i="30"/>
  <c r="BO1659" i="30"/>
  <c r="CI1659" i="30" s="1"/>
  <c r="CJ1659" i="30"/>
  <c r="BO1531" i="30"/>
  <c r="CI1531" i="30" s="1"/>
  <c r="CJ1531" i="30"/>
  <c r="BO1599" i="30"/>
  <c r="CI1599" i="30" s="1"/>
  <c r="CJ1599" i="30"/>
  <c r="BO1519" i="30"/>
  <c r="CI1519" i="30" s="1"/>
  <c r="CJ1519" i="30"/>
  <c r="BO1561" i="30"/>
  <c r="CI1561" i="30" s="1"/>
  <c r="CJ1561" i="30"/>
  <c r="BO1684" i="30"/>
  <c r="CI1684" i="30" s="1"/>
  <c r="CJ1684" i="30"/>
  <c r="BO1252" i="30"/>
  <c r="CI1252" i="30" s="1"/>
  <c r="BO1403" i="30"/>
  <c r="CI1403" i="30" s="1"/>
  <c r="BO1336" i="30"/>
  <c r="CI1336" i="30" s="1"/>
  <c r="CJ1336" i="30"/>
  <c r="BO1559" i="30"/>
  <c r="CI1559" i="30" s="1"/>
  <c r="BO1419" i="30"/>
  <c r="CI1419" i="30" s="1"/>
  <c r="BO1200" i="30"/>
  <c r="CI1200" i="30" s="1"/>
  <c r="BO1124" i="30"/>
  <c r="CI1124" i="30" s="1"/>
  <c r="CJ1060" i="30"/>
  <c r="BO1060" i="30"/>
  <c r="CI1060" i="30" s="1"/>
  <c r="BO1480" i="30"/>
  <c r="CI1480" i="30" s="1"/>
  <c r="BO1211" i="30"/>
  <c r="CI1211" i="30" s="1"/>
  <c r="BO1107" i="30"/>
  <c r="CI1107" i="30" s="1"/>
  <c r="BO1425" i="30"/>
  <c r="CI1425" i="30" s="1"/>
  <c r="BO1160" i="30"/>
  <c r="CI1160" i="30" s="1"/>
  <c r="BO1096" i="30"/>
  <c r="CI1096" i="30" s="1"/>
  <c r="BO984" i="30"/>
  <c r="CI984" i="30" s="1"/>
  <c r="BO988" i="30"/>
  <c r="CI988" i="30" s="1"/>
  <c r="CJ887" i="30"/>
  <c r="BO887" i="30"/>
  <c r="CI887" i="30" s="1"/>
  <c r="CJ823" i="30"/>
  <c r="BO1135" i="30"/>
  <c r="CI1135" i="30" s="1"/>
  <c r="CJ1135" i="30"/>
  <c r="BO1004" i="30"/>
  <c r="CI1004" i="30" s="1"/>
  <c r="CJ1004" i="30"/>
  <c r="BO884" i="30"/>
  <c r="CI884" i="30" s="1"/>
  <c r="CJ884" i="30"/>
  <c r="BO949" i="30"/>
  <c r="CI949" i="30" s="1"/>
  <c r="BO812" i="30"/>
  <c r="CI812" i="30" s="1"/>
  <c r="BO788" i="30"/>
  <c r="CI788" i="30" s="1"/>
  <c r="BO891" i="30"/>
  <c r="CI891" i="30" s="1"/>
  <c r="CJ891" i="30"/>
  <c r="BO905" i="30"/>
  <c r="CI905" i="30" s="1"/>
  <c r="CJ905" i="30"/>
  <c r="BO734" i="30"/>
  <c r="CI734" i="30" s="1"/>
  <c r="CJ734" i="30"/>
  <c r="BO552" i="30"/>
  <c r="CI552" i="30" s="1"/>
  <c r="CJ552" i="30"/>
  <c r="BO666" i="30"/>
  <c r="CI666" i="30" s="1"/>
  <c r="BO746" i="30"/>
  <c r="CI746" i="30" s="1"/>
  <c r="CJ746" i="30"/>
  <c r="BO620" i="30"/>
  <c r="CI620" i="30" s="1"/>
  <c r="BO544" i="30"/>
  <c r="CI544" i="30" s="1"/>
  <c r="CJ544" i="30"/>
  <c r="BO682" i="30"/>
  <c r="CI682" i="30" s="1"/>
  <c r="BO594" i="30"/>
  <c r="CI594" i="30" s="1"/>
  <c r="CJ594" i="30"/>
  <c r="BO698" i="30"/>
  <c r="CI698" i="30" s="1"/>
  <c r="BO610" i="30"/>
  <c r="CI610" i="30" s="1"/>
  <c r="CJ610" i="30"/>
  <c r="BO784" i="30"/>
  <c r="CI784" i="30" s="1"/>
  <c r="BO699" i="30"/>
  <c r="CI699" i="30" s="1"/>
  <c r="CJ854" i="30"/>
  <c r="BO959" i="30"/>
  <c r="CI959" i="30" s="1"/>
  <c r="CJ898" i="30"/>
  <c r="BO1077" i="30"/>
  <c r="CI1077" i="30" s="1"/>
  <c r="CJ1077" i="30"/>
  <c r="BO1299" i="30"/>
  <c r="CI1299" i="30" s="1"/>
  <c r="BO1057" i="30"/>
  <c r="CI1057" i="30" s="1"/>
  <c r="BO1209" i="30"/>
  <c r="CI1209" i="30" s="1"/>
  <c r="CJ1209" i="30"/>
  <c r="BO1341" i="30"/>
  <c r="CI1341" i="30" s="1"/>
  <c r="BO1458" i="30"/>
  <c r="CI1458" i="30" s="1"/>
  <c r="BO1397" i="30"/>
  <c r="CI1397" i="30" s="1"/>
  <c r="BO1613" i="30"/>
  <c r="CI1613" i="30" s="1"/>
  <c r="CJ1613" i="30"/>
  <c r="BO1629" i="30"/>
  <c r="CI1629" i="30" s="1"/>
  <c r="CJ1629" i="30"/>
  <c r="BO1607" i="30"/>
  <c r="CI1607" i="30" s="1"/>
  <c r="CJ1607" i="30"/>
  <c r="BO1750" i="30"/>
  <c r="CI1750" i="30" s="1"/>
  <c r="CJ1750" i="30"/>
  <c r="D98" i="31"/>
  <c r="D41" i="31"/>
  <c r="F41" i="31" s="1"/>
  <c r="D79" i="31"/>
  <c r="D22" i="31"/>
  <c r="F22" i="31" s="1"/>
  <c r="D117" i="31"/>
  <c r="D60" i="31"/>
  <c r="F60" i="31" s="1"/>
  <c r="D89" i="31"/>
  <c r="D51" i="31"/>
  <c r="D13" i="31"/>
  <c r="F13" i="31" s="1"/>
  <c r="D108" i="31"/>
  <c r="F108" i="31" s="1"/>
  <c r="D70" i="31"/>
  <c r="D32" i="31"/>
  <c r="F32" i="31" s="1"/>
  <c r="D63" i="31"/>
  <c r="F63" i="31" s="1"/>
  <c r="D44" i="31"/>
  <c r="F44" i="31" s="1"/>
  <c r="D120" i="31"/>
  <c r="F120" i="31" s="1"/>
  <c r="D25" i="31"/>
  <c r="F25" i="31" s="1"/>
  <c r="D101" i="31"/>
  <c r="F101" i="31" s="1"/>
  <c r="D82" i="31"/>
  <c r="F82" i="31" s="1"/>
  <c r="F140" i="31"/>
  <c r="BO955" i="30"/>
  <c r="CI955" i="30" s="1"/>
  <c r="CJ1953" i="30"/>
  <c r="BO1953" i="30"/>
  <c r="CI1953" i="30" s="1"/>
  <c r="BO673" i="30"/>
  <c r="CI673" i="30" s="1"/>
  <c r="CJ1007" i="30"/>
  <c r="BO1007" i="30"/>
  <c r="CI1007" i="30" s="1"/>
  <c r="CJ1491" i="30"/>
  <c r="BO1491" i="30"/>
  <c r="CI1491" i="30" s="1"/>
  <c r="BO2089" i="30"/>
  <c r="CI2089" i="30" s="1"/>
  <c r="CJ605" i="30"/>
  <c r="BO677" i="30"/>
  <c r="CI677" i="30" s="1"/>
  <c r="CJ677" i="30"/>
  <c r="BO1267" i="30"/>
  <c r="CI1267" i="30" s="1"/>
  <c r="CJ1807" i="30"/>
  <c r="BO1428" i="30"/>
  <c r="CI1428" i="30" s="1"/>
  <c r="CJ999" i="30"/>
  <c r="BO999" i="30"/>
  <c r="CI999" i="30" s="1"/>
  <c r="CJ1376" i="30"/>
  <c r="BO1376" i="30"/>
  <c r="CI1376" i="30" s="1"/>
  <c r="CJ2065" i="30"/>
  <c r="CJ813" i="30"/>
  <c r="CJ561" i="30"/>
  <c r="F117" i="31"/>
  <c r="E38" i="31"/>
  <c r="E114" i="31"/>
  <c r="E19" i="31"/>
  <c r="E95" i="31"/>
  <c r="E57" i="31"/>
  <c r="E76" i="31"/>
  <c r="D135" i="31"/>
  <c r="BL32" i="32"/>
  <c r="BN32" i="32" s="1"/>
  <c r="BN13" i="32"/>
  <c r="D64" i="31"/>
  <c r="F64" i="31" s="1"/>
  <c r="D121" i="31"/>
  <c r="F121" i="31" s="1"/>
  <c r="D26" i="31"/>
  <c r="F26" i="31" s="1"/>
  <c r="D45" i="31"/>
  <c r="F45" i="31" s="1"/>
  <c r="D83" i="31"/>
  <c r="F83" i="31" s="1"/>
  <c r="D102" i="31"/>
  <c r="F102" i="31" s="1"/>
  <c r="F141" i="31"/>
  <c r="BO1796" i="30"/>
  <c r="CI1796" i="30" s="1"/>
  <c r="BO1162" i="30"/>
  <c r="CI1162" i="30" s="1"/>
  <c r="BO617" i="30"/>
  <c r="CI617" i="30" s="1"/>
  <c r="BO647" i="30"/>
  <c r="CI647" i="30" s="1"/>
  <c r="CI583" i="30"/>
  <c r="CJ713" i="30"/>
  <c r="CJ1981" i="30"/>
  <c r="CJ1237" i="30"/>
  <c r="CJ1434" i="30"/>
  <c r="CJ527" i="30"/>
  <c r="CJ635" i="30"/>
  <c r="CJ723" i="30"/>
  <c r="CJ631" i="30"/>
  <c r="CJ1320" i="30"/>
  <c r="CJ1941" i="30"/>
  <c r="CJ2103" i="30"/>
  <c r="CJ509" i="30"/>
  <c r="CJ1759" i="30"/>
  <c r="CJ709" i="30"/>
  <c r="CJ1221" i="30"/>
  <c r="CJ1680" i="30"/>
  <c r="F51" i="31"/>
  <c r="AL366" i="32"/>
  <c r="AL358" i="32"/>
  <c r="AL286" i="32"/>
  <c r="AL363" i="32"/>
  <c r="AL288" i="32"/>
  <c r="AL276" i="32"/>
  <c r="AI337" i="32"/>
  <c r="AI325" i="32"/>
  <c r="AL325" i="32" s="1"/>
  <c r="AI322" i="32"/>
  <c r="AI339" i="32"/>
  <c r="AL339" i="32" s="1"/>
  <c r="AI323" i="32"/>
  <c r="AI324" i="32"/>
  <c r="AL324" i="32" s="1"/>
  <c r="AI351" i="32"/>
  <c r="AI348" i="32"/>
  <c r="AL348" i="32" s="1"/>
  <c r="AI331" i="32"/>
  <c r="AI347" i="32"/>
  <c r="AI353" i="32"/>
  <c r="AL353" i="32" s="1"/>
  <c r="AI341" i="32"/>
  <c r="AI321" i="32"/>
  <c r="AI316" i="32"/>
  <c r="AI344" i="32"/>
  <c r="AL344" i="32" s="1"/>
  <c r="AI338" i="32"/>
  <c r="AI330" i="32"/>
  <c r="AI346" i="32"/>
  <c r="AL346" i="32" s="1"/>
  <c r="AI315" i="32"/>
  <c r="AL315" i="32" s="1"/>
  <c r="AI326" i="32"/>
  <c r="AL326" i="32" s="1"/>
  <c r="AI352" i="32"/>
  <c r="AI317" i="32"/>
  <c r="AL317" i="32" s="1"/>
  <c r="AI334" i="32"/>
  <c r="AI335" i="32"/>
  <c r="AL335" i="32" s="1"/>
  <c r="AI343" i="32"/>
  <c r="AI314" i="32"/>
  <c r="AI349" i="32"/>
  <c r="AI329" i="32"/>
  <c r="AL329" i="32" s="1"/>
  <c r="AI350" i="32"/>
  <c r="AI318" i="32"/>
  <c r="AI312" i="32"/>
  <c r="AI342" i="32"/>
  <c r="AL342" i="32" s="1"/>
  <c r="AI313" i="32"/>
  <c r="AI311" i="32"/>
  <c r="AI332" i="32"/>
  <c r="AI320" i="32"/>
  <c r="AL320" i="32" s="1"/>
  <c r="AI345" i="32"/>
  <c r="AI328" i="32"/>
  <c r="AL328" i="32" s="1"/>
  <c r="AI319" i="32"/>
  <c r="AI327" i="32"/>
  <c r="AL327" i="32" s="1"/>
  <c r="AI333" i="32"/>
  <c r="AI340" i="32"/>
  <c r="AL340" i="32" s="1"/>
  <c r="AI336" i="32"/>
  <c r="EE12" i="30"/>
  <c r="BO1768" i="30"/>
  <c r="CI1768" i="30" s="1"/>
  <c r="BO1054" i="30"/>
  <c r="CI1054" i="30" s="1"/>
  <c r="BO926" i="30"/>
  <c r="CI926" i="30" s="1"/>
  <c r="BO1149" i="30"/>
  <c r="CI1149" i="30" s="1"/>
  <c r="BO2046" i="30"/>
  <c r="CI2046" i="30" s="1"/>
  <c r="CJ681" i="30"/>
  <c r="BO681" i="30"/>
  <c r="CI681" i="30" s="1"/>
  <c r="BO1029" i="30"/>
  <c r="CI1029" i="30" s="1"/>
  <c r="BO1708" i="30"/>
  <c r="CI1708" i="30" s="1"/>
  <c r="CJ2082" i="30"/>
  <c r="BO2082" i="30"/>
  <c r="CI2082" i="30" s="1"/>
  <c r="CJ2047" i="30"/>
  <c r="BO2047" i="30"/>
  <c r="CI2047" i="30" s="1"/>
  <c r="CJ1943" i="30"/>
  <c r="BO1943" i="30"/>
  <c r="CI1943" i="30" s="1"/>
  <c r="BO1889" i="30"/>
  <c r="CI1889" i="30" s="1"/>
  <c r="CJ1774" i="30"/>
  <c r="BO1936" i="30"/>
  <c r="CI1936" i="30" s="1"/>
  <c r="BO1960" i="30"/>
  <c r="CI1960" i="30" s="1"/>
  <c r="BO2048" i="30"/>
  <c r="CI2048" i="30" s="1"/>
  <c r="CJ2048" i="30"/>
  <c r="BO2085" i="30"/>
  <c r="CI2085" i="30" s="1"/>
  <c r="BO2037" i="30"/>
  <c r="CI2037" i="30" s="1"/>
  <c r="BO1986" i="30"/>
  <c r="CI1986" i="30" s="1"/>
  <c r="BO1903" i="30"/>
  <c r="CI1903" i="30" s="1"/>
  <c r="CJ1903" i="30"/>
  <c r="BO1856" i="30"/>
  <c r="CI1856" i="30" s="1"/>
  <c r="BO1805" i="30"/>
  <c r="CI1805" i="30" s="1"/>
  <c r="CJ1805" i="30"/>
  <c r="CJ1814" i="30"/>
  <c r="CJ1862" i="30"/>
  <c r="BO1862" i="30"/>
  <c r="CI1862" i="30" s="1"/>
  <c r="BO2116" i="30"/>
  <c r="CI2116" i="30" s="1"/>
  <c r="CJ1976" i="30"/>
  <c r="BO1976" i="30"/>
  <c r="CI1976" i="30" s="1"/>
  <c r="BO1864" i="30"/>
  <c r="CI1864" i="30" s="1"/>
  <c r="BO1920" i="30"/>
  <c r="CI1920" i="30" s="1"/>
  <c r="BO2077" i="30"/>
  <c r="CI2077" i="30" s="1"/>
  <c r="CJ2077" i="30"/>
  <c r="CJ1794" i="30"/>
  <c r="CJ2071" i="30"/>
  <c r="BO2071" i="30"/>
  <c r="CI2071" i="30" s="1"/>
  <c r="BO1933" i="30"/>
  <c r="CI1933" i="30" s="1"/>
  <c r="CJ1929" i="30"/>
  <c r="BO1929" i="30"/>
  <c r="CI1929" i="30" s="1"/>
  <c r="BO1773" i="30"/>
  <c r="CI1773" i="30" s="1"/>
  <c r="CJ1826" i="30"/>
  <c r="BO2112" i="30"/>
  <c r="CI2112" i="30" s="1"/>
  <c r="CJ2112" i="30"/>
  <c r="BO2080" i="30"/>
  <c r="CI2080" i="30" s="1"/>
  <c r="BO1999" i="30"/>
  <c r="CI1999" i="30" s="1"/>
  <c r="CJ1999" i="30"/>
  <c r="BO1957" i="30"/>
  <c r="CI1957" i="30" s="1"/>
  <c r="BO1833" i="30"/>
  <c r="CI1833" i="30" s="1"/>
  <c r="BO1834" i="30"/>
  <c r="CI1834" i="30" s="1"/>
  <c r="CJ1828" i="30"/>
  <c r="CJ1866" i="30"/>
  <c r="BO1866" i="30"/>
  <c r="CI1866" i="30" s="1"/>
  <c r="BO1985" i="30"/>
  <c r="CI1985" i="30" s="1"/>
  <c r="CJ2099" i="30"/>
  <c r="BO2099" i="30"/>
  <c r="CI2099" i="30" s="1"/>
  <c r="CJ2078" i="30"/>
  <c r="BO2078" i="30"/>
  <c r="CI2078" i="30" s="1"/>
  <c r="BO2098" i="30"/>
  <c r="CI2098" i="30" s="1"/>
  <c r="BO2075" i="30"/>
  <c r="CI2075" i="30" s="1"/>
  <c r="BO2007" i="30"/>
  <c r="CI2007" i="30" s="1"/>
  <c r="BO1927" i="30"/>
  <c r="CI1927" i="30" s="1"/>
  <c r="CJ1887" i="30"/>
  <c r="BO1887" i="30"/>
  <c r="CI1887" i="30" s="1"/>
  <c r="BO1869" i="30"/>
  <c r="CI1869" i="30" s="1"/>
  <c r="BO1905" i="30"/>
  <c r="CI1905" i="30" s="1"/>
  <c r="CJ1861" i="30"/>
  <c r="BO1861" i="30"/>
  <c r="CI1861" i="30" s="1"/>
  <c r="CJ1804" i="30"/>
  <c r="BO1836" i="30"/>
  <c r="CI1836" i="30" s="1"/>
  <c r="BO1898" i="30"/>
  <c r="CI1898" i="30" s="1"/>
  <c r="BO1795" i="30"/>
  <c r="CI1795" i="30" s="1"/>
  <c r="CJ1795" i="30"/>
  <c r="CJ1816" i="30"/>
  <c r="BO2030" i="30"/>
  <c r="CI2030" i="30" s="1"/>
  <c r="BO2013" i="30"/>
  <c r="CI2013" i="30" s="1"/>
  <c r="BO2024" i="30"/>
  <c r="CI2024" i="30" s="1"/>
  <c r="CJ2113" i="30"/>
  <c r="BO2113" i="30"/>
  <c r="CI2113" i="30" s="1"/>
  <c r="CJ2070" i="30"/>
  <c r="BO2070" i="30"/>
  <c r="CI2070" i="30" s="1"/>
  <c r="BO2029" i="30"/>
  <c r="CI2029" i="30" s="1"/>
  <c r="CJ2018" i="30"/>
  <c r="BO2018" i="30"/>
  <c r="CI2018" i="30" s="1"/>
  <c r="BO2014" i="30"/>
  <c r="CI2014" i="30" s="1"/>
  <c r="CJ1926" i="30"/>
  <c r="BO1926" i="30"/>
  <c r="CI1926" i="30" s="1"/>
  <c r="BO1875" i="30"/>
  <c r="CI1875" i="30" s="1"/>
  <c r="CJ1860" i="30"/>
  <c r="BO1860" i="30"/>
  <c r="CI1860" i="30" s="1"/>
  <c r="CJ1817" i="30"/>
  <c r="BO1817" i="30"/>
  <c r="CI1817" i="30" s="1"/>
  <c r="BO1821" i="30"/>
  <c r="CI1821" i="30" s="1"/>
  <c r="BO1771" i="30"/>
  <c r="CI1771" i="30" s="1"/>
  <c r="CJ1767" i="30"/>
  <c r="BO1767" i="30"/>
  <c r="CI1767" i="30" s="1"/>
  <c r="CJ1779" i="30"/>
  <c r="BO1779" i="30"/>
  <c r="CI1779" i="30" s="1"/>
  <c r="BO1827" i="30"/>
  <c r="CI1827" i="30" s="1"/>
  <c r="BO1969" i="30"/>
  <c r="CI1969" i="30" s="1"/>
  <c r="CJ1800" i="30"/>
  <c r="BO1944" i="30"/>
  <c r="CI1944" i="30" s="1"/>
  <c r="BO2001" i="30"/>
  <c r="CI2001" i="30" s="1"/>
  <c r="CJ2001" i="30"/>
  <c r="BO2056" i="30"/>
  <c r="CI2056" i="30" s="1"/>
  <c r="CJ2056" i="30"/>
  <c r="BO1015" i="30"/>
  <c r="CI1015" i="30" s="1"/>
  <c r="CJ1015" i="30"/>
  <c r="BO1345" i="30"/>
  <c r="CI1345" i="30" s="1"/>
  <c r="CJ2035" i="30"/>
  <c r="CJ691" i="30"/>
  <c r="BO691" i="30"/>
  <c r="CI691" i="30" s="1"/>
  <c r="BO1621" i="30"/>
  <c r="CI1621" i="30" s="1"/>
  <c r="BO1017" i="30"/>
  <c r="CI1017" i="30" s="1"/>
  <c r="CJ1400" i="30"/>
  <c r="BO1400" i="30"/>
  <c r="CI1400" i="30" s="1"/>
  <c r="BO1303" i="30"/>
  <c r="CI1303" i="30" s="1"/>
  <c r="F69" i="31"/>
  <c r="AJ346" i="32"/>
  <c r="AJ338" i="32"/>
  <c r="AJ330" i="32"/>
  <c r="AJ322" i="32"/>
  <c r="AJ314" i="32"/>
  <c r="AK326" i="32"/>
  <c r="AK348" i="32"/>
  <c r="AJ321" i="32"/>
  <c r="AJ341" i="32"/>
  <c r="AK330" i="32"/>
  <c r="AJ351" i="32"/>
  <c r="AK333" i="32"/>
  <c r="AJ313" i="32"/>
  <c r="AJ337" i="32"/>
  <c r="AK325" i="32"/>
  <c r="AJ345" i="32"/>
  <c r="AK324" i="32"/>
  <c r="AK345" i="32"/>
  <c r="AJ328" i="32"/>
  <c r="AJ349" i="32"/>
  <c r="AJ311" i="32"/>
  <c r="AK347" i="32"/>
  <c r="AK335" i="32"/>
  <c r="AJ326" i="32"/>
  <c r="AK315" i="32"/>
  <c r="AK332" i="32"/>
  <c r="AJ312" i="32"/>
  <c r="AJ336" i="32"/>
  <c r="AK346" i="32"/>
  <c r="AK322" i="32"/>
  <c r="AK349" i="32"/>
  <c r="AJ343" i="32"/>
  <c r="AJ315" i="32"/>
  <c r="AK318" i="32"/>
  <c r="AK350" i="32"/>
  <c r="AJ339" i="32"/>
  <c r="AK352" i="32"/>
  <c r="AJ350" i="32"/>
  <c r="AJ334" i="32"/>
  <c r="AK319" i="32"/>
  <c r="AK321" i="32"/>
  <c r="AJ316" i="32"/>
  <c r="AJ352" i="32"/>
  <c r="AK316" i="32"/>
  <c r="AJ317" i="32"/>
  <c r="AJ353" i="32"/>
  <c r="AK317" i="32"/>
  <c r="AJ319" i="32"/>
  <c r="AK320" i="32"/>
  <c r="AJ342" i="32"/>
  <c r="AK327" i="32"/>
  <c r="AK311" i="32"/>
  <c r="AK342" i="32"/>
  <c r="AJ331" i="32"/>
  <c r="AJ320" i="32"/>
  <c r="AK338" i="32"/>
  <c r="AJ332" i="32"/>
  <c r="AJ329" i="32"/>
  <c r="AK334" i="32"/>
  <c r="AJ333" i="32"/>
  <c r="AJ324" i="32"/>
  <c r="AK331" i="32"/>
  <c r="AK337" i="32"/>
  <c r="AK313" i="32"/>
  <c r="AJ327" i="32"/>
  <c r="AK329" i="32"/>
  <c r="AK336" i="32"/>
  <c r="AK343" i="32"/>
  <c r="AJ318" i="32"/>
  <c r="AJ325" i="32"/>
  <c r="AK328" i="32"/>
  <c r="AK341" i="32"/>
  <c r="AJ323" i="32"/>
  <c r="AK339" i="32"/>
  <c r="AJ347" i="32"/>
  <c r="AK312" i="32"/>
  <c r="AK353" i="32"/>
  <c r="AJ340" i="32"/>
  <c r="AK323" i="32"/>
  <c r="AJ335" i="32"/>
  <c r="AK340" i="32"/>
  <c r="AK351" i="32"/>
  <c r="AJ348" i="32"/>
  <c r="AK314" i="32"/>
  <c r="AK344" i="32"/>
  <c r="AJ344" i="32"/>
  <c r="CI1802" i="30"/>
  <c r="BO1042" i="30"/>
  <c r="CI1042" i="30" s="1"/>
  <c r="BO898" i="30"/>
  <c r="CI898" i="30" s="1"/>
  <c r="BO577" i="30"/>
  <c r="CI577" i="30" s="1"/>
  <c r="BO513" i="30"/>
  <c r="CI513" i="30" s="1"/>
  <c r="BO655" i="30"/>
  <c r="CI655" i="30" s="1"/>
  <c r="CJ627" i="30"/>
  <c r="BO1664" i="30"/>
  <c r="CI1664" i="30" s="1"/>
  <c r="BO683" i="30"/>
  <c r="CI683" i="30" s="1"/>
  <c r="BO1201" i="30"/>
  <c r="CI1201" i="30" s="1"/>
  <c r="CJ1770" i="30"/>
  <c r="CJ541" i="30"/>
  <c r="BO1241" i="30"/>
  <c r="CI1241" i="30" s="1"/>
  <c r="CJ1495" i="30"/>
  <c r="BO1495" i="30"/>
  <c r="CI1495" i="30" s="1"/>
  <c r="BO1719" i="30"/>
  <c r="CI1719" i="30" s="1"/>
  <c r="BO1588" i="30"/>
  <c r="CI1588" i="30" s="1"/>
  <c r="BO1576" i="30"/>
  <c r="CI1576" i="30" s="1"/>
  <c r="BO1537" i="30"/>
  <c r="CI1537" i="30" s="1"/>
  <c r="BO1503" i="30"/>
  <c r="CI1503" i="30" s="1"/>
  <c r="BO1502" i="30"/>
  <c r="CI1502" i="30" s="1"/>
  <c r="BO1594" i="30"/>
  <c r="CI1594" i="30" s="1"/>
  <c r="CJ1338" i="30"/>
  <c r="BO1338" i="30"/>
  <c r="CI1338" i="30" s="1"/>
  <c r="BO1455" i="30"/>
  <c r="CI1455" i="30" s="1"/>
  <c r="BO1412" i="30"/>
  <c r="CI1412" i="30" s="1"/>
  <c r="CJ1202" i="30"/>
  <c r="CJ1062" i="30"/>
  <c r="CJ1214" i="30"/>
  <c r="BO1609" i="30"/>
  <c r="CI1609" i="30" s="1"/>
  <c r="CJ1130" i="30"/>
  <c r="CJ893" i="30"/>
  <c r="BO893" i="30"/>
  <c r="CI893" i="30" s="1"/>
  <c r="CJ1286" i="30"/>
  <c r="BO1286" i="30"/>
  <c r="CI1286" i="30" s="1"/>
  <c r="CJ945" i="30"/>
  <c r="BO945" i="30"/>
  <c r="CI945" i="30" s="1"/>
  <c r="CJ848" i="30"/>
  <c r="BO848" i="30"/>
  <c r="CI848" i="30" s="1"/>
  <c r="CJ692" i="30"/>
  <c r="BO692" i="30"/>
  <c r="CI692" i="30" s="1"/>
  <c r="CJ938" i="30"/>
  <c r="BO504" i="30"/>
  <c r="CI504" i="30" s="1"/>
  <c r="CJ504" i="30"/>
  <c r="CJ625" i="30"/>
  <c r="BO576" i="30"/>
  <c r="CI576" i="30" s="1"/>
  <c r="BO710" i="30"/>
  <c r="CI710" i="30" s="1"/>
  <c r="BO638" i="30"/>
  <c r="CI638" i="30" s="1"/>
  <c r="CJ722" i="30"/>
  <c r="BO722" i="30"/>
  <c r="CI722" i="30" s="1"/>
  <c r="CJ886" i="30"/>
  <c r="CJ942" i="30"/>
  <c r="BO1310" i="30"/>
  <c r="CI1310" i="30" s="1"/>
  <c r="CJ1161" i="30"/>
  <c r="BO1556" i="30"/>
  <c r="CI1556" i="30" s="1"/>
  <c r="CJ1556" i="30"/>
  <c r="BO1465" i="30"/>
  <c r="CI1465" i="30" s="1"/>
  <c r="CJ1465" i="30"/>
  <c r="BO1709" i="30"/>
  <c r="CI1709" i="30" s="1"/>
  <c r="BO1760" i="30"/>
  <c r="CI1760" i="30" s="1"/>
  <c r="CJ1760" i="30"/>
  <c r="BO1733" i="30"/>
  <c r="CI1733" i="30" s="1"/>
  <c r="BO1758" i="30"/>
  <c r="CI1758" i="30" s="1"/>
  <c r="CJ1758" i="30"/>
  <c r="BO1737" i="30"/>
  <c r="CI1737" i="30" s="1"/>
  <c r="CJ1737" i="30"/>
  <c r="BO1547" i="30"/>
  <c r="CI1547" i="30" s="1"/>
  <c r="BO1557" i="30"/>
  <c r="CI1557" i="30" s="1"/>
  <c r="CJ1557" i="30"/>
  <c r="BO1555" i="30"/>
  <c r="CI1555" i="30" s="1"/>
  <c r="BO1417" i="30"/>
  <c r="CI1417" i="30" s="1"/>
  <c r="BO1414" i="30"/>
  <c r="CI1414" i="30" s="1"/>
  <c r="CJ1414" i="30"/>
  <c r="BO1720" i="30"/>
  <c r="CI1720" i="30" s="1"/>
  <c r="CJ1720" i="30"/>
  <c r="BO1351" i="30"/>
  <c r="CI1351" i="30" s="1"/>
  <c r="CJ1351" i="30"/>
  <c r="BO1340" i="30"/>
  <c r="CI1340" i="30" s="1"/>
  <c r="CJ1340" i="30"/>
  <c r="CJ1134" i="30"/>
  <c r="BO1748" i="30"/>
  <c r="CI1748" i="30" s="1"/>
  <c r="CJ1131" i="30"/>
  <c r="BO1131" i="30"/>
  <c r="CI1131" i="30" s="1"/>
  <c r="BO1269" i="30"/>
  <c r="CI1269" i="30" s="1"/>
  <c r="CJ1106" i="30"/>
  <c r="CJ1014" i="30"/>
  <c r="CJ837" i="30"/>
  <c r="BO837" i="30"/>
  <c r="CI837" i="30" s="1"/>
  <c r="CJ1159" i="30"/>
  <c r="BO1159" i="30"/>
  <c r="CI1159" i="30" s="1"/>
  <c r="BO908" i="30"/>
  <c r="CI908" i="30" s="1"/>
  <c r="CJ864" i="30"/>
  <c r="BO864" i="30"/>
  <c r="CI864" i="30" s="1"/>
  <c r="BO676" i="30"/>
  <c r="CI676" i="30" s="1"/>
  <c r="BO1020" i="30"/>
  <c r="CI1020" i="30" s="1"/>
  <c r="CJ641" i="30"/>
  <c r="BO536" i="30"/>
  <c r="CI536" i="30" s="1"/>
  <c r="BO799" i="30"/>
  <c r="CI799" i="30" s="1"/>
  <c r="CJ799" i="30"/>
  <c r="BO732" i="30"/>
  <c r="CI732" i="30" s="1"/>
  <c r="BO632" i="30"/>
  <c r="CI632" i="30" s="1"/>
  <c r="CJ632" i="30"/>
  <c r="CJ563" i="30"/>
  <c r="BO780" i="30"/>
  <c r="CI780" i="30" s="1"/>
  <c r="CJ922" i="30"/>
  <c r="BO1081" i="30"/>
  <c r="CI1081" i="30" s="1"/>
  <c r="CJ1081" i="30"/>
  <c r="BO1474" i="30"/>
  <c r="CI1474" i="30" s="1"/>
  <c r="CJ1474" i="30"/>
  <c r="BO1601" i="30"/>
  <c r="CI1601" i="30" s="1"/>
  <c r="CJ1601" i="30"/>
  <c r="BO1634" i="30"/>
  <c r="CI1634" i="30" s="1"/>
  <c r="CJ1634" i="30"/>
  <c r="BO1710" i="30"/>
  <c r="CI1710" i="30" s="1"/>
  <c r="CJ1710" i="30"/>
  <c r="BO1470" i="30"/>
  <c r="CI1470" i="30" s="1"/>
  <c r="BO1272" i="30"/>
  <c r="CI1272" i="30" s="1"/>
  <c r="CJ1272" i="30"/>
  <c r="BO1324" i="30"/>
  <c r="CI1324" i="30" s="1"/>
  <c r="CJ1324" i="30"/>
  <c r="BO1448" i="30"/>
  <c r="CI1448" i="30" s="1"/>
  <c r="CJ1194" i="30"/>
  <c r="BO885" i="30"/>
  <c r="CI885" i="30" s="1"/>
  <c r="CJ994" i="30"/>
  <c r="BO851" i="30"/>
  <c r="CI851" i="30" s="1"/>
  <c r="CJ851" i="30"/>
  <c r="BO777" i="30"/>
  <c r="CI777" i="30" s="1"/>
  <c r="CJ777" i="30"/>
  <c r="BO738" i="30"/>
  <c r="CI738" i="30" s="1"/>
  <c r="CJ838" i="30"/>
  <c r="CJ763" i="30"/>
  <c r="BO763" i="30"/>
  <c r="CI763" i="30" s="1"/>
  <c r="BO1492" i="30"/>
  <c r="CI1492" i="30" s="1"/>
  <c r="CJ1242" i="30"/>
  <c r="BO1242" i="30"/>
  <c r="CI1242" i="30" s="1"/>
  <c r="BO1603" i="30"/>
  <c r="CI1603" i="30" s="1"/>
  <c r="CJ565" i="30"/>
  <c r="BO13" i="30"/>
  <c r="CI13" i="30" s="1"/>
  <c r="BO716" i="30"/>
  <c r="CI716" i="30" s="1"/>
  <c r="BO1277" i="30"/>
  <c r="CI1277" i="30" s="1"/>
  <c r="CJ1277" i="30"/>
  <c r="BO1298" i="30"/>
  <c r="CI1298" i="30" s="1"/>
  <c r="CJ1298" i="30"/>
  <c r="BO1365" i="30"/>
  <c r="CI1365" i="30" s="1"/>
  <c r="BO1565" i="30"/>
  <c r="CI1565" i="30" s="1"/>
  <c r="CJ1565" i="30"/>
  <c r="BO1678" i="30"/>
  <c r="CI1678" i="30" s="1"/>
  <c r="BO1595" i="30"/>
  <c r="CI1595" i="30" s="1"/>
  <c r="BO1593" i="30"/>
  <c r="CI1593" i="30" s="1"/>
  <c r="CJ1593" i="30"/>
  <c r="BO1538" i="30"/>
  <c r="CI1538" i="30" s="1"/>
  <c r="BO1319" i="30"/>
  <c r="CI1319" i="30" s="1"/>
  <c r="CJ1319" i="30"/>
  <c r="CJ1150" i="30"/>
  <c r="BO1099" i="30"/>
  <c r="CI1099" i="30" s="1"/>
  <c r="CJ968" i="30"/>
  <c r="BO968" i="30"/>
  <c r="CI968" i="30" s="1"/>
  <c r="CJ1182" i="30"/>
  <c r="BO896" i="30"/>
  <c r="CI896" i="30" s="1"/>
  <c r="CJ896" i="30"/>
  <c r="CJ946" i="30"/>
  <c r="CJ623" i="30"/>
  <c r="BO566" i="30"/>
  <c r="CI566" i="30" s="1"/>
  <c r="CJ566" i="30"/>
  <c r="BO526" i="30"/>
  <c r="CI526" i="30" s="1"/>
  <c r="CJ526" i="30"/>
  <c r="BO1219" i="30"/>
  <c r="CI1219" i="30" s="1"/>
  <c r="BO1266" i="30"/>
  <c r="CI1266" i="30" s="1"/>
  <c r="CJ1266" i="30"/>
  <c r="BO1405" i="30"/>
  <c r="CI1405" i="30" s="1"/>
  <c r="CJ1405" i="30"/>
  <c r="BO1637" i="30"/>
  <c r="CI1637" i="30" s="1"/>
  <c r="CJ1637" i="30"/>
  <c r="BO1624" i="30"/>
  <c r="CI1624" i="30" s="1"/>
  <c r="CJ1624" i="30"/>
  <c r="BO1686" i="30"/>
  <c r="CI1686" i="30" s="1"/>
  <c r="CJ1686" i="30"/>
  <c r="BO1515" i="30"/>
  <c r="CI1515" i="30" s="1"/>
  <c r="CJ1515" i="30"/>
  <c r="BO1463" i="30"/>
  <c r="CI1463" i="30" s="1"/>
  <c r="CJ1463" i="30"/>
  <c r="BO1451" i="30"/>
  <c r="CI1451" i="30" s="1"/>
  <c r="CJ1451" i="30"/>
  <c r="BO1506" i="30"/>
  <c r="CI1506" i="30" s="1"/>
  <c r="CJ1506" i="30"/>
  <c r="BO1322" i="30"/>
  <c r="CI1322" i="30" s="1"/>
  <c r="CJ1322" i="30"/>
  <c r="BO1424" i="30"/>
  <c r="CI1424" i="30" s="1"/>
  <c r="CJ1424" i="30"/>
  <c r="BO1380" i="30"/>
  <c r="CI1380" i="30" s="1"/>
  <c r="BO1184" i="30"/>
  <c r="CI1184" i="30" s="1"/>
  <c r="CJ1184" i="30"/>
  <c r="CJ1046" i="30"/>
  <c r="BO1083" i="30"/>
  <c r="CI1083" i="30" s="1"/>
  <c r="BO1183" i="30"/>
  <c r="CI1183" i="30" s="1"/>
  <c r="CJ1050" i="30"/>
  <c r="BO877" i="30"/>
  <c r="CI877" i="30" s="1"/>
  <c r="CJ877" i="30"/>
  <c r="BO1111" i="30"/>
  <c r="CI1111" i="30" s="1"/>
  <c r="BO860" i="30"/>
  <c r="CI860" i="30" s="1"/>
  <c r="CJ860" i="30"/>
  <c r="BO701" i="30"/>
  <c r="CI701" i="30" s="1"/>
  <c r="CJ701" i="30"/>
  <c r="CJ819" i="30"/>
  <c r="CJ736" i="30"/>
  <c r="BO736" i="30"/>
  <c r="CI736" i="30" s="1"/>
  <c r="BO668" i="30"/>
  <c r="CI668" i="30" s="1"/>
  <c r="CJ664" i="30"/>
  <c r="BO664" i="30"/>
  <c r="CI664" i="30" s="1"/>
  <c r="CJ528" i="30"/>
  <c r="BO528" i="30"/>
  <c r="CI528" i="30" s="1"/>
  <c r="BO538" i="30"/>
  <c r="CI538" i="30" s="1"/>
  <c r="BO514" i="30"/>
  <c r="CI514" i="30" s="1"/>
  <c r="BO744" i="30"/>
  <c r="CI744" i="30" s="1"/>
  <c r="CJ878" i="30"/>
  <c r="CJ906" i="30"/>
  <c r="BO1065" i="30"/>
  <c r="CI1065" i="30" s="1"/>
  <c r="CJ1274" i="30"/>
  <c r="BO1274" i="30"/>
  <c r="CI1274" i="30" s="1"/>
  <c r="CJ1649" i="30"/>
  <c r="BO1649" i="30"/>
  <c r="CI1649" i="30" s="1"/>
  <c r="BO1544" i="30"/>
  <c r="CI1544" i="30" s="1"/>
  <c r="BO1669" i="30"/>
  <c r="CI1669" i="30" s="1"/>
  <c r="BO1739" i="30"/>
  <c r="CI1739" i="30" s="1"/>
  <c r="BO1630" i="30"/>
  <c r="CI1630" i="30" s="1"/>
  <c r="BO1692" i="30"/>
  <c r="CI1692" i="30" s="1"/>
  <c r="CJ1592" i="30"/>
  <c r="BO1592" i="30"/>
  <c r="CI1592" i="30" s="1"/>
  <c r="BO1580" i="30"/>
  <c r="CI1580" i="30" s="1"/>
  <c r="CJ1521" i="30"/>
  <c r="BO1521" i="30"/>
  <c r="CI1521" i="30" s="1"/>
  <c r="BO1530" i="30"/>
  <c r="CI1530" i="30" s="1"/>
  <c r="CJ1679" i="30"/>
  <c r="BO1679" i="30"/>
  <c r="CI1679" i="30" s="1"/>
  <c r="BO1529" i="30"/>
  <c r="CI1529" i="30" s="1"/>
  <c r="BO1652" i="30"/>
  <c r="CI1652" i="30" s="1"/>
  <c r="CJ1363" i="30"/>
  <c r="BO1363" i="30"/>
  <c r="CI1363" i="30" s="1"/>
  <c r="CJ1522" i="30"/>
  <c r="BO1522" i="30"/>
  <c r="CI1522" i="30" s="1"/>
  <c r="BO1396" i="30"/>
  <c r="CI1396" i="30" s="1"/>
  <c r="BO1312" i="30"/>
  <c r="CI1312" i="30" s="1"/>
  <c r="BO1543" i="30"/>
  <c r="CI1543" i="30" s="1"/>
  <c r="CJ1401" i="30"/>
  <c r="BO1401" i="30"/>
  <c r="CI1401" i="30" s="1"/>
  <c r="BO1574" i="30"/>
  <c r="CI1574" i="30" s="1"/>
  <c r="CJ1186" i="30"/>
  <c r="BO1116" i="30"/>
  <c r="CI1116" i="30" s="1"/>
  <c r="BO1052" i="30"/>
  <c r="CI1052" i="30" s="1"/>
  <c r="BO1179" i="30"/>
  <c r="CI1179" i="30" s="1"/>
  <c r="BO1059" i="30"/>
  <c r="CI1059" i="30" s="1"/>
  <c r="BO1264" i="30"/>
  <c r="CI1264" i="30" s="1"/>
  <c r="CJ1264" i="30"/>
  <c r="BO1136" i="30"/>
  <c r="CI1136" i="30" s="1"/>
  <c r="BO1072" i="30"/>
  <c r="CI1072" i="30" s="1"/>
  <c r="BO1187" i="30"/>
  <c r="CI1187" i="30" s="1"/>
  <c r="BO895" i="30"/>
  <c r="CI895" i="30" s="1"/>
  <c r="CJ895" i="30"/>
  <c r="BO831" i="30"/>
  <c r="CI831" i="30" s="1"/>
  <c r="CJ831" i="30"/>
  <c r="BO1180" i="30"/>
  <c r="CI1180" i="30" s="1"/>
  <c r="BO987" i="30"/>
  <c r="CI987" i="30" s="1"/>
  <c r="CJ987" i="30"/>
  <c r="BO836" i="30"/>
  <c r="CI836" i="30" s="1"/>
  <c r="BO920" i="30"/>
  <c r="CI920" i="30" s="1"/>
  <c r="CJ920" i="30"/>
  <c r="BO804" i="30"/>
  <c r="CI804" i="30" s="1"/>
  <c r="BO750" i="30"/>
  <c r="CI750" i="30" s="1"/>
  <c r="CJ750" i="30"/>
  <c r="BO800" i="30"/>
  <c r="CI800" i="30" s="1"/>
  <c r="BO873" i="30"/>
  <c r="CI873" i="30" s="1"/>
  <c r="BO670" i="30"/>
  <c r="CI670" i="30" s="1"/>
  <c r="CJ670" i="30"/>
  <c r="BO624" i="30"/>
  <c r="CI624" i="30" s="1"/>
  <c r="BO588" i="30"/>
  <c r="CI588" i="30" s="1"/>
  <c r="BO697" i="30"/>
  <c r="CI697" i="30" s="1"/>
  <c r="BO712" i="30"/>
  <c r="CI712" i="30" s="1"/>
  <c r="CJ712" i="30"/>
  <c r="BO518" i="30"/>
  <c r="CI518" i="30" s="1"/>
  <c r="BO719" i="30"/>
  <c r="CI719" i="30" s="1"/>
  <c r="CJ719" i="30"/>
  <c r="BO640" i="30"/>
  <c r="CI640" i="30" s="1"/>
  <c r="CJ640" i="30"/>
  <c r="BO586" i="30"/>
  <c r="CI586" i="30" s="1"/>
  <c r="CJ586" i="30"/>
  <c r="BO714" i="30"/>
  <c r="CI714" i="30" s="1"/>
  <c r="CJ714" i="30"/>
  <c r="CJ910" i="30"/>
  <c r="CJ830" i="30"/>
  <c r="CJ1218" i="30"/>
  <c r="CJ850" i="30"/>
  <c r="BO1061" i="30"/>
  <c r="CI1061" i="30" s="1"/>
  <c r="CJ1061" i="30"/>
  <c r="CJ1197" i="30"/>
  <c r="CJ1037" i="30"/>
  <c r="BO1037" i="30"/>
  <c r="CI1037" i="30" s="1"/>
  <c r="CJ1177" i="30"/>
  <c r="BO1325" i="30"/>
  <c r="CI1325" i="30" s="1"/>
  <c r="CJ1325" i="30"/>
  <c r="BO1432" i="30"/>
  <c r="CI1432" i="30" s="1"/>
  <c r="CJ1432" i="30"/>
  <c r="BO1730" i="30"/>
  <c r="CI1730" i="30" s="1"/>
  <c r="BO1602" i="30"/>
  <c r="CI1602" i="30" s="1"/>
  <c r="CJ1602" i="30"/>
  <c r="BO1587" i="30"/>
  <c r="CI1587" i="30" s="1"/>
  <c r="CJ1587" i="30"/>
  <c r="BO1685" i="30"/>
  <c r="CI1685" i="30" s="1"/>
  <c r="CJ1685" i="30"/>
  <c r="BO1704" i="30"/>
  <c r="CI1704" i="30" s="1"/>
  <c r="CJ1704" i="30"/>
  <c r="BO1741" i="30"/>
  <c r="CI1741" i="30" s="1"/>
  <c r="CJ1741" i="30"/>
  <c r="BO1639" i="30"/>
  <c r="CI1639" i="30" s="1"/>
  <c r="CJ1639" i="30"/>
  <c r="BO1638" i="30"/>
  <c r="CI1638" i="30" s="1"/>
  <c r="CJ1638" i="30"/>
  <c r="BO1510" i="30"/>
  <c r="CI1510" i="30" s="1"/>
  <c r="BO1577" i="30"/>
  <c r="CI1577" i="30" s="1"/>
  <c r="CJ1577" i="30"/>
  <c r="BO1498" i="30"/>
  <c r="CI1498" i="30" s="1"/>
  <c r="BO1539" i="30"/>
  <c r="CI1539" i="30" s="1"/>
  <c r="BO1589" i="30"/>
  <c r="CI1589" i="30" s="1"/>
  <c r="BO1554" i="30"/>
  <c r="CI1554" i="30" s="1"/>
  <c r="CJ1554" i="30"/>
  <c r="BO1384" i="30"/>
  <c r="CI1384" i="30" s="1"/>
  <c r="BO1288" i="30"/>
  <c r="CI1288" i="30" s="1"/>
  <c r="BO1527" i="30"/>
  <c r="CI1527" i="30" s="1"/>
  <c r="CJ1527" i="30"/>
  <c r="BO1359" i="30"/>
  <c r="CI1359" i="30" s="1"/>
  <c r="CJ1359" i="30"/>
  <c r="BO1446" i="30"/>
  <c r="CI1446" i="30" s="1"/>
  <c r="BO1175" i="30"/>
  <c r="CI1175" i="30" s="1"/>
  <c r="CJ1175" i="30"/>
  <c r="BO1108" i="30"/>
  <c r="CI1108" i="30" s="1"/>
  <c r="CJ1108" i="30"/>
  <c r="BO1044" i="30"/>
  <c r="CI1044" i="30" s="1"/>
  <c r="CJ1044" i="30"/>
  <c r="BO1398" i="30"/>
  <c r="CI1398" i="30" s="1"/>
  <c r="CJ1398" i="30"/>
  <c r="CJ1190" i="30"/>
  <c r="CJ1075" i="30"/>
  <c r="BO1075" i="30"/>
  <c r="CI1075" i="30" s="1"/>
  <c r="BO1296" i="30"/>
  <c r="CI1296" i="30" s="1"/>
  <c r="BO1144" i="30"/>
  <c r="CI1144" i="30" s="1"/>
  <c r="BO1080" i="30"/>
  <c r="CI1080" i="30" s="1"/>
  <c r="CJ1225" i="30"/>
  <c r="BO1225" i="30"/>
  <c r="CI1225" i="30" s="1"/>
  <c r="CJ954" i="30"/>
  <c r="BO871" i="30"/>
  <c r="CI871" i="30" s="1"/>
  <c r="CJ871" i="30"/>
  <c r="BO721" i="30"/>
  <c r="CI721" i="30" s="1"/>
  <c r="CJ721" i="30"/>
  <c r="BO1103" i="30"/>
  <c r="CI1103" i="30" s="1"/>
  <c r="CJ970" i="30"/>
  <c r="BO852" i="30"/>
  <c r="CI852" i="30" s="1"/>
  <c r="BO904" i="30"/>
  <c r="CI904" i="30" s="1"/>
  <c r="BO1563" i="30"/>
  <c r="CI1563" i="30" s="1"/>
  <c r="BO739" i="30"/>
  <c r="CI739" i="30" s="1"/>
  <c r="BO766" i="30"/>
  <c r="CI766" i="30" s="1"/>
  <c r="CJ841" i="30"/>
  <c r="BO841" i="30"/>
  <c r="CI841" i="30" s="1"/>
  <c r="CJ828" i="30"/>
  <c r="BO828" i="30"/>
  <c r="CI828" i="30" s="1"/>
  <c r="BO899" i="30"/>
  <c r="CI899" i="30" s="1"/>
  <c r="BO628" i="30"/>
  <c r="CI628" i="30" s="1"/>
  <c r="BO707" i="30"/>
  <c r="CI707" i="30" s="1"/>
  <c r="CJ596" i="30"/>
  <c r="BO596" i="30"/>
  <c r="CI596" i="30" s="1"/>
  <c r="BO570" i="30"/>
  <c r="CI570" i="30" s="1"/>
  <c r="BO512" i="30"/>
  <c r="CI512" i="30" s="1"/>
  <c r="CJ650" i="30"/>
  <c r="BO650" i="30"/>
  <c r="CI650" i="30" s="1"/>
  <c r="BO774" i="30"/>
  <c r="CI774" i="30" s="1"/>
  <c r="BO656" i="30"/>
  <c r="CI656" i="30" s="1"/>
  <c r="CJ846" i="30"/>
  <c r="BO796" i="30"/>
  <c r="CI796" i="30" s="1"/>
  <c r="CJ796" i="30"/>
  <c r="CJ990" i="30"/>
  <c r="CJ806" i="30"/>
  <c r="BO806" i="30"/>
  <c r="CI806" i="30" s="1"/>
  <c r="BO937" i="30"/>
  <c r="CI937" i="30" s="1"/>
  <c r="CJ1109" i="30"/>
  <c r="BO1109" i="30"/>
  <c r="CI1109" i="30" s="1"/>
  <c r="BO1714" i="30"/>
  <c r="CI1714" i="30" s="1"/>
  <c r="CJ1089" i="30"/>
  <c r="BO1089" i="30"/>
  <c r="CI1089" i="30" s="1"/>
  <c r="CJ1377" i="30"/>
  <c r="BO1377" i="30"/>
  <c r="CI1377" i="30" s="1"/>
  <c r="CJ1373" i="30"/>
  <c r="BO1373" i="30"/>
  <c r="CI1373" i="30" s="1"/>
  <c r="CJ1504" i="30"/>
  <c r="BO1504" i="30"/>
  <c r="CI1504" i="30" s="1"/>
  <c r="BO1449" i="30"/>
  <c r="CI1449" i="30" s="1"/>
  <c r="CJ1436" i="30"/>
  <c r="BO1436" i="30"/>
  <c r="CI1436" i="30" s="1"/>
  <c r="BO1693" i="30"/>
  <c r="CI1693" i="30" s="1"/>
  <c r="BO1653" i="30"/>
  <c r="CI1653" i="30" s="1"/>
  <c r="CJ1366" i="30"/>
  <c r="CJ1732" i="30"/>
  <c r="CJ2066" i="30"/>
  <c r="CJ1259" i="30"/>
  <c r="CJ1361" i="30"/>
  <c r="CJ1165" i="30"/>
  <c r="BO693" i="30"/>
  <c r="CI693" i="30" s="1"/>
  <c r="BO1775" i="30"/>
  <c r="CI1775" i="30" s="1"/>
  <c r="CJ1775" i="30"/>
  <c r="BO1311" i="30"/>
  <c r="CI1311" i="30" s="1"/>
  <c r="CJ1499" i="30"/>
  <c r="BO1499" i="30"/>
  <c r="CI1499" i="30" s="1"/>
  <c r="CJ1591" i="30"/>
  <c r="BO1591" i="30"/>
  <c r="CI1591" i="30" s="1"/>
  <c r="BO613" i="30"/>
  <c r="CI613" i="30" s="1"/>
  <c r="CJ571" i="30"/>
  <c r="CJ1897" i="30"/>
  <c r="BO1897" i="30"/>
  <c r="CI1897" i="30" s="1"/>
  <c r="BO2058" i="30"/>
  <c r="CI2058" i="30" s="1"/>
  <c r="CJ1871" i="30"/>
  <c r="BO1871" i="30"/>
  <c r="CI1871" i="30" s="1"/>
  <c r="CJ1882" i="30"/>
  <c r="BO1882" i="30"/>
  <c r="CI1882" i="30" s="1"/>
  <c r="BO2083" i="30"/>
  <c r="CI2083" i="30" s="1"/>
  <c r="CJ2032" i="30"/>
  <c r="BO2032" i="30"/>
  <c r="CI2032" i="30" s="1"/>
  <c r="CJ1946" i="30"/>
  <c r="BO1946" i="30"/>
  <c r="CI1946" i="30" s="1"/>
  <c r="BO1831" i="30"/>
  <c r="CI1831" i="30" s="1"/>
  <c r="CJ1902" i="30"/>
  <c r="BO1902" i="30"/>
  <c r="CI1902" i="30" s="1"/>
  <c r="CJ2003" i="30"/>
  <c r="BO2003" i="30"/>
  <c r="CI2003" i="30" s="1"/>
  <c r="CJ1877" i="30"/>
  <c r="BO1877" i="30"/>
  <c r="CI1877" i="30" s="1"/>
  <c r="BO2100" i="30"/>
  <c r="CI2100" i="30" s="1"/>
  <c r="BO2106" i="30"/>
  <c r="CI2106" i="30" s="1"/>
  <c r="BO1885" i="30"/>
  <c r="CI1885" i="30" s="1"/>
  <c r="CJ1870" i="30"/>
  <c r="BO1870" i="30"/>
  <c r="CI1870" i="30" s="1"/>
  <c r="BO2096" i="30"/>
  <c r="CI2096" i="30" s="1"/>
  <c r="BO1891" i="30"/>
  <c r="CI1891" i="30" s="1"/>
  <c r="CJ1894" i="30"/>
  <c r="BO1894" i="30"/>
  <c r="CI1894" i="30" s="1"/>
  <c r="BO2005" i="30"/>
  <c r="CI2005" i="30" s="1"/>
  <c r="CJ2084" i="30"/>
  <c r="BO2084" i="30"/>
  <c r="CI2084" i="30" s="1"/>
  <c r="BO2081" i="30"/>
  <c r="CI2081" i="30" s="1"/>
  <c r="CJ1899" i="30"/>
  <c r="BO1899" i="30"/>
  <c r="CI1899" i="30" s="1"/>
  <c r="CJ1797" i="30"/>
  <c r="BO1797" i="30"/>
  <c r="CI1797" i="30" s="1"/>
  <c r="BO1825" i="30"/>
  <c r="CI1825" i="30" s="1"/>
  <c r="CJ1778" i="30"/>
  <c r="BO1851" i="30"/>
  <c r="CI1851" i="30" s="1"/>
  <c r="CJ1851" i="30"/>
  <c r="BO1983" i="30"/>
  <c r="CI1983" i="30" s="1"/>
  <c r="CJ1983" i="30"/>
  <c r="BO2109" i="30"/>
  <c r="CI2109" i="30" s="1"/>
  <c r="BO2045" i="30"/>
  <c r="CI2045" i="30" s="1"/>
  <c r="CJ2045" i="30"/>
  <c r="BO1959" i="30"/>
  <c r="CI1959" i="30" s="1"/>
  <c r="CJ1959" i="30"/>
  <c r="BO1939" i="30"/>
  <c r="CI1939" i="30" s="1"/>
  <c r="CJ1939" i="30"/>
  <c r="BO1989" i="30"/>
  <c r="CI1989" i="30" s="1"/>
  <c r="CJ1989" i="30"/>
  <c r="BO1852" i="30"/>
  <c r="CI1852" i="30" s="1"/>
  <c r="BO1854" i="30"/>
  <c r="CI1854" i="30" s="1"/>
  <c r="BO1832" i="30"/>
  <c r="CI1832" i="30" s="1"/>
  <c r="BO1997" i="30"/>
  <c r="CI1997" i="30" s="1"/>
  <c r="CJ1997" i="30"/>
  <c r="CJ1235" i="30"/>
  <c r="BO1235" i="30"/>
  <c r="CI1235" i="30" s="1"/>
  <c r="CJ1167" i="30"/>
  <c r="BO1167" i="30"/>
  <c r="CI1167" i="30" s="1"/>
  <c r="CJ1672" i="30"/>
  <c r="BO1672" i="30"/>
  <c r="CI1672" i="30" s="1"/>
  <c r="BO1452" i="30"/>
  <c r="CI1452" i="30" s="1"/>
  <c r="BO505" i="30"/>
  <c r="CI505" i="30" s="1"/>
  <c r="BO1245" i="30"/>
  <c r="CI1245" i="30" s="1"/>
  <c r="CJ1245" i="30"/>
  <c r="BO669" i="30"/>
  <c r="CI669" i="30" s="1"/>
  <c r="CJ669" i="30"/>
  <c r="BO1724" i="30"/>
  <c r="CI1724" i="30" s="1"/>
  <c r="CJ1724" i="30"/>
  <c r="BO1743" i="30"/>
  <c r="CI1743" i="30" s="1"/>
  <c r="BO1493" i="30"/>
  <c r="CI1493" i="30" s="1"/>
  <c r="CJ1493" i="30"/>
  <c r="BO1700" i="30"/>
  <c r="CI1700" i="30" s="1"/>
  <c r="BO1304" i="30"/>
  <c r="CI1304" i="30" s="1"/>
  <c r="CJ1098" i="30"/>
  <c r="CJ1198" i="30"/>
  <c r="BO892" i="30"/>
  <c r="CI892" i="30" s="1"/>
  <c r="CJ892" i="30"/>
  <c r="BO797" i="30"/>
  <c r="CI797" i="30" s="1"/>
  <c r="CJ797" i="30"/>
  <c r="BO761" i="30"/>
  <c r="CI761" i="30" s="1"/>
  <c r="CJ761" i="30"/>
  <c r="BO754" i="30"/>
  <c r="CI754" i="30" s="1"/>
  <c r="CJ754" i="30"/>
  <c r="BO564" i="30"/>
  <c r="CI564" i="30" s="1"/>
  <c r="CJ564" i="30"/>
  <c r="CJ595" i="30"/>
  <c r="CJ700" i="30"/>
  <c r="BO700" i="30"/>
  <c r="CI700" i="30" s="1"/>
  <c r="CJ630" i="30"/>
  <c r="BO630" i="30"/>
  <c r="CI630" i="30" s="1"/>
  <c r="CJ786" i="30"/>
  <c r="BO786" i="30"/>
  <c r="CI786" i="30" s="1"/>
  <c r="BO1416" i="30"/>
  <c r="CI1416" i="30" s="1"/>
  <c r="CJ1053" i="30"/>
  <c r="BO1053" i="30"/>
  <c r="CI1053" i="30" s="1"/>
  <c r="BO963" i="30"/>
  <c r="CI963" i="30" s="1"/>
  <c r="BO1488" i="30"/>
  <c r="CI1488" i="30" s="1"/>
  <c r="BO1406" i="30"/>
  <c r="CI1406" i="30" s="1"/>
  <c r="CJ1570" i="30"/>
  <c r="BO1570" i="30"/>
  <c r="CI1570" i="30" s="1"/>
  <c r="CJ1761" i="30"/>
  <c r="BO1761" i="30"/>
  <c r="CI1761" i="30" s="1"/>
  <c r="BO1699" i="30"/>
  <c r="CI1699" i="30" s="1"/>
  <c r="CJ1698" i="30"/>
  <c r="BO1698" i="30"/>
  <c r="CI1698" i="30" s="1"/>
  <c r="BO1675" i="30"/>
  <c r="CI1675" i="30" s="1"/>
  <c r="CJ1505" i="30"/>
  <c r="BO1505" i="30"/>
  <c r="CI1505" i="30" s="1"/>
  <c r="BO1514" i="30"/>
  <c r="CI1514" i="30" s="1"/>
  <c r="CJ1513" i="30"/>
  <c r="BO1513" i="30"/>
  <c r="CI1513" i="30" s="1"/>
  <c r="BO1339" i="30"/>
  <c r="CI1339" i="30" s="1"/>
  <c r="BO1378" i="30"/>
  <c r="CI1378" i="30" s="1"/>
  <c r="BO1549" i="30"/>
  <c r="CI1549" i="30" s="1"/>
  <c r="CJ1276" i="30"/>
  <c r="BO1276" i="30"/>
  <c r="CI1276" i="30" s="1"/>
  <c r="BO1278" i="30"/>
  <c r="CI1278" i="30" s="1"/>
  <c r="CJ1318" i="30"/>
  <c r="BO1318" i="30"/>
  <c r="CI1318" i="30" s="1"/>
  <c r="BO1067" i="30"/>
  <c r="CI1067" i="30" s="1"/>
  <c r="CJ1222" i="30"/>
  <c r="CJ950" i="30"/>
  <c r="BO769" i="30"/>
  <c r="CI769" i="30" s="1"/>
  <c r="CJ769" i="30"/>
  <c r="BO1095" i="30"/>
  <c r="CI1095" i="30" s="1"/>
  <c r="CJ1095" i="30"/>
  <c r="BO844" i="30"/>
  <c r="CI844" i="30" s="1"/>
  <c r="CJ844" i="30"/>
  <c r="BO809" i="30"/>
  <c r="CI809" i="30" s="1"/>
  <c r="CJ809" i="30"/>
  <c r="CJ934" i="30"/>
  <c r="CJ875" i="30"/>
  <c r="BO875" i="30"/>
  <c r="CI875" i="30" s="1"/>
  <c r="BO771" i="30"/>
  <c r="CI771" i="30" s="1"/>
  <c r="BO833" i="30"/>
  <c r="CI833" i="30" s="1"/>
  <c r="BO703" i="30"/>
  <c r="CI703" i="30" s="1"/>
  <c r="CJ555" i="30"/>
  <c r="BO522" i="30"/>
  <c r="CI522" i="30" s="1"/>
  <c r="BO606" i="30"/>
  <c r="CI606" i="30" s="1"/>
  <c r="CJ606" i="30"/>
  <c r="BO695" i="30"/>
  <c r="CI695" i="30" s="1"/>
  <c r="CJ695" i="30"/>
  <c r="BO1101" i="30"/>
  <c r="CI1101" i="30" s="1"/>
  <c r="BO1337" i="30"/>
  <c r="CI1337" i="30" s="1"/>
  <c r="BO1445" i="30"/>
  <c r="CI1445" i="30" s="1"/>
  <c r="CJ1445" i="30"/>
  <c r="BO1744" i="30"/>
  <c r="CI1744" i="30" s="1"/>
  <c r="BO1696" i="30"/>
  <c r="CI1696" i="30" s="1"/>
  <c r="BO1535" i="30"/>
  <c r="CI1535" i="30" s="1"/>
  <c r="CJ1535" i="30"/>
  <c r="BO1300" i="30"/>
  <c r="CI1300" i="30" s="1"/>
  <c r="CJ1300" i="30"/>
  <c r="BO1517" i="30"/>
  <c r="CI1517" i="30" s="1"/>
  <c r="BO1191" i="30"/>
  <c r="CI1191" i="30" s="1"/>
  <c r="CJ1191" i="30"/>
  <c r="BO1163" i="30"/>
  <c r="CI1163" i="30" s="1"/>
  <c r="CJ1163" i="30"/>
  <c r="CJ1122" i="30"/>
  <c r="CJ821" i="30"/>
  <c r="BO821" i="30"/>
  <c r="CI821" i="30" s="1"/>
  <c r="BO939" i="30"/>
  <c r="CI939" i="30" s="1"/>
  <c r="BO644" i="30"/>
  <c r="CI644" i="30" s="1"/>
  <c r="BO827" i="30"/>
  <c r="CI827" i="30" s="1"/>
  <c r="CJ532" i="30"/>
  <c r="BO532" i="30"/>
  <c r="CI532" i="30" s="1"/>
  <c r="BO503" i="30"/>
  <c r="CI503" i="30" s="1"/>
  <c r="CJ958" i="30"/>
  <c r="BO1713" i="30"/>
  <c r="CI1713" i="30" s="1"/>
  <c r="BO1333" i="30"/>
  <c r="CI1333" i="30" s="1"/>
  <c r="CJ1333" i="30"/>
  <c r="BO1597" i="30"/>
  <c r="CI1597" i="30" s="1"/>
  <c r="CJ1597" i="30"/>
  <c r="BO616" i="30"/>
  <c r="CI616" i="30" s="1"/>
  <c r="CJ616" i="30"/>
  <c r="CJ535" i="30"/>
  <c r="CJ974" i="30"/>
  <c r="CJ858" i="30"/>
  <c r="CJ1011" i="30"/>
  <c r="BO1011" i="30"/>
  <c r="CI1011" i="30" s="1"/>
  <c r="BO1297" i="30"/>
  <c r="CI1297" i="30" s="1"/>
  <c r="BO1689" i="30"/>
  <c r="CI1689" i="30" s="1"/>
  <c r="BO1635" i="30"/>
  <c r="CI1635" i="30" s="1"/>
  <c r="CJ1459" i="30"/>
  <c r="BO1459" i="30"/>
  <c r="CI1459" i="30" s="1"/>
  <c r="BO1534" i="30"/>
  <c r="CI1534" i="30" s="1"/>
  <c r="BO1330" i="30"/>
  <c r="CI1330" i="30" s="1"/>
  <c r="CJ1212" i="30"/>
  <c r="BO1248" i="30"/>
  <c r="CI1248" i="30" s="1"/>
  <c r="CJ978" i="30"/>
  <c r="BO1063" i="30"/>
  <c r="CI1063" i="30" s="1"/>
  <c r="CJ1063" i="30"/>
  <c r="BO1482" i="30"/>
  <c r="CI1482" i="30" s="1"/>
  <c r="CJ1482" i="30"/>
  <c r="BO685" i="30"/>
  <c r="CI685" i="30" s="1"/>
  <c r="BO556" i="30"/>
  <c r="CI556" i="30" s="1"/>
  <c r="CJ556" i="30"/>
  <c r="CJ553" i="30"/>
  <c r="BO762" i="30"/>
  <c r="CI762" i="30" s="1"/>
  <c r="CJ826" i="30"/>
  <c r="BO979" i="30"/>
  <c r="CI979" i="30" s="1"/>
  <c r="CJ979" i="30"/>
  <c r="BO1552" i="30"/>
  <c r="CI1552" i="30" s="1"/>
  <c r="BO1731" i="30"/>
  <c r="CI1731" i="30" s="1"/>
  <c r="BO1666" i="30"/>
  <c r="CI1666" i="30" s="1"/>
  <c r="CJ1666" i="30"/>
  <c r="BO1643" i="30"/>
  <c r="CI1643" i="30" s="1"/>
  <c r="CJ1643" i="30"/>
  <c r="BO1611" i="30"/>
  <c r="CI1611" i="30" s="1"/>
  <c r="CJ1611" i="30"/>
  <c r="BO1663" i="30"/>
  <c r="CI1663" i="30" s="1"/>
  <c r="BO1636" i="30"/>
  <c r="CI1636" i="30" s="1"/>
  <c r="BO1444" i="30"/>
  <c r="CI1444" i="30" s="1"/>
  <c r="BO1240" i="30"/>
  <c r="CI1240" i="30" s="1"/>
  <c r="CJ1240" i="30"/>
  <c r="BO1367" i="30"/>
  <c r="CI1367" i="30" s="1"/>
  <c r="BO1348" i="30"/>
  <c r="CI1348" i="30" s="1"/>
  <c r="CJ1348" i="30"/>
  <c r="CJ1142" i="30"/>
  <c r="BO944" i="30"/>
  <c r="CI944" i="30" s="1"/>
  <c r="BO980" i="30"/>
  <c r="CI980" i="30" s="1"/>
  <c r="CJ1146" i="30"/>
  <c r="BO936" i="30"/>
  <c r="CI936" i="30" s="1"/>
  <c r="BO845" i="30"/>
  <c r="CI845" i="30" s="1"/>
  <c r="CJ845" i="30"/>
  <c r="BO1047" i="30"/>
  <c r="CI1047" i="30" s="1"/>
  <c r="CJ1047" i="30"/>
  <c r="BO880" i="30"/>
  <c r="CI880" i="30" s="1"/>
  <c r="CJ1010" i="30"/>
  <c r="BO749" i="30"/>
  <c r="CI749" i="30" s="1"/>
  <c r="CJ619" i="30"/>
  <c r="BO612" i="30"/>
  <c r="CI612" i="30" s="1"/>
  <c r="BO604" i="30"/>
  <c r="CI604" i="30" s="1"/>
  <c r="CJ604" i="30"/>
  <c r="BO730" i="30"/>
  <c r="CI730" i="30" s="1"/>
  <c r="CJ730" i="30"/>
  <c r="BO546" i="30"/>
  <c r="CI546" i="30" s="1"/>
  <c r="CJ546" i="30"/>
  <c r="CJ519" i="30"/>
  <c r="CJ822" i="30"/>
  <c r="BO743" i="30"/>
  <c r="CI743" i="30" s="1"/>
  <c r="CJ743" i="30"/>
  <c r="BO1085" i="30"/>
  <c r="CI1085" i="30" s="1"/>
  <c r="BO1129" i="30"/>
  <c r="CI1129" i="30" s="1"/>
  <c r="CJ1129" i="30"/>
  <c r="BO1349" i="30"/>
  <c r="CI1349" i="30" s="1"/>
  <c r="CJ1349" i="30"/>
  <c r="BO1413" i="30"/>
  <c r="CI1413" i="30" s="1"/>
  <c r="CJ1413" i="30"/>
  <c r="BO1645" i="30"/>
  <c r="CI1645" i="30" s="1"/>
  <c r="BO1728" i="30"/>
  <c r="CI1728" i="30" s="1"/>
  <c r="CJ1728" i="30"/>
  <c r="BO1716" i="30"/>
  <c r="CI1716" i="30" s="1"/>
  <c r="CJ1716" i="30"/>
  <c r="BO1604" i="30"/>
  <c r="CI1604" i="30" s="1"/>
  <c r="CJ1604" i="30"/>
  <c r="BO1671" i="30"/>
  <c r="CI1671" i="30" s="1"/>
  <c r="CJ1671" i="30"/>
  <c r="BO1691" i="30"/>
  <c r="CI1691" i="30" s="1"/>
  <c r="CJ1691" i="30"/>
  <c r="BO1620" i="30"/>
  <c r="CI1620" i="30" s="1"/>
  <c r="CJ1620" i="30"/>
  <c r="BO1626" i="30"/>
  <c r="CI1626" i="30" s="1"/>
  <c r="CJ1626" i="30"/>
  <c r="BO1509" i="30"/>
  <c r="CI1509" i="30" s="1"/>
  <c r="BO1606" i="30"/>
  <c r="CI1606" i="30" s="1"/>
  <c r="CJ1606" i="30"/>
  <c r="BO1507" i="30"/>
  <c r="CI1507" i="30" s="1"/>
  <c r="BO1489" i="30"/>
  <c r="CI1489" i="30" s="1"/>
  <c r="CJ1489" i="30"/>
  <c r="BO1331" i="30"/>
  <c r="CI1331" i="30" s="1"/>
  <c r="BO1476" i="30"/>
  <c r="CI1476" i="30" s="1"/>
  <c r="CJ1476" i="30"/>
  <c r="BO1360" i="30"/>
  <c r="CI1360" i="30" s="1"/>
  <c r="CJ1360" i="30"/>
  <c r="BO1256" i="30"/>
  <c r="CI1256" i="30" s="1"/>
  <c r="CJ1256" i="30"/>
  <c r="BO1511" i="30"/>
  <c r="CI1511" i="30" s="1"/>
  <c r="CJ1511" i="30"/>
  <c r="BO1375" i="30"/>
  <c r="CI1375" i="30" s="1"/>
  <c r="CJ1375" i="30"/>
  <c r="BO1435" i="30"/>
  <c r="CI1435" i="30" s="1"/>
  <c r="CJ1435" i="30"/>
  <c r="BO1168" i="30"/>
  <c r="CI1168" i="30" s="1"/>
  <c r="BO1100" i="30"/>
  <c r="CI1100" i="30" s="1"/>
  <c r="CJ1100" i="30"/>
  <c r="BO1024" i="30"/>
  <c r="CI1024" i="30" s="1"/>
  <c r="CJ1024" i="30"/>
  <c r="BO1316" i="30"/>
  <c r="CI1316" i="30" s="1"/>
  <c r="BO1155" i="30"/>
  <c r="CI1155" i="30" s="1"/>
  <c r="CJ1155" i="30"/>
  <c r="BO996" i="30"/>
  <c r="CI996" i="30" s="1"/>
  <c r="CJ1210" i="30"/>
  <c r="BO1120" i="30"/>
  <c r="CI1120" i="30" s="1"/>
  <c r="CJ1056" i="30"/>
  <c r="BO1056" i="30"/>
  <c r="CI1056" i="30" s="1"/>
  <c r="BO971" i="30"/>
  <c r="CI971" i="30" s="1"/>
  <c r="CJ879" i="30"/>
  <c r="BO879" i="30"/>
  <c r="CI879" i="30" s="1"/>
  <c r="CJ815" i="30"/>
  <c r="BO815" i="30"/>
  <c r="CI815" i="30" s="1"/>
  <c r="BO1119" i="30"/>
  <c r="CI1119" i="30" s="1"/>
  <c r="BO951" i="30"/>
  <c r="CI951" i="30" s="1"/>
  <c r="CJ1026" i="30"/>
  <c r="BO888" i="30"/>
  <c r="CI888" i="30" s="1"/>
  <c r="CJ888" i="30"/>
  <c r="BO1025" i="30"/>
  <c r="CI1025" i="30" s="1"/>
  <c r="CJ1025" i="30"/>
  <c r="BO725" i="30"/>
  <c r="CI725" i="30" s="1"/>
  <c r="CJ725" i="30"/>
  <c r="BO702" i="30"/>
  <c r="CI702" i="30" s="1"/>
  <c r="CJ702" i="30"/>
  <c r="BO820" i="30"/>
  <c r="CI820" i="30" s="1"/>
  <c r="CJ820" i="30"/>
  <c r="BO794" i="30"/>
  <c r="CI794" i="30" s="1"/>
  <c r="BO520" i="30"/>
  <c r="CI520" i="30" s="1"/>
  <c r="CJ520" i="30"/>
  <c r="BO540" i="30"/>
  <c r="CI540" i="30" s="1"/>
  <c r="CJ540" i="30"/>
  <c r="BO672" i="30"/>
  <c r="CI672" i="30" s="1"/>
  <c r="BO554" i="30"/>
  <c r="CI554" i="30" s="1"/>
  <c r="BO752" i="30"/>
  <c r="CI752" i="30" s="1"/>
  <c r="CJ752" i="30"/>
  <c r="BO770" i="30"/>
  <c r="CI770" i="30" s="1"/>
  <c r="CJ770" i="30"/>
  <c r="BO562" i="30"/>
  <c r="CI562" i="30" s="1"/>
  <c r="CJ562" i="30"/>
  <c r="BO764" i="30"/>
  <c r="CI764" i="30" s="1"/>
  <c r="CJ764" i="30"/>
  <c r="BO680" i="30"/>
  <c r="CI680" i="30" s="1"/>
  <c r="CJ680" i="30"/>
  <c r="BO726" i="30"/>
  <c r="CI726" i="30" s="1"/>
  <c r="CJ678" i="30"/>
  <c r="BO678" i="30"/>
  <c r="CI678" i="30" s="1"/>
  <c r="BO927" i="30"/>
  <c r="CI927" i="30" s="1"/>
  <c r="BO1093" i="30"/>
  <c r="CI1093" i="30" s="1"/>
  <c r="BO1581" i="30"/>
  <c r="CI1581" i="30" s="1"/>
  <c r="BO1073" i="30"/>
  <c r="CI1073" i="30" s="1"/>
  <c r="CJ1073" i="30"/>
  <c r="BO1437" i="30"/>
  <c r="CI1437" i="30" s="1"/>
  <c r="BO1357" i="30"/>
  <c r="CI1357" i="30" s="1"/>
  <c r="CJ1357" i="30"/>
  <c r="BO1473" i="30"/>
  <c r="CI1473" i="30" s="1"/>
  <c r="CJ1473" i="30"/>
  <c r="BO1429" i="30"/>
  <c r="CI1429" i="30" s="1"/>
  <c r="BO1404" i="30"/>
  <c r="CI1404" i="30" s="1"/>
  <c r="CJ1404" i="30"/>
  <c r="BO1661" i="30"/>
  <c r="CI1661" i="30" s="1"/>
  <c r="BO1734" i="30"/>
  <c r="CI1734" i="30" s="1"/>
  <c r="CJ1734" i="30"/>
  <c r="BO1683" i="30"/>
  <c r="CI1683" i="30" s="1"/>
  <c r="CJ1683" i="30"/>
  <c r="BO1703" i="30"/>
  <c r="CI1703" i="30" s="1"/>
  <c r="CJ1703" i="30"/>
  <c r="BO1752" i="30"/>
  <c r="CI1752" i="30" s="1"/>
  <c r="CJ1752" i="30"/>
  <c r="BO1612" i="30"/>
  <c r="CI1612" i="30" s="1"/>
  <c r="BO1475" i="30"/>
  <c r="CI1475" i="30" s="1"/>
  <c r="CJ1475" i="30"/>
  <c r="BO1562" i="30"/>
  <c r="CI1562" i="30" s="1"/>
  <c r="BO1647" i="30"/>
  <c r="CI1647" i="30" s="1"/>
  <c r="BO1518" i="30"/>
  <c r="CI1518" i="30" s="1"/>
  <c r="CJ1518" i="30"/>
  <c r="BO1347" i="30"/>
  <c r="CI1347" i="30" s="1"/>
  <c r="CJ1347" i="30"/>
  <c r="BO1461" i="30"/>
  <c r="CI1461" i="30" s="1"/>
  <c r="CJ1461" i="30"/>
  <c r="BO1368" i="30"/>
  <c r="CI1368" i="30" s="1"/>
  <c r="CJ1368" i="30"/>
  <c r="BO1224" i="30"/>
  <c r="CI1224" i="30" s="1"/>
  <c r="CJ1224" i="30"/>
  <c r="BO1469" i="30"/>
  <c r="CI1469" i="30" s="1"/>
  <c r="CJ1469" i="30"/>
  <c r="BO1327" i="30"/>
  <c r="CI1327" i="30" s="1"/>
  <c r="CJ1327" i="30"/>
  <c r="BO1390" i="30"/>
  <c r="CI1390" i="30" s="1"/>
  <c r="CJ1390" i="30"/>
  <c r="BO1156" i="30"/>
  <c r="CI1156" i="30" s="1"/>
  <c r="CJ1156" i="30"/>
  <c r="BO1092" i="30"/>
  <c r="CI1092" i="30" s="1"/>
  <c r="CJ1092" i="30"/>
  <c r="BO992" i="30"/>
  <c r="CI992" i="30" s="1"/>
  <c r="CJ992" i="30"/>
  <c r="BO1291" i="30"/>
  <c r="CI1291" i="30" s="1"/>
  <c r="CJ1291" i="30"/>
  <c r="BO1172" i="30"/>
  <c r="CI1172" i="30" s="1"/>
  <c r="CJ1172" i="30"/>
  <c r="BO1028" i="30"/>
  <c r="CI1028" i="30" s="1"/>
  <c r="BO1232" i="30"/>
  <c r="CI1232" i="30" s="1"/>
  <c r="CJ1232" i="30"/>
  <c r="BO1128" i="30"/>
  <c r="CI1128" i="30" s="1"/>
  <c r="CJ1128" i="30"/>
  <c r="BO1064" i="30"/>
  <c r="CI1064" i="30" s="1"/>
  <c r="CJ1064" i="30"/>
  <c r="BO1043" i="30"/>
  <c r="CI1043" i="30" s="1"/>
  <c r="CJ1043" i="30"/>
  <c r="BO919" i="30"/>
  <c r="CI919" i="30" s="1"/>
  <c r="BO855" i="30"/>
  <c r="CI855" i="30" s="1"/>
  <c r="CJ855" i="30"/>
  <c r="CJ1196" i="30"/>
  <c r="BO1071" i="30"/>
  <c r="CI1071" i="30" s="1"/>
  <c r="CJ940" i="30"/>
  <c r="BO940" i="30"/>
  <c r="CI940" i="30" s="1"/>
  <c r="BO1041" i="30"/>
  <c r="CI1041" i="30" s="1"/>
  <c r="BO872" i="30"/>
  <c r="CI872" i="30" s="1"/>
  <c r="CJ961" i="30"/>
  <c r="BO961" i="30"/>
  <c r="CI961" i="30" s="1"/>
  <c r="BO686" i="30"/>
  <c r="CI686" i="30" s="1"/>
  <c r="CJ741" i="30"/>
  <c r="BO741" i="30"/>
  <c r="CI741" i="30" s="1"/>
  <c r="BO811" i="30"/>
  <c r="CI811" i="30" s="1"/>
  <c r="BO772" i="30"/>
  <c r="CI772" i="30" s="1"/>
  <c r="BO835" i="30"/>
  <c r="CI835" i="30" s="1"/>
  <c r="BO572" i="30"/>
  <c r="CI572" i="30" s="1"/>
  <c r="CJ684" i="30"/>
  <c r="BO684" i="30"/>
  <c r="CI684" i="30" s="1"/>
  <c r="BO548" i="30"/>
  <c r="CI548" i="30" s="1"/>
  <c r="CJ550" i="30"/>
  <c r="BO550" i="30"/>
  <c r="CI550" i="30" s="1"/>
  <c r="BO618" i="30"/>
  <c r="CI618" i="30" s="1"/>
  <c r="BO582" i="30"/>
  <c r="CI582" i="30" s="1"/>
  <c r="BO542" i="30"/>
  <c r="CI542" i="30" s="1"/>
  <c r="BO720" i="30"/>
  <c r="CI720" i="30" s="1"/>
  <c r="BO975" i="30"/>
  <c r="CI975" i="30" s="1"/>
  <c r="CJ894" i="30"/>
  <c r="CJ834" i="30"/>
  <c r="CJ1006" i="30"/>
  <c r="BO1141" i="30"/>
  <c r="CI1141" i="30" s="1"/>
  <c r="CJ957" i="30"/>
  <c r="BO957" i="30"/>
  <c r="CI957" i="30" s="1"/>
  <c r="BO1121" i="30"/>
  <c r="CI1121" i="30" s="1"/>
  <c r="BO1258" i="30"/>
  <c r="CI1258" i="30" s="1"/>
  <c r="BO1421" i="30"/>
  <c r="CI1421" i="30" s="1"/>
  <c r="CJ1633" i="30"/>
  <c r="BO1633" i="30"/>
  <c r="CI1633" i="30" s="1"/>
  <c r="CJ1496" i="30"/>
  <c r="BO1496" i="30"/>
  <c r="CI1496" i="30" s="1"/>
  <c r="BO1528" i="30"/>
  <c r="CI1528" i="30" s="1"/>
  <c r="CJ1641" i="30"/>
  <c r="BO1641" i="30"/>
  <c r="CI1641" i="30" s="1"/>
  <c r="CJ1745" i="30"/>
  <c r="BO1745" i="30"/>
  <c r="CI1745" i="30" s="1"/>
  <c r="CJ667" i="30"/>
  <c r="BO1754" i="30"/>
  <c r="CI1754" i="30" s="1"/>
  <c r="CJ543" i="30"/>
  <c r="BO917" i="30"/>
  <c r="CI917" i="30" s="1"/>
  <c r="CJ1255" i="30"/>
  <c r="BO1255" i="30"/>
  <c r="CI1255" i="30" s="1"/>
  <c r="CJ1942" i="30"/>
  <c r="BO1942" i="30"/>
  <c r="CI1942" i="30" s="1"/>
  <c r="CJ533" i="30"/>
  <c r="BO1157" i="30"/>
  <c r="CI1157" i="30" s="1"/>
  <c r="BO1374" i="30"/>
  <c r="CI1374" i="30" s="1"/>
  <c r="CJ1374" i="30"/>
  <c r="BO779" i="30"/>
  <c r="CI779" i="30" s="1"/>
  <c r="CJ779" i="30"/>
  <c r="BO1756" i="30"/>
  <c r="CI1756" i="30" s="1"/>
  <c r="CJ1756" i="30"/>
  <c r="BO1263" i="30"/>
  <c r="CI1263" i="30" s="1"/>
  <c r="CJ1263" i="30"/>
  <c r="BO1727" i="30"/>
  <c r="CI1727" i="30" s="1"/>
  <c r="F98" i="31"/>
  <c r="D136" i="31"/>
  <c r="BL33" i="32"/>
  <c r="BN33" i="32" s="1"/>
  <c r="BN14" i="32"/>
  <c r="BO1812" i="30"/>
  <c r="CI1812" i="30" s="1"/>
  <c r="BO1764" i="30"/>
  <c r="CI1764" i="30" s="1"/>
  <c r="BO1212" i="30"/>
  <c r="CI1212" i="30" s="1"/>
  <c r="BO1173" i="30"/>
  <c r="CI1173" i="30" s="1"/>
  <c r="BO665" i="30"/>
  <c r="CI665" i="30" s="1"/>
  <c r="CI649" i="30"/>
  <c r="BO551" i="30"/>
  <c r="CI551" i="30" s="1"/>
  <c r="CJ783" i="30"/>
  <c r="CJ1867" i="30"/>
  <c r="CJ679" i="30"/>
  <c r="CJ921" i="30"/>
  <c r="CJ1265" i="30"/>
  <c r="CJ1013" i="30"/>
  <c r="CJ1253" i="30"/>
  <c r="CJ1640" i="30"/>
  <c r="CJ2019" i="30"/>
  <c r="CJ671" i="30"/>
  <c r="CJ1618" i="30"/>
  <c r="CJ1977" i="30"/>
  <c r="CJ1035" i="30"/>
  <c r="CJ593" i="30"/>
  <c r="F89" i="31"/>
  <c r="F70" i="31"/>
  <c r="AL360" i="32"/>
  <c r="AL306" i="32"/>
  <c r="AL292" i="32"/>
  <c r="AL275" i="32"/>
  <c r="AL273" i="32"/>
  <c r="AL282" i="32"/>
  <c r="AL359" i="32"/>
  <c r="AL269" i="32"/>
  <c r="AL301" i="32"/>
  <c r="E119" i="31"/>
  <c r="F119" i="31" s="1"/>
  <c r="E81" i="31"/>
  <c r="F81" i="31" s="1"/>
  <c r="E43" i="31"/>
  <c r="F43" i="31" s="1"/>
  <c r="E24" i="31"/>
  <c r="F24" i="31" s="1"/>
  <c r="F139" i="31"/>
  <c r="E62" i="31"/>
  <c r="F62" i="31" s="1"/>
  <c r="E100" i="31"/>
  <c r="F100" i="31" s="1"/>
  <c r="BO1808" i="30"/>
  <c r="CI1808" i="30" s="1"/>
  <c r="BO1792" i="30"/>
  <c r="CI1792" i="30" s="1"/>
  <c r="BO1205" i="30"/>
  <c r="CI1205" i="30" s="1"/>
  <c r="BO1222" i="30"/>
  <c r="CI1222" i="30" s="1"/>
  <c r="BO1174" i="30"/>
  <c r="CI1174" i="30" s="1"/>
  <c r="BO1158" i="30"/>
  <c r="CI1158" i="30" s="1"/>
  <c r="BO1094" i="30"/>
  <c r="CI1094" i="30" s="1"/>
  <c r="BO595" i="30"/>
  <c r="CI595" i="30" s="1"/>
  <c r="BO531" i="30"/>
  <c r="CI531" i="30" s="1"/>
  <c r="BO1800" i="30"/>
  <c r="CI1800" i="30" s="1"/>
  <c r="BO1784" i="30"/>
  <c r="CI1784" i="30" s="1"/>
  <c r="BO1230" i="30"/>
  <c r="CI1230" i="30" s="1"/>
  <c r="BO1166" i="30"/>
  <c r="CI1166" i="30" s="1"/>
  <c r="BO1086" i="30"/>
  <c r="CI1086" i="30" s="1"/>
  <c r="BO1038" i="30"/>
  <c r="CI1038" i="30" s="1"/>
  <c r="BO894" i="30"/>
  <c r="CI894" i="30" s="1"/>
  <c r="BO637" i="30"/>
  <c r="CI637" i="30" s="1"/>
  <c r="BO603" i="30"/>
  <c r="CI603" i="30" s="1"/>
  <c r="BO539" i="30"/>
  <c r="CI539" i="30" s="1"/>
  <c r="BO715" i="30"/>
  <c r="CI715" i="30" s="1"/>
  <c r="BO1845" i="30"/>
  <c r="CI1845" i="30" s="1"/>
  <c r="CJ629" i="30"/>
  <c r="BO925" i="30"/>
  <c r="CI925" i="30" s="1"/>
  <c r="CJ1275" i="30"/>
  <c r="BO1275" i="30"/>
  <c r="CI1275" i="30" s="1"/>
  <c r="BO1973" i="30"/>
  <c r="CI1973" i="30" s="1"/>
  <c r="BO2062" i="30"/>
  <c r="CI2062" i="30" s="1"/>
  <c r="CJ2033" i="30"/>
  <c r="BO2033" i="30"/>
  <c r="CI2033" i="30" s="1"/>
  <c r="BO1935" i="30"/>
  <c r="CI1935" i="30" s="1"/>
  <c r="CJ1868" i="30"/>
  <c r="BO1868" i="30"/>
  <c r="CI1868" i="30" s="1"/>
  <c r="CJ1830" i="30"/>
  <c r="BO1830" i="30"/>
  <c r="CI1830" i="30" s="1"/>
  <c r="CJ1810" i="30"/>
  <c r="BO2017" i="30"/>
  <c r="CI2017" i="30" s="1"/>
  <c r="CJ2017" i="30"/>
  <c r="BO2092" i="30"/>
  <c r="CI2092" i="30" s="1"/>
  <c r="CJ2092" i="30"/>
  <c r="BO2074" i="30"/>
  <c r="CI2074" i="30" s="1"/>
  <c r="CJ2074" i="30"/>
  <c r="BO1987" i="30"/>
  <c r="CI1987" i="30" s="1"/>
  <c r="CJ1987" i="30"/>
  <c r="BO1915" i="30"/>
  <c r="CI1915" i="30" s="1"/>
  <c r="BO1961" i="30"/>
  <c r="CI1961" i="30" s="1"/>
  <c r="BO1801" i="30"/>
  <c r="CI1801" i="30" s="1"/>
  <c r="CJ1782" i="30"/>
  <c r="CJ1822" i="30"/>
  <c r="BO2021" i="30"/>
  <c r="CI2021" i="30" s="1"/>
  <c r="CJ2021" i="30"/>
  <c r="BO2051" i="30"/>
  <c r="CI2051" i="30" s="1"/>
  <c r="CJ2051" i="30"/>
  <c r="BO1925" i="30"/>
  <c r="CI1925" i="30" s="1"/>
  <c r="BO1803" i="30"/>
  <c r="CI1803" i="30" s="1"/>
  <c r="CJ1803" i="30"/>
  <c r="CJ1780" i="30"/>
  <c r="CJ1956" i="30"/>
  <c r="BO1956" i="30"/>
  <c r="CI1956" i="30" s="1"/>
  <c r="BO1847" i="30"/>
  <c r="CI1847" i="30" s="1"/>
  <c r="BO1993" i="30"/>
  <c r="CI1993" i="30" s="1"/>
  <c r="BO2054" i="30"/>
  <c r="CI2054" i="30" s="1"/>
  <c r="CJ1923" i="30"/>
  <c r="BO1923" i="30"/>
  <c r="CI1923" i="30" s="1"/>
  <c r="CJ1763" i="30"/>
  <c r="BO1908" i="30"/>
  <c r="CI1908" i="30" s="1"/>
  <c r="BO1992" i="30"/>
  <c r="CI1992" i="30" s="1"/>
  <c r="BO2088" i="30"/>
  <c r="CI2088" i="30" s="1"/>
  <c r="CJ2088" i="30"/>
  <c r="BO2049" i="30"/>
  <c r="CI2049" i="30" s="1"/>
  <c r="CJ2049" i="30"/>
  <c r="BO1922" i="30"/>
  <c r="CI1922" i="30" s="1"/>
  <c r="BO1918" i="30"/>
  <c r="CI1918" i="30" s="1"/>
  <c r="BO1837" i="30"/>
  <c r="CI1837" i="30" s="1"/>
  <c r="CJ1837" i="30"/>
  <c r="CJ1788" i="30"/>
  <c r="BO1979" i="30"/>
  <c r="CI1979" i="30" s="1"/>
  <c r="BO2009" i="30"/>
  <c r="CI2009" i="30" s="1"/>
  <c r="CJ2020" i="30"/>
  <c r="BO2020" i="30"/>
  <c r="CI2020" i="30" s="1"/>
  <c r="BO2115" i="30"/>
  <c r="CI2115" i="30" s="1"/>
  <c r="BO2097" i="30"/>
  <c r="CI2097" i="30" s="1"/>
  <c r="BO2105" i="30"/>
  <c r="CI2105" i="30" s="1"/>
  <c r="CJ2027" i="30"/>
  <c r="BO2027" i="30"/>
  <c r="CI2027" i="30" s="1"/>
  <c r="CJ1978" i="30"/>
  <c r="BO1978" i="30"/>
  <c r="CI1978" i="30" s="1"/>
  <c r="CJ1982" i="30"/>
  <c r="BO1982" i="30"/>
  <c r="CI1982" i="30" s="1"/>
  <c r="BO1955" i="30"/>
  <c r="CI1955" i="30" s="1"/>
  <c r="CJ1904" i="30"/>
  <c r="BO1904" i="30"/>
  <c r="CI1904" i="30" s="1"/>
  <c r="CJ1848" i="30"/>
  <c r="BO1848" i="30"/>
  <c r="CI1848" i="30" s="1"/>
  <c r="CJ1798" i="30"/>
  <c r="BO1799" i="30"/>
  <c r="CI1799" i="30" s="1"/>
  <c r="CJ1799" i="30"/>
  <c r="CJ1772" i="30"/>
  <c r="CJ1952" i="30"/>
  <c r="BO1952" i="30"/>
  <c r="CI1952" i="30" s="1"/>
  <c r="CJ1892" i="30"/>
  <c r="BO1892" i="30"/>
  <c r="CI1892" i="30" s="1"/>
  <c r="CJ1932" i="30"/>
  <c r="BO1932" i="30"/>
  <c r="CI1932" i="30" s="1"/>
  <c r="CJ1940" i="30"/>
  <c r="BO1940" i="30"/>
  <c r="CI1940" i="30" s="1"/>
  <c r="CJ2067" i="30"/>
  <c r="BO2067" i="30"/>
  <c r="CI2067" i="30" s="1"/>
  <c r="BO2072" i="30"/>
  <c r="CI2072" i="30" s="1"/>
  <c r="BO2090" i="30"/>
  <c r="CI2090" i="30" s="1"/>
  <c r="BO2079" i="30"/>
  <c r="CI2079" i="30" s="1"/>
  <c r="CJ2042" i="30"/>
  <c r="BO2042" i="30"/>
  <c r="CI2042" i="30" s="1"/>
  <c r="CJ2023" i="30"/>
  <c r="BO2023" i="30"/>
  <c r="CI2023" i="30" s="1"/>
  <c r="CJ1972" i="30"/>
  <c r="BO1972" i="30"/>
  <c r="CI1972" i="30" s="1"/>
  <c r="BO1951" i="30"/>
  <c r="CI1951" i="30" s="1"/>
  <c r="CJ1910" i="30"/>
  <c r="BO1910" i="30"/>
  <c r="CI1910" i="30" s="1"/>
  <c r="BO1911" i="30"/>
  <c r="CI1911" i="30" s="1"/>
  <c r="BO1890" i="30"/>
  <c r="CI1890" i="30" s="1"/>
  <c r="CJ1840" i="30"/>
  <c r="BO1840" i="30"/>
  <c r="CI1840" i="30" s="1"/>
  <c r="BO1819" i="30"/>
  <c r="CI1819" i="30" s="1"/>
  <c r="BO1873" i="30"/>
  <c r="CI1873" i="30" s="1"/>
  <c r="BO1783" i="30"/>
  <c r="CI1783" i="30" s="1"/>
  <c r="CJ1776" i="30"/>
  <c r="BO1881" i="30"/>
  <c r="CI1881" i="30" s="1"/>
  <c r="CJ1881" i="30"/>
  <c r="BO1913" i="30"/>
  <c r="CI1913" i="30" s="1"/>
  <c r="CJ1913" i="30"/>
  <c r="BO1912" i="30"/>
  <c r="CI1912" i="30" s="1"/>
  <c r="BO2040" i="30"/>
  <c r="CI2040" i="30" s="1"/>
  <c r="CJ2040" i="30"/>
  <c r="BO2091" i="30"/>
  <c r="CI2091" i="30" s="1"/>
  <c r="CJ601" i="30"/>
  <c r="CJ599" i="30"/>
  <c r="BO1257" i="30"/>
  <c r="CI1257" i="30" s="1"/>
  <c r="CJ1257" i="30"/>
  <c r="BO1705" i="30"/>
  <c r="CI1705" i="30" s="1"/>
  <c r="BO1334" i="30"/>
  <c r="CI1334" i="30" s="1"/>
  <c r="CJ1334" i="30"/>
  <c r="CJ569" i="30"/>
  <c r="CJ1279" i="30"/>
  <c r="BO1279" i="30"/>
  <c r="CI1279" i="30" s="1"/>
  <c r="BO747" i="30"/>
  <c r="CI747" i="30" s="1"/>
  <c r="E103" i="31"/>
  <c r="E27" i="31"/>
  <c r="E46" i="31"/>
  <c r="E65" i="31"/>
  <c r="F65" i="31" s="1"/>
  <c r="E122" i="31"/>
  <c r="E84" i="31"/>
  <c r="F142" i="31"/>
  <c r="D103" i="31"/>
  <c r="D27" i="31"/>
  <c r="D46" i="31"/>
  <c r="D84" i="31"/>
  <c r="D122" i="31"/>
  <c r="D65" i="31"/>
  <c r="BO1228" i="30"/>
  <c r="CI1228" i="30" s="1"/>
  <c r="BO1189" i="30"/>
  <c r="CI1189" i="30" s="1"/>
  <c r="BO1138" i="30"/>
  <c r="CI1138" i="30" s="1"/>
  <c r="BO1074" i="30"/>
  <c r="CI1074" i="30" s="1"/>
  <c r="BO882" i="30"/>
  <c r="CI882" i="30" s="1"/>
  <c r="BO823" i="30"/>
  <c r="CI823" i="30" s="1"/>
  <c r="BO657" i="30"/>
  <c r="CI657" i="30" s="1"/>
  <c r="BO545" i="30"/>
  <c r="CI545" i="30" s="1"/>
  <c r="BO529" i="30"/>
  <c r="CI529" i="30" s="1"/>
  <c r="CY27" i="30"/>
  <c r="BO931" i="30"/>
  <c r="CI931" i="30" s="1"/>
  <c r="CJ633" i="30"/>
  <c r="BO991" i="30"/>
  <c r="CI991" i="30" s="1"/>
  <c r="CJ991" i="30"/>
  <c r="BO1402" i="30"/>
  <c r="CI1402" i="30" s="1"/>
  <c r="CJ1931" i="30"/>
  <c r="CJ515" i="30"/>
  <c r="CJ611" i="30"/>
  <c r="CJ989" i="30"/>
  <c r="BO989" i="30"/>
  <c r="CI989" i="30" s="1"/>
  <c r="CJ1285" i="30"/>
  <c r="BO1285" i="30"/>
  <c r="CI1285" i="30" s="1"/>
  <c r="CJ1725" i="30"/>
  <c r="BO1725" i="30"/>
  <c r="CI1725" i="30" s="1"/>
  <c r="BO1687" i="30"/>
  <c r="CI1687" i="30" s="1"/>
  <c r="BO1622" i="30"/>
  <c r="CI1622" i="30" s="1"/>
  <c r="CJ1582" i="30"/>
  <c r="BO1582" i="30"/>
  <c r="CI1582" i="30" s="1"/>
  <c r="CJ1600" i="30"/>
  <c r="BO1600" i="30"/>
  <c r="CI1600" i="30" s="1"/>
  <c r="CJ1408" i="30"/>
  <c r="BO1408" i="30"/>
  <c r="CI1408" i="30" s="1"/>
  <c r="CJ1690" i="30"/>
  <c r="BO1690" i="30"/>
  <c r="CI1690" i="30" s="1"/>
  <c r="BO1335" i="30"/>
  <c r="CI1335" i="30" s="1"/>
  <c r="CJ1332" i="30"/>
  <c r="BO1332" i="30"/>
  <c r="CI1332" i="30" s="1"/>
  <c r="CJ1126" i="30"/>
  <c r="BO1484" i="30"/>
  <c r="CI1484" i="30" s="1"/>
  <c r="CJ1484" i="30"/>
  <c r="BO1115" i="30"/>
  <c r="CI1115" i="30" s="1"/>
  <c r="CJ1115" i="30"/>
  <c r="BO1208" i="30"/>
  <c r="CI1208" i="30" s="1"/>
  <c r="CJ1208" i="30"/>
  <c r="CJ1066" i="30"/>
  <c r="BO829" i="30"/>
  <c r="CI829" i="30" s="1"/>
  <c r="BO1143" i="30"/>
  <c r="CI1143" i="30" s="1"/>
  <c r="CJ983" i="30"/>
  <c r="BO983" i="30"/>
  <c r="CI983" i="30" s="1"/>
  <c r="BO883" i="30"/>
  <c r="CI883" i="30" s="1"/>
  <c r="BO843" i="30"/>
  <c r="CI843" i="30" s="1"/>
  <c r="CJ642" i="30"/>
  <c r="BO642" i="30"/>
  <c r="CI642" i="30" s="1"/>
  <c r="CJ581" i="30"/>
  <c r="CJ549" i="30"/>
  <c r="BO704" i="30"/>
  <c r="CI704" i="30" s="1"/>
  <c r="BO626" i="30"/>
  <c r="CI626" i="30" s="1"/>
  <c r="BO758" i="30"/>
  <c r="CI758" i="30" s="1"/>
  <c r="BO814" i="30"/>
  <c r="CI814" i="30" s="1"/>
  <c r="CJ1117" i="30"/>
  <c r="BO1117" i="30"/>
  <c r="CI1117" i="30" s="1"/>
  <c r="CJ1027" i="30"/>
  <c r="BO1027" i="30"/>
  <c r="CI1027" i="30" s="1"/>
  <c r="CJ1317" i="30"/>
  <c r="BO1317" i="30"/>
  <c r="CI1317" i="30" s="1"/>
  <c r="CJ1520" i="30"/>
  <c r="BO1520" i="30"/>
  <c r="CI1520" i="30" s="1"/>
  <c r="CJ1456" i="30"/>
  <c r="BO1456" i="30"/>
  <c r="CI1456" i="30" s="1"/>
  <c r="CJ1614" i="30"/>
  <c r="BO1614" i="30"/>
  <c r="CI1614" i="30" s="1"/>
  <c r="BO1751" i="30"/>
  <c r="CI1751" i="30" s="1"/>
  <c r="CJ1656" i="30"/>
  <c r="BO1656" i="30"/>
  <c r="CI1656" i="30" s="1"/>
  <c r="CJ1655" i="30"/>
  <c r="BO1655" i="30"/>
  <c r="CI1655" i="30" s="1"/>
  <c r="BO1632" i="30"/>
  <c r="CI1632" i="30" s="1"/>
  <c r="BO1391" i="30"/>
  <c r="CI1391" i="30" s="1"/>
  <c r="CJ1427" i="30"/>
  <c r="BO1427" i="30"/>
  <c r="CI1427" i="30" s="1"/>
  <c r="BO1415" i="30"/>
  <c r="CI1415" i="30" s="1"/>
  <c r="CJ1236" i="30"/>
  <c r="BO1346" i="30"/>
  <c r="CI1346" i="30" s="1"/>
  <c r="CJ1346" i="30"/>
  <c r="BO1466" i="30"/>
  <c r="CI1466" i="30" s="1"/>
  <c r="CJ1466" i="30"/>
  <c r="BO1442" i="30"/>
  <c r="CI1442" i="30" s="1"/>
  <c r="CJ1442" i="30"/>
  <c r="BO1215" i="30"/>
  <c r="CI1215" i="30" s="1"/>
  <c r="CJ1070" i="30"/>
  <c r="CJ1223" i="30"/>
  <c r="BO1223" i="30"/>
  <c r="CI1223" i="30" s="1"/>
  <c r="BO948" i="30"/>
  <c r="CI948" i="30" s="1"/>
  <c r="BO1176" i="30"/>
  <c r="CI1176" i="30" s="1"/>
  <c r="BO1032" i="30"/>
  <c r="CI1032" i="30" s="1"/>
  <c r="CJ901" i="30"/>
  <c r="BO901" i="30"/>
  <c r="CI901" i="30" s="1"/>
  <c r="BO1302" i="30"/>
  <c r="CI1302" i="30" s="1"/>
  <c r="CJ1030" i="30"/>
  <c r="CJ1002" i="30"/>
  <c r="BO915" i="30"/>
  <c r="CI915" i="30" s="1"/>
  <c r="CJ808" i="30"/>
  <c r="BO808" i="30"/>
  <c r="CI808" i="30" s="1"/>
  <c r="CJ805" i="30"/>
  <c r="BO805" i="30"/>
  <c r="CI805" i="30" s="1"/>
  <c r="CJ690" i="30"/>
  <c r="BO690" i="30"/>
  <c r="CI690" i="30" s="1"/>
  <c r="CJ645" i="30"/>
  <c r="BO636" i="30"/>
  <c r="CI636" i="30" s="1"/>
  <c r="CJ517" i="30"/>
  <c r="CJ573" i="30"/>
  <c r="BO590" i="30"/>
  <c r="CI590" i="30" s="1"/>
  <c r="CJ590" i="30"/>
  <c r="BO791" i="30"/>
  <c r="CI791" i="30" s="1"/>
  <c r="CJ791" i="30"/>
  <c r="CJ1234" i="30"/>
  <c r="BO1306" i="30"/>
  <c r="CI1306" i="30" s="1"/>
  <c r="CJ1420" i="30"/>
  <c r="BO1420" i="30"/>
  <c r="CI1420" i="30" s="1"/>
  <c r="CJ1721" i="30"/>
  <c r="BO1721" i="30"/>
  <c r="CI1721" i="30" s="1"/>
  <c r="CJ1596" i="30"/>
  <c r="BO1596" i="30"/>
  <c r="CI1596" i="30" s="1"/>
  <c r="CJ1695" i="30"/>
  <c r="BO1695" i="30"/>
  <c r="CI1695" i="30" s="1"/>
  <c r="CJ1460" i="30"/>
  <c r="BO1460" i="30"/>
  <c r="CI1460" i="30" s="1"/>
  <c r="BO1383" i="30"/>
  <c r="CI1383" i="30" s="1"/>
  <c r="CJ1118" i="30"/>
  <c r="BO1012" i="30"/>
  <c r="CI1012" i="30" s="1"/>
  <c r="CJ1058" i="30"/>
  <c r="BO1270" i="30"/>
  <c r="CI1270" i="30" s="1"/>
  <c r="BO1036" i="30"/>
  <c r="CI1036" i="30" s="1"/>
  <c r="BO756" i="30"/>
  <c r="CI756" i="30" s="1"/>
  <c r="BO584" i="30"/>
  <c r="CI584" i="30" s="1"/>
  <c r="CJ585" i="30"/>
  <c r="BO706" i="30"/>
  <c r="CI706" i="30" s="1"/>
  <c r="CJ706" i="30"/>
  <c r="CJ890" i="30"/>
  <c r="BO1049" i="30"/>
  <c r="CI1049" i="30" s="1"/>
  <c r="CJ1457" i="30"/>
  <c r="BO1457" i="30"/>
  <c r="CI1457" i="30" s="1"/>
  <c r="BO1569" i="30"/>
  <c r="CI1569" i="30" s="1"/>
  <c r="BO768" i="30"/>
  <c r="CI768" i="30" s="1"/>
  <c r="CJ862" i="30"/>
  <c r="BO1313" i="30"/>
  <c r="CI1313" i="30" s="1"/>
  <c r="CJ1313" i="30"/>
  <c r="BO1145" i="30"/>
  <c r="CI1145" i="30" s="1"/>
  <c r="CJ1145" i="30"/>
  <c r="BO1681" i="30"/>
  <c r="CI1681" i="30" s="1"/>
  <c r="BO1701" i="30"/>
  <c r="CI1701" i="30" s="1"/>
  <c r="CJ1701" i="30"/>
  <c r="BO1736" i="30"/>
  <c r="CI1736" i="30" s="1"/>
  <c r="BO1573" i="30"/>
  <c r="CI1573" i="30" s="1"/>
  <c r="CJ1573" i="30"/>
  <c r="BO1668" i="30"/>
  <c r="CI1668" i="30" s="1"/>
  <c r="CJ1668" i="30"/>
  <c r="BO1658" i="30"/>
  <c r="CI1658" i="30" s="1"/>
  <c r="BO1356" i="30"/>
  <c r="CI1356" i="30" s="1"/>
  <c r="BO976" i="30"/>
  <c r="CI976" i="30" s="1"/>
  <c r="CJ1154" i="30"/>
  <c r="BO853" i="30"/>
  <c r="CI853" i="30" s="1"/>
  <c r="BO876" i="30"/>
  <c r="CI876" i="30" s="1"/>
  <c r="BO729" i="30"/>
  <c r="CI729" i="30" s="1"/>
  <c r="CJ748" i="30"/>
  <c r="BO748" i="30"/>
  <c r="CI748" i="30" s="1"/>
  <c r="CJ615" i="30"/>
  <c r="BO530" i="30"/>
  <c r="CI530" i="30" s="1"/>
  <c r="BO1039" i="30"/>
  <c r="CI1039" i="30" s="1"/>
  <c r="BO969" i="30"/>
  <c r="CI969" i="30" s="1"/>
  <c r="CJ969" i="30"/>
  <c r="BO1113" i="30"/>
  <c r="CI1113" i="30" s="1"/>
  <c r="CJ1113" i="30"/>
  <c r="BO1512" i="30"/>
  <c r="CI1512" i="30" s="1"/>
  <c r="BO1711" i="30"/>
  <c r="CI1711" i="30" s="1"/>
  <c r="BO1623" i="30"/>
  <c r="CI1623" i="30" s="1"/>
  <c r="BO1564" i="30"/>
  <c r="CI1564" i="30" s="1"/>
  <c r="BO1567" i="30"/>
  <c r="CI1567" i="30" s="1"/>
  <c r="CJ1567" i="30"/>
  <c r="BO1566" i="30"/>
  <c r="CI1566" i="30" s="1"/>
  <c r="BO1355" i="30"/>
  <c r="CI1355" i="30" s="1"/>
  <c r="BO1386" i="30"/>
  <c r="CI1386" i="30" s="1"/>
  <c r="CJ1386" i="30"/>
  <c r="BO1615" i="30"/>
  <c r="CI1615" i="30" s="1"/>
  <c r="CJ1615" i="30"/>
  <c r="BO1308" i="30"/>
  <c r="CI1308" i="30" s="1"/>
  <c r="BO1294" i="30"/>
  <c r="CI1294" i="30" s="1"/>
  <c r="CJ1294" i="30"/>
  <c r="CJ1110" i="30"/>
  <c r="CJ1195" i="30"/>
  <c r="BO1195" i="30"/>
  <c r="CI1195" i="30" s="1"/>
  <c r="BO1453" i="30"/>
  <c r="CI1453" i="30" s="1"/>
  <c r="CJ1114" i="30"/>
  <c r="BO965" i="30"/>
  <c r="CI965" i="30" s="1"/>
  <c r="CJ965" i="30"/>
  <c r="BO1254" i="30"/>
  <c r="CI1254" i="30" s="1"/>
  <c r="BO981" i="30"/>
  <c r="CI981" i="30" s="1"/>
  <c r="BO816" i="30"/>
  <c r="CI816" i="30" s="1"/>
  <c r="CJ816" i="30"/>
  <c r="BO857" i="30"/>
  <c r="CI857" i="30" s="1"/>
  <c r="CJ857" i="30"/>
  <c r="BO660" i="30"/>
  <c r="CI660" i="30" s="1"/>
  <c r="BO568" i="30"/>
  <c r="CI568" i="30" s="1"/>
  <c r="BO524" i="30"/>
  <c r="CI524" i="30" s="1"/>
  <c r="BO500" i="30"/>
  <c r="CI500" i="30" s="1"/>
  <c r="CJ521" i="30"/>
  <c r="CJ902" i="30"/>
  <c r="CJ591" i="30"/>
  <c r="BO696" i="30"/>
  <c r="CI696" i="30" s="1"/>
  <c r="CJ985" i="30"/>
  <c r="BO985" i="30"/>
  <c r="CI985" i="30" s="1"/>
  <c r="CJ1181" i="30"/>
  <c r="CJ1213" i="30"/>
  <c r="BO1422" i="30"/>
  <c r="CI1422" i="30" s="1"/>
  <c r="BO1500" i="30"/>
  <c r="CI1500" i="30" s="1"/>
  <c r="BO1657" i="30"/>
  <c r="CI1657" i="30" s="1"/>
  <c r="BO1747" i="30"/>
  <c r="CI1747" i="30" s="1"/>
  <c r="CJ1694" i="30"/>
  <c r="BO1694" i="30"/>
  <c r="CI1694" i="30" s="1"/>
  <c r="BO1749" i="30"/>
  <c r="CI1749" i="30" s="1"/>
  <c r="BO1650" i="30"/>
  <c r="CI1650" i="30" s="1"/>
  <c r="BO1670" i="30"/>
  <c r="CI1670" i="30" s="1"/>
  <c r="BO1583" i="30"/>
  <c r="CI1583" i="30" s="1"/>
  <c r="BO1568" i="30"/>
  <c r="CI1568" i="30" s="1"/>
  <c r="BO1479" i="30"/>
  <c r="CI1479" i="30" s="1"/>
  <c r="BO1578" i="30"/>
  <c r="CI1578" i="30" s="1"/>
  <c r="BO1467" i="30"/>
  <c r="CI1467" i="30" s="1"/>
  <c r="CJ1441" i="30"/>
  <c r="BO1441" i="30"/>
  <c r="CI1441" i="30" s="1"/>
  <c r="CJ1284" i="30"/>
  <c r="BO1284" i="30"/>
  <c r="CI1284" i="30" s="1"/>
  <c r="CJ1450" i="30"/>
  <c r="BO1450" i="30"/>
  <c r="CI1450" i="30" s="1"/>
  <c r="BO1344" i="30"/>
  <c r="CI1344" i="30" s="1"/>
  <c r="CJ1706" i="30"/>
  <c r="BO1706" i="30"/>
  <c r="CI1706" i="30" s="1"/>
  <c r="BO1464" i="30"/>
  <c r="CI1464" i="30" s="1"/>
  <c r="CJ1343" i="30"/>
  <c r="BO1343" i="30"/>
  <c r="CI1343" i="30" s="1"/>
  <c r="CJ1305" i="30"/>
  <c r="BO1305" i="30"/>
  <c r="CI1305" i="30" s="1"/>
  <c r="BO1148" i="30"/>
  <c r="CI1148" i="30" s="1"/>
  <c r="CJ1084" i="30"/>
  <c r="BO1084" i="30"/>
  <c r="CI1084" i="30" s="1"/>
  <c r="CJ960" i="30"/>
  <c r="BO960" i="30"/>
  <c r="CI960" i="30" s="1"/>
  <c r="CJ1216" i="30"/>
  <c r="BO1216" i="30"/>
  <c r="CI1216" i="30" s="1"/>
  <c r="BO1123" i="30"/>
  <c r="CI1123" i="30" s="1"/>
  <c r="BO932" i="30"/>
  <c r="CI932" i="30" s="1"/>
  <c r="BO1192" i="30"/>
  <c r="CI1192" i="30" s="1"/>
  <c r="CJ1104" i="30"/>
  <c r="BO1104" i="30"/>
  <c r="CI1104" i="30" s="1"/>
  <c r="BO1016" i="30"/>
  <c r="CI1016" i="30" s="1"/>
  <c r="CJ930" i="30"/>
  <c r="BO863" i="30"/>
  <c r="CI863" i="30" s="1"/>
  <c r="BO753" i="30"/>
  <c r="CI753" i="30" s="1"/>
  <c r="CJ753" i="30"/>
  <c r="BO1087" i="30"/>
  <c r="CI1087" i="30" s="1"/>
  <c r="BO900" i="30"/>
  <c r="CI900" i="30" s="1"/>
  <c r="CJ900" i="30"/>
  <c r="CJ998" i="30"/>
  <c r="BO856" i="30"/>
  <c r="CI856" i="30" s="1"/>
  <c r="CJ913" i="30"/>
  <c r="BO913" i="30"/>
  <c r="CI913" i="30" s="1"/>
  <c r="BO923" i="30"/>
  <c r="CI923" i="30" s="1"/>
  <c r="CJ982" i="30"/>
  <c r="BO803" i="30"/>
  <c r="CI803" i="30" s="1"/>
  <c r="CJ803" i="30"/>
  <c r="BO767" i="30"/>
  <c r="CI767" i="30" s="1"/>
  <c r="BO867" i="30"/>
  <c r="CI867" i="30" s="1"/>
  <c r="CJ867" i="30"/>
  <c r="BO782" i="30"/>
  <c r="CI782" i="30" s="1"/>
  <c r="BO580" i="30"/>
  <c r="CI580" i="30" s="1"/>
  <c r="CJ580" i="30"/>
  <c r="BO674" i="30"/>
  <c r="CI674" i="30" s="1"/>
  <c r="BO506" i="30"/>
  <c r="CI506" i="30" s="1"/>
  <c r="BO775" i="30"/>
  <c r="CI775" i="30" s="1"/>
  <c r="CJ775" i="30"/>
  <c r="BO810" i="30"/>
  <c r="CI810" i="30" s="1"/>
  <c r="CJ810" i="30"/>
  <c r="BO510" i="30"/>
  <c r="CI510" i="30" s="1"/>
  <c r="CJ510" i="30"/>
  <c r="BO648" i="30"/>
  <c r="CI648" i="30" s="1"/>
  <c r="BO778" i="30"/>
  <c r="CI778" i="30" s="1"/>
  <c r="CJ778" i="30"/>
  <c r="BO694" i="30"/>
  <c r="CI694" i="30" s="1"/>
  <c r="CJ694" i="30"/>
  <c r="BO790" i="30"/>
  <c r="CI790" i="30" s="1"/>
  <c r="CJ790" i="30"/>
  <c r="CJ1022" i="30"/>
  <c r="CJ914" i="30"/>
  <c r="BO1125" i="30"/>
  <c r="CI1125" i="30" s="1"/>
  <c r="BO941" i="30"/>
  <c r="CI941" i="30" s="1"/>
  <c r="BO1105" i="30"/>
  <c r="CI1105" i="30" s="1"/>
  <c r="CJ1226" i="30"/>
  <c r="BO1389" i="30"/>
  <c r="CI1389" i="30" s="1"/>
  <c r="BO1536" i="30"/>
  <c r="CI1536" i="30" s="1"/>
  <c r="BO1481" i="30"/>
  <c r="CI1481" i="30" s="1"/>
  <c r="BO1472" i="30"/>
  <c r="CI1472" i="30" s="1"/>
  <c r="BO1673" i="30"/>
  <c r="CI1673" i="30" s="1"/>
  <c r="BO1742" i="30"/>
  <c r="CI1742" i="30" s="1"/>
  <c r="CJ1662" i="30"/>
  <c r="BO1662" i="30"/>
  <c r="CI1662" i="30" s="1"/>
  <c r="BO1682" i="30"/>
  <c r="CI1682" i="30" s="1"/>
  <c r="CJ1702" i="30"/>
  <c r="BO1702" i="30"/>
  <c r="CI1702" i="30" s="1"/>
  <c r="CJ1605" i="30"/>
  <c r="BO1605" i="30"/>
  <c r="CI1605" i="30" s="1"/>
  <c r="BO1726" i="30"/>
  <c r="CI1726" i="30" s="1"/>
  <c r="BO1541" i="30"/>
  <c r="CI1541" i="30" s="1"/>
  <c r="BO1598" i="30"/>
  <c r="CI1598" i="30" s="1"/>
  <c r="BO1497" i="30"/>
  <c r="CI1497" i="30" s="1"/>
  <c r="BO1315" i="30"/>
  <c r="CI1315" i="30" s="1"/>
  <c r="BO1433" i="30"/>
  <c r="CI1433" i="30" s="1"/>
  <c r="BO1352" i="30"/>
  <c r="CI1352" i="30" s="1"/>
  <c r="CJ1674" i="30"/>
  <c r="BO1674" i="30"/>
  <c r="CI1674" i="30" s="1"/>
  <c r="BO1454" i="30"/>
  <c r="CI1454" i="30" s="1"/>
  <c r="BO1292" i="30"/>
  <c r="CI1292" i="30" s="1"/>
  <c r="BO1289" i="30"/>
  <c r="CI1289" i="30" s="1"/>
  <c r="BO1140" i="30"/>
  <c r="CI1140" i="30" s="1"/>
  <c r="BO1076" i="30"/>
  <c r="CI1076" i="30" s="1"/>
  <c r="BO928" i="30"/>
  <c r="CI928" i="30" s="1"/>
  <c r="BO1227" i="30"/>
  <c r="CI1227" i="30" s="1"/>
  <c r="CJ1139" i="30"/>
  <c r="BO1139" i="30"/>
  <c r="CI1139" i="30" s="1"/>
  <c r="BO964" i="30"/>
  <c r="CI964" i="30" s="1"/>
  <c r="CJ1178" i="30"/>
  <c r="BO1112" i="30"/>
  <c r="CI1112" i="30" s="1"/>
  <c r="BO1048" i="30"/>
  <c r="CI1048" i="30" s="1"/>
  <c r="CJ1018" i="30"/>
  <c r="CJ903" i="30"/>
  <c r="BO903" i="30"/>
  <c r="CI903" i="30" s="1"/>
  <c r="CJ839" i="30"/>
  <c r="BO839" i="30"/>
  <c r="CI839" i="30" s="1"/>
  <c r="CJ1164" i="30"/>
  <c r="BO1164" i="30"/>
  <c r="CI1164" i="30" s="1"/>
  <c r="CJ1034" i="30"/>
  <c r="BO916" i="30"/>
  <c r="CI916" i="30" s="1"/>
  <c r="CJ916" i="30"/>
  <c r="BO977" i="30"/>
  <c r="CI977" i="30" s="1"/>
  <c r="CJ977" i="30"/>
  <c r="BO840" i="30"/>
  <c r="CI840" i="30" s="1"/>
  <c r="BO881" i="30"/>
  <c r="CI881" i="30" s="1"/>
  <c r="CJ986" i="30"/>
  <c r="BO956" i="30"/>
  <c r="CI956" i="30" s="1"/>
  <c r="BO787" i="30"/>
  <c r="CI787" i="30" s="1"/>
  <c r="CJ728" i="30"/>
  <c r="BO728" i="30"/>
  <c r="CI728" i="30" s="1"/>
  <c r="BO751" i="30"/>
  <c r="CI751" i="30" s="1"/>
  <c r="CJ508" i="30"/>
  <c r="BO508" i="30"/>
  <c r="CI508" i="30" s="1"/>
  <c r="BO654" i="30"/>
  <c r="CI654" i="30" s="1"/>
  <c r="BO733" i="30"/>
  <c r="CI733" i="30" s="1"/>
  <c r="BO502" i="30"/>
  <c r="CI502" i="30" s="1"/>
  <c r="CJ870" i="30"/>
  <c r="BO622" i="30"/>
  <c r="CI622" i="30" s="1"/>
  <c r="BO614" i="30"/>
  <c r="CI614" i="30" s="1"/>
  <c r="BO735" i="30"/>
  <c r="CI735" i="30" s="1"/>
  <c r="CJ735" i="30"/>
  <c r="BO646" i="30"/>
  <c r="CI646" i="30" s="1"/>
  <c r="CJ646" i="30"/>
  <c r="BO742" i="30"/>
  <c r="CI742" i="30" s="1"/>
  <c r="CJ742" i="30"/>
  <c r="CJ1229" i="30"/>
  <c r="CJ866" i="30"/>
  <c r="BO1045" i="30"/>
  <c r="CI1045" i="30" s="1"/>
  <c r="CJ1045" i="30"/>
  <c r="CJ1185" i="30"/>
  <c r="BO1021" i="30"/>
  <c r="CI1021" i="30" s="1"/>
  <c r="BO1153" i="30"/>
  <c r="CI1153" i="30" s="1"/>
  <c r="BO1309" i="30"/>
  <c r="CI1309" i="30" s="1"/>
  <c r="BO1540" i="30"/>
  <c r="CI1540" i="30" s="1"/>
  <c r="CJ1697" i="30"/>
  <c r="BO1697" i="30"/>
  <c r="CI1697" i="30" s="1"/>
  <c r="CJ1548" i="30"/>
  <c r="BO1548" i="30"/>
  <c r="CI1548" i="30" s="1"/>
  <c r="BO1571" i="30"/>
  <c r="CI1571" i="30" s="1"/>
  <c r="BO1575" i="30"/>
  <c r="CI1575" i="30" s="1"/>
  <c r="BO1718" i="30"/>
  <c r="CI1718" i="30" s="1"/>
  <c r="CJ1478" i="30"/>
  <c r="CJ1781" i="30"/>
  <c r="CJ1033" i="30"/>
  <c r="CJ1350" i="30"/>
  <c r="E109" i="31"/>
  <c r="F109" i="31" s="1"/>
  <c r="E52" i="31"/>
  <c r="F52" i="31" s="1"/>
  <c r="E33" i="31"/>
  <c r="F33" i="31" s="1"/>
  <c r="E14" i="31"/>
  <c r="F14" i="31" s="1"/>
  <c r="E71" i="31"/>
  <c r="F71" i="31" s="1"/>
  <c r="F129" i="31"/>
  <c r="E90" i="31"/>
  <c r="F90" i="31" s="1"/>
  <c r="F122" i="31" l="1"/>
  <c r="F46" i="31"/>
  <c r="CJ882" i="30"/>
  <c r="CJ1174" i="30"/>
  <c r="CJ1205" i="30"/>
  <c r="CJ577" i="30"/>
  <c r="CJ637" i="30"/>
  <c r="CJ1808" i="30"/>
  <c r="AL311" i="32"/>
  <c r="AL318" i="32"/>
  <c r="AL314" i="32"/>
  <c r="AL316" i="32"/>
  <c r="AL347" i="32"/>
  <c r="D58" i="31"/>
  <c r="F58" i="31" s="1"/>
  <c r="D20" i="31"/>
  <c r="F20" i="31" s="1"/>
  <c r="D96" i="31"/>
  <c r="F96" i="31" s="1"/>
  <c r="D39" i="31"/>
  <c r="F39" i="31" s="1"/>
  <c r="D115" i="31"/>
  <c r="F115" i="31" s="1"/>
  <c r="D77" i="31"/>
  <c r="F77" i="31" s="1"/>
  <c r="F135" i="31"/>
  <c r="D95" i="31"/>
  <c r="F95" i="31" s="1"/>
  <c r="D114" i="31"/>
  <c r="D57" i="31"/>
  <c r="D19" i="31"/>
  <c r="D76" i="31"/>
  <c r="D38" i="31"/>
  <c r="D56" i="31"/>
  <c r="F56" i="31" s="1"/>
  <c r="D18" i="31"/>
  <c r="F18" i="31" s="1"/>
  <c r="D113" i="31"/>
  <c r="F113" i="31" s="1"/>
  <c r="F133" i="31"/>
  <c r="D37" i="31"/>
  <c r="F37" i="31" s="1"/>
  <c r="D94" i="31"/>
  <c r="F94" i="31" s="1"/>
  <c r="D75" i="31"/>
  <c r="F75" i="31" s="1"/>
  <c r="CI8" i="30"/>
  <c r="D74" i="31"/>
  <c r="F74" i="31" s="1"/>
  <c r="D112" i="31"/>
  <c r="F112" i="31" s="1"/>
  <c r="D55" i="31"/>
  <c r="F55" i="31" s="1"/>
  <c r="D36" i="31"/>
  <c r="F36" i="31" s="1"/>
  <c r="D17" i="31"/>
  <c r="F17" i="31" s="1"/>
  <c r="D93" i="31"/>
  <c r="F93" i="31" s="1"/>
  <c r="F132" i="31"/>
  <c r="CY13" i="30"/>
  <c r="DX14" i="30" s="1"/>
  <c r="CY12" i="30"/>
  <c r="DX13" i="30" s="1"/>
  <c r="CY11" i="30"/>
  <c r="DX12" i="30" s="1"/>
  <c r="CZ13" i="30"/>
  <c r="DA11" i="30"/>
  <c r="DA13" i="30"/>
  <c r="DB11" i="30"/>
  <c r="DA12" i="30"/>
  <c r="CZ12" i="30"/>
  <c r="DB13" i="30"/>
  <c r="CZ11" i="30"/>
  <c r="DB12" i="30"/>
  <c r="CJ1718" i="30"/>
  <c r="CJ1571" i="30"/>
  <c r="CJ1309" i="30"/>
  <c r="CJ1021" i="30"/>
  <c r="CJ622" i="30"/>
  <c r="CJ733" i="30"/>
  <c r="CJ956" i="30"/>
  <c r="CJ881" i="30"/>
  <c r="CJ1048" i="30"/>
  <c r="CJ964" i="30"/>
  <c r="CJ1227" i="30"/>
  <c r="CJ1076" i="30"/>
  <c r="CJ1289" i="30"/>
  <c r="CJ1454" i="30"/>
  <c r="CJ1352" i="30"/>
  <c r="CJ1315" i="30"/>
  <c r="CJ1598" i="30"/>
  <c r="CJ1726" i="30"/>
  <c r="CJ1673" i="30"/>
  <c r="CJ1481" i="30"/>
  <c r="CJ1389" i="30"/>
  <c r="CJ1105" i="30"/>
  <c r="CJ1125" i="30"/>
  <c r="CJ674" i="30"/>
  <c r="CJ782" i="30"/>
  <c r="CJ767" i="30"/>
  <c r="CJ923" i="30"/>
  <c r="CJ856" i="30"/>
  <c r="CJ1016" i="30"/>
  <c r="CJ1192" i="30"/>
  <c r="CJ1123" i="30"/>
  <c r="CJ1148" i="30"/>
  <c r="CJ1578" i="30"/>
  <c r="CJ1568" i="30"/>
  <c r="CJ1670" i="30"/>
  <c r="CJ1749" i="30"/>
  <c r="CJ1747" i="30"/>
  <c r="CJ1500" i="30"/>
  <c r="CJ696" i="30"/>
  <c r="CJ524" i="30"/>
  <c r="CJ660" i="30"/>
  <c r="CJ1254" i="30"/>
  <c r="CJ1453" i="30"/>
  <c r="CJ1308" i="30"/>
  <c r="CJ1566" i="30"/>
  <c r="CJ1564" i="30"/>
  <c r="CJ1711" i="30"/>
  <c r="CJ1039" i="30"/>
  <c r="CJ876" i="30"/>
  <c r="CJ1356" i="30"/>
  <c r="CJ1736" i="30"/>
  <c r="CJ1681" i="30"/>
  <c r="CJ1569" i="30"/>
  <c r="CJ1049" i="30"/>
  <c r="CJ756" i="30"/>
  <c r="CJ1270" i="30"/>
  <c r="CJ1012" i="30"/>
  <c r="CJ636" i="30"/>
  <c r="CJ915" i="30"/>
  <c r="CJ1302" i="30"/>
  <c r="CJ1032" i="30"/>
  <c r="CJ948" i="30"/>
  <c r="CJ1632" i="30"/>
  <c r="CJ814" i="30"/>
  <c r="CJ626" i="30"/>
  <c r="CJ843" i="30"/>
  <c r="CJ829" i="30"/>
  <c r="CJ1335" i="30"/>
  <c r="CJ1687" i="30"/>
  <c r="CJ1402" i="30"/>
  <c r="CJ931" i="30"/>
  <c r="F84" i="31"/>
  <c r="F27" i="31"/>
  <c r="CJ2091" i="30"/>
  <c r="CJ1912" i="30"/>
  <c r="CJ1873" i="30"/>
  <c r="CJ1911" i="30"/>
  <c r="CJ1951" i="30"/>
  <c r="CJ2079" i="30"/>
  <c r="CJ2072" i="30"/>
  <c r="CJ1955" i="30"/>
  <c r="CJ2105" i="30"/>
  <c r="CJ2115" i="30"/>
  <c r="CJ2009" i="30"/>
  <c r="CJ1918" i="30"/>
  <c r="CJ1992" i="30"/>
  <c r="CJ1993" i="30"/>
  <c r="CJ1961" i="30"/>
  <c r="CJ1935" i="30"/>
  <c r="CJ2062" i="30"/>
  <c r="CJ715" i="30"/>
  <c r="CJ1727" i="30"/>
  <c r="CJ917" i="30"/>
  <c r="CJ1754" i="30"/>
  <c r="CJ1421" i="30"/>
  <c r="CJ1121" i="30"/>
  <c r="CJ1141" i="30"/>
  <c r="CJ1189" i="30"/>
  <c r="CJ720" i="30"/>
  <c r="CJ582" i="30"/>
  <c r="CJ835" i="30"/>
  <c r="CJ811" i="30"/>
  <c r="CJ686" i="30"/>
  <c r="CJ872" i="30"/>
  <c r="CJ919" i="30"/>
  <c r="CJ1562" i="30"/>
  <c r="CJ1612" i="30"/>
  <c r="CJ1437" i="30"/>
  <c r="CJ1581" i="30"/>
  <c r="CJ927" i="30"/>
  <c r="CJ1038" i="30"/>
  <c r="CJ672" i="30"/>
  <c r="CJ1119" i="30"/>
  <c r="CJ1168" i="30"/>
  <c r="CJ749" i="30"/>
  <c r="CJ880" i="30"/>
  <c r="CJ980" i="30"/>
  <c r="CJ1367" i="30"/>
  <c r="CJ1444" i="30"/>
  <c r="CJ1663" i="30"/>
  <c r="CJ1731" i="30"/>
  <c r="CJ685" i="30"/>
  <c r="CJ1086" i="30"/>
  <c r="CJ1534" i="30"/>
  <c r="CJ1635" i="30"/>
  <c r="CJ1297" i="30"/>
  <c r="CJ503" i="30"/>
  <c r="CJ827" i="30"/>
  <c r="CJ939" i="30"/>
  <c r="CJ1696" i="30"/>
  <c r="CJ1101" i="30"/>
  <c r="CJ703" i="30"/>
  <c r="CJ771" i="30"/>
  <c r="CJ1067" i="30"/>
  <c r="CJ1278" i="30"/>
  <c r="CJ1549" i="30"/>
  <c r="CJ1339" i="30"/>
  <c r="CJ1514" i="30"/>
  <c r="CJ1675" i="30"/>
  <c r="CJ1699" i="30"/>
  <c r="CJ1488" i="30"/>
  <c r="CJ1158" i="30"/>
  <c r="CJ1700" i="30"/>
  <c r="CJ1743" i="30"/>
  <c r="CJ505" i="30"/>
  <c r="CJ1854" i="30"/>
  <c r="CJ2109" i="30"/>
  <c r="CJ2081" i="30"/>
  <c r="CJ2005" i="30"/>
  <c r="CJ1891" i="30"/>
  <c r="CJ2106" i="30"/>
  <c r="CJ2083" i="30"/>
  <c r="CJ1311" i="30"/>
  <c r="CJ1693" i="30"/>
  <c r="CJ1449" i="30"/>
  <c r="CJ774" i="30"/>
  <c r="CJ512" i="30"/>
  <c r="CJ628" i="30"/>
  <c r="CJ766" i="30"/>
  <c r="CJ1563" i="30"/>
  <c r="CJ852" i="30"/>
  <c r="CJ1103" i="30"/>
  <c r="CJ1080" i="30"/>
  <c r="CJ1296" i="30"/>
  <c r="CJ1288" i="30"/>
  <c r="CJ1539" i="30"/>
  <c r="CJ588" i="30"/>
  <c r="CJ800" i="30"/>
  <c r="CJ804" i="30"/>
  <c r="CJ836" i="30"/>
  <c r="CJ1180" i="30"/>
  <c r="CJ1072" i="30"/>
  <c r="CJ1179" i="30"/>
  <c r="CJ1116" i="30"/>
  <c r="CJ1312" i="30"/>
  <c r="CJ1652" i="30"/>
  <c r="CJ1630" i="30"/>
  <c r="CJ1669" i="30"/>
  <c r="CJ1065" i="30"/>
  <c r="CJ744" i="30"/>
  <c r="CJ538" i="30"/>
  <c r="CJ1111" i="30"/>
  <c r="CJ1183" i="30"/>
  <c r="CJ1380" i="30"/>
  <c r="CJ1219" i="30"/>
  <c r="CJ1099" i="30"/>
  <c r="CJ1678" i="30"/>
  <c r="CJ1365" i="30"/>
  <c r="CJ13" i="30"/>
  <c r="CJ738" i="30"/>
  <c r="CJ1470" i="30"/>
  <c r="CJ780" i="30"/>
  <c r="CJ1020" i="30"/>
  <c r="CJ1555" i="30"/>
  <c r="CJ1547" i="30"/>
  <c r="CJ1310" i="30"/>
  <c r="CJ710" i="30"/>
  <c r="CJ1609" i="30"/>
  <c r="CJ1412" i="30"/>
  <c r="CJ1502" i="30"/>
  <c r="CJ1537" i="30"/>
  <c r="CJ1588" i="30"/>
  <c r="CJ683" i="30"/>
  <c r="CJ1303" i="30"/>
  <c r="CJ1017" i="30"/>
  <c r="CJ1345" i="30"/>
  <c r="CJ529" i="30"/>
  <c r="CJ1969" i="30"/>
  <c r="CJ1771" i="30"/>
  <c r="CJ1875" i="30"/>
  <c r="CJ2014" i="30"/>
  <c r="CJ2029" i="30"/>
  <c r="CJ2013" i="30"/>
  <c r="CJ1898" i="30"/>
  <c r="CJ1869" i="30"/>
  <c r="CJ1927" i="30"/>
  <c r="CJ2075" i="30"/>
  <c r="CJ1985" i="30"/>
  <c r="CJ1833" i="30"/>
  <c r="CJ1864" i="30"/>
  <c r="CJ2116" i="30"/>
  <c r="CJ1856" i="30"/>
  <c r="CJ1986" i="30"/>
  <c r="CJ2085" i="30"/>
  <c r="CJ1960" i="30"/>
  <c r="CJ1889" i="30"/>
  <c r="CJ1708" i="30"/>
  <c r="CJ1149" i="30"/>
  <c r="AL333" i="32"/>
  <c r="AL345" i="32"/>
  <c r="AL313" i="32"/>
  <c r="AL350" i="32"/>
  <c r="AL343" i="32"/>
  <c r="AL352" i="32"/>
  <c r="AL330" i="32"/>
  <c r="AL321" i="32"/>
  <c r="AL331" i="32"/>
  <c r="AL323" i="32"/>
  <c r="AL337" i="32"/>
  <c r="F134" i="31"/>
  <c r="F19" i="31"/>
  <c r="CJ1428" i="30"/>
  <c r="CJ1267" i="30"/>
  <c r="CJ2089" i="30"/>
  <c r="CJ1397" i="30"/>
  <c r="CJ1341" i="30"/>
  <c r="CJ1057" i="30"/>
  <c r="CJ784" i="30"/>
  <c r="CJ698" i="30"/>
  <c r="CJ682" i="30"/>
  <c r="CJ620" i="30"/>
  <c r="CJ666" i="30"/>
  <c r="CJ812" i="30"/>
  <c r="CJ988" i="30"/>
  <c r="CJ1096" i="30"/>
  <c r="CJ1425" i="30"/>
  <c r="CJ1211" i="30"/>
  <c r="CJ1200" i="30"/>
  <c r="CJ1419" i="30"/>
  <c r="CJ1252" i="30"/>
  <c r="CJ1516" i="30"/>
  <c r="CJ1137" i="30"/>
  <c r="CJ1321" i="30"/>
  <c r="CJ792" i="30"/>
  <c r="CJ592" i="30"/>
  <c r="CJ516" i="30"/>
  <c r="CJ798" i="30"/>
  <c r="CJ773" i="30"/>
  <c r="CJ859" i="30"/>
  <c r="CJ824" i="30"/>
  <c r="CJ868" i="30"/>
  <c r="CJ689" i="30"/>
  <c r="CJ911" i="30"/>
  <c r="CJ1410" i="30"/>
  <c r="CJ1551" i="30"/>
  <c r="CJ1627" i="30"/>
  <c r="CJ1735" i="30"/>
  <c r="CJ1385" i="30"/>
  <c r="CJ760" i="30"/>
  <c r="CJ789" i="30"/>
  <c r="CJ817" i="30"/>
  <c r="CJ1166" i="30"/>
  <c r="CJ1477" i="30"/>
  <c r="CJ1268" i="30"/>
  <c r="CJ1757" i="30"/>
  <c r="CJ802" i="30"/>
  <c r="CJ1430" i="30"/>
  <c r="CJ1173" i="30"/>
  <c r="CJ1712" i="30"/>
  <c r="CJ534" i="30"/>
  <c r="CJ825" i="30"/>
  <c r="CJ1127" i="30"/>
  <c r="CJ947" i="30"/>
  <c r="CJ652" i="30"/>
  <c r="CJ507" i="30"/>
  <c r="CJ608" i="30"/>
  <c r="CJ717" i="30"/>
  <c r="CJ935" i="30"/>
  <c r="CJ1238" i="30"/>
  <c r="CJ1188" i="30"/>
  <c r="CJ1631" i="30"/>
  <c r="CJ1753" i="30"/>
  <c r="CJ1729" i="30"/>
  <c r="CJ926" i="30"/>
  <c r="CJ634" i="30"/>
  <c r="CJ793" i="30"/>
  <c r="CJ912" i="30"/>
  <c r="CJ1051" i="30"/>
  <c r="CJ1094" i="30"/>
  <c r="CJ1244" i="30"/>
  <c r="CJ1171" i="30"/>
  <c r="CJ1342" i="30"/>
  <c r="CJ933" i="30"/>
  <c r="CJ2087" i="30"/>
  <c r="CJ1984" i="30"/>
  <c r="CJ1846" i="30"/>
  <c r="CJ1947" i="30"/>
  <c r="CJ2036" i="30"/>
  <c r="CJ2086" i="30"/>
  <c r="CJ2008" i="30"/>
  <c r="CJ2025" i="30"/>
  <c r="CJ1839" i="30"/>
  <c r="CJ1958" i="30"/>
  <c r="CJ1970" i="30"/>
  <c r="CJ2063" i="30"/>
  <c r="CJ1844" i="30"/>
  <c r="CJ1995" i="30"/>
  <c r="CJ1841" i="30"/>
  <c r="CJ2004" i="30"/>
  <c r="CJ2041" i="30"/>
  <c r="CJ997" i="30"/>
  <c r="CJ657" i="30"/>
  <c r="CJ11" i="30"/>
  <c r="CJ647" i="30"/>
  <c r="CJ781" i="30"/>
  <c r="CJ1008" i="30"/>
  <c r="CJ1394" i="30"/>
  <c r="CJ1395" i="30"/>
  <c r="CJ603" i="30"/>
  <c r="CJ1843" i="30"/>
  <c r="CJ1829" i="30"/>
  <c r="CJ2060" i="30"/>
  <c r="CJ1835" i="30"/>
  <c r="CJ1907" i="30"/>
  <c r="CJ1842" i="30"/>
  <c r="CJ1900" i="30"/>
  <c r="CJ1967" i="30"/>
  <c r="CJ1948" i="30"/>
  <c r="CJ2111" i="30"/>
  <c r="CJ1793" i="30"/>
  <c r="CJ12" i="30"/>
  <c r="F103" i="31"/>
  <c r="D97" i="31"/>
  <c r="F97" i="31" s="1"/>
  <c r="D21" i="31"/>
  <c r="F21" i="31" s="1"/>
  <c r="D59" i="31"/>
  <c r="F59" i="31" s="1"/>
  <c r="D40" i="31"/>
  <c r="F40" i="31" s="1"/>
  <c r="D116" i="31"/>
  <c r="F116" i="31" s="1"/>
  <c r="D78" i="31"/>
  <c r="F78" i="31" s="1"/>
  <c r="F136" i="31"/>
  <c r="AL338" i="32"/>
  <c r="AL341" i="32"/>
  <c r="F76" i="31"/>
  <c r="F114" i="31"/>
  <c r="CJ1138" i="30"/>
  <c r="CJ531" i="30"/>
  <c r="CJ655" i="30"/>
  <c r="CJ1575" i="30"/>
  <c r="CJ1540" i="30"/>
  <c r="CJ1153" i="30"/>
  <c r="CJ614" i="30"/>
  <c r="CJ502" i="30"/>
  <c r="CJ654" i="30"/>
  <c r="CJ751" i="30"/>
  <c r="CJ787" i="30"/>
  <c r="CJ840" i="30"/>
  <c r="CJ1112" i="30"/>
  <c r="CJ928" i="30"/>
  <c r="CJ1140" i="30"/>
  <c r="CJ1292" i="30"/>
  <c r="CJ1433" i="30"/>
  <c r="CJ1497" i="30"/>
  <c r="CJ1541" i="30"/>
  <c r="CJ1682" i="30"/>
  <c r="CJ1742" i="30"/>
  <c r="CJ1472" i="30"/>
  <c r="CJ1536" i="30"/>
  <c r="CJ941" i="30"/>
  <c r="CJ648" i="30"/>
  <c r="CJ506" i="30"/>
  <c r="CJ1087" i="30"/>
  <c r="CJ863" i="30"/>
  <c r="CJ932" i="30"/>
  <c r="CJ1464" i="30"/>
  <c r="CJ1344" i="30"/>
  <c r="CJ1467" i="30"/>
  <c r="CJ1479" i="30"/>
  <c r="CJ1583" i="30"/>
  <c r="CJ1650" i="30"/>
  <c r="CJ1657" i="30"/>
  <c r="CJ1422" i="30"/>
  <c r="CJ500" i="30"/>
  <c r="CJ568" i="30"/>
  <c r="CJ981" i="30"/>
  <c r="CJ1355" i="30"/>
  <c r="CJ1623" i="30"/>
  <c r="CJ1512" i="30"/>
  <c r="CJ530" i="30"/>
  <c r="CJ729" i="30"/>
  <c r="CJ853" i="30"/>
  <c r="CJ976" i="30"/>
  <c r="CJ1658" i="30"/>
  <c r="CJ768" i="30"/>
  <c r="CJ584" i="30"/>
  <c r="CJ1036" i="30"/>
  <c r="CJ1383" i="30"/>
  <c r="CJ1306" i="30"/>
  <c r="CJ1176" i="30"/>
  <c r="CJ1215" i="30"/>
  <c r="CJ1415" i="30"/>
  <c r="CJ1391" i="30"/>
  <c r="CJ1751" i="30"/>
  <c r="CJ758" i="30"/>
  <c r="CJ704" i="30"/>
  <c r="CJ883" i="30"/>
  <c r="CJ1143" i="30"/>
  <c r="CJ1622" i="30"/>
  <c r="CJ747" i="30"/>
  <c r="CJ1705" i="30"/>
  <c r="CJ1783" i="30"/>
  <c r="CJ1819" i="30"/>
  <c r="CJ1890" i="30"/>
  <c r="CJ2090" i="30"/>
  <c r="CJ2097" i="30"/>
  <c r="CJ1979" i="30"/>
  <c r="CJ1922" i="30"/>
  <c r="CJ1908" i="30"/>
  <c r="CJ2054" i="30"/>
  <c r="CJ1847" i="30"/>
  <c r="CJ1925" i="30"/>
  <c r="CJ1801" i="30"/>
  <c r="CJ1915" i="30"/>
  <c r="CJ1973" i="30"/>
  <c r="CJ925" i="30"/>
  <c r="CJ1845" i="30"/>
  <c r="CJ1157" i="30"/>
  <c r="CJ1528" i="30"/>
  <c r="CJ1258" i="30"/>
  <c r="CJ975" i="30"/>
  <c r="CJ542" i="30"/>
  <c r="CJ618" i="30"/>
  <c r="CJ548" i="30"/>
  <c r="CJ572" i="30"/>
  <c r="CJ772" i="30"/>
  <c r="CJ1041" i="30"/>
  <c r="CJ1071" i="30"/>
  <c r="CJ1028" i="30"/>
  <c r="CJ1647" i="30"/>
  <c r="CJ1661" i="30"/>
  <c r="CJ1429" i="30"/>
  <c r="CJ1093" i="30"/>
  <c r="CJ726" i="30"/>
  <c r="CJ554" i="30"/>
  <c r="CJ794" i="30"/>
  <c r="CJ951" i="30"/>
  <c r="CJ971" i="30"/>
  <c r="CJ1120" i="30"/>
  <c r="CJ996" i="30"/>
  <c r="CJ1316" i="30"/>
  <c r="CJ1331" i="30"/>
  <c r="CJ1507" i="30"/>
  <c r="CJ1509" i="30"/>
  <c r="CJ1645" i="30"/>
  <c r="CJ1085" i="30"/>
  <c r="CJ612" i="30"/>
  <c r="CJ936" i="30"/>
  <c r="CJ944" i="30"/>
  <c r="CJ1636" i="30"/>
  <c r="CJ1552" i="30"/>
  <c r="CJ762" i="30"/>
  <c r="CJ1248" i="30"/>
  <c r="CJ1330" i="30"/>
  <c r="CJ1689" i="30"/>
  <c r="CJ1713" i="30"/>
  <c r="CJ644" i="30"/>
  <c r="CJ1517" i="30"/>
  <c r="CJ1744" i="30"/>
  <c r="CJ1337" i="30"/>
  <c r="CJ522" i="30"/>
  <c r="CJ833" i="30"/>
  <c r="CJ1074" i="30"/>
  <c r="CJ1378" i="30"/>
  <c r="CJ1406" i="30"/>
  <c r="CJ963" i="30"/>
  <c r="CJ1416" i="30"/>
  <c r="CJ1304" i="30"/>
  <c r="CJ1452" i="30"/>
  <c r="CJ539" i="30"/>
  <c r="CJ1832" i="30"/>
  <c r="CJ1852" i="30"/>
  <c r="CJ1825" i="30"/>
  <c r="CJ2096" i="30"/>
  <c r="CJ1885" i="30"/>
  <c r="CJ2100" i="30"/>
  <c r="CJ1831" i="30"/>
  <c r="CJ2058" i="30"/>
  <c r="CJ613" i="30"/>
  <c r="CJ693" i="30"/>
  <c r="CJ1653" i="30"/>
  <c r="CJ1714" i="30"/>
  <c r="CJ937" i="30"/>
  <c r="CJ656" i="30"/>
  <c r="CJ570" i="30"/>
  <c r="CJ707" i="30"/>
  <c r="CJ899" i="30"/>
  <c r="CJ739" i="30"/>
  <c r="CJ904" i="30"/>
  <c r="CJ1144" i="30"/>
  <c r="CJ1446" i="30"/>
  <c r="CJ1384" i="30"/>
  <c r="CJ1589" i="30"/>
  <c r="CJ1498" i="30"/>
  <c r="CJ1510" i="30"/>
  <c r="CJ1730" i="30"/>
  <c r="CJ518" i="30"/>
  <c r="CJ697" i="30"/>
  <c r="CJ624" i="30"/>
  <c r="CJ873" i="30"/>
  <c r="CJ1187" i="30"/>
  <c r="CJ1136" i="30"/>
  <c r="CJ1059" i="30"/>
  <c r="CJ1052" i="30"/>
  <c r="CJ1574" i="30"/>
  <c r="CJ1543" i="30"/>
  <c r="CJ1396" i="30"/>
  <c r="CJ1529" i="30"/>
  <c r="CJ1530" i="30"/>
  <c r="CJ1580" i="30"/>
  <c r="CJ1692" i="30"/>
  <c r="CJ1739" i="30"/>
  <c r="CJ1544" i="30"/>
  <c r="CJ514" i="30"/>
  <c r="CJ668" i="30"/>
  <c r="CJ1083" i="30"/>
  <c r="CJ1538" i="30"/>
  <c r="CJ1595" i="30"/>
  <c r="CJ716" i="30"/>
  <c r="CJ1603" i="30"/>
  <c r="CJ1492" i="30"/>
  <c r="CJ885" i="30"/>
  <c r="CJ1448" i="30"/>
  <c r="CJ732" i="30"/>
  <c r="CJ536" i="30"/>
  <c r="CJ676" i="30"/>
  <c r="CJ908" i="30"/>
  <c r="CJ1269" i="30"/>
  <c r="CJ1748" i="30"/>
  <c r="CJ1417" i="30"/>
  <c r="CJ1733" i="30"/>
  <c r="CJ1709" i="30"/>
  <c r="CJ638" i="30"/>
  <c r="CJ576" i="30"/>
  <c r="CJ1455" i="30"/>
  <c r="CJ1594" i="30"/>
  <c r="CJ1503" i="30"/>
  <c r="CJ1576" i="30"/>
  <c r="CJ1719" i="30"/>
  <c r="CJ1241" i="30"/>
  <c r="CJ1201" i="30"/>
  <c r="CJ1664" i="30"/>
  <c r="CJ1621" i="30"/>
  <c r="CJ1944" i="30"/>
  <c r="CJ1827" i="30"/>
  <c r="CJ1821" i="30"/>
  <c r="CJ2024" i="30"/>
  <c r="CJ2030" i="30"/>
  <c r="CJ1836" i="30"/>
  <c r="CJ1905" i="30"/>
  <c r="CJ2007" i="30"/>
  <c r="CJ2098" i="30"/>
  <c r="CJ1834" i="30"/>
  <c r="CJ1957" i="30"/>
  <c r="CJ2080" i="30"/>
  <c r="CJ1773" i="30"/>
  <c r="CJ1933" i="30"/>
  <c r="CJ1920" i="30"/>
  <c r="CJ2037" i="30"/>
  <c r="CJ1936" i="30"/>
  <c r="CJ1029" i="30"/>
  <c r="CJ2046" i="30"/>
  <c r="AL336" i="32"/>
  <c r="AL319" i="32"/>
  <c r="AL332" i="32"/>
  <c r="AL312" i="32"/>
  <c r="AL349" i="32"/>
  <c r="AL334" i="32"/>
  <c r="AL351" i="32"/>
  <c r="AL322" i="32"/>
  <c r="F57" i="31"/>
  <c r="F38" i="31"/>
  <c r="CJ673" i="30"/>
  <c r="CJ955" i="30"/>
  <c r="CJ1458" i="30"/>
  <c r="CJ1299" i="30"/>
  <c r="CJ959" i="30"/>
  <c r="CJ699" i="30"/>
  <c r="CJ788" i="30"/>
  <c r="CJ949" i="30"/>
  <c r="CJ984" i="30"/>
  <c r="CJ1160" i="30"/>
  <c r="CJ1107" i="30"/>
  <c r="CJ1480" i="30"/>
  <c r="CJ1124" i="30"/>
  <c r="CJ1228" i="30"/>
  <c r="CJ1559" i="30"/>
  <c r="CJ1403" i="30"/>
  <c r="CJ1722" i="30"/>
  <c r="CJ1665" i="30"/>
  <c r="CJ943" i="30"/>
  <c r="CJ759" i="30"/>
  <c r="CJ598" i="30"/>
  <c r="CJ849" i="30"/>
  <c r="CJ1055" i="30"/>
  <c r="CJ847" i="30"/>
  <c r="CJ1068" i="30"/>
  <c r="CJ1207" i="30"/>
  <c r="CJ1328" i="30"/>
  <c r="CJ1399" i="30"/>
  <c r="CJ1411" i="30"/>
  <c r="CJ1628" i="30"/>
  <c r="CJ1651" i="30"/>
  <c r="CJ907" i="30"/>
  <c r="CJ1147" i="30"/>
  <c r="CJ1486" i="30"/>
  <c r="CJ1354" i="30"/>
  <c r="CJ1523" i="30"/>
  <c r="CJ1369" i="30"/>
  <c r="CJ705" i="30"/>
  <c r="CJ1246" i="30"/>
  <c r="CJ1654" i="30"/>
  <c r="CJ1740" i="30"/>
  <c r="CJ688" i="30"/>
  <c r="CJ1042" i="30"/>
  <c r="CJ1676" i="30"/>
  <c r="CJ1524" i="30"/>
  <c r="CJ578" i="30"/>
  <c r="CJ724" i="30"/>
  <c r="CJ869" i="30"/>
  <c r="CJ1418" i="30"/>
  <c r="CJ1040" i="30"/>
  <c r="CJ1372" i="30"/>
  <c r="CJ1079" i="30"/>
  <c r="CJ1000" i="30"/>
  <c r="CJ1307" i="30"/>
  <c r="CJ1533" i="30"/>
  <c r="CJ1387" i="30"/>
  <c r="CJ1644" i="30"/>
  <c r="CJ1358" i="30"/>
  <c r="CJ1001" i="30"/>
  <c r="CY33" i="30"/>
  <c r="CJ675" i="30"/>
  <c r="CJ1281" i="30"/>
  <c r="CJ609" i="30"/>
  <c r="CJ1964" i="30"/>
  <c r="CJ1858" i="30"/>
  <c r="CJ2059" i="30"/>
  <c r="CJ2044" i="30"/>
  <c r="CJ1784" i="30"/>
  <c r="CJ1764" i="30"/>
  <c r="CJ1895" i="30"/>
  <c r="CJ1815" i="30"/>
  <c r="CJ2093" i="30"/>
  <c r="CJ1796" i="30"/>
  <c r="CJ1813" i="30"/>
  <c r="CJ1996" i="30"/>
  <c r="CJ2028" i="30"/>
  <c r="CJ1975" i="30"/>
  <c r="CJ1901" i="30"/>
  <c r="CJ2050" i="30"/>
  <c r="CJ2104" i="30"/>
  <c r="CJ1916" i="30"/>
  <c r="CJ1440" i="30"/>
  <c r="CJ1883" i="30"/>
  <c r="CJ1295" i="30"/>
  <c r="CJ2006" i="30"/>
  <c r="CJ993" i="30"/>
  <c r="CJ1865" i="30"/>
  <c r="CJ1301" i="30"/>
  <c r="CJ1364" i="30"/>
  <c r="CJ1707" i="30"/>
  <c r="CJ801" i="30"/>
  <c r="CJ617" i="30"/>
  <c r="CJ1809" i="30"/>
  <c r="CJ2055" i="30"/>
  <c r="CJ1812" i="30"/>
  <c r="CJ1872" i="30"/>
  <c r="CJ2034" i="30"/>
  <c r="CJ1811" i="30"/>
  <c r="CJ1765" i="30"/>
  <c r="CJ1928" i="30"/>
  <c r="CJ1954" i="30"/>
  <c r="CJ1924" i="30"/>
  <c r="CJ1233" i="30"/>
  <c r="CT13" i="30"/>
  <c r="CV12" i="30"/>
  <c r="CV11" i="30"/>
  <c r="CT12" i="30"/>
  <c r="CS11" i="30"/>
  <c r="CU13" i="30"/>
  <c r="CU11" i="30"/>
  <c r="CU12" i="30"/>
  <c r="CS13" i="30"/>
  <c r="CS12" i="30"/>
  <c r="CT11" i="30"/>
  <c r="CV13" i="30"/>
  <c r="E48" i="29" l="1"/>
  <c r="E34" i="29"/>
  <c r="E41" i="29"/>
  <c r="E27" i="29"/>
  <c r="E20" i="29"/>
  <c r="E13" i="29"/>
  <c r="ED13" i="30"/>
  <c r="E55" i="29"/>
  <c r="DZ13" i="30"/>
  <c r="EF13" i="30" s="1"/>
  <c r="CJ8" i="30"/>
  <c r="E35" i="29"/>
  <c r="E28" i="29"/>
  <c r="E21" i="29"/>
  <c r="E14" i="29"/>
  <c r="E42" i="29"/>
  <c r="E49" i="29"/>
  <c r="DZ14" i="30"/>
  <c r="EF14" i="30" s="1"/>
  <c r="E56" i="29"/>
  <c r="ED14" i="30"/>
  <c r="E47" i="29"/>
  <c r="E19" i="29"/>
  <c r="E12" i="29"/>
  <c r="E33" i="29"/>
  <c r="E40" i="29"/>
  <c r="E26" i="29"/>
  <c r="ED12" i="30"/>
  <c r="E54" i="29"/>
  <c r="DZ12" i="30"/>
  <c r="EF12" i="30" s="1"/>
</calcChain>
</file>

<file path=xl/comments1.xml><?xml version="1.0" encoding="utf-8"?>
<comments xmlns="http://schemas.openxmlformats.org/spreadsheetml/2006/main">
  <authors>
    <author>Matt O'Hare</author>
    <author>Author</author>
  </authors>
  <commentList>
    <comment ref="BU12" authorId="0">
      <text>
        <r>
          <rPr>
            <b/>
            <sz val="9"/>
            <color indexed="81"/>
            <rFont val="Tahoma"/>
            <family val="2"/>
          </rPr>
          <t>Matt O'Hare:</t>
        </r>
        <r>
          <rPr>
            <sz val="9"/>
            <color indexed="81"/>
            <rFont val="Tahoma"/>
            <family val="2"/>
          </rPr>
          <t xml:space="preserve">
Adjusted to match measure rate</t>
        </r>
      </text>
    </comment>
    <comment ref="BV12" authorId="0">
      <text>
        <r>
          <rPr>
            <b/>
            <sz val="9"/>
            <color indexed="81"/>
            <rFont val="Tahoma"/>
            <family val="2"/>
          </rPr>
          <t>Matt O'Hare:</t>
        </r>
        <r>
          <rPr>
            <sz val="9"/>
            <color indexed="81"/>
            <rFont val="Tahoma"/>
            <family val="2"/>
          </rPr>
          <t xml:space="preserve">
Adjusted to match measure rate</t>
        </r>
      </text>
    </comment>
    <comment ref="BU13" authorId="0">
      <text>
        <r>
          <rPr>
            <b/>
            <sz val="9"/>
            <color indexed="81"/>
            <rFont val="Tahoma"/>
            <family val="2"/>
          </rPr>
          <t>Matt O'Hare:</t>
        </r>
        <r>
          <rPr>
            <sz val="9"/>
            <color indexed="81"/>
            <rFont val="Tahoma"/>
            <family val="2"/>
          </rPr>
          <t xml:space="preserve">
Adjusted to match measure rate</t>
        </r>
      </text>
    </comment>
    <comment ref="BV13" authorId="0">
      <text>
        <r>
          <rPr>
            <b/>
            <sz val="9"/>
            <color indexed="81"/>
            <rFont val="Tahoma"/>
            <family val="2"/>
          </rPr>
          <t>Matt O'Hare:</t>
        </r>
        <r>
          <rPr>
            <sz val="9"/>
            <color indexed="81"/>
            <rFont val="Tahoma"/>
            <family val="2"/>
          </rPr>
          <t xml:space="preserve">
Adjusted to match measure rate</t>
        </r>
      </text>
    </comment>
    <comment ref="AE65" authorId="1">
      <text>
        <r>
          <rPr>
            <b/>
            <sz val="9"/>
            <color rgb="FF000000"/>
            <rFont val="Tahoma"/>
            <family val="2"/>
          </rPr>
          <t>Author:</t>
        </r>
        <r>
          <rPr>
            <sz val="9"/>
            <color rgb="FF000000"/>
            <rFont val="Tahoma"/>
            <family val="2"/>
          </rPr>
          <t xml:space="preserve">
$1,450 including permit fittings and condensate pump.</t>
        </r>
      </text>
    </comment>
    <comment ref="AC66" authorId="1">
      <text>
        <r>
          <rPr>
            <b/>
            <sz val="9"/>
            <color rgb="FF000000"/>
            <rFont val="Tahoma"/>
            <family val="2"/>
          </rPr>
          <t>Author:</t>
        </r>
        <r>
          <rPr>
            <sz val="9"/>
            <color rgb="FF000000"/>
            <rFont val="Tahoma"/>
            <family val="2"/>
          </rPr>
          <t xml:space="preserve">
$1,450 including permit fittings and condensate pump.</t>
        </r>
      </text>
    </comment>
    <comment ref="AF76" authorId="1">
      <text>
        <r>
          <rPr>
            <b/>
            <sz val="9"/>
            <color indexed="81"/>
            <rFont val="Tahoma"/>
            <family val="2"/>
          </rPr>
          <t>Author:</t>
        </r>
        <r>
          <rPr>
            <sz val="9"/>
            <color indexed="81"/>
            <rFont val="Tahoma"/>
            <family val="2"/>
          </rPr>
          <t xml:space="preserve">
charge by the job, not by the hour. </t>
        </r>
      </text>
    </comment>
    <comment ref="AC88" authorId="1">
      <text>
        <r>
          <rPr>
            <b/>
            <sz val="9"/>
            <color rgb="FF000000"/>
            <rFont val="Tahoma"/>
            <family val="2"/>
          </rPr>
          <t>Author:</t>
        </r>
        <r>
          <rPr>
            <sz val="9"/>
            <color rgb="FF000000"/>
            <rFont val="Tahoma"/>
            <family val="2"/>
          </rPr>
          <t xml:space="preserve">
$950 total less labor, copper, fittings, permits</t>
        </r>
      </text>
    </comment>
    <comment ref="AF99" authorId="1">
      <text>
        <r>
          <rPr>
            <b/>
            <sz val="9"/>
            <color indexed="81"/>
            <rFont val="Tahoma"/>
            <family val="2"/>
          </rPr>
          <t>Author:</t>
        </r>
        <r>
          <rPr>
            <sz val="9"/>
            <color indexed="81"/>
            <rFont val="Tahoma"/>
            <family val="2"/>
          </rPr>
          <t xml:space="preserve">
need to vary these to get the right job cost.</t>
        </r>
      </text>
    </comment>
  </commentList>
</comments>
</file>

<file path=xl/sharedStrings.xml><?xml version="1.0" encoding="utf-8"?>
<sst xmlns="http://schemas.openxmlformats.org/spreadsheetml/2006/main" count="12113" uniqueCount="614">
  <si>
    <t>Size Category (Tons)</t>
  </si>
  <si>
    <t>Base Cost Factor -BCF ($/Unit)</t>
  </si>
  <si>
    <t>CEE Tier 1</t>
  </si>
  <si>
    <t>CEE Tier 2</t>
  </si>
  <si>
    <t>Market 1 Northern New England Incremental Cost ($/Unit)</t>
  </si>
  <si>
    <t>Market 2 Central/Southern New England  Incremental Cost ($/Unit)</t>
  </si>
  <si>
    <t>Market 3 New England City Incremental Cost ($/Unit)</t>
  </si>
  <si>
    <t>Market 4 NY Metro Incremental Cost ($/Unit)</t>
  </si>
  <si>
    <t>Market 5 NY Upstate Incremental Cost ($/Unit)</t>
  </si>
  <si>
    <t>Market</t>
  </si>
  <si>
    <t>Market Code</t>
  </si>
  <si>
    <t>Regions</t>
  </si>
  <si>
    <t>Northern New England</t>
  </si>
  <si>
    <t>ME, VT, NH</t>
  </si>
  <si>
    <t>Central/Southern New England</t>
  </si>
  <si>
    <t>MA (exc Boston), RI, most CT</t>
  </si>
  <si>
    <t>New England City</t>
  </si>
  <si>
    <t>Boston, Providence</t>
  </si>
  <si>
    <t>NY Metro</t>
  </si>
  <si>
    <t xml:space="preserve">NYC, Metro, Suburbs, Southeast CT, </t>
  </si>
  <si>
    <t>NY Upstate</t>
  </si>
  <si>
    <t>Buffalo, Rochester etc.</t>
  </si>
  <si>
    <t>Mid-Atlantic</t>
  </si>
  <si>
    <t>MD, DE, DC</t>
  </si>
  <si>
    <t>National Average</t>
  </si>
  <si>
    <t>-</t>
  </si>
  <si>
    <t>Installation type</t>
  </si>
  <si>
    <t>Standard installation</t>
  </si>
  <si>
    <t>Observation</t>
  </si>
  <si>
    <t>Baseline Storage Water Heater</t>
  </si>
  <si>
    <t>Base Cost Factor Incremental Cost ($/Unit)</t>
  </si>
  <si>
    <t>Gallon Size</t>
  </si>
  <si>
    <t>Efficiency (EF)</t>
  </si>
  <si>
    <t>Heat Pump Water Heater (2.00 EF to 2.51 EF)</t>
  </si>
  <si>
    <t>Market 6 Mid-Atlantic Incremental Cost ($/Unit)</t>
  </si>
  <si>
    <t>Material Adjustment Factor</t>
  </si>
  <si>
    <t>Labor Adjustment Factor</t>
  </si>
  <si>
    <t>5.4 to 11.25</t>
  </si>
  <si>
    <t>11.25 to 20</t>
  </si>
  <si>
    <t>20 to 63</t>
  </si>
  <si>
    <t>2013 (Combined) Results - Material</t>
  </si>
  <si>
    <t>Efficient Measure Full Material Cost</t>
  </si>
  <si>
    <t>Cost per Unit ($/LED)</t>
  </si>
  <si>
    <t>Cost per Foot ($/ft.)</t>
  </si>
  <si>
    <t>Cost per Door ($/door)</t>
  </si>
  <si>
    <t>Vertical - Center</t>
  </si>
  <si>
    <t>Vertical - End</t>
  </si>
  <si>
    <t>Horizontal</t>
  </si>
  <si>
    <t>Overall</t>
  </si>
  <si>
    <t>Base Cost Factor</t>
  </si>
  <si>
    <t>2013 (Combined) Results - Labor</t>
  </si>
  <si>
    <t>Efficient Measure Labor Cost</t>
  </si>
  <si>
    <t>2013 (Combined) Results - Incremental</t>
  </si>
  <si>
    <t>Efficient Measure Incremental Cost</t>
  </si>
  <si>
    <t>Measure Characterization:</t>
  </si>
  <si>
    <t>Measure Description</t>
  </si>
  <si>
    <t>Commercial Air Source Heat Pump</t>
  </si>
  <si>
    <t>Baseline </t>
  </si>
  <si>
    <t>Standard Efficient  Air Source Heat Pump</t>
  </si>
  <si>
    <t>Measure Scenario(s)</t>
  </si>
  <si>
    <t xml:space="preserve"> ROB, NC</t>
  </si>
  <si>
    <t>Baseline Efficiency Levels</t>
  </si>
  <si>
    <t>IECC IECC 2009 and/or jurisdiction-specific. (IECC 2012 did not make any substantial change to the baseline requirement.) 
Baseline efficiencies vary by size.</t>
  </si>
  <si>
    <t>Measure Level Description</t>
  </si>
  <si>
    <t>High efficiency Split or Packaged Air Source Heat Pumps meeting CEE Tier requirements</t>
  </si>
  <si>
    <t>Measure Efficiency Levels</t>
  </si>
  <si>
    <t xml:space="preserve">CEE Tier 1 &amp; Tier 2 (see CEE Criteria Tab). Tier 2 for units with capacities larger than 65,000 Btu/h are based on the Cool Choice program. </t>
  </si>
  <si>
    <t>Sizes</t>
  </si>
  <si>
    <t>&lt;5.4 tons</t>
  </si>
  <si>
    <t>5.4 - 11.25 tons</t>
  </si>
  <si>
    <t>11.25 - 20 tons</t>
  </si>
  <si>
    <t>20  - 63 tons</t>
  </si>
  <si>
    <t>Distinguishing Features</t>
  </si>
  <si>
    <t>With or without electric resistance backup heating versus all other types of backup heat</t>
  </si>
  <si>
    <t>Installation Scenarios</t>
  </si>
  <si>
    <t>Split System or Single Package</t>
  </si>
  <si>
    <t>Sources</t>
  </si>
  <si>
    <t>NY TRM, Efficiency Maine TRM, Massachusetts TRM</t>
  </si>
  <si>
    <t>Comments</t>
  </si>
  <si>
    <t>DX or VRF,  Ducted only, non-ducted (e.g., mini-splits) excluded</t>
  </si>
  <si>
    <t>Heat Pump Water Heater</t>
  </si>
  <si>
    <t>Baseline Description</t>
  </si>
  <si>
    <t>RET, ROB</t>
  </si>
  <si>
    <t xml:space="preserve">RET: vs. existing electric resistance storage water heater </t>
  </si>
  <si>
    <t xml:space="preserve">Minimum Specifications: </t>
  </si>
  <si>
    <t>CT L&amp;P, BGE, PEPCO require Energy Star*  Heat Pump water heater EF &gt;= 2.0</t>
  </si>
  <si>
    <t>Con Ed requires EF &gt;= 2.0 only</t>
  </si>
  <si>
    <t>Rebates available to PSNH, NSTAR, BGE, PEPCO, National Grid (MA), CT L&amp;P, and Con Ed customers</t>
  </si>
  <si>
    <t>Replacing an electric water heater in conditioned or unconditioned interior space.</t>
  </si>
  <si>
    <t>Mid-Atlantic TRM, EVT TRM, NY TRM, Energy Star draft criteria.</t>
  </si>
  <si>
    <t>Base values taken from notice of final rule. 77 FR 74559 (Dec. 17, 2012). Study will accommodate Energy Star and higher efficiency standards in CT, MA, NH</t>
  </si>
  <si>
    <t>Steam Traps</t>
  </si>
  <si>
    <t>Leaky or Failed Steam Trap </t>
  </si>
  <si>
    <t>Leaky or Failed Steam Trap</t>
  </si>
  <si>
    <t>Newly Installed / Replaced Steam Trap</t>
  </si>
  <si>
    <t> n/a</t>
  </si>
  <si>
    <t>Pipe diameter ranges between 0.25" and 3"</t>
  </si>
  <si>
    <t>1) Thermostatic, Thermodynamic, Mechanical, or Fixed-Orifice</t>
  </si>
  <si>
    <t>2) Maximum Operating Pressure</t>
  </si>
  <si>
    <t>Commercial and Industrial Steam Heating Lines (Low and Medium Temperature Applications)</t>
  </si>
  <si>
    <t>Mass Save TRM, CA Steam Trap Surveys, Conservation Solutions Interview</t>
  </si>
  <si>
    <t>Costs for steam trap installation / replacement will be captured during this study. The scope of this characterization excludes steam trap repairs, steam trap surveys, and steam trap testing.</t>
  </si>
  <si>
    <t>Commercial Unitary AC (packaged)</t>
  </si>
  <si>
    <t>Standard Efficient  Unitary AC</t>
  </si>
  <si>
    <t>ROB, NC</t>
  </si>
  <si>
    <t>IECC 2009 and/or jurisdiction-specific. Baseline efficiency varies by size.</t>
  </si>
  <si>
    <t>High efficiency Unitary Air-Conditioning Equipment</t>
  </si>
  <si>
    <t>CEE Tier 1 &amp; Tier 2 (see CEE Criteria Tab)</t>
  </si>
  <si>
    <t>&gt;= 63 tons</t>
  </si>
  <si>
    <t>Single Package</t>
  </si>
  <si>
    <t>NY TRM, Mid-Atlantic TRM, EVT TRM, Efficiency Maine TRM, MA TRM</t>
  </si>
  <si>
    <t>Replace Unitary AC only </t>
  </si>
  <si>
    <t>LED Refrigeration Case Lighting</t>
  </si>
  <si>
    <t>Baseline</t>
  </si>
  <si>
    <t>Standard Case Lighting (T12HO or standard T8)</t>
  </si>
  <si>
    <t>RET</t>
  </si>
  <si>
    <t>RET = Existing lighting</t>
  </si>
  <si>
    <t>LED lighting is installed in place of linear fluorescent lighting in horizontal or vertical refrigeration display cases</t>
  </si>
  <si>
    <t>Standard LED vs. Design Lights Consortium Qualified Products list</t>
  </si>
  <si>
    <t>Per unit, per door, or per foot</t>
  </si>
  <si>
    <t>Vertical of horizontal display case (per door or per linear foot)</t>
  </si>
  <si>
    <t>ME TRM, Min-Atlantic TRM, EVT offerings, and NY TRM</t>
  </si>
  <si>
    <t>Total</t>
  </si>
  <si>
    <t>Incremental Labor Cost</t>
  </si>
  <si>
    <t>No</t>
  </si>
  <si>
    <t>Cost Basis</t>
  </si>
  <si>
    <t>Incremental</t>
  </si>
  <si>
    <t>Base Cost Factor Costs:</t>
  </si>
  <si>
    <t>Yes</t>
  </si>
  <si>
    <t>Incremental for New Construction
, Full Costs for Retrofit</t>
  </si>
  <si>
    <t>Full Equipment and Labor Cost for Retrofit</t>
  </si>
  <si>
    <t>Measure Level Results</t>
  </si>
  <si>
    <t>Air Source Heat Pump - README</t>
  </si>
  <si>
    <t>Air Source Heat Pump - Results</t>
  </si>
  <si>
    <t>Full Installed</t>
  </si>
  <si>
    <t>Labor Cost Analysis Type:</t>
  </si>
  <si>
    <t>Labor Costs</t>
  </si>
  <si>
    <t>Steam Trap Type</t>
  </si>
  <si>
    <t>Diameter Size (in.)</t>
  </si>
  <si>
    <t>Base Cost Factor ($/Unit)</t>
  </si>
  <si>
    <t>Material Cost</t>
  </si>
  <si>
    <t>Labor Cost</t>
  </si>
  <si>
    <t>Total Installed Cost</t>
  </si>
  <si>
    <t>Market 1 Northern New England Cost ($/Unit)</t>
  </si>
  <si>
    <t>Market 2 Central/Southern New England  Cost ($/Unit)</t>
  </si>
  <si>
    <t>Float &amp; Thermostatic</t>
  </si>
  <si>
    <t>Inverted Bucket</t>
  </si>
  <si>
    <t>Thermodisc / Thermodynamic</t>
  </si>
  <si>
    <t>Thermostatic</t>
  </si>
  <si>
    <t>Market 3 New England City Cost ($/Unit)</t>
  </si>
  <si>
    <t>Market 4 NY Metro Cost ($/Unit)</t>
  </si>
  <si>
    <t>Market 5 NY Upstate Cost ($/Unit)</t>
  </si>
  <si>
    <t>Market 6 Mid-Atlantic Cost ($/Unit)</t>
  </si>
  <si>
    <t>RET, ROB, NC 
This measure includes incremental labor costs</t>
  </si>
  <si>
    <t>Heat Pump Water Heaters</t>
  </si>
  <si>
    <t>Market 1 Northern New England Incremental Cost ($/Ton)</t>
  </si>
  <si>
    <t>Market 2 Central/Southern New England  Incremental Cost ($/Ton)</t>
  </si>
  <si>
    <t>Market 3 New England City Incremental Cost ($/Ton)</t>
  </si>
  <si>
    <t>Market 4 NY Metro Incremental Cost ($/Ton)</t>
  </si>
  <si>
    <t>Market 5 NY Upstate Incremental Cost ($/Ton)</t>
  </si>
  <si>
    <t>Base Cost Factors</t>
  </si>
  <si>
    <t>Non Regional Specific  Incremental Cost ($/Ton)</t>
  </si>
  <si>
    <t>LED Refrigeration Lighting - README</t>
  </si>
  <si>
    <t>LED Refrigeration Lighting - Results</t>
  </si>
  <si>
    <t>Steam Traps - Results</t>
  </si>
  <si>
    <t>Steam Traps - README</t>
  </si>
  <si>
    <t>Heat Pump Water Heater - Results</t>
  </si>
  <si>
    <t>Heat Pump Water Heater - README</t>
  </si>
  <si>
    <t>Unitary Air Conditioning - Results</t>
  </si>
  <si>
    <t>Unitary Air Conditioning - README</t>
  </si>
  <si>
    <t>Air Source Heat Pumps</t>
  </si>
  <si>
    <t>LED Refrigeration Lighting</t>
  </si>
  <si>
    <t>Commercial Steam Traps</t>
  </si>
  <si>
    <t>Unitary Air Conditioning</t>
  </si>
  <si>
    <t>N/A</t>
  </si>
  <si>
    <t xml:space="preserve">RET: Standard Natural Gas, LP or oil storage water heater  EF= 0.62                                              </t>
  </si>
  <si>
    <t>ROB: Standard Natural gas, LP or oil storage water heater EF= 0.62</t>
  </si>
  <si>
    <t>Heat Pump storage water heater installed in conditioned or semi-conditioned space</t>
  </si>
  <si>
    <t>ROB and NC: vs. standard EF electric resistance water heater EF = 0.97 - (0.00132 * Vol. in gal.)</t>
  </si>
  <si>
    <t>Residential sizes: 50 and 80 gallons</t>
  </si>
  <si>
    <t>Baseline Electric Resistance storage water heater</t>
  </si>
  <si>
    <r>
      <t>PSNH, NSTAR, Nat. Grid require Energy Star* HPWH with EF &gt;= 2.3, min 1</t>
    </r>
    <r>
      <rPr>
        <vertAlign val="superscript"/>
        <sz val="10"/>
        <rFont val="Palatino Linotype"/>
        <family val="1"/>
      </rPr>
      <t>st</t>
    </r>
    <r>
      <rPr>
        <sz val="10"/>
        <rFont val="Palatino Linotype"/>
        <family val="1"/>
      </rPr>
      <t xml:space="preserve"> hour recovery of 60 gallons </t>
    </r>
  </si>
  <si>
    <r>
      <t>* Energy Star requires EF &gt;= 2.0 and minimum 1</t>
    </r>
    <r>
      <rPr>
        <vertAlign val="superscript"/>
        <sz val="10"/>
        <rFont val="Palatino Linotype"/>
        <family val="1"/>
      </rPr>
      <t>st</t>
    </r>
    <r>
      <rPr>
        <sz val="10"/>
        <rFont val="Palatino Linotype"/>
        <family val="1"/>
      </rPr>
      <t xml:space="preserve"> Hour Rating of 50 gallons</t>
    </r>
  </si>
  <si>
    <t>Does this measure have incremental labor cost (Yes/No)?</t>
  </si>
  <si>
    <t>NYC, Metro, Suburbs, Southeast CT</t>
  </si>
  <si>
    <t>Base Cost Factor Average</t>
  </si>
  <si>
    <t>DATA ANALYSIS</t>
  </si>
  <si>
    <t>Formatted Data</t>
  </si>
  <si>
    <t>Material Analysis</t>
  </si>
  <si>
    <t>Labor Analysis</t>
  </si>
  <si>
    <t>Regional Adjustment Factors</t>
  </si>
  <si>
    <t>Results</t>
  </si>
  <si>
    <t>Note: All costs and Labor were adjusted to reflect Base Cost Factor values based on RSMeans City Cost Indexes (CCI).</t>
  </si>
  <si>
    <t>Notes:</t>
  </si>
  <si>
    <t>Baseline Assumptions corresponds to Federal Minimum EF for electric storage water heater</t>
  </si>
  <si>
    <t>Measure (EE) Contractor Markup</t>
  </si>
  <si>
    <t>Analysis assumes size is cost driver, not efficiency</t>
  </si>
  <si>
    <t>Baseline Contractor Markup</t>
  </si>
  <si>
    <t>Inflation Rate applied to 2012 data to reflect 2013 costs</t>
  </si>
  <si>
    <t>Two installation scenarios analyzed</t>
  </si>
  <si>
    <t>Raw Data</t>
  </si>
  <si>
    <t>Previous Evaluation Raw Data</t>
  </si>
  <si>
    <t>First pass analysis, ultimately note used, shown below</t>
  </si>
  <si>
    <t>Navigant determined that Energy Factor does not influence cost for heat pump units</t>
  </si>
  <si>
    <t>See sourced tabs for details</t>
  </si>
  <si>
    <t>In-depth Interview Data</t>
  </si>
  <si>
    <t>Outliers Highlighted in Blue</t>
  </si>
  <si>
    <t>Averages</t>
  </si>
  <si>
    <t>These results only shown to convey that other factors (e.g., brand) likely influence cost</t>
  </si>
  <si>
    <t>Specify the type of installation from the drop down cell:</t>
  </si>
  <si>
    <t>Additional labor for complex installation</t>
  </si>
  <si>
    <t>Blank installed cost rows removed</t>
  </si>
  <si>
    <t>Data subset of Equipment and Labor costs for Material and Labor cost distributions</t>
  </si>
  <si>
    <t>See individual interview spreadsheets for details</t>
  </si>
  <si>
    <t>Previous tankless water heaters analysis</t>
  </si>
  <si>
    <t>Heat Pump Water Heater (not used)</t>
  </si>
  <si>
    <t>Installed costs</t>
  </si>
  <si>
    <t>Component Costs for distribution determination</t>
  </si>
  <si>
    <t>Interview 1</t>
  </si>
  <si>
    <t>Interview 2</t>
  </si>
  <si>
    <t>Measure Level Data</t>
  </si>
  <si>
    <t>Labor rates from residential plumbers</t>
  </si>
  <si>
    <t>Heat Pump Water Heaters - Measure Level Costs Adjusted to Base Cost Factor Values and Markups Added to Internet Data</t>
  </si>
  <si>
    <t>Other labor rates and hours (outliers removed)</t>
  </si>
  <si>
    <t>Costs</t>
  </si>
  <si>
    <t>Energy Factor Category</t>
  </si>
  <si>
    <t>Storage Water Heaters*</t>
  </si>
  <si>
    <t>Reference: RSMeans Masterformat City Cost Indexes based on weighted average of division category</t>
  </si>
  <si>
    <t>Source</t>
  </si>
  <si>
    <t>Data point</t>
  </si>
  <si>
    <t>Region</t>
  </si>
  <si>
    <t>Size (gallons)</t>
  </si>
  <si>
    <t>Installed cost</t>
  </si>
  <si>
    <t>Equipment cost</t>
  </si>
  <si>
    <t>Labor cost</t>
  </si>
  <si>
    <t>MA</t>
  </si>
  <si>
    <t>ID</t>
  </si>
  <si>
    <t>Labor Rate ($/Hr.)</t>
  </si>
  <si>
    <t>Inflation adjustment ($/Hr.)</t>
  </si>
  <si>
    <t>Labor hours</t>
  </si>
  <si>
    <t>Measure efficiency (EF)</t>
  </si>
  <si>
    <t>Measure size (gallons)</t>
  </si>
  <si>
    <t>Measure equipment cost ($/unit)</t>
  </si>
  <si>
    <t>Measure other costs</t>
  </si>
  <si>
    <t>Measure labor rate</t>
  </si>
  <si>
    <t>Measure labor hours</t>
  </si>
  <si>
    <t>Measure equipment cost ($/unit)- BCF adjusted</t>
  </si>
  <si>
    <t>Measure other costs- BCF adjusted</t>
  </si>
  <si>
    <t>Measure labor rate- BCF adjusted</t>
  </si>
  <si>
    <t>Labor cost- BCF adjusted</t>
  </si>
  <si>
    <t>Installed cost- BCF adjusted</t>
  </si>
  <si>
    <t>Baseline efficiency (EF)</t>
  </si>
  <si>
    <t>Baseline size (gallons)</t>
  </si>
  <si>
    <t>Baseline equipment cost ($/unit)</t>
  </si>
  <si>
    <t>Baseline other costs</t>
  </si>
  <si>
    <t>Baseline labor rate</t>
  </si>
  <si>
    <t>Baseline labor hours</t>
  </si>
  <si>
    <t>Baseline labor costs</t>
  </si>
  <si>
    <t>Baseline installed cost</t>
  </si>
  <si>
    <t>Baseline equipment cost ($/unit)- BCF adjusted</t>
  </si>
  <si>
    <t>Baseline other costs- BCF adjusted</t>
  </si>
  <si>
    <t>Baseline labor rate- BCF adjusted</t>
  </si>
  <si>
    <t>Baseline labor cost- BCF adjusted</t>
  </si>
  <si>
    <t>Fuel switching additions</t>
  </si>
  <si>
    <t>Other costs</t>
  </si>
  <si>
    <t>Notes</t>
  </si>
  <si>
    <t>Equipment cost ratio</t>
  </si>
  <si>
    <t>Labor/other cost ratio</t>
  </si>
  <si>
    <t>Labor rate</t>
  </si>
  <si>
    <t>Labor rate- BCF adjusted</t>
  </si>
  <si>
    <t>Gallons</t>
  </si>
  <si>
    <t>EF</t>
  </si>
  <si>
    <t>Cost ($/WH)</t>
  </si>
  <si>
    <t>Efficient Measure</t>
  </si>
  <si>
    <t>Variations in Installation Hours Due to Relocation Requirements</t>
  </si>
  <si>
    <t>Reference City</t>
  </si>
  <si>
    <t>Material</t>
  </si>
  <si>
    <t>Installation</t>
  </si>
  <si>
    <t>Heat Pump Water Heater (2.00 to 2.51 EF)</t>
  </si>
  <si>
    <t>Baseline Measure</t>
  </si>
  <si>
    <t>Estimated Incremental Cost Results ($/Water Heater)</t>
  </si>
  <si>
    <t>A</t>
  </si>
  <si>
    <t>MD</t>
  </si>
  <si>
    <t/>
  </si>
  <si>
    <t>B</t>
  </si>
  <si>
    <t>Table 1: Material cost per unit</t>
  </si>
  <si>
    <t>NY</t>
  </si>
  <si>
    <t>Finished basement</t>
  </si>
  <si>
    <t>Interview ID</t>
  </si>
  <si>
    <t>Standard installation (hours)</t>
  </si>
  <si>
    <t>Complex installation (derived) (hours)</t>
  </si>
  <si>
    <t>Hours Difference (Additional hours for relocation)</t>
  </si>
  <si>
    <t>Maine</t>
  </si>
  <si>
    <t>Portland</t>
  </si>
  <si>
    <t>Efficient Material Cost</t>
  </si>
  <si>
    <t>Efficient Labor Cost</t>
  </si>
  <si>
    <t>Efficient Installed Cost</t>
  </si>
  <si>
    <t>Base Material Cost</t>
  </si>
  <si>
    <t>Base Labor Cost</t>
  </si>
  <si>
    <t>Base Installed Cost</t>
  </si>
  <si>
    <t>Installed Cost</t>
  </si>
  <si>
    <t>Efficiency                  Size-&gt;</t>
  </si>
  <si>
    <t>50 gallon</t>
  </si>
  <si>
    <t>80 gallon</t>
  </si>
  <si>
    <t xml:space="preserve"> 60 gal.</t>
  </si>
  <si>
    <t>Labor Hours (Hr.) (average of the 2 in-depth interview)</t>
  </si>
  <si>
    <t>Rockland</t>
  </si>
  <si>
    <t>Efficiency EF: 2.0</t>
  </si>
  <si>
    <t>Previous ICS tankless water heater analysis*</t>
  </si>
  <si>
    <t>Massachusetts</t>
  </si>
  <si>
    <t>Boston</t>
  </si>
  <si>
    <t>Efficiency EF: 2.3</t>
  </si>
  <si>
    <t>*Federal Standard Levels based on gallon size</t>
  </si>
  <si>
    <t>Baseline Measure (Storage Water Heaters)</t>
  </si>
  <si>
    <t>Fall River</t>
  </si>
  <si>
    <t>Efficiency EF:_2.4_</t>
  </si>
  <si>
    <t>Efficiency EF:_2.4____</t>
  </si>
  <si>
    <t>Linear regression output (not used)</t>
  </si>
  <si>
    <t>Linear regression output</t>
  </si>
  <si>
    <t>Standards equation: EF = 0.97 - 0.00132 * Gallons</t>
  </si>
  <si>
    <t>Additional hours for complex installation</t>
  </si>
  <si>
    <t>Greenfield</t>
  </si>
  <si>
    <t>Efficiency EF:_____</t>
  </si>
  <si>
    <t>VT</t>
  </si>
  <si>
    <t>Energy Factor (EF)</t>
  </si>
  <si>
    <t>Intercept</t>
  </si>
  <si>
    <t>Pittsfield</t>
  </si>
  <si>
    <t>Baseline labor hours average from previous tankless water heater analysis</t>
  </si>
  <si>
    <t>Two cases analyzed</t>
  </si>
  <si>
    <t>New Hampshire</t>
  </si>
  <si>
    <t>Manchester</t>
  </si>
  <si>
    <t>Material Average per gallon</t>
  </si>
  <si>
    <t>Claremont</t>
  </si>
  <si>
    <t>Table 3: Ancillary material cost per unit</t>
  </si>
  <si>
    <t>Labor Rate</t>
  </si>
  <si>
    <t>Average per gallon</t>
  </si>
  <si>
    <t>Rhode Island</t>
  </si>
  <si>
    <t>Newport</t>
  </si>
  <si>
    <t>Item</t>
  </si>
  <si>
    <t>Labor Rate Analysis (previous ICS analysis, adjusted for inflation)</t>
  </si>
  <si>
    <t>Providence</t>
  </si>
  <si>
    <t>copper and fittings</t>
  </si>
  <si>
    <t>Table 4: Labor hours per unit</t>
  </si>
  <si>
    <t>Measure</t>
  </si>
  <si>
    <t>Data Points</t>
  </si>
  <si>
    <t>Average Labor Rate ($/HR)</t>
  </si>
  <si>
    <t>Adjusted for inflation</t>
  </si>
  <si>
    <t>Other labor rates for consideration (note that these are not used)</t>
  </si>
  <si>
    <t>New York</t>
  </si>
  <si>
    <t>Albany</t>
  </si>
  <si>
    <t>overhead, permits</t>
  </si>
  <si>
    <t>Efficiency                   Size-&gt;</t>
  </si>
  <si>
    <t xml:space="preserve">Residential Combination Heat/Hot Water </t>
  </si>
  <si>
    <t>Labor rate ($/hr.)</t>
  </si>
  <si>
    <t>Brooklyn</t>
  </si>
  <si>
    <t>condensate pump</t>
  </si>
  <si>
    <t>NH</t>
  </si>
  <si>
    <t>Residential Tankless Water Heaters</t>
  </si>
  <si>
    <t>Previous tankless water heater analysis</t>
  </si>
  <si>
    <t>Buffalo</t>
  </si>
  <si>
    <t>Heat Pump Water Heaters (zero values removed (IDs: 1437, 1470))</t>
  </si>
  <si>
    <t>Indirect Hot Water Heaters</t>
  </si>
  <si>
    <t>In-depth interviews</t>
  </si>
  <si>
    <t>Base cost factor material cost</t>
  </si>
  <si>
    <t>Data Statistics and Ranges</t>
  </si>
  <si>
    <t>Residential Furnaces</t>
  </si>
  <si>
    <t>Rochester</t>
  </si>
  <si>
    <t>Other ( X gal.)</t>
  </si>
  <si>
    <t>Metric</t>
  </si>
  <si>
    <t>Measure Material</t>
  </si>
  <si>
    <t>Residential Boilers</t>
  </si>
  <si>
    <t>Niagara Falls</t>
  </si>
  <si>
    <t>Average</t>
  </si>
  <si>
    <t>Residential Central Air Conditioner</t>
  </si>
  <si>
    <t>Long Island City</t>
  </si>
  <si>
    <t>Standard deviation</t>
  </si>
  <si>
    <t>Residential Air-Source HPs</t>
  </si>
  <si>
    <t>Vermont</t>
  </si>
  <si>
    <t>Burlington</t>
  </si>
  <si>
    <t>Standard error</t>
  </si>
  <si>
    <t>Weighted Average</t>
  </si>
  <si>
    <t>Guildhall</t>
  </si>
  <si>
    <t>Confidence level</t>
  </si>
  <si>
    <t>Connecticut</t>
  </si>
  <si>
    <t>Stamford</t>
  </si>
  <si>
    <t>CT</t>
  </si>
  <si>
    <t>Corresponding critical value (Z-score)</t>
  </si>
  <si>
    <t>*Note on previous tankless water heater analysis: Installation aspects for tankless and HPWH are common</t>
  </si>
  <si>
    <t>New London</t>
  </si>
  <si>
    <t>Confidence range ($)(+/-)</t>
  </si>
  <si>
    <t>Venting/duct runs</t>
  </si>
  <si>
    <t>Delaware</t>
  </si>
  <si>
    <t>Wilmington</t>
  </si>
  <si>
    <t>per hour</t>
  </si>
  <si>
    <t>&lt;- extracted value, as contractor charges by day</t>
  </si>
  <si>
    <t>Confidence range (%)(+/-)</t>
  </si>
  <si>
    <t>Piping (water, gas) runs</t>
  </si>
  <si>
    <t>Maryland</t>
  </si>
  <si>
    <t>Easton</t>
  </si>
  <si>
    <t>&lt;- assuming 2 workers</t>
  </si>
  <si>
    <t>Location demo and construction</t>
  </si>
  <si>
    <t>Baltimore</t>
  </si>
  <si>
    <t>D.C.</t>
  </si>
  <si>
    <t>Washington</t>
  </si>
  <si>
    <t>Efficiency           Size-&gt;</t>
  </si>
  <si>
    <t>Equipment counts</t>
  </si>
  <si>
    <t>Geographically Normalized Average</t>
  </si>
  <si>
    <t>Counts</t>
  </si>
  <si>
    <t>City Cost Index number is a percentage ratio of a specific city’s cost to the Base Cost Factor average cost of the same item at a stated time period.</t>
  </si>
  <si>
    <t>permit</t>
  </si>
  <si>
    <t>Installation scenario:</t>
  </si>
  <si>
    <t>Retrofit</t>
  </si>
  <si>
    <t>Average material cost</t>
  </si>
  <si>
    <t>Example</t>
  </si>
  <si>
    <t>Cost</t>
  </si>
  <si>
    <t>Table 5: Baseline material cost per unit</t>
  </si>
  <si>
    <t>MA exc Boston, RI, most CT</t>
  </si>
  <si>
    <t>Baseline Efficiency</t>
  </si>
  <si>
    <t>NYC, metro suburbs Southwest CT</t>
  </si>
  <si>
    <t>Table 8: Baseline labor hours per unit</t>
  </si>
  <si>
    <t>MD, DE DC</t>
  </si>
  <si>
    <t>Raw Data Regions</t>
  </si>
  <si>
    <t>Average Adjustment Factor</t>
  </si>
  <si>
    <t>Table 7: Ancillary baseline material cost per unit</t>
  </si>
  <si>
    <t>How do site conditions typically vary and what are the impacts on installation costs?</t>
  </si>
  <si>
    <t>Described variations</t>
  </si>
  <si>
    <t>finished vs. unfinished bsmt.</t>
  </si>
  <si>
    <t>RI</t>
  </si>
  <si>
    <t>Material cost changes?</t>
  </si>
  <si>
    <t>finished adds $2,000</t>
  </si>
  <si>
    <t>Labor hours changes?</t>
  </si>
  <si>
    <t>AO Smith PHPT60</t>
  </si>
  <si>
    <t>Labor rate changes?</t>
  </si>
  <si>
    <t>Other trades involved?</t>
  </si>
  <si>
    <t>Are there variations in the baseline installation that we should consider?</t>
  </si>
  <si>
    <t>fuel switch from oil or NG needs to include new electrical service - $400-$800 depending on site conditions</t>
  </si>
  <si>
    <t>+3-4 electrician</t>
  </si>
  <si>
    <t>Table 3: Additional material cost per unit</t>
  </si>
  <si>
    <t>electrician</t>
  </si>
  <si>
    <t>Item description</t>
  </si>
  <si>
    <t>Table 9: Installed cost per unit reported by contact</t>
  </si>
  <si>
    <t>What is your labor rate for these installations?</t>
  </si>
  <si>
    <t>The data below contains previous study data for baseline gas storage water heaters</t>
  </si>
  <si>
    <t>This analysis relies on the baseline labor rates and labor hours that are deemed equivalent for gas and electric baseline installations</t>
  </si>
  <si>
    <t>Baseline Level Data</t>
  </si>
  <si>
    <t>Interview #</t>
  </si>
  <si>
    <t>Make</t>
  </si>
  <si>
    <t>Model</t>
  </si>
  <si>
    <t>Equip Cost ($/WH)</t>
  </si>
  <si>
    <t>Incr. Labor Hrs.</t>
  </si>
  <si>
    <t>Tot Labor Hours</t>
  </si>
  <si>
    <t>Installed Cost ($/WH)</t>
  </si>
  <si>
    <t>Equipment Type</t>
  </si>
  <si>
    <t>Sector</t>
  </si>
  <si>
    <t>Bradford White</t>
  </si>
  <si>
    <t>Baseline Water Heater</t>
  </si>
  <si>
    <t>Storage WH</t>
  </si>
  <si>
    <t>Residential</t>
  </si>
  <si>
    <t>Bradfort White</t>
  </si>
  <si>
    <t>40 gallon</t>
  </si>
  <si>
    <t>40 Gallon</t>
  </si>
  <si>
    <t>Do the additional material costs that you supplied for the efficient case apply to the standard case?</t>
  </si>
  <si>
    <t>State</t>
  </si>
  <si>
    <t>except condensate pump</t>
  </si>
  <si>
    <t>Table 7: Additional standard case material cost per unit</t>
  </si>
  <si>
    <t>Internet</t>
  </si>
  <si>
    <t>M-I-40T6FBN</t>
  </si>
  <si>
    <t>M-I-403S6FBN</t>
  </si>
  <si>
    <t>DS1-40S6FBN</t>
  </si>
  <si>
    <t>M-I-404T6FBN</t>
  </si>
  <si>
    <t>M-I-40T6FBN-TOPTP</t>
  </si>
  <si>
    <t>Do standard labor costs differ from efficient case labor costs?</t>
  </si>
  <si>
    <t>yes</t>
  </si>
  <si>
    <t>M-4-403S6FBN</t>
  </si>
  <si>
    <t>M-4-403S6FBN-TOPTP</t>
  </si>
  <si>
    <t>What is your labor rate for these installations, if different?</t>
  </si>
  <si>
    <t>M-4-40T6FBN</t>
  </si>
  <si>
    <t>M-4-40T6FBN-5000</t>
  </si>
  <si>
    <t>Table 8: Standard labor hours per unit</t>
  </si>
  <si>
    <t>Rheem</t>
  </si>
  <si>
    <t>22V40SF</t>
  </si>
  <si>
    <t>AO Smith</t>
  </si>
  <si>
    <t>GCV-40</t>
  </si>
  <si>
    <t>Standard efficiency</t>
  </si>
  <si>
    <t>Direct vent configuration</t>
  </si>
  <si>
    <t>C</t>
  </si>
  <si>
    <t>D</t>
  </si>
  <si>
    <t>E</t>
  </si>
  <si>
    <t>GDV-40</t>
  </si>
  <si>
    <t>F</t>
  </si>
  <si>
    <t>GS640YBRS</t>
  </si>
  <si>
    <t>CW1</t>
  </si>
  <si>
    <t>GPVH-50</t>
  </si>
  <si>
    <t>CW2</t>
  </si>
  <si>
    <t>GCVL-40</t>
  </si>
  <si>
    <t>CW3</t>
  </si>
  <si>
    <t>CW4</t>
  </si>
  <si>
    <t>60 gallon</t>
  </si>
  <si>
    <t>CW5</t>
  </si>
  <si>
    <t>CW8</t>
  </si>
  <si>
    <t>M1 Series</t>
  </si>
  <si>
    <t>Estimate based on installed cost quote</t>
  </si>
  <si>
    <t>Table 10: Installed cost per unit reported by programs</t>
  </si>
  <si>
    <t>CW9</t>
  </si>
  <si>
    <t>American</t>
  </si>
  <si>
    <t>Internet Data</t>
  </si>
  <si>
    <t>Internet cost points were used as a cross-reference to compare and contrast contractor interview cost points.</t>
  </si>
  <si>
    <t>These internet cost points are incorporated into the raw data above.</t>
  </si>
  <si>
    <t>MBH</t>
  </si>
  <si>
    <t>Rinnai</t>
  </si>
  <si>
    <t>R75LSi-NG</t>
  </si>
  <si>
    <t>Tankless WH</t>
  </si>
  <si>
    <t>http://www.grainger.com/Grainger/gas-tankless-water-heaters/water-heaters/plumbing/ecatalog/N-adr?itemsPerPage=40</t>
  </si>
  <si>
    <t>R94LSe-NG</t>
  </si>
  <si>
    <t>http://www.drillspot.com/products/1415155/Rinnai_R75LSi-NG_Input_-BTU-_180</t>
  </si>
  <si>
    <t>R94LSi-NG</t>
  </si>
  <si>
    <t>http://www.drillspot.com/products/1415157/Rinnai_R94LSi-NG_Input_-BTU-_199</t>
  </si>
  <si>
    <t>http://www.drillspot.com/products/1415161/Rinnai_R94LSe-NG_Input_-BTU-_199</t>
  </si>
  <si>
    <t>RC98HPi-NG</t>
  </si>
  <si>
    <t>http://www.drillspot.com/products/1415159/Rinnai_RC98HPi-NG_Tankless_Water_Heater</t>
  </si>
  <si>
    <t>Energy Factor (EF)*</t>
  </si>
  <si>
    <t>Equipment type</t>
  </si>
  <si>
    <t>http://www.pexsupply.com/Bradford-White-M-I-40T6FBN-40-Gallon-40000-BTU-Defender-Safety-System-Atmospheric-Vent-Energy-Saver-Residential-Water-Heater-Nat-Gas</t>
  </si>
  <si>
    <t>http://www.pexsupply.com/Bradford-White-M-I-403S6FBN-40-Gallon-40000-BTU-Defender-Safety-System-Atmospheric-Vent-Energy-Saver-Residential-Water-Heater-Nat-Gas</t>
  </si>
  <si>
    <t>http://www.pexsupply.com/Bradford-White-DS1-40S6FBN-40-Gallon-38-000-BTU-Defender-Safety-System-Direct-Vent-Energy-Saver-Residential-Water-Heater-Nat-Gas</t>
  </si>
  <si>
    <t>http://www.pexsupply.com/Bradford-White-M-I-404T6FBN-40-Gallon-50000-BTU-Defender-Safety-System-Atmospheric-Vent-Energy-Saver-Residential-Water-Heater-Nat-Gas</t>
  </si>
  <si>
    <t>http://www.pexsupply.com/Bradford-White-M-I-40T6FBN-TOPTP-273-40-Gallon-40000-BTU-Defender-Safety-System-Atmospheric-Vent-Energy-Saver-Residential-Water-Heater-w-Optional-Top-TP-Location-Nat-Gas</t>
  </si>
  <si>
    <t>http://www.pexsupply.com/Bradford-White-M-4-403S6FBN-40-Gallon-40000-BTU-Defender-Safety-System-Energy-Star-High-Efficiency-Residential-Water-Heater-Nat-Gas</t>
  </si>
  <si>
    <t>http://www.pexsupply.com/Bradford-White-M-4-403S6FBN-TOPTP-40-Gallon-40000-BTU-Defender-Safety-System-Energy-Star-High-Efficiency-Residential-Water-Heater-Nat-Gas-T-P-Valve-On-Top</t>
  </si>
  <si>
    <t>http://www.pexsupply.com/Bradford-White-M-4-40T6FBN-40-Gallon-40000-BTU-Defender-Safety-System-Energy-Star-High-Efficiency-Residential-Water-Heater-Nat-Gas</t>
  </si>
  <si>
    <t>http://www.pexsupply.com/Bradford-White-M-4-40T6FBN-40-5000-Gallon-40000-BTU-Defender-Safety-System-Energy-Star-High-Efficiency-Residential-Water-Heater-Nat-Gas-High-Altitude-5000-ft</t>
  </si>
  <si>
    <t>M-I-5036FBN</t>
  </si>
  <si>
    <t>http://www.pexsupply.com/pex/control/category/~category_id=1813/~refine=211201+100224</t>
  </si>
  <si>
    <t>M-I-504S6FBN</t>
  </si>
  <si>
    <t>M-I-30T6FBN</t>
  </si>
  <si>
    <t>M-I-5036FSX</t>
  </si>
  <si>
    <t>M-I-504S6FSX</t>
  </si>
  <si>
    <t>M-I-60T6FBN</t>
  </si>
  <si>
    <t>M-2-XR65T6FBN</t>
  </si>
  <si>
    <t>M-I-30S6FBN</t>
  </si>
  <si>
    <t>M-I-50L6FBN</t>
  </si>
  <si>
    <t>M-I-30T6FSX</t>
  </si>
  <si>
    <t>M-I-30S6FSX</t>
  </si>
  <si>
    <t>M-I-60T6FSX</t>
  </si>
  <si>
    <t>M-I-50L6FSX</t>
  </si>
  <si>
    <t>M-I-303T6FBN</t>
  </si>
  <si>
    <t>*Source of Energy Factors for Bradford White Storage Water Heaters</t>
  </si>
  <si>
    <t>http://bradfordwhite.com/energyfactor_natural.asp</t>
  </si>
  <si>
    <t>Man Hours</t>
  </si>
  <si>
    <t>Description</t>
  </si>
  <si>
    <t>Measure Level Costs Adjusted to Base Cost Factors and Markups Added to Internet Data</t>
  </si>
  <si>
    <t>Measure Material Cost Data for Analysis</t>
  </si>
  <si>
    <t>Measure Labor Cost Data for Analysis</t>
  </si>
  <si>
    <t>Base Cost Factor Steam Traps Material and Labor Cost Analysis Results</t>
  </si>
  <si>
    <t>Component Type</t>
  </si>
  <si>
    <t>Manufacturer</t>
  </si>
  <si>
    <t>Type</t>
  </si>
  <si>
    <t>Diameter</t>
  </si>
  <si>
    <t>Max PSI</t>
  </si>
  <si>
    <t>Price Year</t>
  </si>
  <si>
    <t>Price</t>
  </si>
  <si>
    <t>Quantity</t>
  </si>
  <si>
    <t>Cost Unit</t>
  </si>
  <si>
    <t>Action Type</t>
  </si>
  <si>
    <t>Installation Cost</t>
  </si>
  <si>
    <t>Source Name</t>
  </si>
  <si>
    <t>Source Link</t>
  </si>
  <si>
    <t>Source Date</t>
  </si>
  <si>
    <t>Measure Labor Cost</t>
  </si>
  <si>
    <t>Measure Labor Rate</t>
  </si>
  <si>
    <t>Measure Man Hours</t>
  </si>
  <si>
    <t>F&amp;T</t>
  </si>
  <si>
    <t>Labor Costs - Arithmetic Mean</t>
  </si>
  <si>
    <t>Measure Labor Rate - BCF Adjusted</t>
  </si>
  <si>
    <t>Man Hours - Arithmetic Mean</t>
  </si>
  <si>
    <t>Diameter (inches)</t>
  </si>
  <si>
    <t>Steam Trap Material Cost ($)</t>
  </si>
  <si>
    <t>Steam Trap Labor Cost ($)</t>
  </si>
  <si>
    <t>Steam Trap Total Installed Cost ($)</t>
  </si>
  <si>
    <t>Steam Trap</t>
  </si>
  <si>
    <t>Armstrong International</t>
  </si>
  <si>
    <t>$/unit</t>
  </si>
  <si>
    <t>BCF</t>
  </si>
  <si>
    <t>Grainger</t>
  </si>
  <si>
    <t>n/a</t>
  </si>
  <si>
    <t>Cost Points</t>
  </si>
  <si>
    <t>Average Labor Rate</t>
  </si>
  <si>
    <t>Labor Analysis Type:</t>
  </si>
  <si>
    <t>NE</t>
  </si>
  <si>
    <t>NE, NY</t>
  </si>
  <si>
    <t>Regression</t>
  </si>
  <si>
    <t>* BCF was used for Internet data points and the Material Adjustment Factor was changed from 1.00 to 0.78 in order to reflect a 27.5% internet markup</t>
  </si>
  <si>
    <t>Arithmetic Mean</t>
  </si>
  <si>
    <t>Thermodisc</t>
  </si>
  <si>
    <t>Hoffman Specialty</t>
  </si>
  <si>
    <t>Nicholson</t>
  </si>
  <si>
    <t>Spence Engineering</t>
  </si>
  <si>
    <t>Thermodynamic</t>
  </si>
  <si>
    <t>$</t>
  </si>
  <si>
    <t>NGRID</t>
  </si>
  <si>
    <t>Retrofit Steam Trap</t>
  </si>
  <si>
    <t>DCOOK</t>
  </si>
  <si>
    <t>Orifice</t>
  </si>
  <si>
    <t>New Steam Trap</t>
  </si>
  <si>
    <t>Labor Hours</t>
  </si>
  <si>
    <t>Install</t>
  </si>
  <si>
    <t>HGOODING</t>
  </si>
  <si>
    <t>Repair</t>
  </si>
  <si>
    <t>JKUC</t>
  </si>
  <si>
    <t>1)       Heating type (none, gas, electric resistance)</t>
  </si>
  <si>
    <t>2)       Other features: (e.g., variable speed fans and compressors associated with higher EERs)</t>
  </si>
  <si>
    <t>Return to Measure Index</t>
  </si>
  <si>
    <t>Case Lighting Scenario</t>
  </si>
  <si>
    <t>Does this measure have labor cost (Yes/No)?</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</si>
</sst>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0.000"/>
    <numFmt numFmtId="167" formatCode="0.0%"/>
    <numFmt numFmtId="168" formatCode="0.0"/>
    <numFmt numFmtId="169" formatCode="&quot;$&quot;#,##0.00000"/>
  </numFmts>
  <fonts count="65" x14ac:knownFonts="1">
    <font>
      <sz val="11"/>
      <color theme="1"/>
      <name val="Calibri"/>
      <family val="2"/>
      <scheme val="minor"/>
    </font>
    <font>
      <sz val="11"/>
      <color theme="1"/>
      <name val="Calibri"/>
      <family val="2"/>
      <scheme val="minor"/>
    </font>
    <font>
      <b/>
      <sz val="11"/>
      <color theme="1"/>
      <name val="Calibri"/>
      <family val="2"/>
      <scheme val="minor"/>
    </font>
    <font>
      <b/>
      <sz val="10"/>
      <color rgb="FFFFFFFF"/>
      <name val="Palatino Linotype"/>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1"/>
      <color theme="10"/>
      <name val="Calibri"/>
      <family val="2"/>
      <scheme val="minor"/>
    </font>
    <font>
      <u/>
      <sz val="11"/>
      <color theme="10"/>
      <name val="Calibri"/>
      <family val="2"/>
    </font>
    <font>
      <u/>
      <sz val="8.25"/>
      <color theme="10"/>
      <name val="Calibri"/>
      <family val="2"/>
    </font>
    <font>
      <sz val="11"/>
      <color indexed="62"/>
      <name val="Calibri"/>
      <family val="2"/>
    </font>
    <font>
      <sz val="11"/>
      <color indexed="52"/>
      <name val="Calibri"/>
      <family val="2"/>
    </font>
    <font>
      <sz val="11"/>
      <color indexed="60"/>
      <name val="Calibri"/>
      <family val="2"/>
    </font>
    <font>
      <sz val="10"/>
      <name val="Verdana"/>
      <family val="2"/>
    </font>
    <font>
      <b/>
      <sz val="11"/>
      <color indexed="63"/>
      <name val="Calibri"/>
      <family val="2"/>
    </font>
    <font>
      <b/>
      <sz val="18"/>
      <color indexed="56"/>
      <name val="Cambria"/>
      <family val="2"/>
    </font>
    <font>
      <sz val="18"/>
      <color theme="3"/>
      <name val="Cambria"/>
      <family val="2"/>
      <scheme val="major"/>
    </font>
    <font>
      <b/>
      <sz val="11"/>
      <color indexed="8"/>
      <name val="Calibri"/>
      <family val="2"/>
    </font>
    <font>
      <sz val="11"/>
      <color indexed="10"/>
      <name val="Calibri"/>
      <family val="2"/>
    </font>
    <font>
      <b/>
      <sz val="18"/>
      <color theme="1"/>
      <name val="Calibri"/>
      <family val="2"/>
      <scheme val="minor"/>
    </font>
    <font>
      <u/>
      <sz val="8.8000000000000007"/>
      <color theme="10"/>
      <name val="Calibri"/>
      <family val="2"/>
    </font>
    <font>
      <sz val="10"/>
      <name val="Arial"/>
      <family val="2"/>
    </font>
    <font>
      <sz val="10"/>
      <color rgb="FF000000"/>
      <name val="Palatino Linotype"/>
      <family val="1"/>
    </font>
    <font>
      <i/>
      <sz val="9"/>
      <color theme="1"/>
      <name val="Palatino Linotype"/>
      <family val="1"/>
    </font>
    <font>
      <sz val="11"/>
      <color rgb="FF000000"/>
      <name val="Calibri"/>
      <family val="2"/>
    </font>
    <font>
      <b/>
      <sz val="11"/>
      <color rgb="FF000000"/>
      <name val="Calibri"/>
      <family val="2"/>
    </font>
    <font>
      <sz val="10"/>
      <color theme="1"/>
      <name val="Calibri"/>
      <family val="2"/>
      <scheme val="minor"/>
    </font>
    <font>
      <sz val="10"/>
      <name val="Palatino Linotype"/>
      <family val="1"/>
    </font>
    <font>
      <u/>
      <sz val="10"/>
      <name val="Palatino Linotype"/>
      <family val="1"/>
    </font>
    <font>
      <vertAlign val="superscript"/>
      <sz val="10"/>
      <name val="Palatino Linotype"/>
      <family val="1"/>
    </font>
    <font>
      <b/>
      <sz val="16"/>
      <color rgb="FF000000"/>
      <name val="Palatino Linotype"/>
      <family val="1"/>
    </font>
    <font>
      <b/>
      <u/>
      <sz val="10"/>
      <color theme="1"/>
      <name val="Palatino Linotype"/>
      <family val="1"/>
    </font>
    <font>
      <u/>
      <sz val="10"/>
      <color theme="10"/>
      <name val="Palatino Linotype"/>
      <family val="1"/>
    </font>
    <font>
      <sz val="10"/>
      <color theme="1"/>
      <name val="Palatino Linotype"/>
      <family val="1"/>
    </font>
    <font>
      <sz val="11"/>
      <color theme="1"/>
      <name val="Calibri"/>
      <family val="2"/>
    </font>
    <font>
      <b/>
      <i/>
      <sz val="13"/>
      <color theme="1"/>
      <name val="Calibri"/>
      <family val="2"/>
      <scheme val="minor"/>
    </font>
    <font>
      <sz val="13"/>
      <color theme="1"/>
      <name val="Calibri"/>
      <family val="2"/>
      <scheme val="minor"/>
    </font>
    <font>
      <sz val="11"/>
      <color rgb="FF000000"/>
      <name val="Calibri"/>
      <family val="2"/>
      <scheme val="minor"/>
    </font>
    <font>
      <b/>
      <i/>
      <sz val="11"/>
      <color theme="1"/>
      <name val="Calibri"/>
      <family val="2"/>
      <scheme val="minor"/>
    </font>
    <font>
      <b/>
      <sz val="12"/>
      <color theme="1"/>
      <name val="Calibri"/>
      <family val="2"/>
      <scheme val="minor"/>
    </font>
    <font>
      <b/>
      <sz val="11"/>
      <color rgb="FF000000"/>
      <name val="Calibri"/>
      <family val="2"/>
      <scheme val="minor"/>
    </font>
    <font>
      <b/>
      <sz val="11"/>
      <name val="Calibri"/>
      <family val="2"/>
      <scheme val="minor"/>
    </font>
    <font>
      <b/>
      <sz val="11"/>
      <name val="Calibri"/>
      <family val="2"/>
    </font>
    <font>
      <sz val="11"/>
      <name val="Calibri"/>
      <family val="2"/>
      <scheme val="minor"/>
    </font>
    <font>
      <b/>
      <sz val="11"/>
      <color theme="1"/>
      <name val="Calibri"/>
      <family val="2"/>
    </font>
    <font>
      <b/>
      <i/>
      <sz val="14"/>
      <color theme="1"/>
      <name val="Calibri"/>
      <family val="2"/>
      <scheme val="minor"/>
    </font>
    <font>
      <b/>
      <sz val="9"/>
      <color indexed="81"/>
      <name val="Tahoma"/>
      <family val="2"/>
    </font>
    <font>
      <sz val="9"/>
      <color indexed="81"/>
      <name val="Tahoma"/>
      <family val="2"/>
    </font>
    <font>
      <b/>
      <sz val="9"/>
      <color rgb="FF000000"/>
      <name val="Tahoma"/>
      <family val="2"/>
    </font>
    <font>
      <sz val="9"/>
      <color rgb="FF000000"/>
      <name val="Tahoma"/>
      <family val="2"/>
    </font>
    <font>
      <b/>
      <sz val="10"/>
      <color theme="1"/>
      <name val="Palatino Linotype"/>
      <family val="1"/>
    </font>
    <font>
      <b/>
      <sz val="10"/>
      <name val="Arial"/>
      <family val="2"/>
    </font>
    <font>
      <i/>
      <sz val="10"/>
      <name val="Arial"/>
      <family val="2"/>
    </font>
    <font>
      <b/>
      <sz val="14"/>
      <color theme="1"/>
      <name val="Palatino Linotype"/>
      <family val="1"/>
    </font>
    <font>
      <sz val="10"/>
      <color rgb="FFFF0000"/>
      <name val="Palatino Linotype"/>
      <family val="1"/>
    </font>
    <font>
      <b/>
      <sz val="14"/>
      <name val="Palatino Linotype"/>
      <family val="1"/>
    </font>
  </fonts>
  <fills count="38">
    <fill>
      <patternFill patternType="none"/>
    </fill>
    <fill>
      <patternFill patternType="gray125"/>
    </fill>
    <fill>
      <patternFill patternType="solid">
        <fgColor rgb="FF6F6754"/>
        <bgColor indexed="64"/>
      </patternFill>
    </fill>
    <fill>
      <patternFill patternType="solid">
        <fgColor rgb="FFDDD9C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C5D9F1"/>
        <bgColor rgb="FF000000"/>
      </patternFill>
    </fill>
    <fill>
      <patternFill patternType="solid">
        <fgColor theme="3" tint="0.79998168889431442"/>
        <bgColor indexed="64"/>
      </patternFill>
    </fill>
    <fill>
      <patternFill patternType="solid">
        <fgColor rgb="FFFFFF00"/>
        <bgColor indexed="64"/>
      </patternFill>
    </fill>
    <fill>
      <patternFill patternType="solid">
        <fgColor theme="3" tint="0.59999389629810485"/>
        <bgColor indexed="64"/>
      </patternFill>
    </fill>
    <fill>
      <patternFill patternType="solid">
        <fgColor rgb="FFEBF1DE"/>
        <bgColor rgb="FF000000"/>
      </patternFill>
    </fill>
    <fill>
      <patternFill patternType="solid">
        <fgColor rgb="FFD8E4BC"/>
        <bgColor rgb="FF000000"/>
      </patternFill>
    </fill>
    <fill>
      <patternFill patternType="solid">
        <fgColor rgb="FFFFFFCC"/>
        <bgColor rgb="FF000000"/>
      </patternFill>
    </fill>
    <fill>
      <patternFill patternType="solid">
        <fgColor theme="6" tint="0.59999389629810485"/>
        <bgColor indexed="64"/>
      </patternFill>
    </fill>
    <fill>
      <patternFill patternType="solid">
        <fgColor rgb="FFFFFF00"/>
        <bgColor rgb="FF000000"/>
      </patternFill>
    </fill>
    <fill>
      <patternFill patternType="solid">
        <fgColor rgb="FFFF0000"/>
        <bgColor indexed="64"/>
      </patternFill>
    </fill>
  </fills>
  <borders count="83">
    <border>
      <left/>
      <right/>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rgb="FFFFFFFF"/>
      </bottom>
      <diagonal/>
    </border>
    <border>
      <left/>
      <right style="medium">
        <color rgb="FFFFFFFF"/>
      </right>
      <top/>
      <bottom/>
      <diagonal/>
    </border>
    <border>
      <left style="medium">
        <color rgb="FFFFFFFF"/>
      </left>
      <right/>
      <top/>
      <bottom style="medium">
        <color rgb="FFFFFFFF"/>
      </bottom>
      <diagonal/>
    </border>
    <border>
      <left/>
      <right style="medium">
        <color rgb="FFFFFFFF"/>
      </right>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style="medium">
        <color rgb="FFFFFFFF"/>
      </right>
      <top style="medium">
        <color rgb="FFFFFFFF"/>
      </top>
      <bottom/>
      <diagonal/>
    </border>
    <border>
      <left/>
      <right style="medium">
        <color rgb="FFFFFFFF"/>
      </right>
      <top style="medium">
        <color rgb="FFFFFFFF"/>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rgb="FF808080"/>
      </left>
      <right style="thin">
        <color rgb="FF808080"/>
      </right>
      <top style="thin">
        <color rgb="FF808080"/>
      </top>
      <bottom style="thin">
        <color rgb="FF808080"/>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808080"/>
      </left>
      <right/>
      <top style="thin">
        <color rgb="FF808080"/>
      </top>
      <bottom style="thin">
        <color rgb="FF808080"/>
      </bottom>
      <diagonal/>
    </border>
    <border>
      <left style="thin">
        <color rgb="FF808080"/>
      </left>
      <right style="thin">
        <color rgb="FF808080"/>
      </right>
      <top style="thin">
        <color rgb="FF808080"/>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thin">
        <color rgb="FF808080"/>
      </right>
      <top style="thin">
        <color rgb="FF808080"/>
      </top>
      <bottom style="thin">
        <color rgb="FF808080"/>
      </bottom>
      <diagonal/>
    </border>
    <border>
      <left style="thin">
        <color rgb="FF808080"/>
      </left>
      <right/>
      <top/>
      <bottom style="thin">
        <color rgb="FF80808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style="thin">
        <color auto="1"/>
      </right>
      <top/>
      <bottom style="medium">
        <color auto="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s>
  <cellStyleXfs count="1982">
    <xf numFmtId="0" fontId="0" fillId="0" borderId="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1" borderId="0" applyNumberFormat="0" applyBorder="0" applyAlignment="0" applyProtection="0"/>
    <xf numFmtId="0" fontId="6" fillId="5" borderId="0" applyNumberFormat="0" applyBorder="0" applyAlignment="0" applyProtection="0"/>
    <xf numFmtId="0" fontId="7" fillId="22" borderId="3" applyNumberFormat="0" applyAlignment="0" applyProtection="0"/>
    <xf numFmtId="0" fontId="8" fillId="23" borderId="4"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0" fillId="0" borderId="0" applyNumberFormat="0" applyFill="0" applyBorder="0" applyAlignment="0" applyProtection="0"/>
    <xf numFmtId="0" fontId="11" fillId="6" borderId="0" applyNumberFormat="0" applyBorder="0" applyAlignment="0" applyProtection="0"/>
    <xf numFmtId="0" fontId="12" fillId="0" borderId="5" applyNumberFormat="0" applyFill="0" applyAlignment="0" applyProtection="0"/>
    <xf numFmtId="0" fontId="13" fillId="0" borderId="6" applyNumberFormat="0" applyFill="0" applyAlignment="0" applyProtection="0"/>
    <xf numFmtId="0" fontId="14" fillId="0" borderId="7" applyNumberFormat="0" applyFill="0" applyAlignment="0" applyProtection="0"/>
    <xf numFmtId="0" fontId="14" fillId="0" borderId="0" applyNumberFormat="0" applyFill="0" applyBorder="0" applyAlignment="0" applyProtection="0"/>
    <xf numFmtId="0" fontId="15" fillId="0" borderId="0" applyNumberFormat="0" applyFill="0" applyBorder="0" applyAlignment="0" applyProtection="0">
      <alignment vertical="top"/>
      <protection locked="0"/>
    </xf>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9" borderId="3" applyNumberFormat="0" applyAlignment="0" applyProtection="0"/>
    <xf numFmtId="0" fontId="20" fillId="0" borderId="8" applyNumberFormat="0" applyFill="0" applyAlignment="0" applyProtection="0"/>
    <xf numFmtId="0" fontId="21" fillId="2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25" borderId="9" applyNumberFormat="0" applyFont="0" applyAlignment="0" applyProtection="0"/>
    <xf numFmtId="0" fontId="23" fillId="22" borderId="10"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1" applyNumberFormat="0" applyFill="0" applyAlignment="0" applyProtection="0"/>
    <xf numFmtId="0" fontId="27" fillId="0" borderId="0" applyNumberForma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29"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1" fillId="0" borderId="0"/>
    <xf numFmtId="0" fontId="30" fillId="0" borderId="0"/>
    <xf numFmtId="0" fontId="16" fillId="0" borderId="0" applyNumberFormat="0" applyFill="0" applyBorder="0" applyAlignment="0" applyProtection="0"/>
    <xf numFmtId="44" fontId="1" fillId="0" borderId="0" applyFont="0" applyFill="0" applyBorder="0" applyAlignment="0" applyProtection="0"/>
  </cellStyleXfs>
  <cellXfs count="570">
    <xf numFmtId="0" fontId="0" fillId="0" borderId="0" xfId="0"/>
    <xf numFmtId="0" fontId="0" fillId="0" borderId="0" xfId="0" applyAlignment="1">
      <alignment horizontal="left"/>
    </xf>
    <xf numFmtId="0" fontId="3" fillId="2" borderId="2" xfId="0" applyFont="1" applyFill="1" applyBorder="1" applyAlignment="1">
      <alignment horizontal="left" vertical="center" wrapText="1"/>
    </xf>
    <xf numFmtId="0" fontId="3" fillId="2" borderId="2" xfId="0" applyFont="1" applyFill="1" applyBorder="1" applyAlignment="1">
      <alignment horizontal="right" vertical="center" wrapText="1"/>
    </xf>
    <xf numFmtId="0" fontId="28" fillId="0" borderId="0" xfId="0" applyFont="1"/>
    <xf numFmtId="0" fontId="2" fillId="0" borderId="0" xfId="0" applyFont="1" applyFill="1" applyBorder="1" applyAlignment="1"/>
    <xf numFmtId="0" fontId="0" fillId="0" borderId="0" xfId="0" applyFill="1" applyBorder="1"/>
    <xf numFmtId="9" fontId="0" fillId="0" borderId="0" xfId="0" applyNumberFormat="1" applyFill="1" applyBorder="1"/>
    <xf numFmtId="10" fontId="0" fillId="0" borderId="0" xfId="0" applyNumberFormat="1" applyFill="1" applyBorder="1"/>
    <xf numFmtId="165" fontId="0" fillId="0" borderId="0" xfId="0" applyNumberFormat="1"/>
    <xf numFmtId="0" fontId="2" fillId="0" borderId="0" xfId="0" applyFont="1"/>
    <xf numFmtId="0" fontId="3" fillId="2" borderId="17"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0" fillId="0" borderId="0" xfId="0" applyFill="1"/>
    <xf numFmtId="0" fontId="3" fillId="2" borderId="15" xfId="0" applyFont="1" applyFill="1" applyBorder="1" applyAlignment="1">
      <alignment horizontal="center" vertical="center" wrapText="1"/>
    </xf>
    <xf numFmtId="0" fontId="3" fillId="2" borderId="17" xfId="45" applyFont="1" applyFill="1" applyBorder="1" applyAlignment="1">
      <alignment horizontal="center" vertical="center" wrapText="1"/>
    </xf>
    <xf numFmtId="0" fontId="3" fillId="2" borderId="2" xfId="45" applyFont="1" applyFill="1" applyBorder="1" applyAlignment="1">
      <alignment horizontal="center" vertical="center" wrapText="1"/>
    </xf>
    <xf numFmtId="0" fontId="3" fillId="2" borderId="15" xfId="45" applyFont="1" applyFill="1" applyBorder="1" applyAlignment="1">
      <alignment horizontal="center" vertical="center" wrapText="1"/>
    </xf>
    <xf numFmtId="0" fontId="3" fillId="2" borderId="1" xfId="45" applyFont="1" applyFill="1" applyBorder="1" applyAlignment="1">
      <alignment horizontal="center" vertical="center" wrapText="1"/>
    </xf>
    <xf numFmtId="0" fontId="31" fillId="3" borderId="16" xfId="0" applyFont="1" applyFill="1" applyBorder="1" applyAlignment="1">
      <alignment horizontal="center" vertical="center"/>
    </xf>
    <xf numFmtId="0" fontId="31" fillId="3" borderId="14" xfId="0" applyFont="1" applyFill="1" applyBorder="1" applyAlignment="1">
      <alignment horizontal="left" vertical="center"/>
    </xf>
    <xf numFmtId="0" fontId="31" fillId="3" borderId="2" xfId="0" applyFont="1" applyFill="1" applyBorder="1" applyAlignment="1">
      <alignment horizontal="center" vertical="center"/>
    </xf>
    <xf numFmtId="164" fontId="31" fillId="3" borderId="2" xfId="0" applyNumberFormat="1" applyFont="1" applyFill="1" applyBorder="1" applyAlignment="1">
      <alignment horizontal="left" vertical="center"/>
    </xf>
    <xf numFmtId="0" fontId="31" fillId="3" borderId="2" xfId="0" applyFont="1" applyFill="1" applyBorder="1" applyAlignment="1">
      <alignment horizontal="left" vertical="center"/>
    </xf>
    <xf numFmtId="0" fontId="31" fillId="3" borderId="2" xfId="0" applyFont="1" applyFill="1" applyBorder="1" applyAlignment="1">
      <alignment horizontal="right" vertical="center"/>
    </xf>
    <xf numFmtId="2" fontId="31" fillId="3" borderId="2" xfId="0" applyNumberFormat="1" applyFont="1" applyFill="1" applyBorder="1" applyAlignment="1">
      <alignment horizontal="right" vertical="center"/>
    </xf>
    <xf numFmtId="0" fontId="31" fillId="3" borderId="14" xfId="45" applyFont="1" applyFill="1" applyBorder="1" applyAlignment="1">
      <alignment horizontal="center" vertical="center"/>
    </xf>
    <xf numFmtId="165" fontId="31" fillId="3" borderId="14" xfId="45" applyNumberFormat="1" applyFont="1" applyFill="1" applyBorder="1" applyAlignment="1">
      <alignment horizontal="center" vertical="center"/>
    </xf>
    <xf numFmtId="165" fontId="31" fillId="3" borderId="2" xfId="45" applyNumberFormat="1" applyFont="1" applyFill="1" applyBorder="1" applyAlignment="1">
      <alignment horizontal="center" vertical="center"/>
    </xf>
    <xf numFmtId="2" fontId="31" fillId="3" borderId="14" xfId="45" applyNumberFormat="1" applyFont="1" applyFill="1" applyBorder="1" applyAlignment="1">
      <alignment horizontal="center" vertical="center"/>
    </xf>
    <xf numFmtId="0" fontId="31" fillId="3" borderId="15" xfId="0" applyFont="1" applyFill="1" applyBorder="1" applyAlignment="1">
      <alignment horizontal="center" vertical="center"/>
    </xf>
    <xf numFmtId="0" fontId="31" fillId="3" borderId="17" xfId="0" applyFont="1" applyFill="1" applyBorder="1" applyAlignment="1">
      <alignment horizontal="center" vertical="center"/>
    </xf>
    <xf numFmtId="164" fontId="31" fillId="3" borderId="18" xfId="0" applyNumberFormat="1" applyFont="1" applyFill="1" applyBorder="1" applyAlignment="1">
      <alignment horizontal="center" vertical="center"/>
    </xf>
    <xf numFmtId="164" fontId="31" fillId="3" borderId="14" xfId="0" applyNumberFormat="1" applyFont="1" applyFill="1" applyBorder="1" applyAlignment="1">
      <alignment horizontal="center" vertical="center"/>
    </xf>
    <xf numFmtId="164" fontId="31" fillId="3" borderId="19" xfId="0" applyNumberFormat="1" applyFont="1" applyFill="1" applyBorder="1" applyAlignment="1">
      <alignment horizontal="center" vertical="center"/>
    </xf>
    <xf numFmtId="164" fontId="31" fillId="3" borderId="12" xfId="0" applyNumberFormat="1" applyFont="1" applyFill="1" applyBorder="1" applyAlignment="1">
      <alignment horizontal="center" vertical="center"/>
    </xf>
    <xf numFmtId="0" fontId="3" fillId="2" borderId="13" xfId="0" applyFont="1" applyFill="1" applyBorder="1" applyAlignment="1">
      <alignment horizontal="center" vertical="center" wrapText="1"/>
    </xf>
    <xf numFmtId="2" fontId="31" fillId="3" borderId="15" xfId="0" applyNumberFormat="1" applyFont="1" applyFill="1" applyBorder="1" applyAlignment="1">
      <alignment horizontal="center" vertical="center"/>
    </xf>
    <xf numFmtId="2" fontId="3" fillId="2" borderId="14" xfId="0" applyNumberFormat="1" applyFont="1" applyFill="1" applyBorder="1" applyAlignment="1">
      <alignment horizontal="center" vertical="center" wrapText="1"/>
    </xf>
    <xf numFmtId="164" fontId="31" fillId="3" borderId="16" xfId="0" applyNumberFormat="1" applyFont="1" applyFill="1" applyBorder="1" applyAlignment="1">
      <alignment horizontal="center" vertical="center"/>
    </xf>
    <xf numFmtId="0" fontId="31" fillId="3" borderId="19" xfId="45" applyFont="1" applyFill="1" applyBorder="1" applyAlignment="1">
      <alignment horizontal="left" vertical="center"/>
    </xf>
    <xf numFmtId="0" fontId="31" fillId="3" borderId="12" xfId="45" applyFont="1" applyFill="1" applyBorder="1" applyAlignment="1">
      <alignment horizontal="left" vertical="center"/>
    </xf>
    <xf numFmtId="0" fontId="31" fillId="3" borderId="12" xfId="45" applyFont="1" applyFill="1" applyBorder="1" applyAlignment="1">
      <alignment horizontal="left" vertical="center" wrapText="1"/>
    </xf>
    <xf numFmtId="0" fontId="31" fillId="3" borderId="13" xfId="45" applyFont="1" applyFill="1" applyBorder="1" applyAlignment="1">
      <alignment horizontal="left" vertical="center" wrapText="1"/>
    </xf>
    <xf numFmtId="0" fontId="31" fillId="3" borderId="15" xfId="45" applyFont="1" applyFill="1" applyBorder="1" applyAlignment="1">
      <alignment horizontal="left" vertical="center" wrapText="1"/>
    </xf>
    <xf numFmtId="0" fontId="31" fillId="3" borderId="12" xfId="0" applyFont="1" applyFill="1" applyBorder="1" applyAlignment="1">
      <alignment horizontal="left" vertical="center"/>
    </xf>
    <xf numFmtId="0" fontId="31" fillId="3" borderId="12" xfId="0" applyFont="1" applyFill="1" applyBorder="1" applyAlignment="1">
      <alignment horizontal="left" vertical="center" wrapText="1"/>
    </xf>
    <xf numFmtId="0" fontId="36" fillId="3" borderId="2" xfId="0" applyFont="1" applyFill="1" applyBorder="1" applyAlignment="1">
      <alignment horizontal="left" vertical="center" wrapText="1"/>
    </xf>
    <xf numFmtId="0" fontId="36" fillId="3" borderId="0" xfId="0" applyFont="1" applyFill="1" applyAlignment="1">
      <alignment horizontal="left" vertical="center" wrapText="1"/>
    </xf>
    <xf numFmtId="0" fontId="36" fillId="3" borderId="12" xfId="0" applyFont="1" applyFill="1" applyBorder="1" applyAlignment="1">
      <alignment horizontal="left" vertical="center" wrapText="1"/>
    </xf>
    <xf numFmtId="0" fontId="37" fillId="3" borderId="13" xfId="0" applyFont="1" applyFill="1" applyBorder="1" applyAlignment="1">
      <alignment horizontal="left" vertical="center" wrapText="1"/>
    </xf>
    <xf numFmtId="0" fontId="36" fillId="3" borderId="13" xfId="0" applyFont="1" applyFill="1" applyBorder="1" applyAlignment="1">
      <alignment horizontal="left" vertical="center" wrapText="1"/>
    </xf>
    <xf numFmtId="0" fontId="36" fillId="3" borderId="15" xfId="0" applyFont="1" applyFill="1" applyBorder="1" applyAlignment="1">
      <alignment horizontal="left" vertical="center" wrapText="1"/>
    </xf>
    <xf numFmtId="0" fontId="31" fillId="3" borderId="16" xfId="0" applyFont="1" applyFill="1" applyBorder="1" applyAlignment="1">
      <alignment horizontal="left" vertical="center"/>
    </xf>
    <xf numFmtId="0" fontId="31" fillId="3" borderId="19" xfId="0" applyFont="1" applyFill="1" applyBorder="1" applyAlignment="1">
      <alignment horizontal="center" vertical="center"/>
    </xf>
    <xf numFmtId="0" fontId="0" fillId="27" borderId="24" xfId="0" applyFont="1" applyFill="1" applyBorder="1"/>
    <xf numFmtId="0" fontId="28" fillId="0" borderId="0" xfId="0" applyFont="1" applyAlignment="1">
      <alignment horizontal="left"/>
    </xf>
    <xf numFmtId="0" fontId="0" fillId="0" borderId="25" xfId="0" applyBorder="1"/>
    <xf numFmtId="0" fontId="0" fillId="27" borderId="26" xfId="0" applyFont="1" applyFill="1" applyBorder="1"/>
    <xf numFmtId="0" fontId="0" fillId="0" borderId="0" xfId="0" applyFont="1"/>
    <xf numFmtId="0" fontId="0" fillId="27" borderId="22" xfId="0" applyFont="1" applyFill="1" applyBorder="1"/>
    <xf numFmtId="0" fontId="0" fillId="27" borderId="25" xfId="0" applyFont="1" applyFill="1" applyBorder="1"/>
    <xf numFmtId="0" fontId="34" fillId="28" borderId="27" xfId="0" applyFont="1" applyFill="1" applyBorder="1" applyAlignment="1">
      <alignment wrapText="1"/>
    </xf>
    <xf numFmtId="9" fontId="43" fillId="0" borderId="27" xfId="0" applyNumberFormat="1" applyFont="1" applyFill="1" applyBorder="1" applyAlignment="1">
      <alignment horizontal="center"/>
    </xf>
    <xf numFmtId="164" fontId="0" fillId="0" borderId="0" xfId="0" applyNumberFormat="1"/>
    <xf numFmtId="0" fontId="0" fillId="27" borderId="0" xfId="0" applyFont="1" applyFill="1" applyBorder="1"/>
    <xf numFmtId="0" fontId="44" fillId="30" borderId="28" xfId="0" applyFont="1" applyFill="1" applyBorder="1"/>
    <xf numFmtId="0" fontId="45" fillId="30" borderId="29" xfId="0" applyFont="1" applyFill="1" applyBorder="1"/>
    <xf numFmtId="0" fontId="45" fillId="30" borderId="30" xfId="0" applyFont="1" applyFill="1" applyBorder="1"/>
    <xf numFmtId="0" fontId="44" fillId="30" borderId="0" xfId="0" applyFont="1" applyFill="1"/>
    <xf numFmtId="0" fontId="0" fillId="30" borderId="0" xfId="0" applyFill="1"/>
    <xf numFmtId="2" fontId="0" fillId="0" borderId="0" xfId="0" applyNumberFormat="1"/>
    <xf numFmtId="0" fontId="0" fillId="29" borderId="32" xfId="0" applyFill="1" applyBorder="1"/>
    <xf numFmtId="0" fontId="0" fillId="29" borderId="33" xfId="0" applyFill="1" applyBorder="1"/>
    <xf numFmtId="0" fontId="0" fillId="29" borderId="26" xfId="0" applyFill="1" applyBorder="1"/>
    <xf numFmtId="0" fontId="46" fillId="31" borderId="0" xfId="0" applyFont="1" applyFill="1" applyBorder="1"/>
    <xf numFmtId="0" fontId="46" fillId="0" borderId="0" xfId="0" applyFont="1" applyBorder="1"/>
    <xf numFmtId="164" fontId="0" fillId="0" borderId="0" xfId="0" applyNumberFormat="1" applyFont="1" applyBorder="1"/>
    <xf numFmtId="0" fontId="0" fillId="0" borderId="34" xfId="0" applyBorder="1" applyAlignment="1">
      <alignment horizontal="center"/>
    </xf>
    <xf numFmtId="0" fontId="0" fillId="0" borderId="35" xfId="0" applyBorder="1" applyAlignment="1">
      <alignment horizontal="center"/>
    </xf>
    <xf numFmtId="0" fontId="47" fillId="0" borderId="36" xfId="0" applyFont="1" applyBorder="1"/>
    <xf numFmtId="0" fontId="0" fillId="0" borderId="0" xfId="0" applyBorder="1"/>
    <xf numFmtId="0" fontId="0" fillId="0" borderId="37" xfId="0" applyBorder="1"/>
    <xf numFmtId="0" fontId="2" fillId="29" borderId="35" xfId="0" applyFont="1" applyFill="1" applyBorder="1" applyAlignment="1">
      <alignment wrapText="1"/>
    </xf>
    <xf numFmtId="0" fontId="0" fillId="29" borderId="38" xfId="0" applyFill="1" applyBorder="1"/>
    <xf numFmtId="0" fontId="0" fillId="29" borderId="39" xfId="0" applyFill="1" applyBorder="1"/>
    <xf numFmtId="0" fontId="0" fillId="29" borderId="31" xfId="0" applyFill="1" applyBorder="1"/>
    <xf numFmtId="167" fontId="0" fillId="0" borderId="38" xfId="0" applyNumberFormat="1" applyBorder="1" applyAlignment="1">
      <alignment horizontal="center"/>
    </xf>
    <xf numFmtId="167" fontId="0" fillId="0" borderId="31" xfId="0" applyNumberFormat="1" applyBorder="1" applyAlignment="1">
      <alignment horizontal="center"/>
    </xf>
    <xf numFmtId="0" fontId="47" fillId="0" borderId="0" xfId="0" applyFont="1"/>
    <xf numFmtId="0" fontId="2" fillId="0" borderId="36" xfId="0" applyFont="1" applyBorder="1"/>
    <xf numFmtId="0" fontId="0" fillId="0" borderId="0" xfId="0" applyFont="1" applyFill="1" applyBorder="1"/>
    <xf numFmtId="0" fontId="0" fillId="0" borderId="25" xfId="0" applyFont="1" applyFill="1" applyBorder="1"/>
    <xf numFmtId="0" fontId="49" fillId="0" borderId="39" xfId="0" applyFont="1" applyBorder="1"/>
    <xf numFmtId="0" fontId="2" fillId="0" borderId="39" xfId="0" applyFont="1" applyBorder="1"/>
    <xf numFmtId="0" fontId="0" fillId="0" borderId="39" xfId="0" applyBorder="1"/>
    <xf numFmtId="0" fontId="49" fillId="29" borderId="40" xfId="0" applyFont="1" applyFill="1" applyBorder="1" applyAlignment="1">
      <alignment wrapText="1"/>
    </xf>
    <xf numFmtId="0" fontId="49" fillId="29" borderId="27" xfId="0" applyFont="1" applyFill="1" applyBorder="1" applyAlignment="1">
      <alignment wrapText="1"/>
    </xf>
    <xf numFmtId="0" fontId="49" fillId="29" borderId="27" xfId="0" applyFont="1" applyFill="1" applyBorder="1" applyAlignment="1">
      <alignment horizontal="left" vertical="center" wrapText="1"/>
    </xf>
    <xf numFmtId="2" fontId="49" fillId="29" borderId="27" xfId="0" applyNumberFormat="1" applyFont="1" applyFill="1" applyBorder="1" applyAlignment="1">
      <alignment horizontal="center" wrapText="1"/>
    </xf>
    <xf numFmtId="2" fontId="49" fillId="29" borderId="41" xfId="0" applyNumberFormat="1" applyFont="1" applyFill="1" applyBorder="1" applyAlignment="1">
      <alignment horizontal="center" wrapText="1"/>
    </xf>
    <xf numFmtId="0" fontId="2" fillId="0" borderId="0" xfId="0" applyFont="1" applyFill="1" applyBorder="1" applyAlignment="1">
      <alignment horizontal="center" wrapText="1"/>
    </xf>
    <xf numFmtId="0" fontId="50" fillId="29" borderId="35" xfId="276" applyFont="1" applyFill="1" applyBorder="1" applyAlignment="1">
      <alignment horizontal="center" wrapText="1"/>
    </xf>
    <xf numFmtId="0" fontId="50" fillId="29" borderId="27" xfId="276" applyFont="1" applyFill="1" applyBorder="1" applyAlignment="1">
      <alignment horizontal="center" wrapText="1"/>
    </xf>
    <xf numFmtId="0" fontId="2" fillId="29" borderId="35" xfId="0" applyFont="1" applyFill="1" applyBorder="1" applyAlignment="1">
      <alignment horizontal="center" vertical="center"/>
    </xf>
    <xf numFmtId="0" fontId="0" fillId="0" borderId="27" xfId="0" applyBorder="1"/>
    <xf numFmtId="2" fontId="0" fillId="0" borderId="27" xfId="0" applyNumberFormat="1" applyBorder="1"/>
    <xf numFmtId="164" fontId="0" fillId="0" borderId="27" xfId="0" applyNumberFormat="1" applyBorder="1"/>
    <xf numFmtId="0" fontId="51" fillId="0" borderId="0" xfId="0" applyFont="1" applyFill="1" applyBorder="1" applyAlignment="1">
      <alignment vertical="center"/>
    </xf>
    <xf numFmtId="0" fontId="34" fillId="0" borderId="0" xfId="0" applyFont="1" applyFill="1" applyBorder="1" applyAlignment="1">
      <alignment vertical="center"/>
    </xf>
    <xf numFmtId="0" fontId="0" fillId="0" borderId="27" xfId="0" applyFont="1" applyFill="1" applyBorder="1" applyAlignment="1">
      <alignment horizontal="right"/>
    </xf>
    <xf numFmtId="0" fontId="0" fillId="0" borderId="27" xfId="0" applyFont="1" applyBorder="1" applyAlignment="1">
      <alignment horizontal="right"/>
    </xf>
    <xf numFmtId="44" fontId="0" fillId="0" borderId="27" xfId="1981" applyFont="1" applyBorder="1"/>
    <xf numFmtId="44" fontId="0" fillId="0" borderId="27" xfId="0" applyNumberFormat="1" applyFont="1" applyFill="1" applyBorder="1"/>
    <xf numFmtId="167" fontId="0" fillId="0" borderId="0" xfId="0" applyNumberFormat="1"/>
    <xf numFmtId="44" fontId="0" fillId="0" borderId="0" xfId="0" applyNumberFormat="1"/>
    <xf numFmtId="0" fontId="0" fillId="0" borderId="40" xfId="0" applyBorder="1" applyAlignment="1">
      <alignment horizontal="center"/>
    </xf>
    <xf numFmtId="165" fontId="0" fillId="0" borderId="27" xfId="0" applyNumberFormat="1" applyBorder="1" applyAlignment="1">
      <alignment horizontal="center"/>
    </xf>
    <xf numFmtId="165" fontId="0" fillId="0" borderId="41" xfId="0" applyNumberFormat="1" applyBorder="1" applyAlignment="1">
      <alignment horizontal="center"/>
    </xf>
    <xf numFmtId="0" fontId="0" fillId="0" borderId="27" xfId="0" applyBorder="1" applyAlignment="1">
      <alignment horizontal="center"/>
    </xf>
    <xf numFmtId="165" fontId="0" fillId="0" borderId="27" xfId="0" applyNumberFormat="1" applyBorder="1"/>
    <xf numFmtId="0" fontId="0" fillId="0" borderId="35" xfId="0" applyFont="1" applyBorder="1"/>
    <xf numFmtId="164" fontId="0" fillId="0" borderId="34" xfId="0" applyNumberFormat="1" applyFont="1" applyBorder="1"/>
    <xf numFmtId="165" fontId="0" fillId="0" borderId="43" xfId="0" applyNumberFormat="1" applyFont="1" applyFill="1" applyBorder="1"/>
    <xf numFmtId="0" fontId="49" fillId="29" borderId="22" xfId="0" applyFont="1" applyFill="1" applyBorder="1" applyAlignment="1">
      <alignment wrapText="1"/>
    </xf>
    <xf numFmtId="0" fontId="49" fillId="29" borderId="24" xfId="0" applyFont="1" applyFill="1" applyBorder="1" applyAlignment="1">
      <alignment wrapText="1"/>
    </xf>
    <xf numFmtId="1" fontId="52" fillId="0" borderId="35" xfId="1912" applyNumberFormat="1" applyFont="1" applyFill="1" applyBorder="1" applyAlignment="1">
      <alignment horizontal="center"/>
    </xf>
    <xf numFmtId="1" fontId="52" fillId="0" borderId="27" xfId="1912" applyNumberFormat="1" applyFont="1" applyFill="1" applyBorder="1" applyAlignment="1">
      <alignment horizontal="center"/>
    </xf>
    <xf numFmtId="0" fontId="52" fillId="0" borderId="27" xfId="1912" applyFont="1" applyFill="1" applyBorder="1"/>
    <xf numFmtId="168" fontId="52" fillId="0" borderId="27" xfId="1912" applyNumberFormat="1" applyFont="1" applyFill="1" applyBorder="1" applyAlignment="1">
      <alignment horizontal="center"/>
    </xf>
    <xf numFmtId="0" fontId="2" fillId="29" borderId="27" xfId="0" applyFont="1" applyFill="1" applyBorder="1" applyAlignment="1">
      <alignment horizontal="center" vertical="center" wrapText="1"/>
    </xf>
    <xf numFmtId="0" fontId="2" fillId="29" borderId="23" xfId="0" applyFont="1" applyFill="1" applyBorder="1" applyAlignment="1">
      <alignment horizontal="center" vertical="center" wrapText="1"/>
    </xf>
    <xf numFmtId="0" fontId="2" fillId="29" borderId="22" xfId="0" applyFont="1" applyFill="1" applyBorder="1" applyAlignment="1">
      <alignment horizontal="center" vertical="center" wrapText="1"/>
    </xf>
    <xf numFmtId="0" fontId="34" fillId="0" borderId="44" xfId="0" applyFont="1" applyFill="1" applyBorder="1" applyAlignment="1">
      <alignment horizontal="left" vertical="center" wrapText="1"/>
    </xf>
    <xf numFmtId="0" fontId="34" fillId="0" borderId="44" xfId="0" applyFont="1" applyFill="1" applyBorder="1" applyAlignment="1">
      <alignment horizontal="center" vertical="center" wrapText="1"/>
    </xf>
    <xf numFmtId="0" fontId="34" fillId="32" borderId="44" xfId="0" applyFont="1" applyFill="1" applyBorder="1" applyAlignment="1">
      <alignment horizontal="center" vertical="center" wrapText="1"/>
    </xf>
    <xf numFmtId="168" fontId="0" fillId="0" borderId="0" xfId="0" applyNumberFormat="1"/>
    <xf numFmtId="2" fontId="0" fillId="0" borderId="34" xfId="0" applyNumberFormat="1" applyFont="1" applyBorder="1"/>
    <xf numFmtId="1" fontId="0" fillId="0" borderId="43" xfId="0" applyNumberFormat="1" applyFont="1" applyFill="1" applyBorder="1"/>
    <xf numFmtId="0" fontId="46" fillId="0" borderId="27" xfId="0" applyFont="1" applyFill="1" applyBorder="1" applyAlignment="1">
      <alignment horizontal="left" vertical="center" wrapText="1"/>
    </xf>
    <xf numFmtId="0" fontId="46" fillId="0" borderId="27" xfId="0" applyFont="1" applyFill="1" applyBorder="1" applyAlignment="1">
      <alignment horizontal="center" vertical="center" wrapText="1"/>
    </xf>
    <xf numFmtId="0" fontId="0" fillId="0" borderId="27" xfId="0" applyNumberFormat="1" applyFont="1" applyFill="1" applyBorder="1" applyAlignment="1">
      <alignment horizontal="center" vertical="center"/>
    </xf>
    <xf numFmtId="0" fontId="52" fillId="0" borderId="35" xfId="1912" applyFont="1" applyFill="1" applyBorder="1" applyAlignment="1">
      <alignment horizontal="center"/>
    </xf>
    <xf numFmtId="0" fontId="52" fillId="0" borderId="27" xfId="1912" applyFont="1" applyFill="1" applyBorder="1" applyAlignment="1">
      <alignment horizontal="center"/>
    </xf>
    <xf numFmtId="0" fontId="0" fillId="0" borderId="35" xfId="0" applyFont="1" applyBorder="1" applyAlignment="1">
      <alignment horizontal="center" vertical="center"/>
    </xf>
    <xf numFmtId="165" fontId="0" fillId="0" borderId="27" xfId="0" applyNumberFormat="1" applyFont="1" applyFill="1" applyBorder="1" applyAlignment="1">
      <alignment horizontal="center" vertical="center"/>
    </xf>
    <xf numFmtId="165" fontId="0" fillId="0" borderId="27" xfId="0" applyNumberFormat="1" applyFont="1" applyBorder="1" applyAlignment="1">
      <alignment horizontal="center" vertical="center"/>
    </xf>
    <xf numFmtId="0" fontId="34" fillId="32" borderId="44" xfId="0" applyFont="1" applyFill="1" applyBorder="1" applyAlignment="1">
      <alignment vertical="center"/>
    </xf>
    <xf numFmtId="44" fontId="34" fillId="33" borderId="44" xfId="0" applyNumberFormat="1" applyFont="1" applyFill="1" applyBorder="1" applyAlignment="1">
      <alignment vertical="center"/>
    </xf>
    <xf numFmtId="0" fontId="0" fillId="0" borderId="0" xfId="0" applyFont="1" applyFill="1"/>
    <xf numFmtId="2" fontId="0" fillId="0" borderId="27" xfId="0" applyNumberFormat="1" applyFill="1" applyBorder="1" applyAlignment="1">
      <alignment horizontal="center" vertical="center"/>
    </xf>
    <xf numFmtId="0" fontId="0" fillId="0" borderId="36" xfId="0" applyBorder="1"/>
    <xf numFmtId="0" fontId="46" fillId="0" borderId="0" xfId="0" applyFont="1" applyFill="1" applyBorder="1" applyAlignment="1">
      <alignment wrapText="1"/>
    </xf>
    <xf numFmtId="0" fontId="0" fillId="0" borderId="25" xfId="0" applyNumberFormat="1" applyFont="1" applyFill="1" applyBorder="1"/>
    <xf numFmtId="0" fontId="2" fillId="0" borderId="0" xfId="0" applyFont="1" applyBorder="1"/>
    <xf numFmtId="0" fontId="0" fillId="0" borderId="0" xfId="0" applyFont="1" applyFill="1" applyBorder="1" applyAlignment="1"/>
    <xf numFmtId="0" fontId="0" fillId="0" borderId="27" xfId="0" applyFont="1" applyBorder="1"/>
    <xf numFmtId="164" fontId="0" fillId="0" borderId="27" xfId="0" applyNumberFormat="1" applyFont="1" applyBorder="1"/>
    <xf numFmtId="165" fontId="0" fillId="0" borderId="0" xfId="0" applyNumberFormat="1" applyFont="1" applyFill="1" applyBorder="1"/>
    <xf numFmtId="2" fontId="0" fillId="0" borderId="27" xfId="0" applyNumberFormat="1" applyFill="1" applyBorder="1" applyAlignment="1">
      <alignment horizontal="center"/>
    </xf>
    <xf numFmtId="0" fontId="0" fillId="0" borderId="0" xfId="0" applyFont="1" applyBorder="1"/>
    <xf numFmtId="165" fontId="0" fillId="0" borderId="0" xfId="0" applyNumberFormat="1" applyFont="1" applyBorder="1"/>
    <xf numFmtId="0" fontId="0" fillId="0" borderId="27" xfId="0" applyFill="1" applyBorder="1" applyAlignment="1">
      <alignment horizontal="right"/>
    </xf>
    <xf numFmtId="2" fontId="0" fillId="0" borderId="27" xfId="0" applyNumberFormat="1" applyFont="1" applyBorder="1"/>
    <xf numFmtId="1" fontId="0" fillId="0" borderId="0" xfId="0" applyNumberFormat="1" applyFont="1" applyFill="1" applyBorder="1"/>
    <xf numFmtId="0" fontId="2" fillId="0" borderId="0" xfId="0" applyFont="1" applyFill="1" applyBorder="1" applyAlignment="1">
      <alignment horizontal="center"/>
    </xf>
    <xf numFmtId="0" fontId="2" fillId="0" borderId="25" xfId="0" applyFont="1" applyFill="1" applyBorder="1" applyAlignment="1">
      <alignment horizontal="center"/>
    </xf>
    <xf numFmtId="165" fontId="0" fillId="0" borderId="0" xfId="0" applyNumberFormat="1" applyBorder="1"/>
    <xf numFmtId="0" fontId="0" fillId="0" borderId="27" xfId="0" applyFont="1" applyFill="1" applyBorder="1" applyAlignment="1">
      <alignment wrapText="1"/>
    </xf>
    <xf numFmtId="0" fontId="49" fillId="29" borderId="34" xfId="0" applyFont="1" applyFill="1" applyBorder="1" applyAlignment="1">
      <alignment wrapText="1"/>
    </xf>
    <xf numFmtId="165" fontId="0" fillId="0" borderId="27" xfId="0" applyNumberFormat="1" applyFill="1" applyBorder="1"/>
    <xf numFmtId="0" fontId="0" fillId="0" borderId="25" xfId="0" applyFont="1" applyFill="1" applyBorder="1" applyAlignment="1"/>
    <xf numFmtId="1" fontId="0" fillId="0" borderId="27" xfId="0" applyNumberFormat="1" applyFill="1" applyBorder="1" applyAlignment="1">
      <alignment wrapText="1"/>
    </xf>
    <xf numFmtId="0" fontId="33" fillId="0" borderId="0" xfId="0" applyFont="1" applyFill="1" applyBorder="1" applyAlignment="1">
      <alignment horizontal="left" wrapText="1"/>
    </xf>
    <xf numFmtId="0" fontId="2" fillId="0" borderId="0" xfId="0" applyFont="1" applyFill="1" applyBorder="1" applyAlignment="1">
      <alignment horizontal="left" vertical="top"/>
    </xf>
    <xf numFmtId="164" fontId="0" fillId="0" borderId="25" xfId="0" applyNumberFormat="1" applyFont="1" applyFill="1" applyBorder="1"/>
    <xf numFmtId="0" fontId="34" fillId="28" borderId="35" xfId="0" applyFont="1" applyFill="1" applyBorder="1" applyAlignment="1">
      <alignment wrapText="1"/>
    </xf>
    <xf numFmtId="2" fontId="0" fillId="0" borderId="0" xfId="0" applyNumberFormat="1" applyFont="1" applyFill="1" applyBorder="1"/>
    <xf numFmtId="0" fontId="2" fillId="0" borderId="0" xfId="0" applyFont="1" applyFill="1" applyBorder="1"/>
    <xf numFmtId="0" fontId="0" fillId="0" borderId="45" xfId="0" applyBorder="1"/>
    <xf numFmtId="0" fontId="0" fillId="0" borderId="46" xfId="0" applyBorder="1"/>
    <xf numFmtId="0" fontId="0" fillId="0" borderId="47" xfId="0" applyBorder="1"/>
    <xf numFmtId="0" fontId="43" fillId="0" borderId="35" xfId="0" applyFont="1" applyBorder="1"/>
    <xf numFmtId="0" fontId="43" fillId="0" borderId="27" xfId="0" applyFont="1" applyBorder="1"/>
    <xf numFmtId="164" fontId="0" fillId="0" borderId="27" xfId="1981" applyNumberFormat="1" applyFont="1" applyBorder="1"/>
    <xf numFmtId="168" fontId="34" fillId="33" borderId="44" xfId="0" applyNumberFormat="1" applyFont="1" applyFill="1" applyBorder="1" applyAlignment="1">
      <alignment vertical="center"/>
    </xf>
    <xf numFmtId="0" fontId="0" fillId="31" borderId="27" xfId="0" applyFill="1" applyBorder="1" applyAlignment="1">
      <alignment horizontal="right"/>
    </xf>
    <xf numFmtId="0" fontId="0" fillId="31" borderId="27" xfId="0" applyFont="1" applyFill="1" applyBorder="1" applyAlignment="1">
      <alignment horizontal="right"/>
    </xf>
    <xf numFmtId="44" fontId="0" fillId="31" borderId="27" xfId="1981" applyFont="1" applyFill="1" applyBorder="1"/>
    <xf numFmtId="44" fontId="0" fillId="31" borderId="27" xfId="0" applyNumberFormat="1" applyFont="1" applyFill="1" applyBorder="1"/>
    <xf numFmtId="0" fontId="0" fillId="31" borderId="27" xfId="0" applyFill="1" applyBorder="1"/>
    <xf numFmtId="164" fontId="43" fillId="0" borderId="27" xfId="1981" applyNumberFormat="1" applyFont="1" applyBorder="1"/>
    <xf numFmtId="0" fontId="0" fillId="0" borderId="27" xfId="0" applyBorder="1" applyAlignment="1">
      <alignment horizontal="right"/>
    </xf>
    <xf numFmtId="2" fontId="43" fillId="0" borderId="35" xfId="0" applyNumberFormat="1" applyFont="1" applyBorder="1"/>
    <xf numFmtId="0" fontId="33" fillId="0" borderId="0" xfId="0" applyFont="1" applyFill="1" applyBorder="1" applyAlignment="1"/>
    <xf numFmtId="1" fontId="0" fillId="0" borderId="25" xfId="0" applyNumberFormat="1" applyBorder="1"/>
    <xf numFmtId="0" fontId="2" fillId="29" borderId="24" xfId="0" applyFont="1" applyFill="1" applyBorder="1" applyAlignment="1"/>
    <xf numFmtId="0" fontId="0" fillId="0" borderId="25" xfId="0" applyFill="1" applyBorder="1"/>
    <xf numFmtId="0" fontId="34" fillId="0" borderId="35" xfId="0" applyFont="1" applyBorder="1"/>
    <xf numFmtId="0" fontId="34" fillId="0" borderId="27" xfId="0" applyFont="1" applyBorder="1" applyAlignment="1">
      <alignment horizontal="center" vertical="center"/>
    </xf>
    <xf numFmtId="164" fontId="34" fillId="0" borderId="27" xfId="0" applyNumberFormat="1" applyFont="1" applyBorder="1"/>
    <xf numFmtId="164" fontId="0" fillId="0" borderId="0" xfId="0" applyNumberFormat="1" applyFont="1" applyFill="1" applyBorder="1"/>
    <xf numFmtId="2" fontId="0" fillId="0" borderId="25" xfId="0" applyNumberFormat="1" applyFont="1" applyFill="1" applyBorder="1"/>
    <xf numFmtId="9" fontId="0" fillId="0" borderId="27" xfId="0" applyNumberFormat="1" applyBorder="1"/>
    <xf numFmtId="9" fontId="0" fillId="0" borderId="0" xfId="0" applyNumberFormat="1" applyFont="1" applyFill="1" applyBorder="1"/>
    <xf numFmtId="0" fontId="0" fillId="0" borderId="27" xfId="0" applyBorder="1" applyAlignment="1">
      <alignment wrapText="1"/>
    </xf>
    <xf numFmtId="0" fontId="0" fillId="0" borderId="32" xfId="0" applyBorder="1"/>
    <xf numFmtId="0" fontId="0" fillId="0" borderId="33" xfId="0" applyBorder="1"/>
    <xf numFmtId="2" fontId="0" fillId="0" borderId="26" xfId="0" applyNumberFormat="1" applyFont="1" applyFill="1" applyBorder="1"/>
    <xf numFmtId="168" fontId="52" fillId="0" borderId="27" xfId="1912" applyNumberFormat="1" applyFont="1" applyFill="1" applyBorder="1" applyAlignment="1">
      <alignment horizontal="center" vertical="center"/>
    </xf>
    <xf numFmtId="0" fontId="0" fillId="0" borderId="43" xfId="0" applyBorder="1"/>
    <xf numFmtId="0" fontId="34" fillId="0" borderId="0" xfId="0" applyFont="1" applyFill="1" applyBorder="1" applyAlignment="1">
      <alignment horizontal="left" vertical="top"/>
    </xf>
    <xf numFmtId="44" fontId="43" fillId="33" borderId="27" xfId="1981" applyFont="1" applyFill="1" applyBorder="1" applyAlignment="1"/>
    <xf numFmtId="0" fontId="43" fillId="0" borderId="0" xfId="0" applyFont="1" applyFill="1" applyBorder="1" applyAlignment="1"/>
    <xf numFmtId="0" fontId="43" fillId="0" borderId="0" xfId="0" applyFont="1" applyFill="1" applyBorder="1"/>
    <xf numFmtId="10" fontId="0" fillId="0" borderId="27" xfId="0" applyNumberFormat="1" applyBorder="1"/>
    <xf numFmtId="10" fontId="0" fillId="0" borderId="0" xfId="0" applyNumberFormat="1" applyFont="1" applyFill="1" applyBorder="1"/>
    <xf numFmtId="0" fontId="0" fillId="0" borderId="38" xfId="0" applyBorder="1"/>
    <xf numFmtId="0" fontId="0" fillId="0" borderId="31" xfId="0" applyFill="1" applyBorder="1"/>
    <xf numFmtId="0" fontId="34" fillId="34" borderId="48" xfId="0" applyFont="1" applyFill="1" applyBorder="1" applyAlignment="1">
      <alignment horizontal="center" vertical="center" wrapText="1"/>
    </xf>
    <xf numFmtId="0" fontId="34" fillId="34" borderId="44" xfId="0" applyFont="1" applyFill="1" applyBorder="1" applyAlignment="1">
      <alignment vertical="center"/>
    </xf>
    <xf numFmtId="0" fontId="34" fillId="33" borderId="44" xfId="0" applyFont="1" applyFill="1" applyBorder="1" applyAlignment="1">
      <alignment vertical="center"/>
    </xf>
    <xf numFmtId="1" fontId="43" fillId="0" borderId="0" xfId="0" applyNumberFormat="1" applyFont="1" applyFill="1" applyBorder="1" applyAlignment="1">
      <alignment horizontal="center" vertical="top" wrapText="1"/>
    </xf>
    <xf numFmtId="165" fontId="0" fillId="0" borderId="0" xfId="0" applyNumberFormat="1" applyFill="1" applyBorder="1"/>
    <xf numFmtId="0" fontId="53" fillId="0" borderId="0" xfId="0" applyFont="1" applyFill="1" applyBorder="1"/>
    <xf numFmtId="0" fontId="0" fillId="0" borderId="0" xfId="0" applyFont="1" applyFill="1" applyBorder="1" applyAlignment="1">
      <alignment wrapText="1"/>
    </xf>
    <xf numFmtId="0" fontId="0" fillId="0" borderId="35" xfId="0" applyFont="1" applyFill="1" applyBorder="1" applyAlignment="1">
      <alignment horizontal="center"/>
    </xf>
    <xf numFmtId="0" fontId="0" fillId="0" borderId="27" xfId="0" applyFont="1" applyFill="1" applyBorder="1" applyAlignment="1">
      <alignment horizontal="center"/>
    </xf>
    <xf numFmtId="0" fontId="52" fillId="0" borderId="27" xfId="0" applyFont="1" applyFill="1" applyBorder="1" applyAlignment="1">
      <alignment horizontal="center"/>
    </xf>
    <xf numFmtId="2" fontId="0" fillId="0" borderId="27" xfId="0" applyNumberFormat="1" applyFont="1" applyFill="1" applyBorder="1" applyAlignment="1">
      <alignment horizontal="center"/>
    </xf>
    <xf numFmtId="44" fontId="0" fillId="0" borderId="27" xfId="1981" applyFont="1" applyFill="1" applyBorder="1"/>
    <xf numFmtId="0" fontId="34" fillId="32" borderId="48" xfId="0" applyFont="1" applyFill="1" applyBorder="1" applyAlignment="1">
      <alignment horizontal="center" vertical="center" wrapText="1"/>
    </xf>
    <xf numFmtId="164" fontId="0" fillId="0" borderId="27" xfId="0" applyNumberFormat="1" applyBorder="1" applyAlignment="1">
      <alignment horizontal="center"/>
    </xf>
    <xf numFmtId="0" fontId="49" fillId="0" borderId="0" xfId="0" applyFont="1" applyFill="1" applyBorder="1" applyAlignment="1">
      <alignment horizontal="left"/>
    </xf>
    <xf numFmtId="0" fontId="49" fillId="0" borderId="25" xfId="0" applyFont="1" applyFill="1" applyBorder="1" applyAlignment="1">
      <alignment horizontal="left"/>
    </xf>
    <xf numFmtId="0" fontId="34" fillId="0" borderId="44" xfId="0" applyFont="1" applyFill="1" applyBorder="1" applyAlignment="1">
      <alignment vertical="center"/>
    </xf>
    <xf numFmtId="165" fontId="0" fillId="0" borderId="25" xfId="0" applyNumberFormat="1" applyFill="1" applyBorder="1"/>
    <xf numFmtId="44" fontId="0" fillId="35" borderId="27" xfId="1981" applyFont="1" applyFill="1" applyBorder="1" applyAlignment="1"/>
    <xf numFmtId="0" fontId="0" fillId="0" borderId="0" xfId="0" applyFill="1" applyBorder="1" applyAlignment="1"/>
    <xf numFmtId="166" fontId="0" fillId="0" borderId="0" xfId="0" applyNumberFormat="1" applyFont="1" applyFill="1" applyBorder="1"/>
    <xf numFmtId="0" fontId="2" fillId="29" borderId="27" xfId="0" applyFont="1" applyFill="1" applyBorder="1" applyAlignment="1">
      <alignment horizontal="center"/>
    </xf>
    <xf numFmtId="0" fontId="0" fillId="0" borderId="27" xfId="0" applyFont="1" applyBorder="1" applyAlignment="1">
      <alignment horizontal="center"/>
    </xf>
    <xf numFmtId="2" fontId="0" fillId="0" borderId="27" xfId="0" applyNumberFormat="1" applyFont="1" applyBorder="1" applyAlignment="1">
      <alignment horizontal="center"/>
    </xf>
    <xf numFmtId="44" fontId="34" fillId="32" borderId="44" xfId="1981" applyFont="1" applyFill="1" applyBorder="1" applyAlignment="1">
      <alignment vertical="center"/>
    </xf>
    <xf numFmtId="0" fontId="0" fillId="0" borderId="24" xfId="0" applyFill="1" applyBorder="1" applyAlignment="1">
      <alignment horizontal="right"/>
    </xf>
    <xf numFmtId="0" fontId="0" fillId="0" borderId="24" xfId="0" applyFont="1" applyBorder="1" applyAlignment="1">
      <alignment horizontal="right"/>
    </xf>
    <xf numFmtId="44" fontId="0" fillId="0" borderId="24" xfId="1981" applyFont="1" applyFill="1" applyBorder="1"/>
    <xf numFmtId="44" fontId="0" fillId="0" borderId="24" xfId="0" applyNumberFormat="1" applyFont="1" applyFill="1" applyBorder="1"/>
    <xf numFmtId="44" fontId="0" fillId="31" borderId="27" xfId="0" applyNumberFormat="1" applyFill="1" applyBorder="1"/>
    <xf numFmtId="44" fontId="0" fillId="0" borderId="27" xfId="0" applyNumberFormat="1" applyBorder="1"/>
    <xf numFmtId="0" fontId="2" fillId="0" borderId="0" xfId="0" applyFont="1" applyBorder="1" applyAlignment="1">
      <alignment horizontal="left" vertical="top"/>
    </xf>
    <xf numFmtId="0" fontId="46" fillId="0" borderId="0" xfId="0" applyFont="1" applyBorder="1" applyAlignment="1">
      <alignment horizontal="left" wrapText="1"/>
    </xf>
    <xf numFmtId="1" fontId="0" fillId="0" borderId="0" xfId="0" applyNumberFormat="1" applyBorder="1" applyAlignment="1">
      <alignment horizontal="center" vertical="top" wrapText="1"/>
    </xf>
    <xf numFmtId="165" fontId="0" fillId="0" borderId="25" xfId="0" applyNumberFormat="1" applyBorder="1"/>
    <xf numFmtId="0" fontId="49" fillId="0" borderId="0" xfId="0" applyFont="1" applyBorder="1" applyAlignment="1">
      <alignment horizontal="left"/>
    </xf>
    <xf numFmtId="0" fontId="34" fillId="0" borderId="0" xfId="0" applyFont="1" applyFill="1" applyBorder="1" applyAlignment="1">
      <alignment horizontal="left"/>
    </xf>
    <xf numFmtId="0" fontId="34" fillId="0" borderId="27" xfId="0" applyFont="1" applyFill="1" applyBorder="1" applyAlignment="1">
      <alignment vertical="center"/>
    </xf>
    <xf numFmtId="0" fontId="34" fillId="0" borderId="49" xfId="0" applyFont="1" applyFill="1" applyBorder="1" applyAlignment="1">
      <alignment horizontal="left" vertical="center" wrapText="1"/>
    </xf>
    <xf numFmtId="0" fontId="34" fillId="0" borderId="48" xfId="0" applyFont="1" applyFill="1" applyBorder="1" applyAlignment="1">
      <alignment horizontal="center" vertical="center" wrapText="1"/>
    </xf>
    <xf numFmtId="0" fontId="34" fillId="36" borderId="50" xfId="0" applyFont="1" applyFill="1" applyBorder="1" applyAlignment="1">
      <alignment horizontal="center" vertical="center" wrapText="1"/>
    </xf>
    <xf numFmtId="0" fontId="0" fillId="27" borderId="43" xfId="0" applyFont="1" applyFill="1" applyBorder="1"/>
    <xf numFmtId="0" fontId="34" fillId="36" borderId="51" xfId="0" applyFont="1" applyFill="1" applyBorder="1" applyAlignment="1">
      <alignment vertical="center"/>
    </xf>
    <xf numFmtId="44" fontId="34" fillId="33" borderId="52" xfId="1981" applyFont="1" applyFill="1" applyBorder="1" applyAlignment="1">
      <alignment vertical="center"/>
    </xf>
    <xf numFmtId="44" fontId="34" fillId="33" borderId="44" xfId="1981" applyFont="1" applyFill="1" applyBorder="1" applyAlignment="1">
      <alignment vertical="center"/>
    </xf>
    <xf numFmtId="44" fontId="34" fillId="33" borderId="53" xfId="1981" applyFont="1" applyFill="1" applyBorder="1" applyAlignment="1">
      <alignment vertical="center"/>
    </xf>
    <xf numFmtId="0" fontId="0" fillId="0" borderId="27" xfId="0" applyFill="1" applyBorder="1"/>
    <xf numFmtId="44" fontId="0" fillId="0" borderId="27" xfId="0" applyNumberFormat="1" applyFill="1" applyBorder="1"/>
    <xf numFmtId="0" fontId="0" fillId="0" borderId="0" xfId="0" applyNumberFormat="1"/>
    <xf numFmtId="44" fontId="34" fillId="33" borderId="48" xfId="1981" applyFont="1" applyFill="1" applyBorder="1" applyAlignment="1">
      <alignment vertical="center"/>
    </xf>
    <xf numFmtId="169" fontId="0" fillId="0" borderId="0" xfId="0" applyNumberFormat="1"/>
    <xf numFmtId="0" fontId="34" fillId="36" borderId="50" xfId="0" applyFont="1" applyFill="1" applyBorder="1" applyAlignment="1">
      <alignment vertical="center"/>
    </xf>
    <xf numFmtId="0" fontId="34" fillId="34" borderId="44" xfId="0" applyFont="1" applyFill="1" applyBorder="1" applyAlignment="1">
      <alignment horizontal="center" vertical="center" wrapText="1"/>
    </xf>
    <xf numFmtId="0" fontId="46" fillId="0" borderId="0" xfId="0" applyFont="1" applyFill="1" applyBorder="1" applyAlignment="1">
      <alignment horizontal="left" wrapText="1"/>
    </xf>
    <xf numFmtId="1" fontId="0" fillId="0" borderId="0" xfId="0" applyNumberFormat="1" applyFill="1" applyBorder="1" applyAlignment="1">
      <alignment horizontal="center" vertical="top" wrapText="1"/>
    </xf>
    <xf numFmtId="0" fontId="54" fillId="0" borderId="0" xfId="0" applyFont="1" applyFill="1" applyBorder="1" applyAlignment="1">
      <alignment horizontal="left"/>
    </xf>
    <xf numFmtId="0" fontId="54" fillId="0" borderId="0" xfId="0" applyFont="1"/>
    <xf numFmtId="0" fontId="0" fillId="0" borderId="0" xfId="0" applyFont="1" applyBorder="1" applyAlignment="1">
      <alignment horizontal="right"/>
    </xf>
    <xf numFmtId="6" fontId="0" fillId="0" borderId="0" xfId="0" applyNumberFormat="1" applyFill="1" applyBorder="1"/>
    <xf numFmtId="164" fontId="0" fillId="0" borderId="0" xfId="0" applyNumberFormat="1" applyFill="1" applyBorder="1"/>
    <xf numFmtId="165" fontId="49" fillId="29" borderId="24" xfId="0" applyNumberFormat="1" applyFont="1" applyFill="1" applyBorder="1" applyAlignment="1">
      <alignment wrapText="1"/>
    </xf>
    <xf numFmtId="0" fontId="46" fillId="31" borderId="27" xfId="0" applyFont="1" applyFill="1" applyBorder="1" applyAlignment="1">
      <alignment horizontal="right"/>
    </xf>
    <xf numFmtId="0" fontId="0" fillId="31" borderId="27" xfId="0" applyFont="1" applyFill="1" applyBorder="1"/>
    <xf numFmtId="165" fontId="0" fillId="31" borderId="27" xfId="0" applyNumberFormat="1" applyFont="1" applyFill="1" applyBorder="1"/>
    <xf numFmtId="0" fontId="46" fillId="0" borderId="27" xfId="0" applyFont="1" applyFill="1" applyBorder="1" applyAlignment="1">
      <alignment horizontal="right"/>
    </xf>
    <xf numFmtId="165" fontId="0" fillId="0" borderId="27" xfId="0" applyNumberFormat="1" applyFont="1" applyBorder="1"/>
    <xf numFmtId="165" fontId="0" fillId="31" borderId="27" xfId="0" applyNumberFormat="1" applyFill="1" applyBorder="1"/>
    <xf numFmtId="0" fontId="0" fillId="0" borderId="27" xfId="0" applyFont="1" applyFill="1" applyBorder="1"/>
    <xf numFmtId="0" fontId="0" fillId="0" borderId="27" xfId="0" applyFill="1" applyBorder="1" applyAlignment="1">
      <alignment horizontal="left"/>
    </xf>
    <xf numFmtId="0" fontId="34" fillId="33" borderId="48" xfId="0" applyFont="1" applyFill="1" applyBorder="1" applyAlignment="1">
      <alignment vertical="center"/>
    </xf>
    <xf numFmtId="0" fontId="46" fillId="0" borderId="27" xfId="0" applyFont="1" applyBorder="1" applyAlignment="1">
      <alignment horizontal="left" wrapText="1"/>
    </xf>
    <xf numFmtId="165" fontId="0" fillId="0" borderId="27" xfId="0" applyNumberFormat="1" applyFont="1" applyFill="1" applyBorder="1"/>
    <xf numFmtId="0" fontId="0" fillId="0" borderId="24" xfId="0" applyFont="1" applyFill="1" applyBorder="1" applyAlignment="1">
      <alignment horizontal="right"/>
    </xf>
    <xf numFmtId="0" fontId="0" fillId="0" borderId="24" xfId="0" applyFill="1" applyBorder="1"/>
    <xf numFmtId="0" fontId="0" fillId="0" borderId="24" xfId="0" applyFill="1" applyBorder="1" applyAlignment="1">
      <alignment horizontal="left"/>
    </xf>
    <xf numFmtId="44" fontId="0" fillId="0" borderId="24" xfId="1981" applyFont="1" applyBorder="1"/>
    <xf numFmtId="0" fontId="0" fillId="0" borderId="24" xfId="0" applyBorder="1"/>
    <xf numFmtId="165" fontId="0" fillId="0" borderId="24" xfId="0" applyNumberFormat="1" applyFill="1" applyBorder="1"/>
    <xf numFmtId="0" fontId="0" fillId="0" borderId="54" xfId="0" applyFont="1" applyFill="1" applyBorder="1" applyAlignment="1">
      <alignment horizontal="right"/>
    </xf>
    <xf numFmtId="0" fontId="0" fillId="0" borderId="55" xfId="0" applyFont="1" applyBorder="1" applyAlignment="1">
      <alignment horizontal="right"/>
    </xf>
    <xf numFmtId="0" fontId="0" fillId="0" borderId="55" xfId="0" applyFill="1" applyBorder="1"/>
    <xf numFmtId="0" fontId="0" fillId="0" borderId="55" xfId="0" applyFill="1" applyBorder="1" applyAlignment="1">
      <alignment horizontal="left"/>
    </xf>
    <xf numFmtId="0" fontId="0" fillId="0" borderId="55" xfId="0" applyFill="1" applyBorder="1" applyAlignment="1">
      <alignment horizontal="right"/>
    </xf>
    <xf numFmtId="44" fontId="0" fillId="0" borderId="55" xfId="1981" applyFont="1" applyFill="1" applyBorder="1" applyAlignment="1">
      <alignment horizontal="right"/>
    </xf>
    <xf numFmtId="44" fontId="0" fillId="0" borderId="55" xfId="1981" applyFont="1" applyBorder="1"/>
    <xf numFmtId="0" fontId="0" fillId="0" borderId="55" xfId="0" applyBorder="1"/>
    <xf numFmtId="165" fontId="0" fillId="0" borderId="55" xfId="0" applyNumberFormat="1" applyFill="1" applyBorder="1"/>
    <xf numFmtId="0" fontId="0" fillId="0" borderId="56" xfId="0" applyBorder="1"/>
    <xf numFmtId="0" fontId="0" fillId="0" borderId="40" xfId="0" applyFont="1" applyFill="1" applyBorder="1" applyAlignment="1">
      <alignment horizontal="right"/>
    </xf>
    <xf numFmtId="44" fontId="0" fillId="0" borderId="27" xfId="1981" applyFont="1" applyFill="1" applyBorder="1" applyAlignment="1">
      <alignment horizontal="right"/>
    </xf>
    <xf numFmtId="0" fontId="0" fillId="0" borderId="41" xfId="0" applyBorder="1"/>
    <xf numFmtId="0" fontId="0" fillId="0" borderId="57" xfId="0" applyFont="1" applyFill="1" applyBorder="1" applyAlignment="1">
      <alignment horizontal="right"/>
    </xf>
    <xf numFmtId="0" fontId="0" fillId="0" borderId="58" xfId="0" applyFont="1" applyBorder="1" applyAlignment="1">
      <alignment horizontal="right"/>
    </xf>
    <xf numFmtId="0" fontId="0" fillId="0" borderId="58" xfId="0" applyFill="1" applyBorder="1"/>
    <xf numFmtId="0" fontId="0" fillId="0" borderId="58" xfId="0" applyFill="1" applyBorder="1" applyAlignment="1">
      <alignment horizontal="left"/>
    </xf>
    <xf numFmtId="0" fontId="0" fillId="0" borderId="58" xfId="0" applyFill="1" applyBorder="1" applyAlignment="1">
      <alignment horizontal="right"/>
    </xf>
    <xf numFmtId="44" fontId="46" fillId="0" borderId="58" xfId="1981" applyFont="1" applyFill="1" applyBorder="1"/>
    <xf numFmtId="44" fontId="0" fillId="0" borderId="58" xfId="1981" applyFont="1" applyBorder="1"/>
    <xf numFmtId="0" fontId="0" fillId="0" borderId="58" xfId="0" applyBorder="1"/>
    <xf numFmtId="165" fontId="0" fillId="0" borderId="58" xfId="0" applyNumberFormat="1" applyFill="1" applyBorder="1"/>
    <xf numFmtId="0" fontId="0" fillId="0" borderId="59" xfId="0" applyBorder="1"/>
    <xf numFmtId="0" fontId="0" fillId="0" borderId="0" xfId="0" applyFont="1" applyFill="1" applyBorder="1" applyAlignment="1">
      <alignment horizontal="right"/>
    </xf>
    <xf numFmtId="0" fontId="0" fillId="0" borderId="0" xfId="0" applyFill="1" applyBorder="1" applyAlignment="1">
      <alignment horizontal="left"/>
    </xf>
    <xf numFmtId="0" fontId="0" fillId="0" borderId="0" xfId="0" applyFill="1" applyBorder="1" applyAlignment="1">
      <alignment horizontal="right"/>
    </xf>
    <xf numFmtId="165" fontId="0" fillId="0" borderId="0" xfId="0" applyNumberFormat="1" applyFill="1" applyBorder="1" applyAlignment="1">
      <alignment horizontal="right"/>
    </xf>
    <xf numFmtId="164" fontId="0" fillId="0" borderId="0" xfId="0" applyNumberFormat="1" applyBorder="1"/>
    <xf numFmtId="0" fontId="34" fillId="36" borderId="44" xfId="0" applyFont="1" applyFill="1" applyBorder="1" applyAlignment="1">
      <alignment vertical="center"/>
    </xf>
    <xf numFmtId="44" fontId="34" fillId="36" borderId="44" xfId="1981" applyFont="1" applyFill="1" applyBorder="1" applyAlignment="1">
      <alignment vertical="center"/>
    </xf>
    <xf numFmtId="0" fontId="49" fillId="0" borderId="0" xfId="0" applyFont="1" applyFill="1" applyBorder="1" applyAlignment="1">
      <alignment wrapText="1"/>
    </xf>
    <xf numFmtId="0" fontId="33" fillId="36" borderId="44" xfId="0" applyFont="1" applyFill="1" applyBorder="1" applyAlignment="1">
      <alignment horizontal="left" wrapText="1"/>
    </xf>
    <xf numFmtId="1" fontId="43" fillId="36" borderId="44" xfId="0" applyNumberFormat="1" applyFont="1" applyFill="1" applyBorder="1" applyAlignment="1">
      <alignment horizontal="center" vertical="top" wrapText="1"/>
    </xf>
    <xf numFmtId="165" fontId="49" fillId="29" borderId="27" xfId="0" applyNumberFormat="1" applyFont="1" applyFill="1" applyBorder="1" applyAlignment="1">
      <alignment wrapText="1"/>
    </xf>
    <xf numFmtId="0" fontId="18" fillId="0" borderId="27" xfId="41" applyBorder="1" applyAlignment="1" applyProtection="1"/>
    <xf numFmtId="0" fontId="0" fillId="27" borderId="43" xfId="0" applyFill="1" applyBorder="1"/>
    <xf numFmtId="8" fontId="0" fillId="0" borderId="0" xfId="0" applyNumberFormat="1" applyFill="1" applyBorder="1"/>
    <xf numFmtId="14" fontId="0" fillId="0" borderId="0" xfId="0" applyNumberFormat="1" applyFill="1" applyBorder="1"/>
    <xf numFmtId="0" fontId="18" fillId="0" borderId="0" xfId="41" applyAlignment="1" applyProtection="1"/>
    <xf numFmtId="0" fontId="0" fillId="27" borderId="25" xfId="0" applyFill="1" applyBorder="1"/>
    <xf numFmtId="0" fontId="0" fillId="0" borderId="22" xfId="0" applyBorder="1"/>
    <xf numFmtId="0" fontId="0" fillId="27" borderId="22" xfId="0" applyFill="1" applyBorder="1"/>
    <xf numFmtId="164" fontId="0" fillId="37" borderId="0" xfId="0" applyNumberFormat="1" applyFill="1"/>
    <xf numFmtId="2" fontId="0" fillId="0" borderId="0" xfId="0" applyNumberFormat="1" applyBorder="1"/>
    <xf numFmtId="0" fontId="3" fillId="2" borderId="19" xfId="0" applyFont="1" applyFill="1" applyBorder="1" applyAlignment="1">
      <alignment horizontal="center" vertical="center" wrapText="1"/>
    </xf>
    <xf numFmtId="2" fontId="31" fillId="3" borderId="16" xfId="0" applyNumberFormat="1" applyFont="1" applyFill="1" applyBorder="1" applyAlignment="1">
      <alignment horizontal="center" vertical="center"/>
    </xf>
    <xf numFmtId="2" fontId="31" fillId="3" borderId="19" xfId="0" applyNumberFormat="1" applyFont="1" applyFill="1" applyBorder="1" applyAlignment="1">
      <alignment horizontal="center" vertical="center"/>
    </xf>
    <xf numFmtId="2" fontId="31" fillId="3" borderId="12" xfId="0" applyNumberFormat="1" applyFont="1" applyFill="1" applyBorder="1" applyAlignment="1">
      <alignment horizontal="center" vertical="center"/>
    </xf>
    <xf numFmtId="0" fontId="59" fillId="0" borderId="0" xfId="0" applyFont="1"/>
    <xf numFmtId="0" fontId="42" fillId="0" borderId="0" xfId="0" applyFont="1"/>
    <xf numFmtId="2" fontId="42" fillId="0" borderId="0" xfId="0" applyNumberFormat="1" applyFont="1"/>
    <xf numFmtId="0" fontId="59" fillId="0" borderId="0" xfId="0" applyFont="1" applyAlignment="1">
      <alignment horizontal="left"/>
    </xf>
    <xf numFmtId="2" fontId="59" fillId="0" borderId="0" xfId="0" applyNumberFormat="1" applyFont="1" applyFill="1" applyBorder="1" applyAlignment="1"/>
    <xf numFmtId="2" fontId="42" fillId="0" borderId="0" xfId="0" applyNumberFormat="1" applyFont="1" applyFill="1" applyBorder="1"/>
    <xf numFmtId="0" fontId="42" fillId="0" borderId="0" xfId="0" applyFont="1" applyFill="1" applyBorder="1"/>
    <xf numFmtId="165" fontId="42" fillId="0" borderId="0" xfId="0" applyNumberFormat="1" applyFont="1"/>
    <xf numFmtId="0" fontId="42" fillId="0" borderId="0" xfId="0" applyFont="1" applyAlignment="1">
      <alignment vertical="center"/>
    </xf>
    <xf numFmtId="0" fontId="9" fillId="0" borderId="0" xfId="45"/>
    <xf numFmtId="0" fontId="9" fillId="27" borderId="24" xfId="45" applyFont="1" applyFill="1" applyBorder="1"/>
    <xf numFmtId="0" fontId="9" fillId="27" borderId="22" xfId="45" applyFont="1" applyFill="1" applyBorder="1"/>
    <xf numFmtId="0" fontId="28" fillId="0" borderId="0" xfId="45" applyFont="1"/>
    <xf numFmtId="0" fontId="9" fillId="0" borderId="0" xfId="45" applyFont="1"/>
    <xf numFmtId="0" fontId="49" fillId="0" borderId="0" xfId="45" applyFont="1" applyBorder="1"/>
    <xf numFmtId="0" fontId="2" fillId="0" borderId="0" xfId="45" applyFont="1"/>
    <xf numFmtId="0" fontId="60" fillId="0" borderId="0" xfId="45" applyFont="1"/>
    <xf numFmtId="0" fontId="2" fillId="29" borderId="60" xfId="1018" applyFont="1" applyFill="1" applyBorder="1" applyAlignment="1">
      <alignment horizontal="center" vertical="center" wrapText="1"/>
    </xf>
    <xf numFmtId="0" fontId="2" fillId="29" borderId="61" xfId="1018" applyFont="1" applyFill="1" applyBorder="1" applyAlignment="1">
      <alignment horizontal="center" vertical="center" wrapText="1"/>
    </xf>
    <xf numFmtId="0" fontId="2" fillId="29" borderId="62" xfId="1018" applyFont="1" applyFill="1" applyBorder="1" applyAlignment="1">
      <alignment horizontal="center" vertical="center" wrapText="1"/>
    </xf>
    <xf numFmtId="0" fontId="2" fillId="29" borderId="51" xfId="1018" applyFont="1" applyFill="1" applyBorder="1" applyAlignment="1">
      <alignment horizontal="center" vertical="center" wrapText="1"/>
    </xf>
    <xf numFmtId="0" fontId="49" fillId="29" borderId="27" xfId="45" applyFont="1" applyFill="1" applyBorder="1" applyAlignment="1">
      <alignment vertical="center" wrapText="1"/>
    </xf>
    <xf numFmtId="0" fontId="49" fillId="29" borderId="34" xfId="45" applyFont="1" applyFill="1" applyBorder="1" applyAlignment="1">
      <alignment vertical="center" wrapText="1"/>
    </xf>
    <xf numFmtId="0" fontId="49" fillId="29" borderId="42" xfId="45" applyFont="1" applyFill="1" applyBorder="1" applyAlignment="1">
      <alignment vertical="center" wrapText="1"/>
    </xf>
    <xf numFmtId="0" fontId="49" fillId="29" borderId="35" xfId="45" applyFont="1" applyFill="1" applyBorder="1" applyAlignment="1">
      <alignment vertical="center" wrapText="1"/>
    </xf>
    <xf numFmtId="0" fontId="49" fillId="29" borderId="27" xfId="45" applyFont="1" applyFill="1" applyBorder="1" applyAlignment="1">
      <alignment horizontal="left" vertical="center" wrapText="1"/>
    </xf>
    <xf numFmtId="0" fontId="49" fillId="29" borderId="34" xfId="45" applyFont="1" applyFill="1" applyBorder="1" applyAlignment="1">
      <alignment horizontal="left" vertical="center" wrapText="1"/>
    </xf>
    <xf numFmtId="0" fontId="9" fillId="27" borderId="43" xfId="45" applyFont="1" applyFill="1" applyBorder="1"/>
    <xf numFmtId="0" fontId="49" fillId="29" borderId="63" xfId="45" applyFont="1" applyFill="1" applyBorder="1" applyAlignment="1">
      <alignment horizontal="center" wrapText="1"/>
    </xf>
    <xf numFmtId="0" fontId="49" fillId="29" borderId="64" xfId="45" applyFont="1" applyFill="1" applyBorder="1" applyAlignment="1">
      <alignment horizontal="center" wrapText="1"/>
    </xf>
    <xf numFmtId="0" fontId="49" fillId="29" borderId="65" xfId="45" applyFont="1" applyFill="1" applyBorder="1" applyAlignment="1">
      <alignment horizontal="center" wrapText="1"/>
    </xf>
    <xf numFmtId="0" fontId="9" fillId="27" borderId="25" xfId="45" applyFont="1" applyFill="1" applyBorder="1"/>
    <xf numFmtId="0" fontId="2" fillId="29" borderId="50" xfId="1018" applyFont="1" applyFill="1" applyBorder="1" applyAlignment="1">
      <alignment horizontal="center" vertical="center" wrapText="1"/>
    </xf>
    <xf numFmtId="0" fontId="2" fillId="29" borderId="28" xfId="1018" applyFont="1" applyFill="1" applyBorder="1" applyAlignment="1">
      <alignment horizontal="center" vertical="center" wrapText="1"/>
    </xf>
    <xf numFmtId="0" fontId="9" fillId="0" borderId="43" xfId="45" applyBorder="1"/>
    <xf numFmtId="0" fontId="9" fillId="0" borderId="0" xfId="45" applyBorder="1"/>
    <xf numFmtId="0" fontId="9" fillId="0" borderId="25" xfId="45" applyBorder="1"/>
    <xf numFmtId="0" fontId="9" fillId="0" borderId="0" xfId="45" applyFont="1" applyBorder="1"/>
    <xf numFmtId="0" fontId="9" fillId="0" borderId="43" xfId="45" applyFont="1" applyBorder="1"/>
    <xf numFmtId="14" fontId="9" fillId="0" borderId="25" xfId="45" applyNumberFormat="1" applyBorder="1"/>
    <xf numFmtId="2" fontId="9" fillId="0" borderId="0" xfId="45" applyNumberFormat="1"/>
    <xf numFmtId="0" fontId="49" fillId="29" borderId="27" xfId="45" applyFont="1" applyFill="1" applyBorder="1" applyAlignment="1">
      <alignment horizontal="center" wrapText="1"/>
    </xf>
    <xf numFmtId="164" fontId="9" fillId="0" borderId="0" xfId="45" applyNumberFormat="1"/>
    <xf numFmtId="0" fontId="9" fillId="0" borderId="54" xfId="45" applyBorder="1" applyAlignment="1">
      <alignment horizontal="center"/>
    </xf>
    <xf numFmtId="0" fontId="9" fillId="0" borderId="55" xfId="45" applyFont="1" applyBorder="1" applyAlignment="1">
      <alignment horizontal="center"/>
    </xf>
    <xf numFmtId="165" fontId="9" fillId="0" borderId="55" xfId="45" applyNumberFormat="1" applyBorder="1" applyAlignment="1">
      <alignment horizontal="center"/>
    </xf>
    <xf numFmtId="165" fontId="9" fillId="0" borderId="56" xfId="45" applyNumberFormat="1" applyBorder="1" applyAlignment="1">
      <alignment horizontal="center"/>
    </xf>
    <xf numFmtId="0" fontId="1" fillId="0" borderId="66" xfId="1018" applyFont="1" applyBorder="1" applyAlignment="1">
      <alignment horizontal="center" vertical="center"/>
    </xf>
    <xf numFmtId="165" fontId="1" fillId="0" borderId="66" xfId="1018" applyNumberFormat="1" applyBorder="1" applyAlignment="1">
      <alignment horizontal="center" vertical="center"/>
    </xf>
    <xf numFmtId="165" fontId="1" fillId="0" borderId="67" xfId="1018" applyNumberFormat="1" applyBorder="1" applyAlignment="1">
      <alignment horizontal="center" vertical="center"/>
    </xf>
    <xf numFmtId="165" fontId="1" fillId="0" borderId="66" xfId="1018" applyNumberFormat="1" applyFont="1" applyBorder="1" applyAlignment="1">
      <alignment horizontal="center" vertical="center"/>
    </xf>
    <xf numFmtId="0" fontId="9" fillId="0" borderId="27" xfId="45" applyBorder="1" applyAlignment="1">
      <alignment horizontal="center"/>
    </xf>
    <xf numFmtId="164" fontId="9" fillId="0" borderId="27" xfId="45" applyNumberFormat="1" applyBorder="1" applyAlignment="1">
      <alignment horizontal="center"/>
    </xf>
    <xf numFmtId="165" fontId="9" fillId="0" borderId="27" xfId="45" applyNumberFormat="1" applyBorder="1" applyAlignment="1">
      <alignment horizontal="center"/>
    </xf>
    <xf numFmtId="1" fontId="9" fillId="0" borderId="27" xfId="45" applyNumberFormat="1" applyBorder="1" applyAlignment="1">
      <alignment horizontal="center"/>
    </xf>
    <xf numFmtId="0" fontId="9" fillId="0" borderId="40" xfId="45" applyBorder="1" applyAlignment="1">
      <alignment horizontal="center"/>
    </xf>
    <xf numFmtId="0" fontId="9" fillId="0" borderId="27" xfId="45" applyFont="1" applyBorder="1" applyAlignment="1">
      <alignment horizontal="center"/>
    </xf>
    <xf numFmtId="165" fontId="9" fillId="0" borderId="41" xfId="45" applyNumberFormat="1" applyBorder="1" applyAlignment="1">
      <alignment horizontal="center"/>
    </xf>
    <xf numFmtId="0" fontId="1" fillId="0" borderId="68" xfId="1018" applyFont="1" applyBorder="1" applyAlignment="1">
      <alignment horizontal="center" vertical="center"/>
    </xf>
    <xf numFmtId="165" fontId="1" fillId="0" borderId="68" xfId="1018" applyNumberFormat="1" applyBorder="1" applyAlignment="1">
      <alignment horizontal="center" vertical="center"/>
    </xf>
    <xf numFmtId="165" fontId="1" fillId="0" borderId="69" xfId="1018" applyNumberFormat="1" applyBorder="1" applyAlignment="1">
      <alignment horizontal="center" vertical="center"/>
    </xf>
    <xf numFmtId="165" fontId="1" fillId="0" borderId="68" xfId="1018" applyNumberFormat="1" applyFont="1" applyBorder="1" applyAlignment="1">
      <alignment horizontal="center" vertical="center"/>
    </xf>
    <xf numFmtId="165" fontId="1" fillId="0" borderId="68" xfId="1018" applyNumberFormat="1" applyFill="1" applyBorder="1" applyAlignment="1">
      <alignment horizontal="center" vertical="center"/>
    </xf>
    <xf numFmtId="0" fontId="1" fillId="0" borderId="70" xfId="1018" applyFont="1" applyBorder="1" applyAlignment="1">
      <alignment horizontal="center" vertical="center"/>
    </xf>
    <xf numFmtId="165" fontId="1" fillId="0" borderId="70" xfId="1018" applyNumberFormat="1" applyFill="1" applyBorder="1" applyAlignment="1">
      <alignment horizontal="center" vertical="center"/>
    </xf>
    <xf numFmtId="165" fontId="1" fillId="0" borderId="71" xfId="1018" applyNumberFormat="1" applyBorder="1" applyAlignment="1">
      <alignment horizontal="center" vertical="center"/>
    </xf>
    <xf numFmtId="165" fontId="1" fillId="0" borderId="70" xfId="1018" applyNumberFormat="1" applyFont="1" applyBorder="1" applyAlignment="1">
      <alignment horizontal="center" vertical="center"/>
    </xf>
    <xf numFmtId="0" fontId="9" fillId="0" borderId="57" xfId="45" applyBorder="1" applyAlignment="1">
      <alignment horizontal="center"/>
    </xf>
    <xf numFmtId="0" fontId="9" fillId="0" borderId="58" xfId="45" applyFont="1" applyBorder="1" applyAlignment="1">
      <alignment horizontal="center"/>
    </xf>
    <xf numFmtId="165" fontId="9" fillId="0" borderId="58" xfId="45" applyNumberFormat="1" applyBorder="1" applyAlignment="1">
      <alignment horizontal="center"/>
    </xf>
    <xf numFmtId="165" fontId="9" fillId="0" borderId="59" xfId="45" applyNumberFormat="1" applyBorder="1" applyAlignment="1">
      <alignment horizontal="center"/>
    </xf>
    <xf numFmtId="0" fontId="1" fillId="0" borderId="72" xfId="1018" applyFont="1" applyBorder="1" applyAlignment="1">
      <alignment horizontal="center" vertical="center"/>
    </xf>
    <xf numFmtId="165" fontId="1" fillId="0" borderId="72" xfId="1018" applyNumberFormat="1" applyFill="1" applyBorder="1" applyAlignment="1">
      <alignment horizontal="center" vertical="center"/>
    </xf>
    <xf numFmtId="165" fontId="1" fillId="0" borderId="73" xfId="1018" applyNumberFormat="1" applyBorder="1" applyAlignment="1">
      <alignment horizontal="center" vertical="center"/>
    </xf>
    <xf numFmtId="165" fontId="1" fillId="0" borderId="72" xfId="1018" applyNumberFormat="1" applyFont="1" applyBorder="1" applyAlignment="1">
      <alignment horizontal="center" vertical="center"/>
    </xf>
    <xf numFmtId="0" fontId="1" fillId="0" borderId="60" xfId="1018" applyFont="1" applyBorder="1" applyAlignment="1">
      <alignment horizontal="center" vertical="center"/>
    </xf>
    <xf numFmtId="165" fontId="1" fillId="0" borderId="60" xfId="1018" applyNumberFormat="1" applyFill="1" applyBorder="1" applyAlignment="1">
      <alignment horizontal="center" vertical="center"/>
    </xf>
    <xf numFmtId="165" fontId="1" fillId="0" borderId="28" xfId="1018" applyNumberFormat="1" applyBorder="1" applyAlignment="1">
      <alignment horizontal="center" vertical="center"/>
    </xf>
    <xf numFmtId="165" fontId="1" fillId="0" borderId="60" xfId="1018" applyNumberFormat="1" applyFont="1" applyBorder="1" applyAlignment="1">
      <alignment horizontal="center" vertical="center"/>
    </xf>
    <xf numFmtId="164" fontId="9" fillId="0" borderId="0" xfId="45" applyNumberFormat="1" applyFill="1" applyBorder="1" applyAlignment="1">
      <alignment horizontal="center"/>
    </xf>
    <xf numFmtId="0" fontId="9" fillId="0" borderId="58" xfId="45" applyBorder="1" applyAlignment="1">
      <alignment horizontal="center"/>
    </xf>
    <xf numFmtId="0" fontId="61" fillId="0" borderId="74" xfId="45" applyFont="1" applyBorder="1"/>
    <xf numFmtId="0" fontId="61" fillId="0" borderId="29" xfId="45" applyFont="1" applyBorder="1"/>
    <xf numFmtId="0" fontId="9" fillId="0" borderId="29" xfId="45" applyBorder="1"/>
    <xf numFmtId="0" fontId="9" fillId="0" borderId="75" xfId="45" applyBorder="1"/>
    <xf numFmtId="0" fontId="9" fillId="0" borderId="76" xfId="45" applyBorder="1"/>
    <xf numFmtId="0" fontId="9" fillId="0" borderId="46" xfId="45" applyBorder="1"/>
    <xf numFmtId="0" fontId="9" fillId="0" borderId="77" xfId="45" applyBorder="1"/>
    <xf numFmtId="165" fontId="9" fillId="0" borderId="27" xfId="45" applyNumberFormat="1" applyFont="1" applyBorder="1" applyAlignment="1">
      <alignment horizontal="center"/>
    </xf>
    <xf numFmtId="0" fontId="61" fillId="0" borderId="0" xfId="45" applyFont="1"/>
    <xf numFmtId="0" fontId="9" fillId="0" borderId="35" xfId="45" applyFont="1" applyFill="1" applyBorder="1" applyAlignment="1">
      <alignment horizontal="center"/>
    </xf>
    <xf numFmtId="0" fontId="9" fillId="0" borderId="27" xfId="45" applyFont="1" applyFill="1" applyBorder="1" applyAlignment="1">
      <alignment horizontal="center"/>
    </xf>
    <xf numFmtId="0" fontId="52" fillId="0" borderId="27" xfId="45" applyFont="1" applyFill="1" applyBorder="1" applyAlignment="1">
      <alignment horizontal="center"/>
    </xf>
    <xf numFmtId="2" fontId="9" fillId="0" borderId="27" xfId="45" applyNumberFormat="1" applyFont="1" applyFill="1" applyBorder="1" applyAlignment="1">
      <alignment horizontal="center"/>
    </xf>
    <xf numFmtId="0" fontId="2" fillId="29" borderId="27" xfId="45" applyFont="1" applyFill="1" applyBorder="1" applyAlignment="1">
      <alignment horizontal="center"/>
    </xf>
    <xf numFmtId="2" fontId="9" fillId="0" borderId="27" xfId="45" applyNumberFormat="1" applyFont="1" applyBorder="1" applyAlignment="1">
      <alignment horizontal="center"/>
    </xf>
    <xf numFmtId="0" fontId="9" fillId="0" borderId="0" xfId="45" applyFont="1" applyFill="1" applyBorder="1" applyAlignment="1">
      <alignment horizontal="left" vertical="top"/>
    </xf>
    <xf numFmtId="0" fontId="9" fillId="0" borderId="25" xfId="45" applyFont="1" applyBorder="1"/>
    <xf numFmtId="168" fontId="9" fillId="0" borderId="0" xfId="45" applyNumberFormat="1" applyBorder="1"/>
    <xf numFmtId="0" fontId="9" fillId="0" borderId="0" xfId="45" applyFill="1" applyBorder="1"/>
    <xf numFmtId="0" fontId="9" fillId="0" borderId="0" xfId="45" applyFont="1" applyFill="1" applyBorder="1"/>
    <xf numFmtId="0" fontId="9" fillId="0" borderId="38" xfId="45" applyFont="1" applyBorder="1"/>
    <xf numFmtId="0" fontId="9" fillId="0" borderId="39" xfId="45" applyFont="1" applyBorder="1"/>
    <xf numFmtId="0" fontId="9" fillId="0" borderId="31" xfId="45" applyFont="1" applyBorder="1"/>
    <xf numFmtId="0" fontId="9" fillId="0" borderId="39" xfId="45" applyBorder="1"/>
    <xf numFmtId="0" fontId="9" fillId="0" borderId="38" xfId="45" applyBorder="1"/>
    <xf numFmtId="0" fontId="9" fillId="0" borderId="31" xfId="45" applyBorder="1"/>
    <xf numFmtId="14" fontId="9" fillId="0" borderId="31" xfId="45" applyNumberFormat="1" applyBorder="1"/>
    <xf numFmtId="0" fontId="9" fillId="0" borderId="0" xfId="45" applyFill="1"/>
    <xf numFmtId="0" fontId="59" fillId="0" borderId="0" xfId="1018" applyFont="1"/>
    <xf numFmtId="0" fontId="42" fillId="0" borderId="0" xfId="1018" applyFont="1"/>
    <xf numFmtId="0" fontId="42" fillId="0" borderId="0" xfId="1018" applyFont="1" applyFill="1" applyBorder="1"/>
    <xf numFmtId="0" fontId="42" fillId="0" borderId="0" xfId="1018" applyFont="1" applyAlignment="1">
      <alignment vertical="center"/>
    </xf>
    <xf numFmtId="0" fontId="42" fillId="0" borderId="0" xfId="0" applyFont="1" applyAlignment="1">
      <alignment horizontal="center"/>
    </xf>
    <xf numFmtId="0" fontId="42" fillId="0" borderId="0" xfId="1978" applyFont="1"/>
    <xf numFmtId="0" fontId="42" fillId="0" borderId="0" xfId="0" applyFont="1" applyAlignment="1">
      <alignment horizontal="center" wrapText="1"/>
    </xf>
    <xf numFmtId="165" fontId="42" fillId="0" borderId="0" xfId="0" applyNumberFormat="1" applyFont="1" applyAlignment="1">
      <alignment horizontal="center"/>
    </xf>
    <xf numFmtId="0" fontId="41" fillId="3" borderId="15" xfId="41" applyFont="1" applyFill="1" applyBorder="1" applyAlignment="1" applyProtection="1">
      <alignment horizontal="left" vertical="center" wrapText="1"/>
    </xf>
    <xf numFmtId="0" fontId="42" fillId="0" borderId="0" xfId="0" applyFont="1" applyAlignment="1">
      <alignment horizontal="left"/>
    </xf>
    <xf numFmtId="0" fontId="41" fillId="0" borderId="0" xfId="1980" applyFont="1" applyAlignment="1">
      <alignment horizontal="left"/>
    </xf>
    <xf numFmtId="164" fontId="42" fillId="0" borderId="0" xfId="0" applyNumberFormat="1" applyFont="1" applyAlignment="1">
      <alignment horizontal="center"/>
    </xf>
    <xf numFmtId="0" fontId="31" fillId="3" borderId="16" xfId="45" applyFont="1" applyFill="1" applyBorder="1" applyAlignment="1">
      <alignment horizontal="left" vertical="center"/>
    </xf>
    <xf numFmtId="0" fontId="3" fillId="2" borderId="13" xfId="45" applyFont="1" applyFill="1" applyBorder="1" applyAlignment="1">
      <alignment horizontal="center" vertical="center" wrapText="1"/>
    </xf>
    <xf numFmtId="0" fontId="41" fillId="0" borderId="0" xfId="1980" applyFont="1"/>
    <xf numFmtId="165" fontId="59" fillId="0" borderId="0" xfId="0" applyNumberFormat="1" applyFont="1"/>
    <xf numFmtId="165" fontId="3" fillId="2" borderId="2" xfId="0" applyNumberFormat="1" applyFont="1" applyFill="1" applyBorder="1" applyAlignment="1">
      <alignment horizontal="left" vertical="center" wrapText="1"/>
    </xf>
    <xf numFmtId="165" fontId="31" fillId="3" borderId="2" xfId="0" applyNumberFormat="1" applyFont="1" applyFill="1" applyBorder="1" applyAlignment="1">
      <alignment horizontal="left" vertical="center"/>
    </xf>
    <xf numFmtId="165" fontId="3" fillId="2" borderId="2" xfId="0" applyNumberFormat="1" applyFont="1" applyFill="1" applyBorder="1" applyAlignment="1">
      <alignment horizontal="right" vertical="center" wrapText="1"/>
    </xf>
    <xf numFmtId="165" fontId="3" fillId="2" borderId="2" xfId="0" applyNumberFormat="1" applyFont="1" applyFill="1" applyBorder="1" applyAlignment="1">
      <alignment horizontal="center" vertical="center" wrapText="1"/>
    </xf>
    <xf numFmtId="165" fontId="31" fillId="3" borderId="2" xfId="0" applyNumberFormat="1" applyFont="1" applyFill="1" applyBorder="1" applyAlignment="1">
      <alignment horizontal="right" vertical="center"/>
    </xf>
    <xf numFmtId="0" fontId="62" fillId="0" borderId="0" xfId="0" applyFont="1"/>
    <xf numFmtId="0" fontId="63" fillId="0" borderId="0" xfId="0" applyFont="1" applyAlignment="1">
      <alignment horizontal="center"/>
    </xf>
    <xf numFmtId="0" fontId="63" fillId="0" borderId="0" xfId="0" applyFont="1" applyAlignment="1">
      <alignment horizontal="center" wrapText="1"/>
    </xf>
    <xf numFmtId="0" fontId="63" fillId="0" borderId="0" xfId="45" applyFont="1" applyAlignment="1"/>
    <xf numFmtId="0" fontId="63" fillId="0" borderId="0" xfId="1978" applyFont="1"/>
    <xf numFmtId="0" fontId="63" fillId="0" borderId="0" xfId="0" applyFont="1"/>
    <xf numFmtId="0" fontId="64" fillId="0" borderId="0" xfId="0" applyFont="1"/>
    <xf numFmtId="0" fontId="0" fillId="26" borderId="0" xfId="0" applyFill="1" applyBorder="1"/>
    <xf numFmtId="0" fontId="0" fillId="26" borderId="79" xfId="0" applyFill="1" applyBorder="1"/>
    <xf numFmtId="0" fontId="32" fillId="26" borderId="78" xfId="0" applyFont="1" applyFill="1" applyBorder="1" applyAlignment="1">
      <alignment vertical="center"/>
    </xf>
    <xf numFmtId="0" fontId="0" fillId="26" borderId="81" xfId="0" applyFill="1" applyBorder="1"/>
    <xf numFmtId="0" fontId="0" fillId="26" borderId="82" xfId="0" applyFill="1" applyBorder="1"/>
    <xf numFmtId="0" fontId="39" fillId="26" borderId="78" xfId="0" applyFont="1" applyFill="1" applyBorder="1" applyAlignment="1"/>
    <xf numFmtId="0" fontId="40" fillId="26" borderId="78" xfId="0" applyFont="1" applyFill="1" applyBorder="1" applyAlignment="1"/>
    <xf numFmtId="0" fontId="42" fillId="26" borderId="78" xfId="0" applyFont="1" applyFill="1" applyBorder="1" applyAlignment="1"/>
    <xf numFmtId="0" fontId="35" fillId="26" borderId="78" xfId="0" applyFont="1" applyFill="1" applyBorder="1" applyAlignment="1"/>
    <xf numFmtId="0" fontId="0" fillId="26" borderId="78" xfId="0" applyFill="1" applyBorder="1" applyAlignment="1"/>
    <xf numFmtId="0" fontId="0" fillId="26" borderId="80" xfId="0" applyFill="1" applyBorder="1" applyAlignment="1"/>
    <xf numFmtId="0" fontId="0" fillId="0" borderId="0" xfId="0" applyFill="1" applyAlignment="1"/>
    <xf numFmtId="0" fontId="0" fillId="26" borderId="0" xfId="0" applyFill="1" applyBorder="1" applyAlignment="1"/>
    <xf numFmtId="0" fontId="0" fillId="26" borderId="81" xfId="0" applyFill="1" applyBorder="1" applyAlignment="1"/>
    <xf numFmtId="2" fontId="31" fillId="3" borderId="17" xfId="0" applyNumberFormat="1" applyFont="1" applyFill="1" applyBorder="1" applyAlignment="1">
      <alignment horizontal="center" vertical="center"/>
    </xf>
    <xf numFmtId="2" fontId="31" fillId="3" borderId="2" xfId="0" applyNumberFormat="1" applyFont="1" applyFill="1" applyBorder="1" applyAlignment="1">
      <alignment horizontal="center" vertical="center"/>
    </xf>
    <xf numFmtId="0" fontId="63" fillId="0" borderId="0" xfId="0" applyFont="1" applyFill="1"/>
    <xf numFmtId="2" fontId="36" fillId="3" borderId="17" xfId="0" applyNumberFormat="1" applyFont="1" applyFill="1" applyBorder="1" applyAlignment="1">
      <alignment horizontal="center" vertical="center"/>
    </xf>
    <xf numFmtId="2" fontId="36" fillId="3" borderId="2" xfId="0" applyNumberFormat="1" applyFont="1" applyFill="1" applyBorder="1" applyAlignment="1">
      <alignment horizontal="center" vertical="center"/>
    </xf>
    <xf numFmtId="0" fontId="41" fillId="26" borderId="78" xfId="1980" applyFont="1" applyFill="1" applyBorder="1" applyAlignment="1">
      <alignment horizontal="left"/>
    </xf>
    <xf numFmtId="0" fontId="41" fillId="26" borderId="0" xfId="1980" applyFont="1" applyFill="1" applyBorder="1" applyAlignment="1">
      <alignment horizontal="left"/>
    </xf>
    <xf numFmtId="0" fontId="41" fillId="26" borderId="78" xfId="1980" applyFont="1" applyFill="1" applyBorder="1" applyAlignment="1">
      <alignment horizontal="left" vertical="top"/>
    </xf>
    <xf numFmtId="0" fontId="41" fillId="26" borderId="0" xfId="1980" applyFont="1" applyFill="1" applyBorder="1" applyAlignment="1">
      <alignment horizontal="left" vertical="top"/>
    </xf>
    <xf numFmtId="0" fontId="3" fillId="2" borderId="2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1" fillId="3" borderId="18" xfId="0" applyFont="1" applyFill="1" applyBorder="1" applyAlignment="1">
      <alignment horizontal="left" vertical="center" wrapText="1"/>
    </xf>
    <xf numFmtId="0" fontId="31" fillId="3" borderId="16" xfId="0" applyFont="1" applyFill="1" applyBorder="1" applyAlignment="1">
      <alignment horizontal="left" vertical="center" wrapText="1"/>
    </xf>
    <xf numFmtId="165" fontId="3" fillId="2" borderId="14" xfId="0" applyNumberFormat="1" applyFont="1" applyFill="1" applyBorder="1" applyAlignment="1">
      <alignment horizontal="center" vertical="center" wrapText="1"/>
    </xf>
    <xf numFmtId="165" fontId="3" fillId="2" borderId="12" xfId="0" applyNumberFormat="1" applyFont="1" applyFill="1" applyBorder="1" applyAlignment="1">
      <alignment horizontal="center" vertical="center" wrapText="1"/>
    </xf>
    <xf numFmtId="165" fontId="3" fillId="2" borderId="15" xfId="0" applyNumberFormat="1" applyFont="1" applyFill="1" applyBorder="1" applyAlignment="1">
      <alignment horizontal="center" vertical="center" wrapText="1"/>
    </xf>
    <xf numFmtId="0" fontId="3" fillId="2" borderId="20" xfId="45" applyFont="1" applyFill="1" applyBorder="1" applyAlignment="1">
      <alignment horizontal="center" vertical="center" wrapText="1"/>
    </xf>
    <xf numFmtId="0" fontId="3" fillId="2" borderId="2" xfId="45" applyFont="1" applyFill="1" applyBorder="1" applyAlignment="1">
      <alignment horizontal="center" vertical="center" wrapText="1"/>
    </xf>
    <xf numFmtId="0" fontId="3" fillId="2" borderId="1" xfId="45" applyFont="1" applyFill="1" applyBorder="1" applyAlignment="1">
      <alignment horizontal="center" vertical="center" wrapText="1"/>
    </xf>
    <xf numFmtId="0" fontId="3" fillId="2" borderId="14" xfId="45" applyFont="1" applyFill="1" applyBorder="1" applyAlignment="1">
      <alignment horizontal="center" vertical="center" wrapText="1"/>
    </xf>
    <xf numFmtId="0" fontId="3" fillId="2" borderId="15" xfId="45" applyFont="1" applyFill="1" applyBorder="1" applyAlignment="1">
      <alignment horizontal="center" vertical="center" wrapText="1"/>
    </xf>
    <xf numFmtId="0" fontId="31" fillId="3" borderId="20" xfId="45" applyFont="1" applyFill="1" applyBorder="1" applyAlignment="1">
      <alignment horizontal="center" vertical="center"/>
    </xf>
    <xf numFmtId="0" fontId="31" fillId="3" borderId="1" xfId="45" applyFont="1" applyFill="1" applyBorder="1" applyAlignment="1">
      <alignment horizontal="center" vertical="center"/>
    </xf>
    <xf numFmtId="0" fontId="31" fillId="3" borderId="2" xfId="45" applyFont="1" applyFill="1" applyBorder="1" applyAlignment="1">
      <alignment horizontal="center" vertical="center"/>
    </xf>
    <xf numFmtId="0" fontId="9" fillId="0" borderId="34" xfId="45" applyFont="1" applyBorder="1" applyAlignment="1">
      <alignment horizontal="center"/>
    </xf>
    <xf numFmtId="0" fontId="9" fillId="0" borderId="42" xfId="45" applyFont="1" applyBorder="1" applyAlignment="1">
      <alignment horizontal="center"/>
    </xf>
    <xf numFmtId="0" fontId="9" fillId="0" borderId="35" xfId="45" applyFont="1" applyBorder="1" applyAlignment="1">
      <alignment horizontal="center"/>
    </xf>
    <xf numFmtId="0" fontId="49" fillId="29" borderId="34" xfId="45" applyFont="1" applyFill="1" applyBorder="1" applyAlignment="1">
      <alignment horizontal="center" vertical="center" wrapText="1"/>
    </xf>
    <xf numFmtId="0" fontId="49" fillId="29" borderId="35" xfId="45" applyFont="1" applyFill="1" applyBorder="1" applyAlignment="1">
      <alignment horizontal="center" vertical="center" wrapText="1"/>
    </xf>
    <xf numFmtId="0" fontId="49" fillId="29" borderId="42" xfId="45" applyFont="1" applyFill="1" applyBorder="1" applyAlignment="1">
      <alignment horizontal="center" vertical="center" wrapText="1"/>
    </xf>
    <xf numFmtId="0" fontId="52" fillId="0" borderId="27" xfId="1912" applyFont="1" applyFill="1" applyBorder="1" applyAlignment="1">
      <alignment horizontal="center"/>
    </xf>
    <xf numFmtId="0" fontId="36" fillId="3" borderId="1" xfId="0" applyFont="1" applyFill="1" applyBorder="1" applyAlignment="1">
      <alignment horizontal="left" vertical="center" wrapText="1"/>
    </xf>
    <xf numFmtId="0" fontId="36" fillId="3" borderId="20" xfId="0" applyFont="1" applyFill="1" applyBorder="1" applyAlignment="1">
      <alignment horizontal="left" vertical="center" wrapText="1"/>
    </xf>
    <xf numFmtId="0" fontId="3" fillId="2" borderId="15"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2" fillId="29" borderId="27" xfId="0" applyFont="1" applyFill="1" applyBorder="1" applyAlignment="1">
      <alignment horizontal="center"/>
    </xf>
    <xf numFmtId="0" fontId="2" fillId="29" borderId="41" xfId="0" applyFont="1" applyFill="1" applyBorder="1" applyAlignment="1">
      <alignment horizontal="center"/>
    </xf>
    <xf numFmtId="0" fontId="2" fillId="29" borderId="34" xfId="0" applyFont="1" applyFill="1" applyBorder="1" applyAlignment="1">
      <alignment horizontal="center"/>
    </xf>
    <xf numFmtId="0" fontId="2" fillId="29" borderId="35" xfId="0" applyFont="1" applyFill="1" applyBorder="1" applyAlignment="1">
      <alignment horizontal="center"/>
    </xf>
    <xf numFmtId="0" fontId="2" fillId="29" borderId="26" xfId="0" applyFont="1" applyFill="1" applyBorder="1" applyAlignment="1">
      <alignment horizontal="left" vertical="center" wrapText="1"/>
    </xf>
    <xf numFmtId="0" fontId="2" fillId="29" borderId="31" xfId="0" applyFont="1" applyFill="1" applyBorder="1" applyAlignment="1">
      <alignment horizontal="left" vertical="center" wrapText="1"/>
    </xf>
    <xf numFmtId="165" fontId="0" fillId="0" borderId="27" xfId="0" applyNumberFormat="1" applyBorder="1" applyAlignment="1">
      <alignment horizontal="left"/>
    </xf>
    <xf numFmtId="0" fontId="0" fillId="0" borderId="27" xfId="0" applyBorder="1" applyAlignment="1">
      <alignment horizontal="left"/>
    </xf>
    <xf numFmtId="0" fontId="48" fillId="0" borderId="34" xfId="0" applyFont="1" applyBorder="1" applyAlignment="1">
      <alignment horizontal="center" vertical="center"/>
    </xf>
    <xf numFmtId="0" fontId="48" fillId="0" borderId="35" xfId="0" applyFont="1" applyBorder="1" applyAlignment="1">
      <alignment horizontal="center" vertical="center"/>
    </xf>
    <xf numFmtId="0" fontId="2" fillId="29" borderId="34" xfId="0" applyFont="1" applyFill="1" applyBorder="1" applyAlignment="1">
      <alignment horizontal="center" wrapText="1"/>
    </xf>
    <xf numFmtId="0" fontId="2" fillId="29" borderId="35" xfId="0" applyFont="1" applyFill="1" applyBorder="1" applyAlignment="1">
      <alignment horizontal="center" wrapText="1"/>
    </xf>
    <xf numFmtId="0" fontId="2" fillId="29" borderId="27" xfId="0" applyFont="1" applyFill="1" applyBorder="1" applyAlignment="1">
      <alignment horizontal="center" wrapText="1"/>
    </xf>
    <xf numFmtId="0" fontId="2" fillId="29" borderId="34" xfId="0" applyFont="1" applyFill="1" applyBorder="1" applyAlignment="1">
      <alignment horizontal="center" vertical="center"/>
    </xf>
    <xf numFmtId="0" fontId="2" fillId="29" borderId="42" xfId="0" applyFont="1" applyFill="1" applyBorder="1" applyAlignment="1">
      <alignment horizontal="center" vertical="center"/>
    </xf>
    <xf numFmtId="0" fontId="2" fillId="29" borderId="35" xfId="0" applyFont="1" applyFill="1" applyBorder="1" applyAlignment="1">
      <alignment horizontal="center" vertical="center"/>
    </xf>
    <xf numFmtId="0" fontId="2" fillId="29" borderId="34" xfId="0" applyFont="1" applyFill="1" applyBorder="1" applyAlignment="1">
      <alignment horizontal="center" vertical="center" wrapText="1"/>
    </xf>
    <xf numFmtId="0" fontId="2" fillId="29" borderId="42" xfId="0" applyFont="1" applyFill="1" applyBorder="1" applyAlignment="1">
      <alignment horizontal="center" vertical="center" wrapText="1"/>
    </xf>
    <xf numFmtId="0" fontId="2" fillId="29" borderId="35" xfId="0" applyFont="1" applyFill="1" applyBorder="1" applyAlignment="1">
      <alignment horizontal="center" vertical="center" wrapText="1"/>
    </xf>
    <xf numFmtId="0" fontId="0" fillId="35" borderId="34" xfId="0" applyFill="1" applyBorder="1" applyAlignment="1">
      <alignment horizontal="center" wrapText="1"/>
    </xf>
    <xf numFmtId="0" fontId="0" fillId="35" borderId="35" xfId="0" applyFill="1" applyBorder="1" applyAlignment="1">
      <alignment horizontal="center" wrapText="1"/>
    </xf>
    <xf numFmtId="44" fontId="43" fillId="33" borderId="27" xfId="0" applyNumberFormat="1" applyFont="1" applyFill="1" applyBorder="1" applyAlignment="1">
      <alignment horizontal="center"/>
    </xf>
    <xf numFmtId="0" fontId="43" fillId="33" borderId="27" xfId="0" applyFont="1" applyFill="1" applyBorder="1" applyAlignment="1">
      <alignment horizontal="center"/>
    </xf>
    <xf numFmtId="0" fontId="34" fillId="28" borderId="34" xfId="0" applyFont="1" applyFill="1" applyBorder="1" applyAlignment="1">
      <alignment horizontal="center" vertical="center" wrapText="1"/>
    </xf>
    <xf numFmtId="0" fontId="34" fillId="28" borderId="35" xfId="0" applyFont="1" applyFill="1" applyBorder="1" applyAlignment="1">
      <alignment horizontal="center" vertical="center" wrapText="1"/>
    </xf>
    <xf numFmtId="0" fontId="0" fillId="35" borderId="27" xfId="0" applyFill="1" applyBorder="1" applyAlignment="1">
      <alignment horizontal="center"/>
    </xf>
    <xf numFmtId="0" fontId="0" fillId="35" borderId="34" xfId="0" applyFill="1" applyBorder="1" applyAlignment="1">
      <alignment horizontal="center"/>
    </xf>
    <xf numFmtId="0" fontId="0" fillId="35" borderId="35" xfId="0" applyFill="1" applyBorder="1" applyAlignment="1">
      <alignment horizontal="center"/>
    </xf>
    <xf numFmtId="44" fontId="0" fillId="35" borderId="34" xfId="1981" applyFont="1" applyFill="1" applyBorder="1" applyAlignment="1">
      <alignment horizontal="center"/>
    </xf>
    <xf numFmtId="44" fontId="0" fillId="35" borderId="35" xfId="1981" applyFont="1" applyFill="1" applyBorder="1" applyAlignment="1">
      <alignment horizontal="center"/>
    </xf>
    <xf numFmtId="0" fontId="0" fillId="35" borderId="27" xfId="0" quotePrefix="1" applyFill="1" applyBorder="1" applyAlignment="1">
      <alignment horizontal="center"/>
    </xf>
    <xf numFmtId="44" fontId="0" fillId="35" borderId="27" xfId="1981" applyFont="1" applyFill="1" applyBorder="1" applyAlignment="1">
      <alignment horizontal="center"/>
    </xf>
    <xf numFmtId="0" fontId="3" fillId="2" borderId="12" xfId="0" applyFont="1" applyFill="1" applyBorder="1" applyAlignment="1">
      <alignment horizontal="center" vertical="center" wrapText="1"/>
    </xf>
    <xf numFmtId="0" fontId="42" fillId="0" borderId="0" xfId="0" applyFont="1" applyAlignment="1">
      <alignment horizontal="center"/>
    </xf>
  </cellXfs>
  <cellStyles count="198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2" xfId="28"/>
    <cellStyle name="Comma 3" xfId="29"/>
    <cellStyle name="Comma 3 2" xfId="1970"/>
    <cellStyle name="Currency" xfId="1981" builtinId="4"/>
    <cellStyle name="Currency 2" xfId="30"/>
    <cellStyle name="Currency 3" xfId="31"/>
    <cellStyle name="Currency 3 2" xfId="1971"/>
    <cellStyle name="Explanatory Text 2" xfId="32"/>
    <cellStyle name="Good 2" xfId="33"/>
    <cellStyle name="Heading 1 2" xfId="34"/>
    <cellStyle name="Heading 2 2" xfId="35"/>
    <cellStyle name="Heading 3 2" xfId="36"/>
    <cellStyle name="Heading 4 2" xfId="37"/>
    <cellStyle name="Hyperlink" xfId="1980" builtinId="8"/>
    <cellStyle name="Hyperlink 2" xfId="38"/>
    <cellStyle name="Hyperlink 3" xfId="39"/>
    <cellStyle name="Hyperlink 3 2" xfId="40"/>
    <cellStyle name="Hyperlink 4" xfId="41"/>
    <cellStyle name="Hyperlink 5" xfId="1972"/>
    <cellStyle name="Input 2" xfId="42"/>
    <cellStyle name="Linked Cell 2" xfId="43"/>
    <cellStyle name="Neutral 2" xfId="44"/>
    <cellStyle name="Normal" xfId="0" builtinId="0"/>
    <cellStyle name="Normal 10" xfId="1979"/>
    <cellStyle name="Normal 2" xfId="45"/>
    <cellStyle name="Normal 2 10" xfId="46"/>
    <cellStyle name="Normal 2 10 10" xfId="47"/>
    <cellStyle name="Normal 2 10 11" xfId="48"/>
    <cellStyle name="Normal 2 10 12" xfId="49"/>
    <cellStyle name="Normal 2 10 13" xfId="50"/>
    <cellStyle name="Normal 2 10 14" xfId="51"/>
    <cellStyle name="Normal 2 10 15" xfId="52"/>
    <cellStyle name="Normal 2 10 16" xfId="53"/>
    <cellStyle name="Normal 2 10 17" xfId="54"/>
    <cellStyle name="Normal 2 10 18" xfId="55"/>
    <cellStyle name="Normal 2 10 19" xfId="56"/>
    <cellStyle name="Normal 2 10 2" xfId="57"/>
    <cellStyle name="Normal 2 10 20" xfId="58"/>
    <cellStyle name="Normal 2 10 21" xfId="59"/>
    <cellStyle name="Normal 2 10 22" xfId="60"/>
    <cellStyle name="Normal 2 10 23" xfId="61"/>
    <cellStyle name="Normal 2 10 3" xfId="62"/>
    <cellStyle name="Normal 2 10 4" xfId="63"/>
    <cellStyle name="Normal 2 10 5" xfId="64"/>
    <cellStyle name="Normal 2 10 6" xfId="65"/>
    <cellStyle name="Normal 2 10 7" xfId="66"/>
    <cellStyle name="Normal 2 10 8" xfId="67"/>
    <cellStyle name="Normal 2 10 9" xfId="68"/>
    <cellStyle name="Normal 2 11" xfId="69"/>
    <cellStyle name="Normal 2 11 10" xfId="70"/>
    <cellStyle name="Normal 2 11 11" xfId="71"/>
    <cellStyle name="Normal 2 11 12" xfId="72"/>
    <cellStyle name="Normal 2 11 13" xfId="73"/>
    <cellStyle name="Normal 2 11 14" xfId="74"/>
    <cellStyle name="Normal 2 11 15" xfId="75"/>
    <cellStyle name="Normal 2 11 16" xfId="76"/>
    <cellStyle name="Normal 2 11 17" xfId="77"/>
    <cellStyle name="Normal 2 11 18" xfId="78"/>
    <cellStyle name="Normal 2 11 19" xfId="79"/>
    <cellStyle name="Normal 2 11 2" xfId="80"/>
    <cellStyle name="Normal 2 11 20" xfId="81"/>
    <cellStyle name="Normal 2 11 21" xfId="82"/>
    <cellStyle name="Normal 2 11 22" xfId="83"/>
    <cellStyle name="Normal 2 11 23" xfId="84"/>
    <cellStyle name="Normal 2 11 3" xfId="85"/>
    <cellStyle name="Normal 2 11 4" xfId="86"/>
    <cellStyle name="Normal 2 11 5" xfId="87"/>
    <cellStyle name="Normal 2 11 6" xfId="88"/>
    <cellStyle name="Normal 2 11 7" xfId="89"/>
    <cellStyle name="Normal 2 11 8" xfId="90"/>
    <cellStyle name="Normal 2 11 9" xfId="91"/>
    <cellStyle name="Normal 2 12" xfId="92"/>
    <cellStyle name="Normal 2 12 10" xfId="93"/>
    <cellStyle name="Normal 2 12 11" xfId="94"/>
    <cellStyle name="Normal 2 12 12" xfId="95"/>
    <cellStyle name="Normal 2 12 13" xfId="96"/>
    <cellStyle name="Normal 2 12 14" xfId="97"/>
    <cellStyle name="Normal 2 12 15" xfId="98"/>
    <cellStyle name="Normal 2 12 16" xfId="99"/>
    <cellStyle name="Normal 2 12 17" xfId="100"/>
    <cellStyle name="Normal 2 12 18" xfId="101"/>
    <cellStyle name="Normal 2 12 19" xfId="102"/>
    <cellStyle name="Normal 2 12 2" xfId="103"/>
    <cellStyle name="Normal 2 12 20" xfId="104"/>
    <cellStyle name="Normal 2 12 21" xfId="105"/>
    <cellStyle name="Normal 2 12 22" xfId="106"/>
    <cellStyle name="Normal 2 12 23" xfId="107"/>
    <cellStyle name="Normal 2 12 3" xfId="108"/>
    <cellStyle name="Normal 2 12 4" xfId="109"/>
    <cellStyle name="Normal 2 12 5" xfId="110"/>
    <cellStyle name="Normal 2 12 6" xfId="111"/>
    <cellStyle name="Normal 2 12 7" xfId="112"/>
    <cellStyle name="Normal 2 12 8" xfId="113"/>
    <cellStyle name="Normal 2 12 9" xfId="114"/>
    <cellStyle name="Normal 2 13" xfId="115"/>
    <cellStyle name="Normal 2 13 10" xfId="116"/>
    <cellStyle name="Normal 2 13 11" xfId="117"/>
    <cellStyle name="Normal 2 13 12" xfId="118"/>
    <cellStyle name="Normal 2 13 13" xfId="119"/>
    <cellStyle name="Normal 2 13 14" xfId="120"/>
    <cellStyle name="Normal 2 13 15" xfId="121"/>
    <cellStyle name="Normal 2 13 16" xfId="122"/>
    <cellStyle name="Normal 2 13 17" xfId="123"/>
    <cellStyle name="Normal 2 13 18" xfId="124"/>
    <cellStyle name="Normal 2 13 19" xfId="125"/>
    <cellStyle name="Normal 2 13 2" xfId="126"/>
    <cellStyle name="Normal 2 13 20" xfId="127"/>
    <cellStyle name="Normal 2 13 21" xfId="128"/>
    <cellStyle name="Normal 2 13 22" xfId="129"/>
    <cellStyle name="Normal 2 13 23" xfId="130"/>
    <cellStyle name="Normal 2 13 3" xfId="131"/>
    <cellStyle name="Normal 2 13 4" xfId="132"/>
    <cellStyle name="Normal 2 13 5" xfId="133"/>
    <cellStyle name="Normal 2 13 6" xfId="134"/>
    <cellStyle name="Normal 2 13 7" xfId="135"/>
    <cellStyle name="Normal 2 13 8" xfId="136"/>
    <cellStyle name="Normal 2 13 9" xfId="137"/>
    <cellStyle name="Normal 2 14" xfId="138"/>
    <cellStyle name="Normal 2 14 10" xfId="139"/>
    <cellStyle name="Normal 2 14 11" xfId="140"/>
    <cellStyle name="Normal 2 14 12" xfId="141"/>
    <cellStyle name="Normal 2 14 13" xfId="142"/>
    <cellStyle name="Normal 2 14 14" xfId="143"/>
    <cellStyle name="Normal 2 14 15" xfId="144"/>
    <cellStyle name="Normal 2 14 16" xfId="145"/>
    <cellStyle name="Normal 2 14 17" xfId="146"/>
    <cellStyle name="Normal 2 14 18" xfId="147"/>
    <cellStyle name="Normal 2 14 19" xfId="148"/>
    <cellStyle name="Normal 2 14 2" xfId="149"/>
    <cellStyle name="Normal 2 14 20" xfId="150"/>
    <cellStyle name="Normal 2 14 21" xfId="151"/>
    <cellStyle name="Normal 2 14 22" xfId="152"/>
    <cellStyle name="Normal 2 14 23" xfId="153"/>
    <cellStyle name="Normal 2 14 3" xfId="154"/>
    <cellStyle name="Normal 2 14 4" xfId="155"/>
    <cellStyle name="Normal 2 14 5" xfId="156"/>
    <cellStyle name="Normal 2 14 6" xfId="157"/>
    <cellStyle name="Normal 2 14 7" xfId="158"/>
    <cellStyle name="Normal 2 14 8" xfId="159"/>
    <cellStyle name="Normal 2 14 9" xfId="160"/>
    <cellStyle name="Normal 2 15" xfId="161"/>
    <cellStyle name="Normal 2 15 10" xfId="162"/>
    <cellStyle name="Normal 2 15 11" xfId="163"/>
    <cellStyle name="Normal 2 15 12" xfId="164"/>
    <cellStyle name="Normal 2 15 13" xfId="165"/>
    <cellStyle name="Normal 2 15 14" xfId="166"/>
    <cellStyle name="Normal 2 15 15" xfId="167"/>
    <cellStyle name="Normal 2 15 16" xfId="168"/>
    <cellStyle name="Normal 2 15 17" xfId="169"/>
    <cellStyle name="Normal 2 15 18" xfId="170"/>
    <cellStyle name="Normal 2 15 19" xfId="171"/>
    <cellStyle name="Normal 2 15 2" xfId="172"/>
    <cellStyle name="Normal 2 15 20" xfId="173"/>
    <cellStyle name="Normal 2 15 21" xfId="174"/>
    <cellStyle name="Normal 2 15 22" xfId="175"/>
    <cellStyle name="Normal 2 15 23" xfId="176"/>
    <cellStyle name="Normal 2 15 3" xfId="177"/>
    <cellStyle name="Normal 2 15 4" xfId="178"/>
    <cellStyle name="Normal 2 15 5" xfId="179"/>
    <cellStyle name="Normal 2 15 6" xfId="180"/>
    <cellStyle name="Normal 2 15 7" xfId="181"/>
    <cellStyle name="Normal 2 15 8" xfId="182"/>
    <cellStyle name="Normal 2 15 9" xfId="183"/>
    <cellStyle name="Normal 2 16" xfId="184"/>
    <cellStyle name="Normal 2 16 10" xfId="185"/>
    <cellStyle name="Normal 2 16 11" xfId="186"/>
    <cellStyle name="Normal 2 16 12" xfId="187"/>
    <cellStyle name="Normal 2 16 13" xfId="188"/>
    <cellStyle name="Normal 2 16 14" xfId="189"/>
    <cellStyle name="Normal 2 16 15" xfId="190"/>
    <cellStyle name="Normal 2 16 16" xfId="191"/>
    <cellStyle name="Normal 2 16 17" xfId="192"/>
    <cellStyle name="Normal 2 16 18" xfId="193"/>
    <cellStyle name="Normal 2 16 19" xfId="194"/>
    <cellStyle name="Normal 2 16 2" xfId="195"/>
    <cellStyle name="Normal 2 16 20" xfId="196"/>
    <cellStyle name="Normal 2 16 21" xfId="197"/>
    <cellStyle name="Normal 2 16 22" xfId="198"/>
    <cellStyle name="Normal 2 16 23" xfId="199"/>
    <cellStyle name="Normal 2 16 3" xfId="200"/>
    <cellStyle name="Normal 2 16 4" xfId="201"/>
    <cellStyle name="Normal 2 16 5" xfId="202"/>
    <cellStyle name="Normal 2 16 6" xfId="203"/>
    <cellStyle name="Normal 2 16 7" xfId="204"/>
    <cellStyle name="Normal 2 16 8" xfId="205"/>
    <cellStyle name="Normal 2 16 9" xfId="206"/>
    <cellStyle name="Normal 2 17" xfId="207"/>
    <cellStyle name="Normal 2 17 10" xfId="208"/>
    <cellStyle name="Normal 2 17 11" xfId="209"/>
    <cellStyle name="Normal 2 17 12" xfId="210"/>
    <cellStyle name="Normal 2 17 13" xfId="211"/>
    <cellStyle name="Normal 2 17 14" xfId="212"/>
    <cellStyle name="Normal 2 17 15" xfId="213"/>
    <cellStyle name="Normal 2 17 16" xfId="214"/>
    <cellStyle name="Normal 2 17 17" xfId="215"/>
    <cellStyle name="Normal 2 17 18" xfId="216"/>
    <cellStyle name="Normal 2 17 19" xfId="217"/>
    <cellStyle name="Normal 2 17 2" xfId="218"/>
    <cellStyle name="Normal 2 17 20" xfId="219"/>
    <cellStyle name="Normal 2 17 21" xfId="220"/>
    <cellStyle name="Normal 2 17 22" xfId="221"/>
    <cellStyle name="Normal 2 17 23" xfId="222"/>
    <cellStyle name="Normal 2 17 3" xfId="223"/>
    <cellStyle name="Normal 2 17 4" xfId="224"/>
    <cellStyle name="Normal 2 17 5" xfId="225"/>
    <cellStyle name="Normal 2 17 6" xfId="226"/>
    <cellStyle name="Normal 2 17 7" xfId="227"/>
    <cellStyle name="Normal 2 17 8" xfId="228"/>
    <cellStyle name="Normal 2 17 9" xfId="229"/>
    <cellStyle name="Normal 2 18" xfId="230"/>
    <cellStyle name="Normal 2 18 10" xfId="231"/>
    <cellStyle name="Normal 2 18 11" xfId="232"/>
    <cellStyle name="Normal 2 18 12" xfId="233"/>
    <cellStyle name="Normal 2 18 13" xfId="234"/>
    <cellStyle name="Normal 2 18 14" xfId="235"/>
    <cellStyle name="Normal 2 18 15" xfId="236"/>
    <cellStyle name="Normal 2 18 16" xfId="237"/>
    <cellStyle name="Normal 2 18 17" xfId="238"/>
    <cellStyle name="Normal 2 18 18" xfId="239"/>
    <cellStyle name="Normal 2 18 19" xfId="240"/>
    <cellStyle name="Normal 2 18 2" xfId="241"/>
    <cellStyle name="Normal 2 18 20" xfId="242"/>
    <cellStyle name="Normal 2 18 21" xfId="243"/>
    <cellStyle name="Normal 2 18 22" xfId="244"/>
    <cellStyle name="Normal 2 18 23" xfId="245"/>
    <cellStyle name="Normal 2 18 3" xfId="246"/>
    <cellStyle name="Normal 2 18 4" xfId="247"/>
    <cellStyle name="Normal 2 18 5" xfId="248"/>
    <cellStyle name="Normal 2 18 6" xfId="249"/>
    <cellStyle name="Normal 2 18 7" xfId="250"/>
    <cellStyle name="Normal 2 18 8" xfId="251"/>
    <cellStyle name="Normal 2 18 9" xfId="252"/>
    <cellStyle name="Normal 2 19" xfId="253"/>
    <cellStyle name="Normal 2 19 10" xfId="254"/>
    <cellStyle name="Normal 2 19 11" xfId="255"/>
    <cellStyle name="Normal 2 19 12" xfId="256"/>
    <cellStyle name="Normal 2 19 13" xfId="257"/>
    <cellStyle name="Normal 2 19 14" xfId="258"/>
    <cellStyle name="Normal 2 19 15" xfId="259"/>
    <cellStyle name="Normal 2 19 16" xfId="260"/>
    <cellStyle name="Normal 2 19 17" xfId="261"/>
    <cellStyle name="Normal 2 19 18" xfId="262"/>
    <cellStyle name="Normal 2 19 19" xfId="263"/>
    <cellStyle name="Normal 2 19 2" xfId="264"/>
    <cellStyle name="Normal 2 19 20" xfId="265"/>
    <cellStyle name="Normal 2 19 21" xfId="266"/>
    <cellStyle name="Normal 2 19 22" xfId="267"/>
    <cellStyle name="Normal 2 19 23" xfId="268"/>
    <cellStyle name="Normal 2 19 3" xfId="269"/>
    <cellStyle name="Normal 2 19 4" xfId="270"/>
    <cellStyle name="Normal 2 19 5" xfId="271"/>
    <cellStyle name="Normal 2 19 6" xfId="272"/>
    <cellStyle name="Normal 2 19 7" xfId="273"/>
    <cellStyle name="Normal 2 19 8" xfId="274"/>
    <cellStyle name="Normal 2 19 9" xfId="275"/>
    <cellStyle name="Normal 2 2" xfId="276"/>
    <cellStyle name="Normal 2 2 2" xfId="277"/>
    <cellStyle name="Normal 2 2 3" xfId="278"/>
    <cellStyle name="Normal 2 2 4" xfId="279"/>
    <cellStyle name="Normal 2 20" xfId="280"/>
    <cellStyle name="Normal 2 20 10" xfId="281"/>
    <cellStyle name="Normal 2 20 11" xfId="282"/>
    <cellStyle name="Normal 2 20 12" xfId="283"/>
    <cellStyle name="Normal 2 20 13" xfId="284"/>
    <cellStyle name="Normal 2 20 14" xfId="285"/>
    <cellStyle name="Normal 2 20 15" xfId="286"/>
    <cellStyle name="Normal 2 20 16" xfId="287"/>
    <cellStyle name="Normal 2 20 17" xfId="288"/>
    <cellStyle name="Normal 2 20 18" xfId="289"/>
    <cellStyle name="Normal 2 20 19" xfId="290"/>
    <cellStyle name="Normal 2 20 2" xfId="291"/>
    <cellStyle name="Normal 2 20 20" xfId="292"/>
    <cellStyle name="Normal 2 20 21" xfId="293"/>
    <cellStyle name="Normal 2 20 22" xfId="294"/>
    <cellStyle name="Normal 2 20 23" xfId="295"/>
    <cellStyle name="Normal 2 20 3" xfId="296"/>
    <cellStyle name="Normal 2 20 4" xfId="297"/>
    <cellStyle name="Normal 2 20 5" xfId="298"/>
    <cellStyle name="Normal 2 20 6" xfId="299"/>
    <cellStyle name="Normal 2 20 7" xfId="300"/>
    <cellStyle name="Normal 2 20 8" xfId="301"/>
    <cellStyle name="Normal 2 20 9" xfId="302"/>
    <cellStyle name="Normal 2 21" xfId="303"/>
    <cellStyle name="Normal 2 21 10" xfId="304"/>
    <cellStyle name="Normal 2 21 11" xfId="305"/>
    <cellStyle name="Normal 2 21 12" xfId="306"/>
    <cellStyle name="Normal 2 21 13" xfId="307"/>
    <cellStyle name="Normal 2 21 14" xfId="308"/>
    <cellStyle name="Normal 2 21 15" xfId="309"/>
    <cellStyle name="Normal 2 21 16" xfId="310"/>
    <cellStyle name="Normal 2 21 17" xfId="311"/>
    <cellStyle name="Normal 2 21 18" xfId="312"/>
    <cellStyle name="Normal 2 21 19" xfId="313"/>
    <cellStyle name="Normal 2 21 2" xfId="314"/>
    <cellStyle name="Normal 2 21 20" xfId="315"/>
    <cellStyle name="Normal 2 21 21" xfId="316"/>
    <cellStyle name="Normal 2 21 22" xfId="317"/>
    <cellStyle name="Normal 2 21 23" xfId="318"/>
    <cellStyle name="Normal 2 21 3" xfId="319"/>
    <cellStyle name="Normal 2 21 4" xfId="320"/>
    <cellStyle name="Normal 2 21 5" xfId="321"/>
    <cellStyle name="Normal 2 21 6" xfId="322"/>
    <cellStyle name="Normal 2 21 7" xfId="323"/>
    <cellStyle name="Normal 2 21 8" xfId="324"/>
    <cellStyle name="Normal 2 21 9" xfId="325"/>
    <cellStyle name="Normal 2 22" xfId="326"/>
    <cellStyle name="Normal 2 22 10" xfId="327"/>
    <cellStyle name="Normal 2 22 11" xfId="328"/>
    <cellStyle name="Normal 2 22 12" xfId="329"/>
    <cellStyle name="Normal 2 22 13" xfId="330"/>
    <cellStyle name="Normal 2 22 14" xfId="331"/>
    <cellStyle name="Normal 2 22 15" xfId="332"/>
    <cellStyle name="Normal 2 22 16" xfId="333"/>
    <cellStyle name="Normal 2 22 17" xfId="334"/>
    <cellStyle name="Normal 2 22 18" xfId="335"/>
    <cellStyle name="Normal 2 22 19" xfId="336"/>
    <cellStyle name="Normal 2 22 2" xfId="337"/>
    <cellStyle name="Normal 2 22 20" xfId="338"/>
    <cellStyle name="Normal 2 22 21" xfId="339"/>
    <cellStyle name="Normal 2 22 22" xfId="340"/>
    <cellStyle name="Normal 2 22 23" xfId="341"/>
    <cellStyle name="Normal 2 22 3" xfId="342"/>
    <cellStyle name="Normal 2 22 4" xfId="343"/>
    <cellStyle name="Normal 2 22 5" xfId="344"/>
    <cellStyle name="Normal 2 22 6" xfId="345"/>
    <cellStyle name="Normal 2 22 7" xfId="346"/>
    <cellStyle name="Normal 2 22 8" xfId="347"/>
    <cellStyle name="Normal 2 22 9" xfId="348"/>
    <cellStyle name="Normal 2 23" xfId="349"/>
    <cellStyle name="Normal 2 23 10" xfId="350"/>
    <cellStyle name="Normal 2 23 11" xfId="351"/>
    <cellStyle name="Normal 2 23 12" xfId="352"/>
    <cellStyle name="Normal 2 23 13" xfId="353"/>
    <cellStyle name="Normal 2 23 14" xfId="354"/>
    <cellStyle name="Normal 2 23 15" xfId="355"/>
    <cellStyle name="Normal 2 23 16" xfId="356"/>
    <cellStyle name="Normal 2 23 17" xfId="357"/>
    <cellStyle name="Normal 2 23 18" xfId="358"/>
    <cellStyle name="Normal 2 23 19" xfId="359"/>
    <cellStyle name="Normal 2 23 2" xfId="360"/>
    <cellStyle name="Normal 2 23 20" xfId="361"/>
    <cellStyle name="Normal 2 23 21" xfId="362"/>
    <cellStyle name="Normal 2 23 22" xfId="363"/>
    <cellStyle name="Normal 2 23 23" xfId="364"/>
    <cellStyle name="Normal 2 23 3" xfId="365"/>
    <cellStyle name="Normal 2 23 4" xfId="366"/>
    <cellStyle name="Normal 2 23 5" xfId="367"/>
    <cellStyle name="Normal 2 23 6" xfId="368"/>
    <cellStyle name="Normal 2 23 7" xfId="369"/>
    <cellStyle name="Normal 2 23 8" xfId="370"/>
    <cellStyle name="Normal 2 23 9" xfId="371"/>
    <cellStyle name="Normal 2 24" xfId="372"/>
    <cellStyle name="Normal 2 24 10" xfId="373"/>
    <cellStyle name="Normal 2 24 11" xfId="374"/>
    <cellStyle name="Normal 2 24 12" xfId="375"/>
    <cellStyle name="Normal 2 24 13" xfId="376"/>
    <cellStyle name="Normal 2 24 14" xfId="377"/>
    <cellStyle name="Normal 2 24 15" xfId="378"/>
    <cellStyle name="Normal 2 24 16" xfId="379"/>
    <cellStyle name="Normal 2 24 17" xfId="380"/>
    <cellStyle name="Normal 2 24 18" xfId="381"/>
    <cellStyle name="Normal 2 24 19" xfId="382"/>
    <cellStyle name="Normal 2 24 2" xfId="383"/>
    <cellStyle name="Normal 2 24 20" xfId="384"/>
    <cellStyle name="Normal 2 24 21" xfId="385"/>
    <cellStyle name="Normal 2 24 22" xfId="386"/>
    <cellStyle name="Normal 2 24 23" xfId="387"/>
    <cellStyle name="Normal 2 24 3" xfId="388"/>
    <cellStyle name="Normal 2 24 4" xfId="389"/>
    <cellStyle name="Normal 2 24 5" xfId="390"/>
    <cellStyle name="Normal 2 24 6" xfId="391"/>
    <cellStyle name="Normal 2 24 7" xfId="392"/>
    <cellStyle name="Normal 2 24 8" xfId="393"/>
    <cellStyle name="Normal 2 24 9" xfId="394"/>
    <cellStyle name="Normal 2 25" xfId="395"/>
    <cellStyle name="Normal 2 25 10" xfId="396"/>
    <cellStyle name="Normal 2 25 11" xfId="397"/>
    <cellStyle name="Normal 2 25 12" xfId="398"/>
    <cellStyle name="Normal 2 25 13" xfId="399"/>
    <cellStyle name="Normal 2 25 14" xfId="400"/>
    <cellStyle name="Normal 2 25 15" xfId="401"/>
    <cellStyle name="Normal 2 25 16" xfId="402"/>
    <cellStyle name="Normal 2 25 17" xfId="403"/>
    <cellStyle name="Normal 2 25 18" xfId="404"/>
    <cellStyle name="Normal 2 25 19" xfId="405"/>
    <cellStyle name="Normal 2 25 2" xfId="406"/>
    <cellStyle name="Normal 2 25 20" xfId="407"/>
    <cellStyle name="Normal 2 25 21" xfId="408"/>
    <cellStyle name="Normal 2 25 22" xfId="409"/>
    <cellStyle name="Normal 2 25 23" xfId="410"/>
    <cellStyle name="Normal 2 25 3" xfId="411"/>
    <cellStyle name="Normal 2 25 4" xfId="412"/>
    <cellStyle name="Normal 2 25 5" xfId="413"/>
    <cellStyle name="Normal 2 25 6" xfId="414"/>
    <cellStyle name="Normal 2 25 7" xfId="415"/>
    <cellStyle name="Normal 2 25 8" xfId="416"/>
    <cellStyle name="Normal 2 25 9" xfId="417"/>
    <cellStyle name="Normal 2 26" xfId="418"/>
    <cellStyle name="Normal 2 26 10" xfId="419"/>
    <cellStyle name="Normal 2 26 11" xfId="420"/>
    <cellStyle name="Normal 2 26 12" xfId="421"/>
    <cellStyle name="Normal 2 26 13" xfId="422"/>
    <cellStyle name="Normal 2 26 14" xfId="423"/>
    <cellStyle name="Normal 2 26 15" xfId="424"/>
    <cellStyle name="Normal 2 26 16" xfId="425"/>
    <cellStyle name="Normal 2 26 17" xfId="426"/>
    <cellStyle name="Normal 2 26 18" xfId="427"/>
    <cellStyle name="Normal 2 26 19" xfId="428"/>
    <cellStyle name="Normal 2 26 2" xfId="429"/>
    <cellStyle name="Normal 2 26 20" xfId="430"/>
    <cellStyle name="Normal 2 26 21" xfId="431"/>
    <cellStyle name="Normal 2 26 22" xfId="432"/>
    <cellStyle name="Normal 2 26 23" xfId="433"/>
    <cellStyle name="Normal 2 26 3" xfId="434"/>
    <cellStyle name="Normal 2 26 4" xfId="435"/>
    <cellStyle name="Normal 2 26 5" xfId="436"/>
    <cellStyle name="Normal 2 26 6" xfId="437"/>
    <cellStyle name="Normal 2 26 7" xfId="438"/>
    <cellStyle name="Normal 2 26 8" xfId="439"/>
    <cellStyle name="Normal 2 26 9" xfId="440"/>
    <cellStyle name="Normal 2 27" xfId="441"/>
    <cellStyle name="Normal 2 27 10" xfId="442"/>
    <cellStyle name="Normal 2 27 11" xfId="443"/>
    <cellStyle name="Normal 2 27 12" xfId="444"/>
    <cellStyle name="Normal 2 27 13" xfId="445"/>
    <cellStyle name="Normal 2 27 14" xfId="446"/>
    <cellStyle name="Normal 2 27 15" xfId="447"/>
    <cellStyle name="Normal 2 27 16" xfId="448"/>
    <cellStyle name="Normal 2 27 17" xfId="449"/>
    <cellStyle name="Normal 2 27 18" xfId="450"/>
    <cellStyle name="Normal 2 27 19" xfId="451"/>
    <cellStyle name="Normal 2 27 2" xfId="452"/>
    <cellStyle name="Normal 2 27 20" xfId="453"/>
    <cellStyle name="Normal 2 27 21" xfId="454"/>
    <cellStyle name="Normal 2 27 22" xfId="455"/>
    <cellStyle name="Normal 2 27 23" xfId="456"/>
    <cellStyle name="Normal 2 27 3" xfId="457"/>
    <cellStyle name="Normal 2 27 4" xfId="458"/>
    <cellStyle name="Normal 2 27 5" xfId="459"/>
    <cellStyle name="Normal 2 27 6" xfId="460"/>
    <cellStyle name="Normal 2 27 7" xfId="461"/>
    <cellStyle name="Normal 2 27 8" xfId="462"/>
    <cellStyle name="Normal 2 27 9" xfId="463"/>
    <cellStyle name="Normal 2 28" xfId="464"/>
    <cellStyle name="Normal 2 28 10" xfId="465"/>
    <cellStyle name="Normal 2 28 11" xfId="466"/>
    <cellStyle name="Normal 2 28 12" xfId="467"/>
    <cellStyle name="Normal 2 28 13" xfId="468"/>
    <cellStyle name="Normal 2 28 14" xfId="469"/>
    <cellStyle name="Normal 2 28 15" xfId="470"/>
    <cellStyle name="Normal 2 28 16" xfId="471"/>
    <cellStyle name="Normal 2 28 17" xfId="472"/>
    <cellStyle name="Normal 2 28 18" xfId="473"/>
    <cellStyle name="Normal 2 28 19" xfId="474"/>
    <cellStyle name="Normal 2 28 2" xfId="475"/>
    <cellStyle name="Normal 2 28 20" xfId="476"/>
    <cellStyle name="Normal 2 28 21" xfId="477"/>
    <cellStyle name="Normal 2 28 22" xfId="478"/>
    <cellStyle name="Normal 2 28 23" xfId="479"/>
    <cellStyle name="Normal 2 28 3" xfId="480"/>
    <cellStyle name="Normal 2 28 4" xfId="481"/>
    <cellStyle name="Normal 2 28 5" xfId="482"/>
    <cellStyle name="Normal 2 28 6" xfId="483"/>
    <cellStyle name="Normal 2 28 7" xfId="484"/>
    <cellStyle name="Normal 2 28 8" xfId="485"/>
    <cellStyle name="Normal 2 28 9" xfId="486"/>
    <cellStyle name="Normal 2 29" xfId="487"/>
    <cellStyle name="Normal 2 29 10" xfId="488"/>
    <cellStyle name="Normal 2 29 11" xfId="489"/>
    <cellStyle name="Normal 2 29 12" xfId="490"/>
    <cellStyle name="Normal 2 29 13" xfId="491"/>
    <cellStyle name="Normal 2 29 14" xfId="492"/>
    <cellStyle name="Normal 2 29 15" xfId="493"/>
    <cellStyle name="Normal 2 29 16" xfId="494"/>
    <cellStyle name="Normal 2 29 17" xfId="495"/>
    <cellStyle name="Normal 2 29 18" xfId="496"/>
    <cellStyle name="Normal 2 29 19" xfId="497"/>
    <cellStyle name="Normal 2 29 2" xfId="498"/>
    <cellStyle name="Normal 2 29 20" xfId="499"/>
    <cellStyle name="Normal 2 29 21" xfId="500"/>
    <cellStyle name="Normal 2 29 22" xfId="501"/>
    <cellStyle name="Normal 2 29 23" xfId="502"/>
    <cellStyle name="Normal 2 29 3" xfId="503"/>
    <cellStyle name="Normal 2 29 4" xfId="504"/>
    <cellStyle name="Normal 2 29 5" xfId="505"/>
    <cellStyle name="Normal 2 29 6" xfId="506"/>
    <cellStyle name="Normal 2 29 7" xfId="507"/>
    <cellStyle name="Normal 2 29 8" xfId="508"/>
    <cellStyle name="Normal 2 29 9" xfId="509"/>
    <cellStyle name="Normal 2 3" xfId="510"/>
    <cellStyle name="Normal 2 30" xfId="511"/>
    <cellStyle name="Normal 2 30 10" xfId="512"/>
    <cellStyle name="Normal 2 30 11" xfId="513"/>
    <cellStyle name="Normal 2 30 12" xfId="514"/>
    <cellStyle name="Normal 2 30 13" xfId="515"/>
    <cellStyle name="Normal 2 30 14" xfId="516"/>
    <cellStyle name="Normal 2 30 15" xfId="517"/>
    <cellStyle name="Normal 2 30 16" xfId="518"/>
    <cellStyle name="Normal 2 30 17" xfId="519"/>
    <cellStyle name="Normal 2 30 18" xfId="520"/>
    <cellStyle name="Normal 2 30 19" xfId="521"/>
    <cellStyle name="Normal 2 30 2" xfId="522"/>
    <cellStyle name="Normal 2 30 20" xfId="523"/>
    <cellStyle name="Normal 2 30 21" xfId="524"/>
    <cellStyle name="Normal 2 30 22" xfId="525"/>
    <cellStyle name="Normal 2 30 23" xfId="526"/>
    <cellStyle name="Normal 2 30 3" xfId="527"/>
    <cellStyle name="Normal 2 30 4" xfId="528"/>
    <cellStyle name="Normal 2 30 5" xfId="529"/>
    <cellStyle name="Normal 2 30 6" xfId="530"/>
    <cellStyle name="Normal 2 30 7" xfId="531"/>
    <cellStyle name="Normal 2 30 8" xfId="532"/>
    <cellStyle name="Normal 2 30 9" xfId="533"/>
    <cellStyle name="Normal 2 31" xfId="534"/>
    <cellStyle name="Normal 2 31 10" xfId="535"/>
    <cellStyle name="Normal 2 31 11" xfId="536"/>
    <cellStyle name="Normal 2 31 12" xfId="537"/>
    <cellStyle name="Normal 2 31 13" xfId="538"/>
    <cellStyle name="Normal 2 31 14" xfId="539"/>
    <cellStyle name="Normal 2 31 15" xfId="540"/>
    <cellStyle name="Normal 2 31 16" xfId="541"/>
    <cellStyle name="Normal 2 31 17" xfId="542"/>
    <cellStyle name="Normal 2 31 18" xfId="543"/>
    <cellStyle name="Normal 2 31 19" xfId="544"/>
    <cellStyle name="Normal 2 31 2" xfId="545"/>
    <cellStyle name="Normal 2 31 20" xfId="546"/>
    <cellStyle name="Normal 2 31 21" xfId="547"/>
    <cellStyle name="Normal 2 31 22" xfId="548"/>
    <cellStyle name="Normal 2 31 23" xfId="549"/>
    <cellStyle name="Normal 2 31 3" xfId="550"/>
    <cellStyle name="Normal 2 31 4" xfId="551"/>
    <cellStyle name="Normal 2 31 5" xfId="552"/>
    <cellStyle name="Normal 2 31 6" xfId="553"/>
    <cellStyle name="Normal 2 31 7" xfId="554"/>
    <cellStyle name="Normal 2 31 8" xfId="555"/>
    <cellStyle name="Normal 2 31 9" xfId="556"/>
    <cellStyle name="Normal 2 32" xfId="557"/>
    <cellStyle name="Normal 2 32 10" xfId="558"/>
    <cellStyle name="Normal 2 32 11" xfId="559"/>
    <cellStyle name="Normal 2 32 12" xfId="560"/>
    <cellStyle name="Normal 2 32 13" xfId="561"/>
    <cellStyle name="Normal 2 32 14" xfId="562"/>
    <cellStyle name="Normal 2 32 15" xfId="563"/>
    <cellStyle name="Normal 2 32 16" xfId="564"/>
    <cellStyle name="Normal 2 32 17" xfId="565"/>
    <cellStyle name="Normal 2 32 18" xfId="566"/>
    <cellStyle name="Normal 2 32 19" xfId="567"/>
    <cellStyle name="Normal 2 32 2" xfId="568"/>
    <cellStyle name="Normal 2 32 20" xfId="569"/>
    <cellStyle name="Normal 2 32 21" xfId="570"/>
    <cellStyle name="Normal 2 32 22" xfId="571"/>
    <cellStyle name="Normal 2 32 23" xfId="572"/>
    <cellStyle name="Normal 2 32 3" xfId="573"/>
    <cellStyle name="Normal 2 32 4" xfId="574"/>
    <cellStyle name="Normal 2 32 5" xfId="575"/>
    <cellStyle name="Normal 2 32 6" xfId="576"/>
    <cellStyle name="Normal 2 32 7" xfId="577"/>
    <cellStyle name="Normal 2 32 8" xfId="578"/>
    <cellStyle name="Normal 2 32 9" xfId="579"/>
    <cellStyle name="Normal 2 33" xfId="580"/>
    <cellStyle name="Normal 2 33 10" xfId="581"/>
    <cellStyle name="Normal 2 33 11" xfId="582"/>
    <cellStyle name="Normal 2 33 12" xfId="583"/>
    <cellStyle name="Normal 2 33 13" xfId="584"/>
    <cellStyle name="Normal 2 33 14" xfId="585"/>
    <cellStyle name="Normal 2 33 15" xfId="586"/>
    <cellStyle name="Normal 2 33 16" xfId="587"/>
    <cellStyle name="Normal 2 33 17" xfId="588"/>
    <cellStyle name="Normal 2 33 18" xfId="589"/>
    <cellStyle name="Normal 2 33 19" xfId="590"/>
    <cellStyle name="Normal 2 33 2" xfId="591"/>
    <cellStyle name="Normal 2 33 20" xfId="592"/>
    <cellStyle name="Normal 2 33 21" xfId="593"/>
    <cellStyle name="Normal 2 33 22" xfId="594"/>
    <cellStyle name="Normal 2 33 23" xfId="595"/>
    <cellStyle name="Normal 2 33 3" xfId="596"/>
    <cellStyle name="Normal 2 33 4" xfId="597"/>
    <cellStyle name="Normal 2 33 5" xfId="598"/>
    <cellStyle name="Normal 2 33 6" xfId="599"/>
    <cellStyle name="Normal 2 33 7" xfId="600"/>
    <cellStyle name="Normal 2 33 8" xfId="601"/>
    <cellStyle name="Normal 2 33 9" xfId="602"/>
    <cellStyle name="Normal 2 34" xfId="603"/>
    <cellStyle name="Normal 2 34 10" xfId="604"/>
    <cellStyle name="Normal 2 34 11" xfId="605"/>
    <cellStyle name="Normal 2 34 12" xfId="606"/>
    <cellStyle name="Normal 2 34 13" xfId="607"/>
    <cellStyle name="Normal 2 34 14" xfId="608"/>
    <cellStyle name="Normal 2 34 15" xfId="609"/>
    <cellStyle name="Normal 2 34 16" xfId="610"/>
    <cellStyle name="Normal 2 34 17" xfId="611"/>
    <cellStyle name="Normal 2 34 18" xfId="612"/>
    <cellStyle name="Normal 2 34 19" xfId="613"/>
    <cellStyle name="Normal 2 34 2" xfId="614"/>
    <cellStyle name="Normal 2 34 20" xfId="615"/>
    <cellStyle name="Normal 2 34 21" xfId="616"/>
    <cellStyle name="Normal 2 34 22" xfId="617"/>
    <cellStyle name="Normal 2 34 23" xfId="618"/>
    <cellStyle name="Normal 2 34 3" xfId="619"/>
    <cellStyle name="Normal 2 34 4" xfId="620"/>
    <cellStyle name="Normal 2 34 5" xfId="621"/>
    <cellStyle name="Normal 2 34 6" xfId="622"/>
    <cellStyle name="Normal 2 34 7" xfId="623"/>
    <cellStyle name="Normal 2 34 8" xfId="624"/>
    <cellStyle name="Normal 2 34 9" xfId="625"/>
    <cellStyle name="Normal 2 35" xfId="626"/>
    <cellStyle name="Normal 2 35 10" xfId="627"/>
    <cellStyle name="Normal 2 35 11" xfId="628"/>
    <cellStyle name="Normal 2 35 12" xfId="629"/>
    <cellStyle name="Normal 2 35 13" xfId="630"/>
    <cellStyle name="Normal 2 35 14" xfId="631"/>
    <cellStyle name="Normal 2 35 15" xfId="632"/>
    <cellStyle name="Normal 2 35 16" xfId="633"/>
    <cellStyle name="Normal 2 35 17" xfId="634"/>
    <cellStyle name="Normal 2 35 18" xfId="635"/>
    <cellStyle name="Normal 2 35 19" xfId="636"/>
    <cellStyle name="Normal 2 35 2" xfId="637"/>
    <cellStyle name="Normal 2 35 20" xfId="638"/>
    <cellStyle name="Normal 2 35 21" xfId="639"/>
    <cellStyle name="Normal 2 35 22" xfId="640"/>
    <cellStyle name="Normal 2 35 23" xfId="641"/>
    <cellStyle name="Normal 2 35 3" xfId="642"/>
    <cellStyle name="Normal 2 35 4" xfId="643"/>
    <cellStyle name="Normal 2 35 5" xfId="644"/>
    <cellStyle name="Normal 2 35 6" xfId="645"/>
    <cellStyle name="Normal 2 35 7" xfId="646"/>
    <cellStyle name="Normal 2 35 8" xfId="647"/>
    <cellStyle name="Normal 2 35 9" xfId="648"/>
    <cellStyle name="Normal 2 36" xfId="649"/>
    <cellStyle name="Normal 2 36 10" xfId="650"/>
    <cellStyle name="Normal 2 36 11" xfId="651"/>
    <cellStyle name="Normal 2 36 12" xfId="652"/>
    <cellStyle name="Normal 2 36 13" xfId="653"/>
    <cellStyle name="Normal 2 36 14" xfId="654"/>
    <cellStyle name="Normal 2 36 15" xfId="655"/>
    <cellStyle name="Normal 2 36 16" xfId="656"/>
    <cellStyle name="Normal 2 36 17" xfId="657"/>
    <cellStyle name="Normal 2 36 18" xfId="658"/>
    <cellStyle name="Normal 2 36 19" xfId="659"/>
    <cellStyle name="Normal 2 36 2" xfId="660"/>
    <cellStyle name="Normal 2 36 20" xfId="661"/>
    <cellStyle name="Normal 2 36 21" xfId="662"/>
    <cellStyle name="Normal 2 36 22" xfId="663"/>
    <cellStyle name="Normal 2 36 23" xfId="664"/>
    <cellStyle name="Normal 2 36 3" xfId="665"/>
    <cellStyle name="Normal 2 36 4" xfId="666"/>
    <cellStyle name="Normal 2 36 5" xfId="667"/>
    <cellStyle name="Normal 2 36 6" xfId="668"/>
    <cellStyle name="Normal 2 36 7" xfId="669"/>
    <cellStyle name="Normal 2 36 8" xfId="670"/>
    <cellStyle name="Normal 2 36 9" xfId="671"/>
    <cellStyle name="Normal 2 37" xfId="672"/>
    <cellStyle name="Normal 2 37 10" xfId="673"/>
    <cellStyle name="Normal 2 37 11" xfId="674"/>
    <cellStyle name="Normal 2 37 12" xfId="675"/>
    <cellStyle name="Normal 2 37 13" xfId="676"/>
    <cellStyle name="Normal 2 37 14" xfId="677"/>
    <cellStyle name="Normal 2 37 15" xfId="678"/>
    <cellStyle name="Normal 2 37 16" xfId="679"/>
    <cellStyle name="Normal 2 37 17" xfId="680"/>
    <cellStyle name="Normal 2 37 18" xfId="681"/>
    <cellStyle name="Normal 2 37 19" xfId="682"/>
    <cellStyle name="Normal 2 37 2" xfId="683"/>
    <cellStyle name="Normal 2 37 20" xfId="684"/>
    <cellStyle name="Normal 2 37 21" xfId="685"/>
    <cellStyle name="Normal 2 37 22" xfId="686"/>
    <cellStyle name="Normal 2 37 23" xfId="687"/>
    <cellStyle name="Normal 2 37 3" xfId="688"/>
    <cellStyle name="Normal 2 37 4" xfId="689"/>
    <cellStyle name="Normal 2 37 5" xfId="690"/>
    <cellStyle name="Normal 2 37 6" xfId="691"/>
    <cellStyle name="Normal 2 37 7" xfId="692"/>
    <cellStyle name="Normal 2 37 8" xfId="693"/>
    <cellStyle name="Normal 2 37 9" xfId="694"/>
    <cellStyle name="Normal 2 38" xfId="695"/>
    <cellStyle name="Normal 2 38 10" xfId="696"/>
    <cellStyle name="Normal 2 38 11" xfId="697"/>
    <cellStyle name="Normal 2 38 12" xfId="698"/>
    <cellStyle name="Normal 2 38 13" xfId="699"/>
    <cellStyle name="Normal 2 38 14" xfId="700"/>
    <cellStyle name="Normal 2 38 15" xfId="701"/>
    <cellStyle name="Normal 2 38 16" xfId="702"/>
    <cellStyle name="Normal 2 38 17" xfId="703"/>
    <cellStyle name="Normal 2 38 18" xfId="704"/>
    <cellStyle name="Normal 2 38 19" xfId="705"/>
    <cellStyle name="Normal 2 38 2" xfId="706"/>
    <cellStyle name="Normal 2 38 20" xfId="707"/>
    <cellStyle name="Normal 2 38 21" xfId="708"/>
    <cellStyle name="Normal 2 38 22" xfId="709"/>
    <cellStyle name="Normal 2 38 23" xfId="710"/>
    <cellStyle name="Normal 2 38 3" xfId="711"/>
    <cellStyle name="Normal 2 38 4" xfId="712"/>
    <cellStyle name="Normal 2 38 5" xfId="713"/>
    <cellStyle name="Normal 2 38 6" xfId="714"/>
    <cellStyle name="Normal 2 38 7" xfId="715"/>
    <cellStyle name="Normal 2 38 8" xfId="716"/>
    <cellStyle name="Normal 2 38 9" xfId="717"/>
    <cellStyle name="Normal 2 39" xfId="718"/>
    <cellStyle name="Normal 2 39 10" xfId="719"/>
    <cellStyle name="Normal 2 39 11" xfId="720"/>
    <cellStyle name="Normal 2 39 12" xfId="721"/>
    <cellStyle name="Normal 2 39 13" xfId="722"/>
    <cellStyle name="Normal 2 39 14" xfId="723"/>
    <cellStyle name="Normal 2 39 15" xfId="724"/>
    <cellStyle name="Normal 2 39 16" xfId="725"/>
    <cellStyle name="Normal 2 39 17" xfId="726"/>
    <cellStyle name="Normal 2 39 18" xfId="727"/>
    <cellStyle name="Normal 2 39 19" xfId="728"/>
    <cellStyle name="Normal 2 39 2" xfId="729"/>
    <cellStyle name="Normal 2 39 20" xfId="730"/>
    <cellStyle name="Normal 2 39 21" xfId="731"/>
    <cellStyle name="Normal 2 39 22" xfId="732"/>
    <cellStyle name="Normal 2 39 23" xfId="733"/>
    <cellStyle name="Normal 2 39 3" xfId="734"/>
    <cellStyle name="Normal 2 39 4" xfId="735"/>
    <cellStyle name="Normal 2 39 5" xfId="736"/>
    <cellStyle name="Normal 2 39 6" xfId="737"/>
    <cellStyle name="Normal 2 39 7" xfId="738"/>
    <cellStyle name="Normal 2 39 8" xfId="739"/>
    <cellStyle name="Normal 2 39 9" xfId="740"/>
    <cellStyle name="Normal 2 4" xfId="741"/>
    <cellStyle name="Normal 2 40" xfId="742"/>
    <cellStyle name="Normal 2 41" xfId="743"/>
    <cellStyle name="Normal 2 42" xfId="744"/>
    <cellStyle name="Normal 2 43" xfId="745"/>
    <cellStyle name="Normal 2 44" xfId="746"/>
    <cellStyle name="Normal 2 45" xfId="747"/>
    <cellStyle name="Normal 2 46" xfId="748"/>
    <cellStyle name="Normal 2 47" xfId="749"/>
    <cellStyle name="Normal 2 48" xfId="750"/>
    <cellStyle name="Normal 2 49" xfId="751"/>
    <cellStyle name="Normal 2 5" xfId="752"/>
    <cellStyle name="Normal 2 5 10" xfId="753"/>
    <cellStyle name="Normal 2 5 11" xfId="754"/>
    <cellStyle name="Normal 2 5 12" xfId="755"/>
    <cellStyle name="Normal 2 5 13" xfId="756"/>
    <cellStyle name="Normal 2 5 14" xfId="757"/>
    <cellStyle name="Normal 2 5 15" xfId="758"/>
    <cellStyle name="Normal 2 5 16" xfId="759"/>
    <cellStyle name="Normal 2 5 17" xfId="760"/>
    <cellStyle name="Normal 2 5 18" xfId="761"/>
    <cellStyle name="Normal 2 5 19" xfId="762"/>
    <cellStyle name="Normal 2 5 2" xfId="763"/>
    <cellStyle name="Normal 2 5 2 10" xfId="764"/>
    <cellStyle name="Normal 2 5 2 11" xfId="765"/>
    <cellStyle name="Normal 2 5 2 12" xfId="766"/>
    <cellStyle name="Normal 2 5 2 13" xfId="767"/>
    <cellStyle name="Normal 2 5 2 14" xfId="768"/>
    <cellStyle name="Normal 2 5 2 15" xfId="769"/>
    <cellStyle name="Normal 2 5 2 16" xfId="770"/>
    <cellStyle name="Normal 2 5 2 17" xfId="771"/>
    <cellStyle name="Normal 2 5 2 18" xfId="772"/>
    <cellStyle name="Normal 2 5 2 19" xfId="773"/>
    <cellStyle name="Normal 2 5 2 2" xfId="774"/>
    <cellStyle name="Normal 2 5 2 2 10" xfId="775"/>
    <cellStyle name="Normal 2 5 2 2 11" xfId="776"/>
    <cellStyle name="Normal 2 5 2 2 12" xfId="777"/>
    <cellStyle name="Normal 2 5 2 2 13" xfId="778"/>
    <cellStyle name="Normal 2 5 2 2 14" xfId="779"/>
    <cellStyle name="Normal 2 5 2 2 15" xfId="780"/>
    <cellStyle name="Normal 2 5 2 2 16" xfId="781"/>
    <cellStyle name="Normal 2 5 2 2 17" xfId="782"/>
    <cellStyle name="Normal 2 5 2 2 18" xfId="783"/>
    <cellStyle name="Normal 2 5 2 2 19" xfId="784"/>
    <cellStyle name="Normal 2 5 2 2 2" xfId="785"/>
    <cellStyle name="Normal 2 5 2 2 20" xfId="786"/>
    <cellStyle name="Normal 2 5 2 2 21" xfId="787"/>
    <cellStyle name="Normal 2 5 2 2 22" xfId="788"/>
    <cellStyle name="Normal 2 5 2 2 23" xfId="789"/>
    <cellStyle name="Normal 2 5 2 2 24" xfId="790"/>
    <cellStyle name="Normal 2 5 2 2 25" xfId="791"/>
    <cellStyle name="Normal 2 5 2 2 26" xfId="792"/>
    <cellStyle name="Normal 2 5 2 2 27" xfId="793"/>
    <cellStyle name="Normal 2 5 2 2 28" xfId="794"/>
    <cellStyle name="Normal 2 5 2 2 29" xfId="795"/>
    <cellStyle name="Normal 2 5 2 2 3" xfId="796"/>
    <cellStyle name="Normal 2 5 2 2 30" xfId="797"/>
    <cellStyle name="Normal 2 5 2 2 31" xfId="798"/>
    <cellStyle name="Normal 2 5 2 2 32" xfId="799"/>
    <cellStyle name="Normal 2 5 2 2 33" xfId="800"/>
    <cellStyle name="Normal 2 5 2 2 34" xfId="801"/>
    <cellStyle name="Normal 2 5 2 2 35" xfId="802"/>
    <cellStyle name="Normal 2 5 2 2 36" xfId="803"/>
    <cellStyle name="Normal 2 5 2 2 37" xfId="804"/>
    <cellStyle name="Normal 2 5 2 2 38" xfId="805"/>
    <cellStyle name="Normal 2 5 2 2 39" xfId="806"/>
    <cellStyle name="Normal 2 5 2 2 4" xfId="807"/>
    <cellStyle name="Normal 2 5 2 2 40" xfId="808"/>
    <cellStyle name="Normal 2 5 2 2 41" xfId="809"/>
    <cellStyle name="Normal 2 5 2 2 42" xfId="810"/>
    <cellStyle name="Normal 2 5 2 2 43" xfId="811"/>
    <cellStyle name="Normal 2 5 2 2 44" xfId="812"/>
    <cellStyle name="Normal 2 5 2 2 45" xfId="813"/>
    <cellStyle name="Normal 2 5 2 2 46" xfId="814"/>
    <cellStyle name="Normal 2 5 2 2 47" xfId="815"/>
    <cellStyle name="Normal 2 5 2 2 48" xfId="816"/>
    <cellStyle name="Normal 2 5 2 2 49" xfId="817"/>
    <cellStyle name="Normal 2 5 2 2 5" xfId="818"/>
    <cellStyle name="Normal 2 5 2 2 50" xfId="819"/>
    <cellStyle name="Normal 2 5 2 2 51" xfId="820"/>
    <cellStyle name="Normal 2 5 2 2 52" xfId="821"/>
    <cellStyle name="Normal 2 5 2 2 53" xfId="822"/>
    <cellStyle name="Normal 2 5 2 2 54" xfId="823"/>
    <cellStyle name="Normal 2 5 2 2 55" xfId="824"/>
    <cellStyle name="Normal 2 5 2 2 6" xfId="825"/>
    <cellStyle name="Normal 2 5 2 2 7" xfId="826"/>
    <cellStyle name="Normal 2 5 2 2 8" xfId="827"/>
    <cellStyle name="Normal 2 5 2 2 9" xfId="828"/>
    <cellStyle name="Normal 2 5 2 20" xfId="829"/>
    <cellStyle name="Normal 2 5 2 21" xfId="830"/>
    <cellStyle name="Normal 2 5 2 22" xfId="831"/>
    <cellStyle name="Normal 2 5 2 23" xfId="832"/>
    <cellStyle name="Normal 2 5 2 24" xfId="833"/>
    <cellStyle name="Normal 2 5 2 25" xfId="834"/>
    <cellStyle name="Normal 2 5 2 26" xfId="835"/>
    <cellStyle name="Normal 2 5 2 27" xfId="836"/>
    <cellStyle name="Normal 2 5 2 28" xfId="837"/>
    <cellStyle name="Normal 2 5 2 29" xfId="838"/>
    <cellStyle name="Normal 2 5 2 3" xfId="839"/>
    <cellStyle name="Normal 2 5 2 30" xfId="840"/>
    <cellStyle name="Normal 2 5 2 31" xfId="841"/>
    <cellStyle name="Normal 2 5 2 32" xfId="842"/>
    <cellStyle name="Normal 2 5 2 33" xfId="843"/>
    <cellStyle name="Normal 2 5 2 4" xfId="844"/>
    <cellStyle name="Normal 2 5 2 5" xfId="845"/>
    <cellStyle name="Normal 2 5 2 6" xfId="846"/>
    <cellStyle name="Normal 2 5 2 7" xfId="847"/>
    <cellStyle name="Normal 2 5 2 8" xfId="848"/>
    <cellStyle name="Normal 2 5 2 9" xfId="849"/>
    <cellStyle name="Normal 2 5 20" xfId="850"/>
    <cellStyle name="Normal 2 5 21" xfId="851"/>
    <cellStyle name="Normal 2 5 22" xfId="852"/>
    <cellStyle name="Normal 2 5 23" xfId="853"/>
    <cellStyle name="Normal 2 5 24" xfId="854"/>
    <cellStyle name="Normal 2 5 25" xfId="855"/>
    <cellStyle name="Normal 2 5 26" xfId="856"/>
    <cellStyle name="Normal 2 5 27" xfId="857"/>
    <cellStyle name="Normal 2 5 28" xfId="858"/>
    <cellStyle name="Normal 2 5 29" xfId="859"/>
    <cellStyle name="Normal 2 5 3" xfId="860"/>
    <cellStyle name="Normal 2 5 30" xfId="861"/>
    <cellStyle name="Normal 2 5 31" xfId="862"/>
    <cellStyle name="Normal 2 5 32" xfId="863"/>
    <cellStyle name="Normal 2 5 33" xfId="864"/>
    <cellStyle name="Normal 2 5 34" xfId="865"/>
    <cellStyle name="Normal 2 5 35" xfId="866"/>
    <cellStyle name="Normal 2 5 36" xfId="867"/>
    <cellStyle name="Normal 2 5 37" xfId="868"/>
    <cellStyle name="Normal 2 5 38" xfId="869"/>
    <cellStyle name="Normal 2 5 39" xfId="870"/>
    <cellStyle name="Normal 2 5 4" xfId="871"/>
    <cellStyle name="Normal 2 5 40" xfId="872"/>
    <cellStyle name="Normal 2 5 41" xfId="873"/>
    <cellStyle name="Normal 2 5 42" xfId="874"/>
    <cellStyle name="Normal 2 5 43" xfId="875"/>
    <cellStyle name="Normal 2 5 44" xfId="876"/>
    <cellStyle name="Normal 2 5 45" xfId="877"/>
    <cellStyle name="Normal 2 5 46" xfId="878"/>
    <cellStyle name="Normal 2 5 47" xfId="879"/>
    <cellStyle name="Normal 2 5 48" xfId="880"/>
    <cellStyle name="Normal 2 5 49" xfId="881"/>
    <cellStyle name="Normal 2 5 5" xfId="882"/>
    <cellStyle name="Normal 2 5 50" xfId="883"/>
    <cellStyle name="Normal 2 5 51" xfId="884"/>
    <cellStyle name="Normal 2 5 52" xfId="885"/>
    <cellStyle name="Normal 2 5 53" xfId="886"/>
    <cellStyle name="Normal 2 5 54" xfId="887"/>
    <cellStyle name="Normal 2 5 55" xfId="888"/>
    <cellStyle name="Normal 2 5 56" xfId="889"/>
    <cellStyle name="Normal 2 5 57" xfId="890"/>
    <cellStyle name="Normal 2 5 58" xfId="891"/>
    <cellStyle name="Normal 2 5 59" xfId="892"/>
    <cellStyle name="Normal 2 5 6" xfId="893"/>
    <cellStyle name="Normal 2 5 60" xfId="894"/>
    <cellStyle name="Normal 2 5 61" xfId="895"/>
    <cellStyle name="Normal 2 5 62" xfId="896"/>
    <cellStyle name="Normal 2 5 63" xfId="897"/>
    <cellStyle name="Normal 2 5 64" xfId="898"/>
    <cellStyle name="Normal 2 5 65" xfId="899"/>
    <cellStyle name="Normal 2 5 66" xfId="900"/>
    <cellStyle name="Normal 2 5 67" xfId="901"/>
    <cellStyle name="Normal 2 5 68" xfId="902"/>
    <cellStyle name="Normal 2 5 69" xfId="903"/>
    <cellStyle name="Normal 2 5 7" xfId="904"/>
    <cellStyle name="Normal 2 5 70" xfId="905"/>
    <cellStyle name="Normal 2 5 71" xfId="906"/>
    <cellStyle name="Normal 2 5 72" xfId="907"/>
    <cellStyle name="Normal 2 5 73" xfId="908"/>
    <cellStyle name="Normal 2 5 74" xfId="909"/>
    <cellStyle name="Normal 2 5 75" xfId="910"/>
    <cellStyle name="Normal 2 5 76" xfId="911"/>
    <cellStyle name="Normal 2 5 77" xfId="912"/>
    <cellStyle name="Normal 2 5 78" xfId="913"/>
    <cellStyle name="Normal 2 5 79" xfId="914"/>
    <cellStyle name="Normal 2 5 8" xfId="915"/>
    <cellStyle name="Normal 2 5 80" xfId="916"/>
    <cellStyle name="Normal 2 5 81" xfId="917"/>
    <cellStyle name="Normal 2 5 82" xfId="918"/>
    <cellStyle name="Normal 2 5 83" xfId="919"/>
    <cellStyle name="Normal 2 5 84" xfId="920"/>
    <cellStyle name="Normal 2 5 85" xfId="921"/>
    <cellStyle name="Normal 2 5 86" xfId="922"/>
    <cellStyle name="Normal 2 5 87" xfId="923"/>
    <cellStyle name="Normal 2 5 9" xfId="924"/>
    <cellStyle name="Normal 2 5_DEER 032008 Cost Summary Delivery - Rev 4 (2)" xfId="925"/>
    <cellStyle name="Normal 2 50" xfId="926"/>
    <cellStyle name="Normal 2 51" xfId="927"/>
    <cellStyle name="Normal 2 52" xfId="928"/>
    <cellStyle name="Normal 2 53" xfId="929"/>
    <cellStyle name="Normal 2 54" xfId="930"/>
    <cellStyle name="Normal 2 55" xfId="931"/>
    <cellStyle name="Normal 2 56" xfId="932"/>
    <cellStyle name="Normal 2 57" xfId="933"/>
    <cellStyle name="Normal 2 58" xfId="934"/>
    <cellStyle name="Normal 2 59" xfId="935"/>
    <cellStyle name="Normal 2 6" xfId="936"/>
    <cellStyle name="Normal 2 60" xfId="937"/>
    <cellStyle name="Normal 2 61" xfId="938"/>
    <cellStyle name="Normal 2 62" xfId="939"/>
    <cellStyle name="Normal 2 63" xfId="940"/>
    <cellStyle name="Normal 2 64" xfId="941"/>
    <cellStyle name="Normal 2 65" xfId="942"/>
    <cellStyle name="Normal 2 66" xfId="943"/>
    <cellStyle name="Normal 2 67" xfId="944"/>
    <cellStyle name="Normal 2 68" xfId="945"/>
    <cellStyle name="Normal 2 69" xfId="946"/>
    <cellStyle name="Normal 2 7" xfId="947"/>
    <cellStyle name="Normal 2 70" xfId="948"/>
    <cellStyle name="Normal 2 71" xfId="949"/>
    <cellStyle name="Normal 2 72" xfId="950"/>
    <cellStyle name="Normal 2 73" xfId="951"/>
    <cellStyle name="Normal 2 74" xfId="952"/>
    <cellStyle name="Normal 2 75" xfId="953"/>
    <cellStyle name="Normal 2 76" xfId="954"/>
    <cellStyle name="Normal 2 77" xfId="955"/>
    <cellStyle name="Normal 2 78" xfId="956"/>
    <cellStyle name="Normal 2 79" xfId="957"/>
    <cellStyle name="Normal 2 8" xfId="958"/>
    <cellStyle name="Normal 2 8 10" xfId="959"/>
    <cellStyle name="Normal 2 8 11" xfId="960"/>
    <cellStyle name="Normal 2 8 12" xfId="961"/>
    <cellStyle name="Normal 2 8 13" xfId="962"/>
    <cellStyle name="Normal 2 8 14" xfId="963"/>
    <cellStyle name="Normal 2 8 15" xfId="964"/>
    <cellStyle name="Normal 2 8 16" xfId="965"/>
    <cellStyle name="Normal 2 8 17" xfId="966"/>
    <cellStyle name="Normal 2 8 18" xfId="967"/>
    <cellStyle name="Normal 2 8 19" xfId="968"/>
    <cellStyle name="Normal 2 8 2" xfId="969"/>
    <cellStyle name="Normal 2 8 20" xfId="970"/>
    <cellStyle name="Normal 2 8 21" xfId="971"/>
    <cellStyle name="Normal 2 8 22" xfId="972"/>
    <cellStyle name="Normal 2 8 23" xfId="973"/>
    <cellStyle name="Normal 2 8 3" xfId="974"/>
    <cellStyle name="Normal 2 8 4" xfId="975"/>
    <cellStyle name="Normal 2 8 5" xfId="976"/>
    <cellStyle name="Normal 2 8 6" xfId="977"/>
    <cellStyle name="Normal 2 8 7" xfId="978"/>
    <cellStyle name="Normal 2 8 8" xfId="979"/>
    <cellStyle name="Normal 2 8 9" xfId="980"/>
    <cellStyle name="Normal 2 80" xfId="981"/>
    <cellStyle name="Normal 2 81" xfId="982"/>
    <cellStyle name="Normal 2 82" xfId="983"/>
    <cellStyle name="Normal 2 83" xfId="984"/>
    <cellStyle name="Normal 2 84" xfId="985"/>
    <cellStyle name="Normal 2 85" xfId="986"/>
    <cellStyle name="Normal 2 86" xfId="987"/>
    <cellStyle name="Normal 2 87" xfId="988"/>
    <cellStyle name="Normal 2 88" xfId="989"/>
    <cellStyle name="Normal 2 89" xfId="990"/>
    <cellStyle name="Normal 2 9" xfId="991"/>
    <cellStyle name="Normal 2 9 10" xfId="992"/>
    <cellStyle name="Normal 2 9 11" xfId="993"/>
    <cellStyle name="Normal 2 9 12" xfId="994"/>
    <cellStyle name="Normal 2 9 13" xfId="995"/>
    <cellStyle name="Normal 2 9 14" xfId="996"/>
    <cellStyle name="Normal 2 9 15" xfId="997"/>
    <cellStyle name="Normal 2 9 16" xfId="998"/>
    <cellStyle name="Normal 2 9 17" xfId="999"/>
    <cellStyle name="Normal 2 9 18" xfId="1000"/>
    <cellStyle name="Normal 2 9 19" xfId="1001"/>
    <cellStyle name="Normal 2 9 2" xfId="1002"/>
    <cellStyle name="Normal 2 9 20" xfId="1003"/>
    <cellStyle name="Normal 2 9 21" xfId="1004"/>
    <cellStyle name="Normal 2 9 22" xfId="1005"/>
    <cellStyle name="Normal 2 9 23" xfId="1006"/>
    <cellStyle name="Normal 2 9 3" xfId="1007"/>
    <cellStyle name="Normal 2 9 4" xfId="1008"/>
    <cellStyle name="Normal 2 9 5" xfId="1009"/>
    <cellStyle name="Normal 2 9 6" xfId="1010"/>
    <cellStyle name="Normal 2 9 7" xfId="1011"/>
    <cellStyle name="Normal 2 9 8" xfId="1012"/>
    <cellStyle name="Normal 2 9 9" xfId="1013"/>
    <cellStyle name="Normal 2 90" xfId="1014"/>
    <cellStyle name="Normal 2 91" xfId="1015"/>
    <cellStyle name="Normal 2 92" xfId="1016"/>
    <cellStyle name="Normal 2 93" xfId="1017"/>
    <cellStyle name="Normal 2 94" xfId="1018"/>
    <cellStyle name="Normal 2 95" xfId="1019"/>
    <cellStyle name="Normal 2 96" xfId="1020"/>
    <cellStyle name="Normal 2 96 2" xfId="1021"/>
    <cellStyle name="Normal 2 96 2 2" xfId="1973"/>
    <cellStyle name="Normal 2 97" xfId="1022"/>
    <cellStyle name="Normal 2 97 2" xfId="1023"/>
    <cellStyle name="Normal 2 97 2 2" xfId="1974"/>
    <cellStyle name="Normal 2 98" xfId="1024"/>
    <cellStyle name="Normal 2 98 2" xfId="1025"/>
    <cellStyle name="Normal 2 98 2 2" xfId="1975"/>
    <cellStyle name="Normal 2_DEER 032008 Cost Summary Delivery - Rev 4 (2)" xfId="1026"/>
    <cellStyle name="Normal 3" xfId="1027"/>
    <cellStyle name="Normal 3 10" xfId="1028"/>
    <cellStyle name="Normal 3 10 10" xfId="1029"/>
    <cellStyle name="Normal 3 10 11" xfId="1030"/>
    <cellStyle name="Normal 3 10 12" xfId="1031"/>
    <cellStyle name="Normal 3 10 13" xfId="1032"/>
    <cellStyle name="Normal 3 10 14" xfId="1033"/>
    <cellStyle name="Normal 3 10 15" xfId="1034"/>
    <cellStyle name="Normal 3 10 16" xfId="1035"/>
    <cellStyle name="Normal 3 10 17" xfId="1036"/>
    <cellStyle name="Normal 3 10 18" xfId="1037"/>
    <cellStyle name="Normal 3 10 19" xfId="1038"/>
    <cellStyle name="Normal 3 10 2" xfId="1039"/>
    <cellStyle name="Normal 3 10 20" xfId="1040"/>
    <cellStyle name="Normal 3 10 21" xfId="1041"/>
    <cellStyle name="Normal 3 10 22" xfId="1042"/>
    <cellStyle name="Normal 3 10 23" xfId="1043"/>
    <cellStyle name="Normal 3 10 3" xfId="1044"/>
    <cellStyle name="Normal 3 10 4" xfId="1045"/>
    <cellStyle name="Normal 3 10 5" xfId="1046"/>
    <cellStyle name="Normal 3 10 6" xfId="1047"/>
    <cellStyle name="Normal 3 10 7" xfId="1048"/>
    <cellStyle name="Normal 3 10 8" xfId="1049"/>
    <cellStyle name="Normal 3 10 9" xfId="1050"/>
    <cellStyle name="Normal 3 11" xfId="1051"/>
    <cellStyle name="Normal 3 11 10" xfId="1052"/>
    <cellStyle name="Normal 3 11 11" xfId="1053"/>
    <cellStyle name="Normal 3 11 12" xfId="1054"/>
    <cellStyle name="Normal 3 11 13" xfId="1055"/>
    <cellStyle name="Normal 3 11 14" xfId="1056"/>
    <cellStyle name="Normal 3 11 15" xfId="1057"/>
    <cellStyle name="Normal 3 11 16" xfId="1058"/>
    <cellStyle name="Normal 3 11 17" xfId="1059"/>
    <cellStyle name="Normal 3 11 18" xfId="1060"/>
    <cellStyle name="Normal 3 11 19" xfId="1061"/>
    <cellStyle name="Normal 3 11 2" xfId="1062"/>
    <cellStyle name="Normal 3 11 20" xfId="1063"/>
    <cellStyle name="Normal 3 11 21" xfId="1064"/>
    <cellStyle name="Normal 3 11 22" xfId="1065"/>
    <cellStyle name="Normal 3 11 23" xfId="1066"/>
    <cellStyle name="Normal 3 11 3" xfId="1067"/>
    <cellStyle name="Normal 3 11 4" xfId="1068"/>
    <cellStyle name="Normal 3 11 5" xfId="1069"/>
    <cellStyle name="Normal 3 11 6" xfId="1070"/>
    <cellStyle name="Normal 3 11 7" xfId="1071"/>
    <cellStyle name="Normal 3 11 8" xfId="1072"/>
    <cellStyle name="Normal 3 11 9" xfId="1073"/>
    <cellStyle name="Normal 3 12" xfId="1074"/>
    <cellStyle name="Normal 3 12 10" xfId="1075"/>
    <cellStyle name="Normal 3 12 11" xfId="1076"/>
    <cellStyle name="Normal 3 12 12" xfId="1077"/>
    <cellStyle name="Normal 3 12 13" xfId="1078"/>
    <cellStyle name="Normal 3 12 14" xfId="1079"/>
    <cellStyle name="Normal 3 12 15" xfId="1080"/>
    <cellStyle name="Normal 3 12 16" xfId="1081"/>
    <cellStyle name="Normal 3 12 17" xfId="1082"/>
    <cellStyle name="Normal 3 12 18" xfId="1083"/>
    <cellStyle name="Normal 3 12 19" xfId="1084"/>
    <cellStyle name="Normal 3 12 2" xfId="1085"/>
    <cellStyle name="Normal 3 12 20" xfId="1086"/>
    <cellStyle name="Normal 3 12 21" xfId="1087"/>
    <cellStyle name="Normal 3 12 22" xfId="1088"/>
    <cellStyle name="Normal 3 12 23" xfId="1089"/>
    <cellStyle name="Normal 3 12 3" xfId="1090"/>
    <cellStyle name="Normal 3 12 4" xfId="1091"/>
    <cellStyle name="Normal 3 12 5" xfId="1092"/>
    <cellStyle name="Normal 3 12 6" xfId="1093"/>
    <cellStyle name="Normal 3 12 7" xfId="1094"/>
    <cellStyle name="Normal 3 12 8" xfId="1095"/>
    <cellStyle name="Normal 3 12 9" xfId="1096"/>
    <cellStyle name="Normal 3 13" xfId="1097"/>
    <cellStyle name="Normal 3 13 10" xfId="1098"/>
    <cellStyle name="Normal 3 13 11" xfId="1099"/>
    <cellStyle name="Normal 3 13 12" xfId="1100"/>
    <cellStyle name="Normal 3 13 13" xfId="1101"/>
    <cellStyle name="Normal 3 13 14" xfId="1102"/>
    <cellStyle name="Normal 3 13 15" xfId="1103"/>
    <cellStyle name="Normal 3 13 16" xfId="1104"/>
    <cellStyle name="Normal 3 13 17" xfId="1105"/>
    <cellStyle name="Normal 3 13 18" xfId="1106"/>
    <cellStyle name="Normal 3 13 19" xfId="1107"/>
    <cellStyle name="Normal 3 13 2" xfId="1108"/>
    <cellStyle name="Normal 3 13 20" xfId="1109"/>
    <cellStyle name="Normal 3 13 21" xfId="1110"/>
    <cellStyle name="Normal 3 13 22" xfId="1111"/>
    <cellStyle name="Normal 3 13 23" xfId="1112"/>
    <cellStyle name="Normal 3 13 3" xfId="1113"/>
    <cellStyle name="Normal 3 13 4" xfId="1114"/>
    <cellStyle name="Normal 3 13 5" xfId="1115"/>
    <cellStyle name="Normal 3 13 6" xfId="1116"/>
    <cellStyle name="Normal 3 13 7" xfId="1117"/>
    <cellStyle name="Normal 3 13 8" xfId="1118"/>
    <cellStyle name="Normal 3 13 9" xfId="1119"/>
    <cellStyle name="Normal 3 14" xfId="1120"/>
    <cellStyle name="Normal 3 14 10" xfId="1121"/>
    <cellStyle name="Normal 3 14 11" xfId="1122"/>
    <cellStyle name="Normal 3 14 12" xfId="1123"/>
    <cellStyle name="Normal 3 14 13" xfId="1124"/>
    <cellStyle name="Normal 3 14 14" xfId="1125"/>
    <cellStyle name="Normal 3 14 15" xfId="1126"/>
    <cellStyle name="Normal 3 14 16" xfId="1127"/>
    <cellStyle name="Normal 3 14 17" xfId="1128"/>
    <cellStyle name="Normal 3 14 18" xfId="1129"/>
    <cellStyle name="Normal 3 14 19" xfId="1130"/>
    <cellStyle name="Normal 3 14 2" xfId="1131"/>
    <cellStyle name="Normal 3 14 20" xfId="1132"/>
    <cellStyle name="Normal 3 14 21" xfId="1133"/>
    <cellStyle name="Normal 3 14 22" xfId="1134"/>
    <cellStyle name="Normal 3 14 23" xfId="1135"/>
    <cellStyle name="Normal 3 14 3" xfId="1136"/>
    <cellStyle name="Normal 3 14 4" xfId="1137"/>
    <cellStyle name="Normal 3 14 5" xfId="1138"/>
    <cellStyle name="Normal 3 14 6" xfId="1139"/>
    <cellStyle name="Normal 3 14 7" xfId="1140"/>
    <cellStyle name="Normal 3 14 8" xfId="1141"/>
    <cellStyle name="Normal 3 14 9" xfId="1142"/>
    <cellStyle name="Normal 3 15" xfId="1143"/>
    <cellStyle name="Normal 3 15 10" xfId="1144"/>
    <cellStyle name="Normal 3 15 11" xfId="1145"/>
    <cellStyle name="Normal 3 15 12" xfId="1146"/>
    <cellStyle name="Normal 3 15 13" xfId="1147"/>
    <cellStyle name="Normal 3 15 14" xfId="1148"/>
    <cellStyle name="Normal 3 15 15" xfId="1149"/>
    <cellStyle name="Normal 3 15 16" xfId="1150"/>
    <cellStyle name="Normal 3 15 17" xfId="1151"/>
    <cellStyle name="Normal 3 15 18" xfId="1152"/>
    <cellStyle name="Normal 3 15 19" xfId="1153"/>
    <cellStyle name="Normal 3 15 2" xfId="1154"/>
    <cellStyle name="Normal 3 15 20" xfId="1155"/>
    <cellStyle name="Normal 3 15 21" xfId="1156"/>
    <cellStyle name="Normal 3 15 22" xfId="1157"/>
    <cellStyle name="Normal 3 15 23" xfId="1158"/>
    <cellStyle name="Normal 3 15 3" xfId="1159"/>
    <cellStyle name="Normal 3 15 4" xfId="1160"/>
    <cellStyle name="Normal 3 15 5" xfId="1161"/>
    <cellStyle name="Normal 3 15 6" xfId="1162"/>
    <cellStyle name="Normal 3 15 7" xfId="1163"/>
    <cellStyle name="Normal 3 15 8" xfId="1164"/>
    <cellStyle name="Normal 3 15 9" xfId="1165"/>
    <cellStyle name="Normal 3 16" xfId="1166"/>
    <cellStyle name="Normal 3 16 10" xfId="1167"/>
    <cellStyle name="Normal 3 16 11" xfId="1168"/>
    <cellStyle name="Normal 3 16 12" xfId="1169"/>
    <cellStyle name="Normal 3 16 13" xfId="1170"/>
    <cellStyle name="Normal 3 16 14" xfId="1171"/>
    <cellStyle name="Normal 3 16 15" xfId="1172"/>
    <cellStyle name="Normal 3 16 16" xfId="1173"/>
    <cellStyle name="Normal 3 16 17" xfId="1174"/>
    <cellStyle name="Normal 3 16 18" xfId="1175"/>
    <cellStyle name="Normal 3 16 19" xfId="1176"/>
    <cellStyle name="Normal 3 16 2" xfId="1177"/>
    <cellStyle name="Normal 3 16 20" xfId="1178"/>
    <cellStyle name="Normal 3 16 21" xfId="1179"/>
    <cellStyle name="Normal 3 16 22" xfId="1180"/>
    <cellStyle name="Normal 3 16 23" xfId="1181"/>
    <cellStyle name="Normal 3 16 3" xfId="1182"/>
    <cellStyle name="Normal 3 16 4" xfId="1183"/>
    <cellStyle name="Normal 3 16 5" xfId="1184"/>
    <cellStyle name="Normal 3 16 6" xfId="1185"/>
    <cellStyle name="Normal 3 16 7" xfId="1186"/>
    <cellStyle name="Normal 3 16 8" xfId="1187"/>
    <cellStyle name="Normal 3 16 9" xfId="1188"/>
    <cellStyle name="Normal 3 17" xfId="1189"/>
    <cellStyle name="Normal 3 17 10" xfId="1190"/>
    <cellStyle name="Normal 3 17 11" xfId="1191"/>
    <cellStyle name="Normal 3 17 12" xfId="1192"/>
    <cellStyle name="Normal 3 17 13" xfId="1193"/>
    <cellStyle name="Normal 3 17 14" xfId="1194"/>
    <cellStyle name="Normal 3 17 15" xfId="1195"/>
    <cellStyle name="Normal 3 17 16" xfId="1196"/>
    <cellStyle name="Normal 3 17 17" xfId="1197"/>
    <cellStyle name="Normal 3 17 18" xfId="1198"/>
    <cellStyle name="Normal 3 17 19" xfId="1199"/>
    <cellStyle name="Normal 3 17 2" xfId="1200"/>
    <cellStyle name="Normal 3 17 20" xfId="1201"/>
    <cellStyle name="Normal 3 17 21" xfId="1202"/>
    <cellStyle name="Normal 3 17 22" xfId="1203"/>
    <cellStyle name="Normal 3 17 23" xfId="1204"/>
    <cellStyle name="Normal 3 17 3" xfId="1205"/>
    <cellStyle name="Normal 3 17 4" xfId="1206"/>
    <cellStyle name="Normal 3 17 5" xfId="1207"/>
    <cellStyle name="Normal 3 17 6" xfId="1208"/>
    <cellStyle name="Normal 3 17 7" xfId="1209"/>
    <cellStyle name="Normal 3 17 8" xfId="1210"/>
    <cellStyle name="Normal 3 17 9" xfId="1211"/>
    <cellStyle name="Normal 3 18" xfId="1212"/>
    <cellStyle name="Normal 3 18 10" xfId="1213"/>
    <cellStyle name="Normal 3 18 11" xfId="1214"/>
    <cellStyle name="Normal 3 18 12" xfId="1215"/>
    <cellStyle name="Normal 3 18 13" xfId="1216"/>
    <cellStyle name="Normal 3 18 14" xfId="1217"/>
    <cellStyle name="Normal 3 18 15" xfId="1218"/>
    <cellStyle name="Normal 3 18 16" xfId="1219"/>
    <cellStyle name="Normal 3 18 17" xfId="1220"/>
    <cellStyle name="Normal 3 18 18" xfId="1221"/>
    <cellStyle name="Normal 3 18 19" xfId="1222"/>
    <cellStyle name="Normal 3 18 2" xfId="1223"/>
    <cellStyle name="Normal 3 18 20" xfId="1224"/>
    <cellStyle name="Normal 3 18 21" xfId="1225"/>
    <cellStyle name="Normal 3 18 22" xfId="1226"/>
    <cellStyle name="Normal 3 18 23" xfId="1227"/>
    <cellStyle name="Normal 3 18 3" xfId="1228"/>
    <cellStyle name="Normal 3 18 4" xfId="1229"/>
    <cellStyle name="Normal 3 18 5" xfId="1230"/>
    <cellStyle name="Normal 3 18 6" xfId="1231"/>
    <cellStyle name="Normal 3 18 7" xfId="1232"/>
    <cellStyle name="Normal 3 18 8" xfId="1233"/>
    <cellStyle name="Normal 3 18 9" xfId="1234"/>
    <cellStyle name="Normal 3 19" xfId="1235"/>
    <cellStyle name="Normal 3 19 10" xfId="1236"/>
    <cellStyle name="Normal 3 19 11" xfId="1237"/>
    <cellStyle name="Normal 3 19 12" xfId="1238"/>
    <cellStyle name="Normal 3 19 13" xfId="1239"/>
    <cellStyle name="Normal 3 19 14" xfId="1240"/>
    <cellStyle name="Normal 3 19 15" xfId="1241"/>
    <cellStyle name="Normal 3 19 16" xfId="1242"/>
    <cellStyle name="Normal 3 19 17" xfId="1243"/>
    <cellStyle name="Normal 3 19 18" xfId="1244"/>
    <cellStyle name="Normal 3 19 19" xfId="1245"/>
    <cellStyle name="Normal 3 19 2" xfId="1246"/>
    <cellStyle name="Normal 3 19 20" xfId="1247"/>
    <cellStyle name="Normal 3 19 21" xfId="1248"/>
    <cellStyle name="Normal 3 19 22" xfId="1249"/>
    <cellStyle name="Normal 3 19 23" xfId="1250"/>
    <cellStyle name="Normal 3 19 3" xfId="1251"/>
    <cellStyle name="Normal 3 19 4" xfId="1252"/>
    <cellStyle name="Normal 3 19 5" xfId="1253"/>
    <cellStyle name="Normal 3 19 6" xfId="1254"/>
    <cellStyle name="Normal 3 19 7" xfId="1255"/>
    <cellStyle name="Normal 3 19 8" xfId="1256"/>
    <cellStyle name="Normal 3 19 9" xfId="1257"/>
    <cellStyle name="Normal 3 2" xfId="1258"/>
    <cellStyle name="Normal 3 2 10" xfId="1259"/>
    <cellStyle name="Normal 3 2 11" xfId="1260"/>
    <cellStyle name="Normal 3 2 12" xfId="1261"/>
    <cellStyle name="Normal 3 2 13" xfId="1262"/>
    <cellStyle name="Normal 3 2 14" xfId="1263"/>
    <cellStyle name="Normal 3 2 15" xfId="1264"/>
    <cellStyle name="Normal 3 2 16" xfId="1265"/>
    <cellStyle name="Normal 3 2 17" xfId="1266"/>
    <cellStyle name="Normal 3 2 18" xfId="1267"/>
    <cellStyle name="Normal 3 2 19" xfId="1268"/>
    <cellStyle name="Normal 3 2 2" xfId="1269"/>
    <cellStyle name="Normal 3 2 2 10" xfId="1270"/>
    <cellStyle name="Normal 3 2 2 11" xfId="1271"/>
    <cellStyle name="Normal 3 2 2 12" xfId="1272"/>
    <cellStyle name="Normal 3 2 2 13" xfId="1273"/>
    <cellStyle name="Normal 3 2 2 14" xfId="1274"/>
    <cellStyle name="Normal 3 2 2 15" xfId="1275"/>
    <cellStyle name="Normal 3 2 2 16" xfId="1276"/>
    <cellStyle name="Normal 3 2 2 17" xfId="1277"/>
    <cellStyle name="Normal 3 2 2 18" xfId="1278"/>
    <cellStyle name="Normal 3 2 2 19" xfId="1279"/>
    <cellStyle name="Normal 3 2 2 2" xfId="1280"/>
    <cellStyle name="Normal 3 2 2 20" xfId="1281"/>
    <cellStyle name="Normal 3 2 2 21" xfId="1282"/>
    <cellStyle name="Normal 3 2 2 22" xfId="1283"/>
    <cellStyle name="Normal 3 2 2 23" xfId="1284"/>
    <cellStyle name="Normal 3 2 2 24" xfId="1285"/>
    <cellStyle name="Normal 3 2 2 25" xfId="1286"/>
    <cellStyle name="Normal 3 2 2 26" xfId="1287"/>
    <cellStyle name="Normal 3 2 2 27" xfId="1288"/>
    <cellStyle name="Normal 3 2 2 28" xfId="1289"/>
    <cellStyle name="Normal 3 2 2 29" xfId="1290"/>
    <cellStyle name="Normal 3 2 2 3" xfId="1291"/>
    <cellStyle name="Normal 3 2 2 30" xfId="1292"/>
    <cellStyle name="Normal 3 2 2 31" xfId="1293"/>
    <cellStyle name="Normal 3 2 2 32" xfId="1294"/>
    <cellStyle name="Normal 3 2 2 33" xfId="1295"/>
    <cellStyle name="Normal 3 2 2 4" xfId="1296"/>
    <cellStyle name="Normal 3 2 2 5" xfId="1297"/>
    <cellStyle name="Normal 3 2 2 6" xfId="1298"/>
    <cellStyle name="Normal 3 2 2 7" xfId="1299"/>
    <cellStyle name="Normal 3 2 2 8" xfId="1300"/>
    <cellStyle name="Normal 3 2 2 9" xfId="1301"/>
    <cellStyle name="Normal 3 2 20" xfId="1302"/>
    <cellStyle name="Normal 3 2 21" xfId="1303"/>
    <cellStyle name="Normal 3 2 22" xfId="1304"/>
    <cellStyle name="Normal 3 2 23" xfId="1305"/>
    <cellStyle name="Normal 3 2 24" xfId="1306"/>
    <cellStyle name="Normal 3 2 25" xfId="1307"/>
    <cellStyle name="Normal 3 2 26" xfId="1308"/>
    <cellStyle name="Normal 3 2 27" xfId="1309"/>
    <cellStyle name="Normal 3 2 28" xfId="1310"/>
    <cellStyle name="Normal 3 2 29" xfId="1311"/>
    <cellStyle name="Normal 3 2 3" xfId="1312"/>
    <cellStyle name="Normal 3 2 30" xfId="1313"/>
    <cellStyle name="Normal 3 2 31" xfId="1314"/>
    <cellStyle name="Normal 3 2 32" xfId="1315"/>
    <cellStyle name="Normal 3 2 33" xfId="1316"/>
    <cellStyle name="Normal 3 2 34" xfId="1317"/>
    <cellStyle name="Normal 3 2 35" xfId="1318"/>
    <cellStyle name="Normal 3 2 36" xfId="1319"/>
    <cellStyle name="Normal 3 2 37" xfId="1320"/>
    <cellStyle name="Normal 3 2 38" xfId="1321"/>
    <cellStyle name="Normal 3 2 39" xfId="1322"/>
    <cellStyle name="Normal 3 2 4" xfId="1323"/>
    <cellStyle name="Normal 3 2 40" xfId="1324"/>
    <cellStyle name="Normal 3 2 41" xfId="1325"/>
    <cellStyle name="Normal 3 2 42" xfId="1326"/>
    <cellStyle name="Normal 3 2 43" xfId="1327"/>
    <cellStyle name="Normal 3 2 44" xfId="1328"/>
    <cellStyle name="Normal 3 2 45" xfId="1329"/>
    <cellStyle name="Normal 3 2 46" xfId="1330"/>
    <cellStyle name="Normal 3 2 47" xfId="1331"/>
    <cellStyle name="Normal 3 2 48" xfId="1332"/>
    <cellStyle name="Normal 3 2 49" xfId="1333"/>
    <cellStyle name="Normal 3 2 5" xfId="1334"/>
    <cellStyle name="Normal 3 2 50" xfId="1335"/>
    <cellStyle name="Normal 3 2 51" xfId="1336"/>
    <cellStyle name="Normal 3 2 52" xfId="1337"/>
    <cellStyle name="Normal 3 2 53" xfId="1338"/>
    <cellStyle name="Normal 3 2 54" xfId="1339"/>
    <cellStyle name="Normal 3 2 55" xfId="1340"/>
    <cellStyle name="Normal 3 2 6" xfId="1341"/>
    <cellStyle name="Normal 3 2 7" xfId="1342"/>
    <cellStyle name="Normal 3 2 8" xfId="1343"/>
    <cellStyle name="Normal 3 2 9" xfId="1344"/>
    <cellStyle name="Normal 3 20" xfId="1345"/>
    <cellStyle name="Normal 3 20 10" xfId="1346"/>
    <cellStyle name="Normal 3 20 11" xfId="1347"/>
    <cellStyle name="Normal 3 20 12" xfId="1348"/>
    <cellStyle name="Normal 3 20 13" xfId="1349"/>
    <cellStyle name="Normal 3 20 14" xfId="1350"/>
    <cellStyle name="Normal 3 20 15" xfId="1351"/>
    <cellStyle name="Normal 3 20 16" xfId="1352"/>
    <cellStyle name="Normal 3 20 17" xfId="1353"/>
    <cellStyle name="Normal 3 20 18" xfId="1354"/>
    <cellStyle name="Normal 3 20 19" xfId="1355"/>
    <cellStyle name="Normal 3 20 2" xfId="1356"/>
    <cellStyle name="Normal 3 20 20" xfId="1357"/>
    <cellStyle name="Normal 3 20 21" xfId="1358"/>
    <cellStyle name="Normal 3 20 22" xfId="1359"/>
    <cellStyle name="Normal 3 20 23" xfId="1360"/>
    <cellStyle name="Normal 3 20 3" xfId="1361"/>
    <cellStyle name="Normal 3 20 4" xfId="1362"/>
    <cellStyle name="Normal 3 20 5" xfId="1363"/>
    <cellStyle name="Normal 3 20 6" xfId="1364"/>
    <cellStyle name="Normal 3 20 7" xfId="1365"/>
    <cellStyle name="Normal 3 20 8" xfId="1366"/>
    <cellStyle name="Normal 3 20 9" xfId="1367"/>
    <cellStyle name="Normal 3 21" xfId="1368"/>
    <cellStyle name="Normal 3 21 10" xfId="1369"/>
    <cellStyle name="Normal 3 21 11" xfId="1370"/>
    <cellStyle name="Normal 3 21 12" xfId="1371"/>
    <cellStyle name="Normal 3 21 13" xfId="1372"/>
    <cellStyle name="Normal 3 21 14" xfId="1373"/>
    <cellStyle name="Normal 3 21 15" xfId="1374"/>
    <cellStyle name="Normal 3 21 16" xfId="1375"/>
    <cellStyle name="Normal 3 21 17" xfId="1376"/>
    <cellStyle name="Normal 3 21 18" xfId="1377"/>
    <cellStyle name="Normal 3 21 19" xfId="1378"/>
    <cellStyle name="Normal 3 21 2" xfId="1379"/>
    <cellStyle name="Normal 3 21 20" xfId="1380"/>
    <cellStyle name="Normal 3 21 21" xfId="1381"/>
    <cellStyle name="Normal 3 21 22" xfId="1382"/>
    <cellStyle name="Normal 3 21 23" xfId="1383"/>
    <cellStyle name="Normal 3 21 3" xfId="1384"/>
    <cellStyle name="Normal 3 21 4" xfId="1385"/>
    <cellStyle name="Normal 3 21 5" xfId="1386"/>
    <cellStyle name="Normal 3 21 6" xfId="1387"/>
    <cellStyle name="Normal 3 21 7" xfId="1388"/>
    <cellStyle name="Normal 3 21 8" xfId="1389"/>
    <cellStyle name="Normal 3 21 9" xfId="1390"/>
    <cellStyle name="Normal 3 22" xfId="1391"/>
    <cellStyle name="Normal 3 22 10" xfId="1392"/>
    <cellStyle name="Normal 3 22 11" xfId="1393"/>
    <cellStyle name="Normal 3 22 12" xfId="1394"/>
    <cellStyle name="Normal 3 22 13" xfId="1395"/>
    <cellStyle name="Normal 3 22 14" xfId="1396"/>
    <cellStyle name="Normal 3 22 15" xfId="1397"/>
    <cellStyle name="Normal 3 22 16" xfId="1398"/>
    <cellStyle name="Normal 3 22 17" xfId="1399"/>
    <cellStyle name="Normal 3 22 18" xfId="1400"/>
    <cellStyle name="Normal 3 22 19" xfId="1401"/>
    <cellStyle name="Normal 3 22 2" xfId="1402"/>
    <cellStyle name="Normal 3 22 20" xfId="1403"/>
    <cellStyle name="Normal 3 22 21" xfId="1404"/>
    <cellStyle name="Normal 3 22 22" xfId="1405"/>
    <cellStyle name="Normal 3 22 23" xfId="1406"/>
    <cellStyle name="Normal 3 22 3" xfId="1407"/>
    <cellStyle name="Normal 3 22 4" xfId="1408"/>
    <cellStyle name="Normal 3 22 5" xfId="1409"/>
    <cellStyle name="Normal 3 22 6" xfId="1410"/>
    <cellStyle name="Normal 3 22 7" xfId="1411"/>
    <cellStyle name="Normal 3 22 8" xfId="1412"/>
    <cellStyle name="Normal 3 22 9" xfId="1413"/>
    <cellStyle name="Normal 3 23" xfId="1414"/>
    <cellStyle name="Normal 3 23 10" xfId="1415"/>
    <cellStyle name="Normal 3 23 11" xfId="1416"/>
    <cellStyle name="Normal 3 23 12" xfId="1417"/>
    <cellStyle name="Normal 3 23 13" xfId="1418"/>
    <cellStyle name="Normal 3 23 14" xfId="1419"/>
    <cellStyle name="Normal 3 23 15" xfId="1420"/>
    <cellStyle name="Normal 3 23 16" xfId="1421"/>
    <cellStyle name="Normal 3 23 17" xfId="1422"/>
    <cellStyle name="Normal 3 23 18" xfId="1423"/>
    <cellStyle name="Normal 3 23 19" xfId="1424"/>
    <cellStyle name="Normal 3 23 2" xfId="1425"/>
    <cellStyle name="Normal 3 23 20" xfId="1426"/>
    <cellStyle name="Normal 3 23 21" xfId="1427"/>
    <cellStyle name="Normal 3 23 22" xfId="1428"/>
    <cellStyle name="Normal 3 23 23" xfId="1429"/>
    <cellStyle name="Normal 3 23 3" xfId="1430"/>
    <cellStyle name="Normal 3 23 4" xfId="1431"/>
    <cellStyle name="Normal 3 23 5" xfId="1432"/>
    <cellStyle name="Normal 3 23 6" xfId="1433"/>
    <cellStyle name="Normal 3 23 7" xfId="1434"/>
    <cellStyle name="Normal 3 23 8" xfId="1435"/>
    <cellStyle name="Normal 3 23 9" xfId="1436"/>
    <cellStyle name="Normal 3 24" xfId="1437"/>
    <cellStyle name="Normal 3 24 10" xfId="1438"/>
    <cellStyle name="Normal 3 24 11" xfId="1439"/>
    <cellStyle name="Normal 3 24 12" xfId="1440"/>
    <cellStyle name="Normal 3 24 13" xfId="1441"/>
    <cellStyle name="Normal 3 24 14" xfId="1442"/>
    <cellStyle name="Normal 3 24 15" xfId="1443"/>
    <cellStyle name="Normal 3 24 16" xfId="1444"/>
    <cellStyle name="Normal 3 24 17" xfId="1445"/>
    <cellStyle name="Normal 3 24 18" xfId="1446"/>
    <cellStyle name="Normal 3 24 19" xfId="1447"/>
    <cellStyle name="Normal 3 24 2" xfId="1448"/>
    <cellStyle name="Normal 3 24 20" xfId="1449"/>
    <cellStyle name="Normal 3 24 21" xfId="1450"/>
    <cellStyle name="Normal 3 24 22" xfId="1451"/>
    <cellStyle name="Normal 3 24 23" xfId="1452"/>
    <cellStyle name="Normal 3 24 3" xfId="1453"/>
    <cellStyle name="Normal 3 24 4" xfId="1454"/>
    <cellStyle name="Normal 3 24 5" xfId="1455"/>
    <cellStyle name="Normal 3 24 6" xfId="1456"/>
    <cellStyle name="Normal 3 24 7" xfId="1457"/>
    <cellStyle name="Normal 3 24 8" xfId="1458"/>
    <cellStyle name="Normal 3 24 9" xfId="1459"/>
    <cellStyle name="Normal 3 25" xfId="1460"/>
    <cellStyle name="Normal 3 25 10" xfId="1461"/>
    <cellStyle name="Normal 3 25 11" xfId="1462"/>
    <cellStyle name="Normal 3 25 12" xfId="1463"/>
    <cellStyle name="Normal 3 25 13" xfId="1464"/>
    <cellStyle name="Normal 3 25 14" xfId="1465"/>
    <cellStyle name="Normal 3 25 15" xfId="1466"/>
    <cellStyle name="Normal 3 25 16" xfId="1467"/>
    <cellStyle name="Normal 3 25 17" xfId="1468"/>
    <cellStyle name="Normal 3 25 18" xfId="1469"/>
    <cellStyle name="Normal 3 25 19" xfId="1470"/>
    <cellStyle name="Normal 3 25 2" xfId="1471"/>
    <cellStyle name="Normal 3 25 20" xfId="1472"/>
    <cellStyle name="Normal 3 25 21" xfId="1473"/>
    <cellStyle name="Normal 3 25 22" xfId="1474"/>
    <cellStyle name="Normal 3 25 23" xfId="1475"/>
    <cellStyle name="Normal 3 25 3" xfId="1476"/>
    <cellStyle name="Normal 3 25 4" xfId="1477"/>
    <cellStyle name="Normal 3 25 5" xfId="1478"/>
    <cellStyle name="Normal 3 25 6" xfId="1479"/>
    <cellStyle name="Normal 3 25 7" xfId="1480"/>
    <cellStyle name="Normal 3 25 8" xfId="1481"/>
    <cellStyle name="Normal 3 25 9" xfId="1482"/>
    <cellStyle name="Normal 3 26" xfId="1483"/>
    <cellStyle name="Normal 3 26 10" xfId="1484"/>
    <cellStyle name="Normal 3 26 11" xfId="1485"/>
    <cellStyle name="Normal 3 26 12" xfId="1486"/>
    <cellStyle name="Normal 3 26 13" xfId="1487"/>
    <cellStyle name="Normal 3 26 14" xfId="1488"/>
    <cellStyle name="Normal 3 26 15" xfId="1489"/>
    <cellStyle name="Normal 3 26 16" xfId="1490"/>
    <cellStyle name="Normal 3 26 17" xfId="1491"/>
    <cellStyle name="Normal 3 26 18" xfId="1492"/>
    <cellStyle name="Normal 3 26 19" xfId="1493"/>
    <cellStyle name="Normal 3 26 2" xfId="1494"/>
    <cellStyle name="Normal 3 26 20" xfId="1495"/>
    <cellStyle name="Normal 3 26 21" xfId="1496"/>
    <cellStyle name="Normal 3 26 22" xfId="1497"/>
    <cellStyle name="Normal 3 26 23" xfId="1498"/>
    <cellStyle name="Normal 3 26 3" xfId="1499"/>
    <cellStyle name="Normal 3 26 4" xfId="1500"/>
    <cellStyle name="Normal 3 26 5" xfId="1501"/>
    <cellStyle name="Normal 3 26 6" xfId="1502"/>
    <cellStyle name="Normal 3 26 7" xfId="1503"/>
    <cellStyle name="Normal 3 26 8" xfId="1504"/>
    <cellStyle name="Normal 3 26 9" xfId="1505"/>
    <cellStyle name="Normal 3 27" xfId="1506"/>
    <cellStyle name="Normal 3 27 10" xfId="1507"/>
    <cellStyle name="Normal 3 27 11" xfId="1508"/>
    <cellStyle name="Normal 3 27 12" xfId="1509"/>
    <cellStyle name="Normal 3 27 13" xfId="1510"/>
    <cellStyle name="Normal 3 27 14" xfId="1511"/>
    <cellStyle name="Normal 3 27 15" xfId="1512"/>
    <cellStyle name="Normal 3 27 16" xfId="1513"/>
    <cellStyle name="Normal 3 27 17" xfId="1514"/>
    <cellStyle name="Normal 3 27 18" xfId="1515"/>
    <cellStyle name="Normal 3 27 19" xfId="1516"/>
    <cellStyle name="Normal 3 27 2" xfId="1517"/>
    <cellStyle name="Normal 3 27 20" xfId="1518"/>
    <cellStyle name="Normal 3 27 21" xfId="1519"/>
    <cellStyle name="Normal 3 27 22" xfId="1520"/>
    <cellStyle name="Normal 3 27 23" xfId="1521"/>
    <cellStyle name="Normal 3 27 3" xfId="1522"/>
    <cellStyle name="Normal 3 27 4" xfId="1523"/>
    <cellStyle name="Normal 3 27 5" xfId="1524"/>
    <cellStyle name="Normal 3 27 6" xfId="1525"/>
    <cellStyle name="Normal 3 27 7" xfId="1526"/>
    <cellStyle name="Normal 3 27 8" xfId="1527"/>
    <cellStyle name="Normal 3 27 9" xfId="1528"/>
    <cellStyle name="Normal 3 28" xfId="1529"/>
    <cellStyle name="Normal 3 28 10" xfId="1530"/>
    <cellStyle name="Normal 3 28 11" xfId="1531"/>
    <cellStyle name="Normal 3 28 12" xfId="1532"/>
    <cellStyle name="Normal 3 28 13" xfId="1533"/>
    <cellStyle name="Normal 3 28 14" xfId="1534"/>
    <cellStyle name="Normal 3 28 15" xfId="1535"/>
    <cellStyle name="Normal 3 28 16" xfId="1536"/>
    <cellStyle name="Normal 3 28 17" xfId="1537"/>
    <cellStyle name="Normal 3 28 18" xfId="1538"/>
    <cellStyle name="Normal 3 28 19" xfId="1539"/>
    <cellStyle name="Normal 3 28 2" xfId="1540"/>
    <cellStyle name="Normal 3 28 20" xfId="1541"/>
    <cellStyle name="Normal 3 28 21" xfId="1542"/>
    <cellStyle name="Normal 3 28 22" xfId="1543"/>
    <cellStyle name="Normal 3 28 23" xfId="1544"/>
    <cellStyle name="Normal 3 28 3" xfId="1545"/>
    <cellStyle name="Normal 3 28 4" xfId="1546"/>
    <cellStyle name="Normal 3 28 5" xfId="1547"/>
    <cellStyle name="Normal 3 28 6" xfId="1548"/>
    <cellStyle name="Normal 3 28 7" xfId="1549"/>
    <cellStyle name="Normal 3 28 8" xfId="1550"/>
    <cellStyle name="Normal 3 28 9" xfId="1551"/>
    <cellStyle name="Normal 3 29" xfId="1552"/>
    <cellStyle name="Normal 3 29 10" xfId="1553"/>
    <cellStyle name="Normal 3 29 11" xfId="1554"/>
    <cellStyle name="Normal 3 29 12" xfId="1555"/>
    <cellStyle name="Normal 3 29 13" xfId="1556"/>
    <cellStyle name="Normal 3 29 14" xfId="1557"/>
    <cellStyle name="Normal 3 29 15" xfId="1558"/>
    <cellStyle name="Normal 3 29 16" xfId="1559"/>
    <cellStyle name="Normal 3 29 17" xfId="1560"/>
    <cellStyle name="Normal 3 29 18" xfId="1561"/>
    <cellStyle name="Normal 3 29 19" xfId="1562"/>
    <cellStyle name="Normal 3 29 2" xfId="1563"/>
    <cellStyle name="Normal 3 29 20" xfId="1564"/>
    <cellStyle name="Normal 3 29 21" xfId="1565"/>
    <cellStyle name="Normal 3 29 22" xfId="1566"/>
    <cellStyle name="Normal 3 29 23" xfId="1567"/>
    <cellStyle name="Normal 3 29 3" xfId="1568"/>
    <cellStyle name="Normal 3 29 4" xfId="1569"/>
    <cellStyle name="Normal 3 29 5" xfId="1570"/>
    <cellStyle name="Normal 3 29 6" xfId="1571"/>
    <cellStyle name="Normal 3 29 7" xfId="1572"/>
    <cellStyle name="Normal 3 29 8" xfId="1573"/>
    <cellStyle name="Normal 3 29 9" xfId="1574"/>
    <cellStyle name="Normal 3 3" xfId="1575"/>
    <cellStyle name="Normal 3 3 10" xfId="1576"/>
    <cellStyle name="Normal 3 3 11" xfId="1577"/>
    <cellStyle name="Normal 3 3 12" xfId="1578"/>
    <cellStyle name="Normal 3 3 13" xfId="1579"/>
    <cellStyle name="Normal 3 3 14" xfId="1580"/>
    <cellStyle name="Normal 3 3 15" xfId="1581"/>
    <cellStyle name="Normal 3 3 16" xfId="1582"/>
    <cellStyle name="Normal 3 3 17" xfId="1583"/>
    <cellStyle name="Normal 3 3 18" xfId="1584"/>
    <cellStyle name="Normal 3 3 19" xfId="1585"/>
    <cellStyle name="Normal 3 3 2" xfId="1586"/>
    <cellStyle name="Normal 3 3 20" xfId="1587"/>
    <cellStyle name="Normal 3 3 21" xfId="1588"/>
    <cellStyle name="Normal 3 3 22" xfId="1589"/>
    <cellStyle name="Normal 3 3 23" xfId="1590"/>
    <cellStyle name="Normal 3 3 3" xfId="1591"/>
    <cellStyle name="Normal 3 3 4" xfId="1592"/>
    <cellStyle name="Normal 3 3 5" xfId="1593"/>
    <cellStyle name="Normal 3 3 6" xfId="1594"/>
    <cellStyle name="Normal 3 3 7" xfId="1595"/>
    <cellStyle name="Normal 3 3 8" xfId="1596"/>
    <cellStyle name="Normal 3 3 9" xfId="1597"/>
    <cellStyle name="Normal 3 30" xfId="1598"/>
    <cellStyle name="Normal 3 30 10" xfId="1599"/>
    <cellStyle name="Normal 3 30 11" xfId="1600"/>
    <cellStyle name="Normal 3 30 12" xfId="1601"/>
    <cellStyle name="Normal 3 30 13" xfId="1602"/>
    <cellStyle name="Normal 3 30 14" xfId="1603"/>
    <cellStyle name="Normal 3 30 15" xfId="1604"/>
    <cellStyle name="Normal 3 30 16" xfId="1605"/>
    <cellStyle name="Normal 3 30 17" xfId="1606"/>
    <cellStyle name="Normal 3 30 18" xfId="1607"/>
    <cellStyle name="Normal 3 30 19" xfId="1608"/>
    <cellStyle name="Normal 3 30 2" xfId="1609"/>
    <cellStyle name="Normal 3 30 20" xfId="1610"/>
    <cellStyle name="Normal 3 30 21" xfId="1611"/>
    <cellStyle name="Normal 3 30 22" xfId="1612"/>
    <cellStyle name="Normal 3 30 23" xfId="1613"/>
    <cellStyle name="Normal 3 30 3" xfId="1614"/>
    <cellStyle name="Normal 3 30 4" xfId="1615"/>
    <cellStyle name="Normal 3 30 5" xfId="1616"/>
    <cellStyle name="Normal 3 30 6" xfId="1617"/>
    <cellStyle name="Normal 3 30 7" xfId="1618"/>
    <cellStyle name="Normal 3 30 8" xfId="1619"/>
    <cellStyle name="Normal 3 30 9" xfId="1620"/>
    <cellStyle name="Normal 3 31" xfId="1621"/>
    <cellStyle name="Normal 3 31 10" xfId="1622"/>
    <cellStyle name="Normal 3 31 11" xfId="1623"/>
    <cellStyle name="Normal 3 31 12" xfId="1624"/>
    <cellStyle name="Normal 3 31 13" xfId="1625"/>
    <cellStyle name="Normal 3 31 14" xfId="1626"/>
    <cellStyle name="Normal 3 31 15" xfId="1627"/>
    <cellStyle name="Normal 3 31 16" xfId="1628"/>
    <cellStyle name="Normal 3 31 17" xfId="1629"/>
    <cellStyle name="Normal 3 31 18" xfId="1630"/>
    <cellStyle name="Normal 3 31 19" xfId="1631"/>
    <cellStyle name="Normal 3 31 2" xfId="1632"/>
    <cellStyle name="Normal 3 31 20" xfId="1633"/>
    <cellStyle name="Normal 3 31 21" xfId="1634"/>
    <cellStyle name="Normal 3 31 22" xfId="1635"/>
    <cellStyle name="Normal 3 31 23" xfId="1636"/>
    <cellStyle name="Normal 3 31 3" xfId="1637"/>
    <cellStyle name="Normal 3 31 4" xfId="1638"/>
    <cellStyle name="Normal 3 31 5" xfId="1639"/>
    <cellStyle name="Normal 3 31 6" xfId="1640"/>
    <cellStyle name="Normal 3 31 7" xfId="1641"/>
    <cellStyle name="Normal 3 31 8" xfId="1642"/>
    <cellStyle name="Normal 3 31 9" xfId="1643"/>
    <cellStyle name="Normal 3 32" xfId="1644"/>
    <cellStyle name="Normal 3 32 10" xfId="1645"/>
    <cellStyle name="Normal 3 32 11" xfId="1646"/>
    <cellStyle name="Normal 3 32 12" xfId="1647"/>
    <cellStyle name="Normal 3 32 13" xfId="1648"/>
    <cellStyle name="Normal 3 32 14" xfId="1649"/>
    <cellStyle name="Normal 3 32 15" xfId="1650"/>
    <cellStyle name="Normal 3 32 16" xfId="1651"/>
    <cellStyle name="Normal 3 32 17" xfId="1652"/>
    <cellStyle name="Normal 3 32 18" xfId="1653"/>
    <cellStyle name="Normal 3 32 19" xfId="1654"/>
    <cellStyle name="Normal 3 32 2" xfId="1655"/>
    <cellStyle name="Normal 3 32 20" xfId="1656"/>
    <cellStyle name="Normal 3 32 21" xfId="1657"/>
    <cellStyle name="Normal 3 32 22" xfId="1658"/>
    <cellStyle name="Normal 3 32 23" xfId="1659"/>
    <cellStyle name="Normal 3 32 3" xfId="1660"/>
    <cellStyle name="Normal 3 32 4" xfId="1661"/>
    <cellStyle name="Normal 3 32 5" xfId="1662"/>
    <cellStyle name="Normal 3 32 6" xfId="1663"/>
    <cellStyle name="Normal 3 32 7" xfId="1664"/>
    <cellStyle name="Normal 3 32 8" xfId="1665"/>
    <cellStyle name="Normal 3 32 9" xfId="1666"/>
    <cellStyle name="Normal 3 33" xfId="1667"/>
    <cellStyle name="Normal 3 33 10" xfId="1668"/>
    <cellStyle name="Normal 3 33 11" xfId="1669"/>
    <cellStyle name="Normal 3 33 12" xfId="1670"/>
    <cellStyle name="Normal 3 33 13" xfId="1671"/>
    <cellStyle name="Normal 3 33 14" xfId="1672"/>
    <cellStyle name="Normal 3 33 15" xfId="1673"/>
    <cellStyle name="Normal 3 33 16" xfId="1674"/>
    <cellStyle name="Normal 3 33 17" xfId="1675"/>
    <cellStyle name="Normal 3 33 18" xfId="1676"/>
    <cellStyle name="Normal 3 33 19" xfId="1677"/>
    <cellStyle name="Normal 3 33 2" xfId="1678"/>
    <cellStyle name="Normal 3 33 20" xfId="1679"/>
    <cellStyle name="Normal 3 33 21" xfId="1680"/>
    <cellStyle name="Normal 3 33 22" xfId="1681"/>
    <cellStyle name="Normal 3 33 23" xfId="1682"/>
    <cellStyle name="Normal 3 33 3" xfId="1683"/>
    <cellStyle name="Normal 3 33 4" xfId="1684"/>
    <cellStyle name="Normal 3 33 5" xfId="1685"/>
    <cellStyle name="Normal 3 33 6" xfId="1686"/>
    <cellStyle name="Normal 3 33 7" xfId="1687"/>
    <cellStyle name="Normal 3 33 8" xfId="1688"/>
    <cellStyle name="Normal 3 33 9" xfId="1689"/>
    <cellStyle name="Normal 3 34" xfId="1690"/>
    <cellStyle name="Normal 3 35" xfId="1691"/>
    <cellStyle name="Normal 3 36" xfId="1692"/>
    <cellStyle name="Normal 3 37" xfId="1693"/>
    <cellStyle name="Normal 3 38" xfId="1694"/>
    <cellStyle name="Normal 3 39" xfId="1695"/>
    <cellStyle name="Normal 3 4" xfId="1696"/>
    <cellStyle name="Normal 3 4 10" xfId="1697"/>
    <cellStyle name="Normal 3 4 11" xfId="1698"/>
    <cellStyle name="Normal 3 4 12" xfId="1699"/>
    <cellStyle name="Normal 3 4 13" xfId="1700"/>
    <cellStyle name="Normal 3 4 14" xfId="1701"/>
    <cellStyle name="Normal 3 4 15" xfId="1702"/>
    <cellStyle name="Normal 3 4 16" xfId="1703"/>
    <cellStyle name="Normal 3 4 17" xfId="1704"/>
    <cellStyle name="Normal 3 4 18" xfId="1705"/>
    <cellStyle name="Normal 3 4 19" xfId="1706"/>
    <cellStyle name="Normal 3 4 2" xfId="1707"/>
    <cellStyle name="Normal 3 4 20" xfId="1708"/>
    <cellStyle name="Normal 3 4 21" xfId="1709"/>
    <cellStyle name="Normal 3 4 22" xfId="1710"/>
    <cellStyle name="Normal 3 4 23" xfId="1711"/>
    <cellStyle name="Normal 3 4 3" xfId="1712"/>
    <cellStyle name="Normal 3 4 4" xfId="1713"/>
    <cellStyle name="Normal 3 4 5" xfId="1714"/>
    <cellStyle name="Normal 3 4 6" xfId="1715"/>
    <cellStyle name="Normal 3 4 7" xfId="1716"/>
    <cellStyle name="Normal 3 4 8" xfId="1717"/>
    <cellStyle name="Normal 3 4 9" xfId="1718"/>
    <cellStyle name="Normal 3 40" xfId="1719"/>
    <cellStyle name="Normal 3 41" xfId="1720"/>
    <cellStyle name="Normal 3 42" xfId="1721"/>
    <cellStyle name="Normal 3 43" xfId="1722"/>
    <cellStyle name="Normal 3 44" xfId="1723"/>
    <cellStyle name="Normal 3 45" xfId="1724"/>
    <cellStyle name="Normal 3 46" xfId="1725"/>
    <cellStyle name="Normal 3 47" xfId="1726"/>
    <cellStyle name="Normal 3 48" xfId="1727"/>
    <cellStyle name="Normal 3 49" xfId="1728"/>
    <cellStyle name="Normal 3 5" xfId="1729"/>
    <cellStyle name="Normal 3 5 10" xfId="1730"/>
    <cellStyle name="Normal 3 5 11" xfId="1731"/>
    <cellStyle name="Normal 3 5 12" xfId="1732"/>
    <cellStyle name="Normal 3 5 13" xfId="1733"/>
    <cellStyle name="Normal 3 5 14" xfId="1734"/>
    <cellStyle name="Normal 3 5 15" xfId="1735"/>
    <cellStyle name="Normal 3 5 16" xfId="1736"/>
    <cellStyle name="Normal 3 5 17" xfId="1737"/>
    <cellStyle name="Normal 3 5 18" xfId="1738"/>
    <cellStyle name="Normal 3 5 19" xfId="1739"/>
    <cellStyle name="Normal 3 5 2" xfId="1740"/>
    <cellStyle name="Normal 3 5 20" xfId="1741"/>
    <cellStyle name="Normal 3 5 21" xfId="1742"/>
    <cellStyle name="Normal 3 5 22" xfId="1743"/>
    <cellStyle name="Normal 3 5 23" xfId="1744"/>
    <cellStyle name="Normal 3 5 3" xfId="1745"/>
    <cellStyle name="Normal 3 5 4" xfId="1746"/>
    <cellStyle name="Normal 3 5 5" xfId="1747"/>
    <cellStyle name="Normal 3 5 6" xfId="1748"/>
    <cellStyle name="Normal 3 5 7" xfId="1749"/>
    <cellStyle name="Normal 3 5 8" xfId="1750"/>
    <cellStyle name="Normal 3 5 9" xfId="1751"/>
    <cellStyle name="Normal 3 50" xfId="1752"/>
    <cellStyle name="Normal 3 51" xfId="1753"/>
    <cellStyle name="Normal 3 52" xfId="1754"/>
    <cellStyle name="Normal 3 53" xfId="1755"/>
    <cellStyle name="Normal 3 54" xfId="1756"/>
    <cellStyle name="Normal 3 55" xfId="1757"/>
    <cellStyle name="Normal 3 56" xfId="1758"/>
    <cellStyle name="Normal 3 57" xfId="1759"/>
    <cellStyle name="Normal 3 58" xfId="1760"/>
    <cellStyle name="Normal 3 59" xfId="1761"/>
    <cellStyle name="Normal 3 6" xfId="1762"/>
    <cellStyle name="Normal 3 6 10" xfId="1763"/>
    <cellStyle name="Normal 3 6 11" xfId="1764"/>
    <cellStyle name="Normal 3 6 12" xfId="1765"/>
    <cellStyle name="Normal 3 6 13" xfId="1766"/>
    <cellStyle name="Normal 3 6 14" xfId="1767"/>
    <cellStyle name="Normal 3 6 15" xfId="1768"/>
    <cellStyle name="Normal 3 6 16" xfId="1769"/>
    <cellStyle name="Normal 3 6 17" xfId="1770"/>
    <cellStyle name="Normal 3 6 18" xfId="1771"/>
    <cellStyle name="Normal 3 6 19" xfId="1772"/>
    <cellStyle name="Normal 3 6 2" xfId="1773"/>
    <cellStyle name="Normal 3 6 20" xfId="1774"/>
    <cellStyle name="Normal 3 6 21" xfId="1775"/>
    <cellStyle name="Normal 3 6 22" xfId="1776"/>
    <cellStyle name="Normal 3 6 23" xfId="1777"/>
    <cellStyle name="Normal 3 6 3" xfId="1778"/>
    <cellStyle name="Normal 3 6 4" xfId="1779"/>
    <cellStyle name="Normal 3 6 5" xfId="1780"/>
    <cellStyle name="Normal 3 6 6" xfId="1781"/>
    <cellStyle name="Normal 3 6 7" xfId="1782"/>
    <cellStyle name="Normal 3 6 8" xfId="1783"/>
    <cellStyle name="Normal 3 6 9" xfId="1784"/>
    <cellStyle name="Normal 3 60" xfId="1785"/>
    <cellStyle name="Normal 3 61" xfId="1786"/>
    <cellStyle name="Normal 3 62" xfId="1787"/>
    <cellStyle name="Normal 3 63" xfId="1788"/>
    <cellStyle name="Normal 3 64" xfId="1789"/>
    <cellStyle name="Normal 3 65" xfId="1790"/>
    <cellStyle name="Normal 3 66" xfId="1791"/>
    <cellStyle name="Normal 3 66 2" xfId="1792"/>
    <cellStyle name="Normal 3 67" xfId="1978"/>
    <cellStyle name="Normal 3 7" xfId="1793"/>
    <cellStyle name="Normal 3 7 10" xfId="1794"/>
    <cellStyle name="Normal 3 7 11" xfId="1795"/>
    <cellStyle name="Normal 3 7 12" xfId="1796"/>
    <cellStyle name="Normal 3 7 13" xfId="1797"/>
    <cellStyle name="Normal 3 7 14" xfId="1798"/>
    <cellStyle name="Normal 3 7 15" xfId="1799"/>
    <cellStyle name="Normal 3 7 16" xfId="1800"/>
    <cellStyle name="Normal 3 7 17" xfId="1801"/>
    <cellStyle name="Normal 3 7 18" xfId="1802"/>
    <cellStyle name="Normal 3 7 19" xfId="1803"/>
    <cellStyle name="Normal 3 7 2" xfId="1804"/>
    <cellStyle name="Normal 3 7 20" xfId="1805"/>
    <cellStyle name="Normal 3 7 21" xfId="1806"/>
    <cellStyle name="Normal 3 7 22" xfId="1807"/>
    <cellStyle name="Normal 3 7 23" xfId="1808"/>
    <cellStyle name="Normal 3 7 3" xfId="1809"/>
    <cellStyle name="Normal 3 7 4" xfId="1810"/>
    <cellStyle name="Normal 3 7 5" xfId="1811"/>
    <cellStyle name="Normal 3 7 6" xfId="1812"/>
    <cellStyle name="Normal 3 7 7" xfId="1813"/>
    <cellStyle name="Normal 3 7 8" xfId="1814"/>
    <cellStyle name="Normal 3 7 9" xfId="1815"/>
    <cellStyle name="Normal 3 8" xfId="1816"/>
    <cellStyle name="Normal 3 8 10" xfId="1817"/>
    <cellStyle name="Normal 3 8 11" xfId="1818"/>
    <cellStyle name="Normal 3 8 12" xfId="1819"/>
    <cellStyle name="Normal 3 8 13" xfId="1820"/>
    <cellStyle name="Normal 3 8 14" xfId="1821"/>
    <cellStyle name="Normal 3 8 15" xfId="1822"/>
    <cellStyle name="Normal 3 8 16" xfId="1823"/>
    <cellStyle name="Normal 3 8 17" xfId="1824"/>
    <cellStyle name="Normal 3 8 18" xfId="1825"/>
    <cellStyle name="Normal 3 8 19" xfId="1826"/>
    <cellStyle name="Normal 3 8 2" xfId="1827"/>
    <cellStyle name="Normal 3 8 20" xfId="1828"/>
    <cellStyle name="Normal 3 8 21" xfId="1829"/>
    <cellStyle name="Normal 3 8 22" xfId="1830"/>
    <cellStyle name="Normal 3 8 23" xfId="1831"/>
    <cellStyle name="Normal 3 8 3" xfId="1832"/>
    <cellStyle name="Normal 3 8 4" xfId="1833"/>
    <cellStyle name="Normal 3 8 5" xfId="1834"/>
    <cellStyle name="Normal 3 8 6" xfId="1835"/>
    <cellStyle name="Normal 3 8 7" xfId="1836"/>
    <cellStyle name="Normal 3 8 8" xfId="1837"/>
    <cellStyle name="Normal 3 8 9" xfId="1838"/>
    <cellStyle name="Normal 3 9" xfId="1839"/>
    <cellStyle name="Normal 3 9 10" xfId="1840"/>
    <cellStyle name="Normal 3 9 11" xfId="1841"/>
    <cellStyle name="Normal 3 9 12" xfId="1842"/>
    <cellStyle name="Normal 3 9 13" xfId="1843"/>
    <cellStyle name="Normal 3 9 14" xfId="1844"/>
    <cellStyle name="Normal 3 9 15" xfId="1845"/>
    <cellStyle name="Normal 3 9 16" xfId="1846"/>
    <cellStyle name="Normal 3 9 17" xfId="1847"/>
    <cellStyle name="Normal 3 9 18" xfId="1848"/>
    <cellStyle name="Normal 3 9 19" xfId="1849"/>
    <cellStyle name="Normal 3 9 2" xfId="1850"/>
    <cellStyle name="Normal 3 9 20" xfId="1851"/>
    <cellStyle name="Normal 3 9 21" xfId="1852"/>
    <cellStyle name="Normal 3 9 22" xfId="1853"/>
    <cellStyle name="Normal 3 9 23" xfId="1854"/>
    <cellStyle name="Normal 3 9 3" xfId="1855"/>
    <cellStyle name="Normal 3 9 4" xfId="1856"/>
    <cellStyle name="Normal 3 9 5" xfId="1857"/>
    <cellStyle name="Normal 3 9 6" xfId="1858"/>
    <cellStyle name="Normal 3 9 7" xfId="1859"/>
    <cellStyle name="Normal 3 9 8" xfId="1860"/>
    <cellStyle name="Normal 3 9 9" xfId="1861"/>
    <cellStyle name="Normal 4" xfId="1862"/>
    <cellStyle name="Normal 4 2" xfId="1863"/>
    <cellStyle name="Normal 4 3" xfId="1864"/>
    <cellStyle name="Normal 4 4" xfId="1865"/>
    <cellStyle name="Normal 5" xfId="1866"/>
    <cellStyle name="Normal 5 10" xfId="1867"/>
    <cellStyle name="Normal 5 11" xfId="1868"/>
    <cellStyle name="Normal 5 12" xfId="1869"/>
    <cellStyle name="Normal 5 13" xfId="1870"/>
    <cellStyle name="Normal 5 14" xfId="1871"/>
    <cellStyle name="Normal 5 15" xfId="1872"/>
    <cellStyle name="Normal 5 16" xfId="1873"/>
    <cellStyle name="Normal 5 17" xfId="1874"/>
    <cellStyle name="Normal 5 18" xfId="1875"/>
    <cellStyle name="Normal 5 19" xfId="1876"/>
    <cellStyle name="Normal 5 2" xfId="1877"/>
    <cellStyle name="Normal 5 2 10" xfId="1878"/>
    <cellStyle name="Normal 5 2 11" xfId="1879"/>
    <cellStyle name="Normal 5 2 12" xfId="1880"/>
    <cellStyle name="Normal 5 2 13" xfId="1881"/>
    <cellStyle name="Normal 5 2 14" xfId="1882"/>
    <cellStyle name="Normal 5 2 15" xfId="1883"/>
    <cellStyle name="Normal 5 2 16" xfId="1884"/>
    <cellStyle name="Normal 5 2 17" xfId="1885"/>
    <cellStyle name="Normal 5 2 18" xfId="1886"/>
    <cellStyle name="Normal 5 2 19" xfId="1887"/>
    <cellStyle name="Normal 5 2 2" xfId="1888"/>
    <cellStyle name="Normal 5 2 20" xfId="1889"/>
    <cellStyle name="Normal 5 2 21" xfId="1890"/>
    <cellStyle name="Normal 5 2 22" xfId="1891"/>
    <cellStyle name="Normal 5 2 23" xfId="1892"/>
    <cellStyle name="Normal 5 2 3" xfId="1893"/>
    <cellStyle name="Normal 5 2 4" xfId="1894"/>
    <cellStyle name="Normal 5 2 5" xfId="1895"/>
    <cellStyle name="Normal 5 2 6" xfId="1896"/>
    <cellStyle name="Normal 5 2 7" xfId="1897"/>
    <cellStyle name="Normal 5 2 8" xfId="1898"/>
    <cellStyle name="Normal 5 2 9" xfId="1899"/>
    <cellStyle name="Normal 5 20" xfId="1900"/>
    <cellStyle name="Normal 5 21" xfId="1901"/>
    <cellStyle name="Normal 5 22" xfId="1902"/>
    <cellStyle name="Normal 5 23" xfId="1903"/>
    <cellStyle name="Normal 5 24" xfId="1904"/>
    <cellStyle name="Normal 5 3" xfId="1905"/>
    <cellStyle name="Normal 5 4" xfId="1906"/>
    <cellStyle name="Normal 5 5" xfId="1907"/>
    <cellStyle name="Normal 5 6" xfId="1908"/>
    <cellStyle name="Normal 5 7" xfId="1909"/>
    <cellStyle name="Normal 5 8" xfId="1910"/>
    <cellStyle name="Normal 5 9" xfId="1911"/>
    <cellStyle name="Normal 6" xfId="1912"/>
    <cellStyle name="Normal 7" xfId="1913"/>
    <cellStyle name="Normal 7 10" xfId="1914"/>
    <cellStyle name="Normal 7 11" xfId="1915"/>
    <cellStyle name="Normal 7 12" xfId="1916"/>
    <cellStyle name="Normal 7 13" xfId="1917"/>
    <cellStyle name="Normal 7 14" xfId="1918"/>
    <cellStyle name="Normal 7 15" xfId="1919"/>
    <cellStyle name="Normal 7 16" xfId="1920"/>
    <cellStyle name="Normal 7 17" xfId="1921"/>
    <cellStyle name="Normal 7 18" xfId="1922"/>
    <cellStyle name="Normal 7 19" xfId="1923"/>
    <cellStyle name="Normal 7 2" xfId="1924"/>
    <cellStyle name="Normal 7 2 10" xfId="1925"/>
    <cellStyle name="Normal 7 2 11" xfId="1926"/>
    <cellStyle name="Normal 7 2 12" xfId="1927"/>
    <cellStyle name="Normal 7 2 13" xfId="1928"/>
    <cellStyle name="Normal 7 2 14" xfId="1929"/>
    <cellStyle name="Normal 7 2 15" xfId="1930"/>
    <cellStyle name="Normal 7 2 16" xfId="1931"/>
    <cellStyle name="Normal 7 2 17" xfId="1932"/>
    <cellStyle name="Normal 7 2 18" xfId="1933"/>
    <cellStyle name="Normal 7 2 19" xfId="1934"/>
    <cellStyle name="Normal 7 2 2" xfId="1935"/>
    <cellStyle name="Normal 7 2 20" xfId="1936"/>
    <cellStyle name="Normal 7 2 21" xfId="1937"/>
    <cellStyle name="Normal 7 2 22" xfId="1938"/>
    <cellStyle name="Normal 7 2 23" xfId="1939"/>
    <cellStyle name="Normal 7 2 3" xfId="1940"/>
    <cellStyle name="Normal 7 2 4" xfId="1941"/>
    <cellStyle name="Normal 7 2 5" xfId="1942"/>
    <cellStyle name="Normal 7 2 6" xfId="1943"/>
    <cellStyle name="Normal 7 2 7" xfId="1944"/>
    <cellStyle name="Normal 7 2 8" xfId="1945"/>
    <cellStyle name="Normal 7 2 9" xfId="1946"/>
    <cellStyle name="Normal 7 20" xfId="1947"/>
    <cellStyle name="Normal 7 21" xfId="1948"/>
    <cellStyle name="Normal 7 22" xfId="1949"/>
    <cellStyle name="Normal 7 23" xfId="1950"/>
    <cellStyle name="Normal 7 24" xfId="1951"/>
    <cellStyle name="Normal 7 3" xfId="1952"/>
    <cellStyle name="Normal 7 4" xfId="1953"/>
    <cellStyle name="Normal 7 5" xfId="1954"/>
    <cellStyle name="Normal 7 6" xfId="1955"/>
    <cellStyle name="Normal 7 7" xfId="1956"/>
    <cellStyle name="Normal 7 8" xfId="1957"/>
    <cellStyle name="Normal 7 9" xfId="1958"/>
    <cellStyle name="Normal 8" xfId="1959"/>
    <cellStyle name="Normal 9" xfId="1960"/>
    <cellStyle name="Normal 9 2" xfId="1976"/>
    <cellStyle name="Note 2" xfId="1961"/>
    <cellStyle name="Output 2" xfId="1962"/>
    <cellStyle name="Percent 2" xfId="1963"/>
    <cellStyle name="Percent 3" xfId="1964"/>
    <cellStyle name="Percent 3 2" xfId="1977"/>
    <cellStyle name="Percent 4" xfId="1965"/>
    <cellStyle name="Title 2" xfId="1966"/>
    <cellStyle name="Title 3" xfId="1967"/>
    <cellStyle name="Total 2" xfId="1968"/>
    <cellStyle name="Warning Text 2" xfId="1969"/>
  </cellStyles>
  <dxfs count="0"/>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0</xdr:colOff>
      <xdr:row>0</xdr:row>
      <xdr:rowOff>0</xdr:rowOff>
    </xdr:from>
    <xdr:to>
      <xdr:col>25</xdr:col>
      <xdr:colOff>0</xdr:colOff>
      <xdr:row>50</xdr:row>
      <xdr:rowOff>0</xdr:rowOff>
    </xdr:to>
    <xdr:sp macro="" textlink="">
      <xdr:nvSpPr>
        <xdr:cNvPr id="3" name="TextBox 2"/>
        <xdr:cNvSpPr txBox="1"/>
      </xdr:nvSpPr>
      <xdr:spPr>
        <a:xfrm>
          <a:off x="8153400" y="0"/>
          <a:ext cx="7086600" cy="977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Palatino Linotype" pitchFamily="18" charset="0"/>
            </a:rPr>
            <a:t>Introduction</a:t>
          </a:r>
        </a:p>
        <a:p>
          <a:endParaRPr lang="en-US" sz="1200">
            <a:latin typeface="Palatino Linotype" pitchFamily="18" charset="0"/>
          </a:endParaRPr>
        </a:p>
        <a:p>
          <a:r>
            <a:rPr lang="en-US" sz="1000">
              <a:latin typeface="Palatino Linotype" pitchFamily="18" charset="0"/>
            </a:rPr>
            <a:t>This workbook presents the results of the Third Phase Incremental Cost Study (ICS3) commissioned by the Evaluation, Measurement and Verification (EM&amp;V) Forum Research Subcommittee (Subcommittee) to investigate and update incremental costs for a number of common prescriptive measures employed in energy efficiency programs. ICS Phase Three follows the Phase One 2010-2011 Incremental Cost Study, and the Phase Two research conducted in 2012 -2013.  The prior studies can be found at http://neep.org/forum.  </a:t>
          </a:r>
        </a:p>
        <a:p>
          <a:endParaRPr lang="en-US" sz="1000">
            <a:latin typeface="Palatino Linotype" pitchFamily="18" charset="0"/>
          </a:endParaRPr>
        </a:p>
        <a:p>
          <a:r>
            <a:rPr lang="en-US" sz="1000">
              <a:latin typeface="Palatino Linotype" pitchFamily="18" charset="0"/>
            </a:rPr>
            <a:t>The study’s overall goal was to determine baseline and efficient measure costs for a series of energy efficiency measures of interest to the Subcommittee as well as the incremental costs of moving from baseline to efficient measures. The incremental cost is relevant for new construction and replace on burnout scenarios.  The full cost was also calculated for measures that are used in retrofit scenarios. The Phase Three project investigated five additional measures, selected through a process that reviewed 32 potential measures and ranked them on a multi-criteria basis. The final candidate measures were reviewed by Navigant Consulting, Inc. (Navigant) technology experts, Northeast Energy Efficiency Partnerships, Inc. (NEEP) advisors, project sponsor peer reviewers, with final approval by the EM&amp;V Research Subcommittee.</a:t>
          </a:r>
        </a:p>
        <a:p>
          <a:endParaRPr lang="en-US" sz="1000">
            <a:latin typeface="Palatino Linotype" pitchFamily="18"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a:latin typeface="Palatino Linotype" pitchFamily="18" charset="0"/>
            </a:rPr>
            <a:t>Measure level results are available by selecting the links to the right or selecting the individual tab within the workbook. Measure level results and background can be viewed by clicking on the README link and for a summary of the results refer to the Results link.  Please note that complete measure level workbooks are also available for review (at http://neep.org/forum).</a:t>
          </a:r>
        </a:p>
        <a:p>
          <a:pPr marL="0" marR="0" indent="0" defTabSz="914400" eaLnBrk="1" fontAlgn="auto" latinLnBrk="0" hangingPunct="1">
            <a:lnSpc>
              <a:spcPct val="100000"/>
            </a:lnSpc>
            <a:spcBef>
              <a:spcPts val="0"/>
            </a:spcBef>
            <a:spcAft>
              <a:spcPts val="0"/>
            </a:spcAft>
            <a:buClrTx/>
            <a:buSzTx/>
            <a:buFontTx/>
            <a:buNone/>
            <a:tabLst/>
            <a:defRPr/>
          </a:pPr>
          <a:endParaRPr lang="en-US" sz="1200">
            <a:latin typeface="Palatino Linotype" pitchFamily="18" charset="0"/>
          </a:endParaRPr>
        </a:p>
        <a:p>
          <a:r>
            <a:rPr lang="en-US" sz="1400" b="1">
              <a:solidFill>
                <a:schemeClr val="dk1"/>
              </a:solidFill>
              <a:latin typeface="Palatino Linotype" pitchFamily="18" charset="0"/>
              <a:ea typeface="+mn-ea"/>
              <a:cs typeface="+mn-cs"/>
            </a:rPr>
            <a:t>Key Definitions   </a:t>
          </a:r>
          <a:r>
            <a:rPr lang="en-US" sz="1200">
              <a:solidFill>
                <a:schemeClr val="dk1"/>
              </a:solidFill>
              <a:latin typeface="Palatino Linotype" pitchFamily="18" charset="0"/>
              <a:ea typeface="+mn-ea"/>
              <a:cs typeface="+mn-cs"/>
            </a:rPr>
            <a:t/>
          </a:r>
          <a:br>
            <a:rPr lang="en-US" sz="1200">
              <a:solidFill>
                <a:schemeClr val="dk1"/>
              </a:solidFill>
              <a:latin typeface="Palatino Linotype" pitchFamily="18" charset="0"/>
              <a:ea typeface="+mn-ea"/>
              <a:cs typeface="+mn-cs"/>
            </a:rPr>
          </a:br>
          <a:r>
            <a:rPr lang="en-US" sz="1200">
              <a:solidFill>
                <a:schemeClr val="dk1"/>
              </a:solidFill>
              <a:latin typeface="Palatino Linotype" pitchFamily="18" charset="0"/>
              <a:ea typeface="+mn-ea"/>
              <a:cs typeface="+mn-cs"/>
            </a:rPr>
            <a:t/>
          </a:r>
          <a:br>
            <a:rPr lang="en-US" sz="1200">
              <a:solidFill>
                <a:schemeClr val="dk1"/>
              </a:solidFill>
              <a:latin typeface="Palatino Linotype" pitchFamily="18" charset="0"/>
              <a:ea typeface="+mn-ea"/>
              <a:cs typeface="+mn-cs"/>
            </a:rPr>
          </a:br>
          <a:r>
            <a:rPr lang="en-US" sz="1000">
              <a:solidFill>
                <a:schemeClr val="dk1"/>
              </a:solidFill>
              <a:latin typeface="Palatino Linotype" pitchFamily="18" charset="0"/>
              <a:ea typeface="+mn-ea"/>
              <a:cs typeface="+mn-cs"/>
            </a:rPr>
            <a:t>Retrofit (RET) – replacing a working system with a new technology or installing a technology that was not there before </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Replace-on-burnout (ROB) – replacing a technology at the end of its useful life</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New construction (NEW) – installing a technology in a new construction or major renovation project.</a:t>
          </a:r>
        </a:p>
        <a:p>
          <a:r>
            <a:rPr lang="en-US" sz="1000">
              <a:solidFill>
                <a:schemeClr val="dk1"/>
              </a:solidFill>
              <a:latin typeface="Palatino Linotype" pitchFamily="18" charset="0"/>
              <a:ea typeface="+mn-ea"/>
              <a:cs typeface="+mn-cs"/>
            </a:rPr>
            <a:t/>
          </a:r>
          <a:br>
            <a:rPr lang="en-US" sz="1000">
              <a:solidFill>
                <a:schemeClr val="dk1"/>
              </a:solidFill>
              <a:latin typeface="Palatino Linotype" pitchFamily="18" charset="0"/>
              <a:ea typeface="+mn-ea"/>
              <a:cs typeface="+mn-cs"/>
            </a:rPr>
          </a:br>
          <a:r>
            <a:rPr lang="en-US" sz="1000">
              <a:solidFill>
                <a:schemeClr val="dk1"/>
              </a:solidFill>
              <a:latin typeface="Palatino Linotype" pitchFamily="18" charset="0"/>
              <a:ea typeface="+mn-ea"/>
              <a:cs typeface="+mn-cs"/>
            </a:rPr>
            <a:t>Incremental measure cost = (efficient material cost + efficient</a:t>
          </a:r>
          <a:r>
            <a:rPr lang="en-US" sz="1000" baseline="0">
              <a:solidFill>
                <a:schemeClr val="dk1"/>
              </a:solidFill>
              <a:latin typeface="Palatino Linotype" pitchFamily="18" charset="0"/>
              <a:ea typeface="+mn-ea"/>
              <a:cs typeface="+mn-cs"/>
            </a:rPr>
            <a:t> labor cost)</a:t>
          </a:r>
          <a:r>
            <a:rPr lang="en-US" sz="1000">
              <a:solidFill>
                <a:schemeClr val="dk1"/>
              </a:solidFill>
              <a:latin typeface="Palatino Linotype" pitchFamily="18" charset="0"/>
              <a:ea typeface="+mn-ea"/>
              <a:cs typeface="+mn-cs"/>
            </a:rPr>
            <a:t> - (baseline material cost +baseline labor</a:t>
          </a:r>
          <a:r>
            <a:rPr lang="en-US" sz="1000" baseline="0">
              <a:solidFill>
                <a:schemeClr val="dk1"/>
              </a:solidFill>
              <a:latin typeface="Palatino Linotype" pitchFamily="18" charset="0"/>
              <a:ea typeface="+mn-ea"/>
              <a:cs typeface="+mn-cs"/>
            </a:rPr>
            <a:t> costs)</a:t>
          </a:r>
          <a:endParaRPr lang="en-US" sz="1000">
            <a:solidFill>
              <a:schemeClr val="dk1"/>
            </a:solidFill>
            <a:latin typeface="Palatino Linotype" pitchFamily="18" charset="0"/>
            <a:ea typeface="+mn-ea"/>
            <a:cs typeface="+mn-cs"/>
          </a:endParaRPr>
        </a:p>
        <a:p>
          <a:r>
            <a:rPr lang="en-US" sz="1200">
              <a:solidFill>
                <a:schemeClr val="dk1"/>
              </a:solidFill>
              <a:latin typeface="Palatino Linotype" pitchFamily="18" charset="0"/>
              <a:ea typeface="+mn-ea"/>
              <a:cs typeface="+mn-cs"/>
            </a:rPr>
            <a:t/>
          </a:r>
          <a:br>
            <a:rPr lang="en-US" sz="1200">
              <a:solidFill>
                <a:schemeClr val="dk1"/>
              </a:solidFill>
              <a:latin typeface="Palatino Linotype" pitchFamily="18" charset="0"/>
              <a:ea typeface="+mn-ea"/>
              <a:cs typeface="+mn-cs"/>
            </a:rPr>
          </a:br>
          <a:r>
            <a:rPr lang="en-US" sz="1400" b="1">
              <a:solidFill>
                <a:schemeClr val="dk1"/>
              </a:solidFill>
              <a:latin typeface="Palatino Linotype" pitchFamily="18" charset="0"/>
              <a:ea typeface="+mn-ea"/>
              <a:cs typeface="+mn-cs"/>
            </a:rPr>
            <a:t>Regional Differences </a:t>
          </a:r>
          <a:r>
            <a:rPr lang="en-US" sz="1200">
              <a:latin typeface="Palatino Linotype" pitchFamily="18" charset="0"/>
            </a:rPr>
            <a:t/>
          </a:r>
          <a:br>
            <a:rPr lang="en-US" sz="1200">
              <a:latin typeface="Palatino Linotype" pitchFamily="18" charset="0"/>
            </a:rPr>
          </a:br>
          <a:r>
            <a:rPr lang="en-US" sz="1200">
              <a:latin typeface="Palatino Linotype" pitchFamily="18" charset="0"/>
            </a:rPr>
            <a:t/>
          </a:r>
          <a:br>
            <a:rPr lang="en-US" sz="1200">
              <a:latin typeface="Palatino Linotype" pitchFamily="18" charset="0"/>
            </a:rPr>
          </a:br>
          <a:r>
            <a:rPr lang="en-US" sz="1000">
              <a:solidFill>
                <a:schemeClr val="dk1"/>
              </a:solidFill>
              <a:latin typeface="Palatino Linotype" pitchFamily="18" charset="0"/>
              <a:ea typeface="+mn-ea"/>
              <a:cs typeface="+mn-cs"/>
            </a:rPr>
            <a:t>The nine states and District of Columbia involved in the ICS covered six markets identified by the project team, using data from R.S. Means. The study included New England, New York, and the Mid-Atlantic States of Maryland and Delaware, as well as the District of Columbia. The Figure below shows the six markets identified. </a:t>
          </a:r>
          <a:r>
            <a:rPr lang="en-US" sz="1400">
              <a:solidFill>
                <a:schemeClr val="dk1"/>
              </a:solidFill>
              <a:latin typeface="Palatino Linotype" pitchFamily="18" charset="0"/>
              <a:ea typeface="+mn-ea"/>
              <a:cs typeface="+mn-cs"/>
            </a:rPr>
            <a:t/>
          </a:r>
          <a:br>
            <a:rPr lang="en-US" sz="1400">
              <a:solidFill>
                <a:schemeClr val="dk1"/>
              </a:solidFill>
              <a:latin typeface="Palatino Linotype" pitchFamily="18" charset="0"/>
              <a:ea typeface="+mn-ea"/>
              <a:cs typeface="+mn-cs"/>
            </a:rPr>
          </a:br>
          <a:r>
            <a:rPr lang="en-US" sz="1400">
              <a:solidFill>
                <a:schemeClr val="dk1"/>
              </a:solidFill>
              <a:latin typeface="Palatino Linotype" pitchFamily="18" charset="0"/>
              <a:ea typeface="+mn-ea"/>
              <a:cs typeface="+mn-cs"/>
            </a:rPr>
            <a:t/>
          </a:r>
          <a:br>
            <a:rPr lang="en-US" sz="1400">
              <a:solidFill>
                <a:schemeClr val="dk1"/>
              </a:solidFill>
              <a:latin typeface="Palatino Linotype" pitchFamily="18" charset="0"/>
              <a:ea typeface="+mn-ea"/>
              <a:cs typeface="+mn-cs"/>
            </a:rPr>
          </a:br>
          <a:endParaRPr lang="en-US" sz="1400">
            <a:solidFill>
              <a:schemeClr val="dk1"/>
            </a:solidFill>
            <a:latin typeface="Palatino Linotype" pitchFamily="18" charset="0"/>
            <a:ea typeface="+mn-ea"/>
            <a:cs typeface="+mn-cs"/>
          </a:endParaRPr>
        </a:p>
      </xdr:txBody>
    </xdr:sp>
    <xdr:clientData/>
  </xdr:twoCellAnchor>
  <xdr:twoCellAnchor editAs="oneCell">
    <xdr:from>
      <xdr:col>13</xdr:col>
      <xdr:colOff>59531</xdr:colOff>
      <xdr:row>35</xdr:row>
      <xdr:rowOff>49995</xdr:rowOff>
    </xdr:from>
    <xdr:to>
      <xdr:col>20</xdr:col>
      <xdr:colOff>182879</xdr:colOff>
      <xdr:row>49</xdr:row>
      <xdr:rowOff>118575</xdr:rowOff>
    </xdr:to>
    <xdr:pic>
      <xdr:nvPicPr>
        <xdr:cNvPr id="15" name="Picture 14"/>
        <xdr:cNvPicPr>
          <a:picLocks noChangeAspect="1"/>
        </xdr:cNvPicPr>
      </xdr:nvPicPr>
      <xdr:blipFill>
        <a:blip xmlns:r="http://schemas.openxmlformats.org/officeDocument/2006/relationships" r:embed="rId1"/>
        <a:stretch>
          <a:fillRect/>
        </a:stretch>
      </xdr:blipFill>
      <xdr:spPr>
        <a:xfrm>
          <a:off x="8212931" y="6965145"/>
          <a:ext cx="4257198" cy="2735580"/>
        </a:xfrm>
        <a:prstGeom prst="rect">
          <a:avLst/>
        </a:prstGeom>
      </xdr:spPr>
    </xdr:pic>
    <xdr:clientData/>
  </xdr:twoCellAnchor>
  <xdr:twoCellAnchor editAs="oneCell">
    <xdr:from>
      <xdr:col>0</xdr:col>
      <xdr:colOff>0</xdr:colOff>
      <xdr:row>0</xdr:row>
      <xdr:rowOff>0</xdr:rowOff>
    </xdr:from>
    <xdr:to>
      <xdr:col>12</xdr:col>
      <xdr:colOff>0</xdr:colOff>
      <xdr:row>49</xdr:row>
      <xdr:rowOff>180975</xdr:rowOff>
    </xdr:to>
    <xdr:pic>
      <xdr:nvPicPr>
        <xdr:cNvPr id="2" name="Picture 1"/>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25" r="5303"/>
        <a:stretch/>
      </xdr:blipFill>
      <xdr:spPr>
        <a:xfrm>
          <a:off x="0" y="0"/>
          <a:ext cx="7086600" cy="9772650"/>
        </a:xfrm>
        <a:prstGeom prst="rect">
          <a:avLst/>
        </a:prstGeom>
        <a:ln>
          <a:solidFill>
            <a:schemeClr val="bg1">
              <a:lumMod val="75000"/>
            </a:schemeClr>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598715</xdr:colOff>
      <xdr:row>1</xdr:row>
      <xdr:rowOff>32815</xdr:rowOff>
    </xdr:from>
    <xdr:to>
      <xdr:col>15</xdr:col>
      <xdr:colOff>778808</xdr:colOff>
      <xdr:row>4</xdr:row>
      <xdr:rowOff>342900</xdr:rowOff>
    </xdr:to>
    <xdr:sp macro="" textlink="">
      <xdr:nvSpPr>
        <xdr:cNvPr id="2" name="TextBox 1"/>
        <xdr:cNvSpPr txBox="1"/>
      </xdr:nvSpPr>
      <xdr:spPr>
        <a:xfrm>
          <a:off x="598715" y="328090"/>
          <a:ext cx="14277093" cy="1338785"/>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Residential Heat Pump</a:t>
          </a:r>
          <a:r>
            <a:rPr lang="en-US" sz="1100" baseline="0">
              <a:solidFill>
                <a:schemeClr val="dk1"/>
              </a:solidFill>
              <a:latin typeface="+mn-lt"/>
              <a:ea typeface="+mn-ea"/>
              <a:cs typeface="+mn-cs"/>
            </a:rPr>
            <a:t> Water </a:t>
          </a:r>
          <a:r>
            <a:rPr lang="en-US" sz="1100">
              <a:solidFill>
                <a:schemeClr val="dk1"/>
              </a:solidFill>
              <a:latin typeface="+mn-lt"/>
              <a:ea typeface="+mn-ea"/>
              <a:cs typeface="+mn-cs"/>
            </a:rPr>
            <a:t>Heater</a:t>
          </a:r>
          <a:r>
            <a:rPr lang="en-US" sz="1100" baseline="0">
              <a:solidFill>
                <a:schemeClr val="dk1"/>
              </a:solidFill>
              <a:latin typeface="+mn-lt"/>
              <a:ea typeface="+mn-ea"/>
              <a:cs typeface="+mn-cs"/>
            </a:rPr>
            <a:t> cost data collected in primary research are presented here. Data represents two in-depth interviews to understand the installation process and related costs. Also, program tracking data from various jurisdictions support these in-depth interviews. Equipment and labor costs are adjusted to reflect Base Cost Factor values </a:t>
          </a:r>
          <a:r>
            <a:rPr lang="en-US" sz="1100">
              <a:solidFill>
                <a:schemeClr val="dk1"/>
              </a:solidFill>
              <a:latin typeface="+mn-lt"/>
              <a:ea typeface="+mn-ea"/>
              <a:cs typeface="+mn-cs"/>
            </a:rPr>
            <a:t>based on RSMeans City Cost Indexes (CCI).  A</a:t>
          </a:r>
          <a:r>
            <a:rPr lang="en-US" sz="1100" baseline="0">
              <a:solidFill>
                <a:schemeClr val="dk1"/>
              </a:solidFill>
              <a:latin typeface="+mn-lt"/>
              <a:ea typeface="+mn-ea"/>
              <a:cs typeface="+mn-cs"/>
            </a:rPr>
            <a:t> linear regression based on gallon size was used to develop the material costs for the most common efficiency levels (energy factor) found in NEEP's market area for the efficient and baseline cases. The analysis determined that efficiency (among the heat pump water heaters and separately among the baseline water heaters) is not a significant driver of cost. This analysis reviewed a range of storage volumes, 50 to 80 gallons. Two installation scenarios were analyzed.  A standard installation where a heat pump water replaces an electric storage water heater in-kind.  This assumes minimal reworking of electrical systems and site conditions, minimal work for venting requirements. Second, a complex installation where a heat pump water heater requires significant reworking of electrical systems, site conditions, and/or venting needs to facilitate the heat pump water heater operations that rely on extracting heat energy from the surrounding air.  The analysis also determined that fuel switching does not typically occur. That is, contractors indicated that heat pump waters do not normally replace existing gas-fired water heaters. Therefore, the analysis excludes a review of fuel switching and only considers an electric water heater baseline scenario.</a:t>
          </a:r>
          <a:endParaRPr lang="en-US" sz="1100"/>
        </a:p>
      </xdr:txBody>
    </xdr:sp>
    <xdr:clientData/>
  </xdr:twoCellAnchor>
  <xdr:twoCellAnchor>
    <xdr:from>
      <xdr:col>127</xdr:col>
      <xdr:colOff>40821</xdr:colOff>
      <xdr:row>16</xdr:row>
      <xdr:rowOff>27213</xdr:rowOff>
    </xdr:from>
    <xdr:to>
      <xdr:col>131</xdr:col>
      <xdr:colOff>40821</xdr:colOff>
      <xdr:row>26</xdr:row>
      <xdr:rowOff>108856</xdr:rowOff>
    </xdr:to>
    <xdr:sp macro="" textlink="">
      <xdr:nvSpPr>
        <xdr:cNvPr id="3" name="TextBox 2"/>
        <xdr:cNvSpPr txBox="1"/>
      </xdr:nvSpPr>
      <xdr:spPr>
        <a:xfrm>
          <a:off x="149078496" y="5446938"/>
          <a:ext cx="5457825" cy="3158218"/>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300" b="1"/>
            <a:t>Observations:</a:t>
          </a:r>
        </a:p>
        <a:p>
          <a:r>
            <a:rPr lang="en-US" sz="1300"/>
            <a:t>1.  Contractors</a:t>
          </a:r>
          <a:r>
            <a:rPr lang="en-US" sz="1300" baseline="0"/>
            <a:t> indicated that additional ancillary costs exist (and Navigant captures these within the labor costs). These include copper fittings, condensate pumps, permits, and overhead.</a:t>
          </a:r>
        </a:p>
        <a:p>
          <a:r>
            <a:rPr lang="en-US" sz="1300" baseline="0"/>
            <a:t>2. Contractors indicated that costs can vary for sites. Additional costs relate to complex installations requiring site finishing (e.g., work in a finished basement), additional electrical work, and venting. These are often needed when converting from resistance electric to heat pump water heaters. Specifically, HPWHs require sufficient air flow and removal of condensate created from operations that condense water vapor similar to a dehumidifier.</a:t>
          </a:r>
        </a:p>
        <a:p>
          <a:r>
            <a:rPr lang="en-US" sz="1300" baseline="0"/>
            <a:t>3. Navigant observed cost variations across the ranges of Energy Factors and gallon sizes. Navigant estimates that gallon size drives cost and Energy Factor is not a significant influencer.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266699</xdr:rowOff>
    </xdr:from>
    <xdr:to>
      <xdr:col>14</xdr:col>
      <xdr:colOff>0</xdr:colOff>
      <xdr:row>59</xdr:row>
      <xdr:rowOff>133349</xdr:rowOff>
    </xdr:to>
    <xdr:sp macro="" textlink="">
      <xdr:nvSpPr>
        <xdr:cNvPr id="2" name="TextBox 1"/>
        <xdr:cNvSpPr txBox="1"/>
      </xdr:nvSpPr>
      <xdr:spPr>
        <a:xfrm>
          <a:off x="0" y="266699"/>
          <a:ext cx="8267700" cy="11287125"/>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u="sng">
              <a:solidFill>
                <a:schemeClr val="dk1"/>
              </a:solidFill>
              <a:latin typeface="Palatino Linotype" pitchFamily="18" charset="0"/>
              <a:ea typeface="+mn-ea"/>
              <a:cs typeface="+mn-cs"/>
            </a:rPr>
            <a:t>Incremental Cost Methodology</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Incremental measure costs (not the full cost) are used when an energy-efficient appliance or measure promoted through the program is installed in lieu of the standard (less efficient) appliance/measure. The equation for calculating incremental measure costs is simply:</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	Incremental measure cost = efficient</a:t>
          </a:r>
          <a:r>
            <a:rPr lang="en-US" sz="1000" baseline="0">
              <a:solidFill>
                <a:schemeClr val="dk1"/>
              </a:solidFill>
              <a:latin typeface="Palatino Linotype" pitchFamily="18" charset="0"/>
              <a:ea typeface="+mn-ea"/>
              <a:cs typeface="+mn-cs"/>
            </a:rPr>
            <a:t> </a:t>
          </a:r>
          <a:r>
            <a:rPr lang="en-US" sz="1000">
              <a:solidFill>
                <a:schemeClr val="dk1"/>
              </a:solidFill>
              <a:latin typeface="Palatino Linotype" pitchFamily="18" charset="0"/>
              <a:ea typeface="+mn-ea"/>
              <a:cs typeface="+mn-cs"/>
            </a:rPr>
            <a:t>measure material cost - base case material cost</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Measure: A </a:t>
          </a:r>
          <a:r>
            <a:rPr lang="en-US" sz="1000" u="sng">
              <a:solidFill>
                <a:schemeClr val="dk1"/>
              </a:solidFill>
              <a:latin typeface="Palatino Linotype" pitchFamily="18" charset="0"/>
              <a:ea typeface="+mn-ea"/>
              <a:cs typeface="+mn-cs"/>
            </a:rPr>
            <a:t>measure</a:t>
          </a:r>
          <a:r>
            <a:rPr lang="en-US" sz="1000">
              <a:solidFill>
                <a:schemeClr val="dk1"/>
              </a:solidFill>
              <a:latin typeface="Palatino Linotype" pitchFamily="18" charset="0"/>
              <a:ea typeface="+mn-ea"/>
              <a:cs typeface="+mn-cs"/>
            </a:rPr>
            <a:t> is defined as the efficient alternative to the baseline option of installation. In this case, it is defined as</a:t>
          </a:r>
          <a:r>
            <a:rPr lang="en-US" sz="1000" baseline="0">
              <a:solidFill>
                <a:schemeClr val="dk1"/>
              </a:solidFill>
              <a:latin typeface="Palatino Linotype" pitchFamily="18" charset="0"/>
              <a:ea typeface="+mn-ea"/>
              <a:cs typeface="+mn-cs"/>
            </a:rPr>
            <a:t> a </a:t>
          </a:r>
          <a:r>
            <a:rPr lang="en-US" sz="1000" b="1">
              <a:solidFill>
                <a:schemeClr val="dk1"/>
              </a:solidFill>
              <a:latin typeface="Palatino Linotype" pitchFamily="18" charset="0"/>
              <a:ea typeface="+mn-ea"/>
              <a:cs typeface="+mn-cs"/>
            </a:rPr>
            <a:t>commercial unitary air conditioner with EER in line</a:t>
          </a:r>
          <a:r>
            <a:rPr lang="en-US" sz="1000" b="1" baseline="0">
              <a:solidFill>
                <a:schemeClr val="dk1"/>
              </a:solidFill>
              <a:latin typeface="Palatino Linotype" pitchFamily="18" charset="0"/>
              <a:ea typeface="+mn-ea"/>
              <a:cs typeface="+mn-cs"/>
            </a:rPr>
            <a:t> with </a:t>
          </a:r>
          <a:r>
            <a:rPr lang="en-US" sz="1000" b="1">
              <a:solidFill>
                <a:schemeClr val="dk1"/>
              </a:solidFill>
              <a:latin typeface="Palatino Linotype" pitchFamily="18" charset="0"/>
              <a:ea typeface="+mn-ea"/>
              <a:cs typeface="+mn-cs"/>
            </a:rPr>
            <a:t>the CEE Criteria.</a:t>
          </a:r>
          <a:endParaRPr lang="en-US" sz="1000">
            <a:solidFill>
              <a:schemeClr val="dk1"/>
            </a:solidFill>
            <a:latin typeface="Palatino Linotype" pitchFamily="18" charset="0"/>
            <a:ea typeface="+mn-ea"/>
            <a:cs typeface="+mn-cs"/>
          </a:endParaRP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Baseline: The </a:t>
          </a:r>
          <a:r>
            <a:rPr lang="en-US" sz="1000" u="sng">
              <a:solidFill>
                <a:schemeClr val="dk1"/>
              </a:solidFill>
              <a:latin typeface="Palatino Linotype" pitchFamily="18" charset="0"/>
              <a:ea typeface="+mn-ea"/>
              <a:cs typeface="+mn-cs"/>
            </a:rPr>
            <a:t>baseline</a:t>
          </a:r>
          <a:r>
            <a:rPr lang="en-US" sz="1000">
              <a:solidFill>
                <a:schemeClr val="dk1"/>
              </a:solidFill>
              <a:latin typeface="Palatino Linotype" pitchFamily="18" charset="0"/>
              <a:ea typeface="+mn-ea"/>
              <a:cs typeface="+mn-cs"/>
            </a:rPr>
            <a:t> condition is defined as the standard equipment that would have been installed without the utility EE activity. The baseline equipment in this instance is </a:t>
          </a:r>
          <a:r>
            <a:rPr lang="en-US" sz="1000" b="0">
              <a:solidFill>
                <a:schemeClr val="dk1"/>
              </a:solidFill>
              <a:latin typeface="Palatino Linotype" pitchFamily="18" charset="0"/>
              <a:ea typeface="+mn-ea"/>
              <a:cs typeface="+mn-cs"/>
            </a:rPr>
            <a:t>a commercial unitary air conditioner with EER in line with the current minimum Federal standard. </a:t>
          </a:r>
        </a:p>
        <a:p>
          <a:endParaRPr lang="en-US" sz="1000">
            <a:solidFill>
              <a:schemeClr val="dk1"/>
            </a:solidFill>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50" b="1" cap="all" baseline="0">
              <a:solidFill>
                <a:sysClr val="windowText" lastClr="000000"/>
              </a:solidFill>
              <a:effectLst/>
              <a:latin typeface="Palatino Linotype" pitchFamily="18" charset="0"/>
              <a:ea typeface="+mn-ea"/>
              <a:cs typeface="+mn-cs"/>
            </a:rPr>
            <a:t>Workbook Elements</a:t>
          </a:r>
          <a:endParaRPr lang="en-US" sz="1050" b="1" u="sng">
            <a:solidFill>
              <a:sysClr val="windowText" lastClr="000000"/>
            </a:solidFill>
            <a:latin typeface="Palatino Linotype" pitchFamily="18" charset="0"/>
            <a:ea typeface="+mn-ea"/>
            <a:cs typeface="+mn-cs"/>
          </a:endParaRPr>
        </a:p>
        <a:p>
          <a:endParaRPr lang="en-US" sz="1000" b="1" u="sng">
            <a:solidFill>
              <a:schemeClr val="dk1"/>
            </a:solidFill>
            <a:latin typeface="Palatino Linotype" pitchFamily="18" charset="0"/>
            <a:ea typeface="+mn-ea"/>
            <a:cs typeface="+mn-cs"/>
          </a:endParaRPr>
        </a:p>
        <a:p>
          <a:r>
            <a:rPr lang="en-US" sz="1000" b="1" u="sng">
              <a:solidFill>
                <a:schemeClr val="dk1"/>
              </a:solidFill>
              <a:latin typeface="Palatino Linotype" pitchFamily="18" charset="0"/>
              <a:ea typeface="+mn-ea"/>
              <a:cs typeface="+mn-cs"/>
            </a:rPr>
            <a:t>Summary of Results Tab</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The summary of results tab presents the incremental cost for the commercial unitary</a:t>
          </a:r>
          <a:r>
            <a:rPr lang="en-US" sz="1000" baseline="0">
              <a:solidFill>
                <a:schemeClr val="dk1"/>
              </a:solidFill>
              <a:latin typeface="Palatino Linotype" pitchFamily="18" charset="0"/>
              <a:ea typeface="+mn-ea"/>
              <a:cs typeface="+mn-cs"/>
            </a:rPr>
            <a:t> </a:t>
          </a:r>
          <a:r>
            <a:rPr lang="en-US" sz="1000">
              <a:solidFill>
                <a:schemeClr val="dk1"/>
              </a:solidFill>
              <a:latin typeface="Palatino Linotype" pitchFamily="18" charset="0"/>
              <a:ea typeface="+mn-ea"/>
              <a:cs typeface="+mn-cs"/>
            </a:rPr>
            <a:t>air conditioners. Incremental costs are presented in 7 categories allowing NEEP constituents to choose the market that best represents their services territory.  </a:t>
          </a:r>
        </a:p>
        <a:p>
          <a:r>
            <a:rPr lang="en-US" sz="1000">
              <a:solidFill>
                <a:schemeClr val="dk1"/>
              </a:solidFill>
              <a:latin typeface="Palatino Linotype" pitchFamily="18" charset="0"/>
              <a:ea typeface="+mn-ea"/>
              <a:cs typeface="+mn-cs"/>
            </a:rPr>
            <a:t>The regions presented represent the results of analyzing RSMeans City Cost Index (CCI).  Navigant's analysis of the CCI determined that NEEP's overall service territories could be categorized into 6 unique regions (7 including a Non-Regional Specific category).</a:t>
          </a:r>
        </a:p>
        <a:p>
          <a:endParaRPr lang="en-US" sz="1000">
            <a:solidFill>
              <a:schemeClr val="dk1"/>
            </a:solidFill>
            <a:latin typeface="Palatino Linotype" pitchFamily="18" charset="0"/>
            <a:ea typeface="+mn-ea"/>
            <a:cs typeface="+mn-cs"/>
          </a:endParaRPr>
        </a:p>
        <a:p>
          <a:r>
            <a:rPr lang="en-US" sz="1000" b="1" u="sng">
              <a:solidFill>
                <a:schemeClr val="dk1"/>
              </a:solidFill>
              <a:latin typeface="Palatino Linotype" pitchFamily="18" charset="0"/>
              <a:ea typeface="+mn-ea"/>
              <a:cs typeface="+mn-cs"/>
            </a:rPr>
            <a:t>Data Analysis Tab</a:t>
          </a:r>
        </a:p>
        <a:p>
          <a:endParaRPr lang="en-US" sz="1000">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Raw Data</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A total of 120 cost point</a:t>
          </a:r>
          <a:r>
            <a:rPr lang="en-US" sz="1000" baseline="0">
              <a:solidFill>
                <a:schemeClr val="dk1"/>
              </a:solidFill>
              <a:latin typeface="Palatino Linotype" pitchFamily="18" charset="0"/>
              <a:ea typeface="+mn-ea"/>
              <a:cs typeface="+mn-cs"/>
            </a:rPr>
            <a:t>s were collected through contractor interviews and invoices</a:t>
          </a:r>
          <a:r>
            <a:rPr lang="en-US" sz="1000">
              <a:solidFill>
                <a:schemeClr val="dk1"/>
              </a:solidFill>
              <a:latin typeface="Palatino Linotype" pitchFamily="18" charset="0"/>
              <a:ea typeface="+mn-ea"/>
              <a:cs typeface="+mn-cs"/>
            </a:rPr>
            <a:t> provided by NEEP constituents. Note that most</a:t>
          </a:r>
          <a:r>
            <a:rPr lang="en-US" sz="1000" baseline="0">
              <a:solidFill>
                <a:schemeClr val="dk1"/>
              </a:solidFill>
              <a:latin typeface="Palatino Linotype" pitchFamily="18" charset="0"/>
              <a:ea typeface="+mn-ea"/>
              <a:cs typeface="+mn-cs"/>
            </a:rPr>
            <a:t> of the data fell into the 5.4 - 20 ton range. The cost points for units greater than 20 tons were limited, due to the lack of invoice data for this range.  </a:t>
          </a:r>
          <a:endParaRPr lang="en-US" sz="1000">
            <a:solidFill>
              <a:schemeClr val="dk1"/>
            </a:solidFill>
            <a:latin typeface="Palatino Linotype" pitchFamily="18" charset="0"/>
            <a:ea typeface="+mn-ea"/>
            <a:cs typeface="+mn-cs"/>
          </a:endParaRPr>
        </a:p>
        <a:p>
          <a:endParaRPr lang="en-US" sz="1000">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Formatted Data</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Primary cost data was collected from contractors across four states (MD, MA,</a:t>
          </a:r>
          <a:r>
            <a:rPr lang="en-US" sz="1000" baseline="0">
              <a:solidFill>
                <a:schemeClr val="dk1"/>
              </a:solidFill>
              <a:latin typeface="Palatino Linotype" pitchFamily="18" charset="0"/>
              <a:ea typeface="+mn-ea"/>
              <a:cs typeface="+mn-cs"/>
            </a:rPr>
            <a:t> RI, and PA</a:t>
          </a:r>
          <a:r>
            <a:rPr lang="en-US" sz="1000">
              <a:solidFill>
                <a:schemeClr val="dk1"/>
              </a:solidFill>
              <a:latin typeface="Palatino Linotype" pitchFamily="18" charset="0"/>
              <a:ea typeface="+mn-ea"/>
              <a:cs typeface="+mn-cs"/>
            </a:rPr>
            <a:t>).  Due to the inherent differences in cost from one region to another, Navigant adjusted all material and labor cost points to represent non-regional specific (NRS) data using RSMeans CCI.  For example, if the cost provided from a contractor in Pennsylvania for a unitary</a:t>
          </a:r>
          <a:r>
            <a:rPr lang="en-US" sz="1000" baseline="0">
              <a:solidFill>
                <a:schemeClr val="dk1"/>
              </a:solidFill>
              <a:latin typeface="Palatino Linotype" pitchFamily="18" charset="0"/>
              <a:ea typeface="+mn-ea"/>
              <a:cs typeface="+mn-cs"/>
            </a:rPr>
            <a:t> AC </a:t>
          </a:r>
          <a:r>
            <a:rPr lang="en-US" sz="1000">
              <a:solidFill>
                <a:schemeClr val="dk1"/>
              </a:solidFill>
              <a:latin typeface="Palatino Linotype" pitchFamily="18" charset="0"/>
              <a:ea typeface="+mn-ea"/>
              <a:cs typeface="+mn-cs"/>
            </a:rPr>
            <a:t>was $5000, than the NRS cost would be:</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	NRS = Original State Cost ($) / Average Adjustment Factor for Original State</a:t>
          </a:r>
        </a:p>
        <a:p>
          <a:r>
            <a:rPr lang="en-US" sz="1000">
              <a:solidFill>
                <a:schemeClr val="dk1"/>
              </a:solidFill>
              <a:latin typeface="Palatino Linotype" pitchFamily="18" charset="0"/>
              <a:ea typeface="+mn-ea"/>
              <a:cs typeface="+mn-cs"/>
            </a:rPr>
            <a:t>	NRS = $5000 / 0.99</a:t>
          </a:r>
        </a:p>
        <a:p>
          <a:r>
            <a:rPr lang="en-US" sz="1000">
              <a:solidFill>
                <a:schemeClr val="dk1"/>
              </a:solidFill>
              <a:latin typeface="Palatino Linotype" pitchFamily="18" charset="0"/>
              <a:ea typeface="+mn-ea"/>
              <a:cs typeface="+mn-cs"/>
            </a:rPr>
            <a:t>	NRS = $5050 </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The same method was used to adjust all labor cost. </a:t>
          </a:r>
        </a:p>
        <a:p>
          <a:endParaRPr lang="en-US" sz="1000">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Material Analysis</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The analysis identified and removed any potential outlier data points through a review of the data.  </a:t>
          </a:r>
        </a:p>
        <a:p>
          <a:r>
            <a:rPr lang="en-US" sz="1000">
              <a:solidFill>
                <a:schemeClr val="dk1"/>
              </a:solidFill>
              <a:latin typeface="Palatino Linotype" pitchFamily="18" charset="0"/>
              <a:ea typeface="+mn-ea"/>
              <a:cs typeface="+mn-cs"/>
            </a:rPr>
            <a:t>A linear regression was used to develop the material cost for the measure. A regression was done for the following size categories:</a:t>
          </a:r>
        </a:p>
        <a:p>
          <a:r>
            <a:rPr lang="en-US" sz="1000">
              <a:solidFill>
                <a:schemeClr val="dk1"/>
              </a:solidFill>
              <a:latin typeface="Palatino Linotype" pitchFamily="18" charset="0"/>
              <a:ea typeface="+mn-ea"/>
              <a:cs typeface="+mn-cs"/>
            </a:rPr>
            <a:t>	a) 5.4 - 20 tons</a:t>
          </a:r>
        </a:p>
        <a:p>
          <a:r>
            <a:rPr lang="en-US" sz="1000">
              <a:solidFill>
                <a:schemeClr val="dk1"/>
              </a:solidFill>
              <a:latin typeface="Palatino Linotype" pitchFamily="18" charset="0"/>
              <a:ea typeface="+mn-ea"/>
              <a:cs typeface="+mn-cs"/>
            </a:rPr>
            <a:t>	b) &gt; 20 tons</a:t>
          </a:r>
        </a:p>
        <a:p>
          <a:r>
            <a:rPr lang="en-US" sz="1000">
              <a:solidFill>
                <a:schemeClr val="dk1"/>
              </a:solidFill>
              <a:latin typeface="Palatino Linotype" pitchFamily="18" charset="0"/>
              <a:ea typeface="+mn-ea"/>
              <a:cs typeface="+mn-cs"/>
            </a:rPr>
            <a:t>The regression analysis resulted in one incremental cost per size category. Although the actual material costs vary within</a:t>
          </a:r>
          <a:r>
            <a:rPr lang="en-US" sz="1000" baseline="0">
              <a:solidFill>
                <a:schemeClr val="dk1"/>
              </a:solidFill>
              <a:latin typeface="Palatino Linotype" pitchFamily="18" charset="0"/>
              <a:ea typeface="+mn-ea"/>
              <a:cs typeface="+mn-cs"/>
            </a:rPr>
            <a:t> a size category, the typical incremental costs  were not found to vary significantly.    </a:t>
          </a:r>
          <a:endParaRPr lang="en-US" sz="1000">
            <a:solidFill>
              <a:schemeClr val="dk1"/>
            </a:solidFill>
            <a:latin typeface="Palatino Linotype" pitchFamily="18" charset="0"/>
            <a:ea typeface="+mn-ea"/>
            <a:cs typeface="+mn-cs"/>
          </a:endParaRP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Some invoice</a:t>
          </a:r>
          <a:r>
            <a:rPr lang="en-US" sz="1000" baseline="0">
              <a:solidFill>
                <a:schemeClr val="dk1"/>
              </a:solidFill>
              <a:effectLst/>
              <a:latin typeface="Palatino Linotype" pitchFamily="18" charset="0"/>
              <a:ea typeface="+mn-ea"/>
              <a:cs typeface="+mn-cs"/>
            </a:rPr>
            <a:t> data for units smaller than 5.4 tons was received and included in the raw data but excluded from the results, because it was outside the scope of this measure.</a:t>
          </a:r>
          <a:endParaRPr lang="en-US" sz="1000">
            <a:solidFill>
              <a:schemeClr val="dk1"/>
            </a:solidFill>
            <a:latin typeface="Palatino Linotype" pitchFamily="18" charset="0"/>
            <a:ea typeface="+mn-ea"/>
            <a:cs typeface="+mn-cs"/>
          </a:endParaRPr>
        </a:p>
        <a:p>
          <a:endParaRPr lang="en-US" sz="1000" b="1">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Labor Analysis</a:t>
          </a:r>
          <a:r>
            <a:rPr lang="en-US" sz="1000">
              <a:solidFill>
                <a:schemeClr val="dk1"/>
              </a:solidFill>
              <a:latin typeface="Palatino Linotype" pitchFamily="18" charset="0"/>
              <a:ea typeface="+mn-ea"/>
              <a:cs typeface="+mn-cs"/>
            </a:rPr>
            <a:t> </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Contractor interviews identified no incremental difference in the time to install efficient versus base scenario equipment. In general, efficient equipment took just as much time to install as compared with base equipment. The labor rate was calculated by an average of all contractor labor rates ($/HR).  An average installation times was used to determine the time required to install measure and baseline equipment. </a:t>
          </a:r>
        </a:p>
        <a:p>
          <a:endParaRPr lang="en-US" sz="1000">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Results</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Navigant defined the unit size</a:t>
          </a:r>
          <a:r>
            <a:rPr lang="en-US" sz="1000" baseline="0">
              <a:solidFill>
                <a:schemeClr val="dk1"/>
              </a:solidFill>
              <a:latin typeface="Palatino Linotype" pitchFamily="18" charset="0"/>
              <a:ea typeface="+mn-ea"/>
              <a:cs typeface="+mn-cs"/>
            </a:rPr>
            <a:t> categories to line up with the size categories used by the federal standards and CEE ratings</a:t>
          </a:r>
          <a:r>
            <a:rPr lang="en-US" sz="1000">
              <a:solidFill>
                <a:schemeClr val="dk1"/>
              </a:solidFill>
              <a:latin typeface="Palatino Linotype" pitchFamily="18" charset="0"/>
              <a:ea typeface="+mn-ea"/>
              <a:cs typeface="+mn-cs"/>
            </a:rPr>
            <a:t>. As such, results are presented for each of those size categories at a non-regional specific level.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4</xdr:row>
      <xdr:rowOff>180974</xdr:rowOff>
    </xdr:to>
    <xdr:sp macro="" textlink="">
      <xdr:nvSpPr>
        <xdr:cNvPr id="2" name="TextBox 1"/>
        <xdr:cNvSpPr txBox="1"/>
      </xdr:nvSpPr>
      <xdr:spPr>
        <a:xfrm>
          <a:off x="0" y="0"/>
          <a:ext cx="10477500" cy="942974"/>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i="0" u="none" strike="noStrike">
              <a:solidFill>
                <a:schemeClr val="dk1"/>
              </a:solidFill>
              <a:latin typeface="Palatino Linotype" pitchFamily="18" charset="0"/>
              <a:ea typeface="+mn-ea"/>
              <a:cs typeface="+mn-cs"/>
            </a:rPr>
            <a:t>Summary of incremental cost data analysis for commercial Unitary AC:</a:t>
          </a:r>
          <a:br>
            <a:rPr lang="en-US" sz="1000" b="1" i="0" u="none" strike="noStrike">
              <a:solidFill>
                <a:schemeClr val="dk1"/>
              </a:solidFill>
              <a:latin typeface="Palatino Linotype" pitchFamily="18" charset="0"/>
              <a:ea typeface="+mn-ea"/>
              <a:cs typeface="+mn-cs"/>
            </a:rPr>
          </a:br>
          <a:endParaRPr lang="en-US" sz="1000" b="1" i="0" u="none" strike="noStrike">
            <a:solidFill>
              <a:schemeClr val="dk1"/>
            </a:solidFill>
            <a:latin typeface="Palatino Linotype" pitchFamily="18" charset="0"/>
            <a:ea typeface="+mn-ea"/>
            <a:cs typeface="+mn-cs"/>
          </a:endParaRPr>
        </a:p>
        <a:p>
          <a:r>
            <a:rPr lang="en-US" sz="1000" b="0" i="0" u="none" strike="noStrike">
              <a:solidFill>
                <a:schemeClr val="dk1"/>
              </a:solidFill>
              <a:latin typeface="Palatino Linotype" pitchFamily="18" charset="0"/>
              <a:ea typeface="+mn-ea"/>
              <a:cs typeface="+mn-cs"/>
            </a:rPr>
            <a:t>Regional adjustment factors are applied to national average incremental costs.</a:t>
          </a:r>
          <a:r>
            <a:rPr lang="en-US" sz="1000">
              <a:latin typeface="Palatino Linotype" pitchFamily="18" charset="0"/>
            </a:rPr>
            <a:t> </a:t>
          </a:r>
          <a:r>
            <a:rPr lang="en-US" sz="1000" b="0" i="0" u="none" strike="noStrike">
              <a:solidFill>
                <a:schemeClr val="dk1"/>
              </a:solidFill>
              <a:latin typeface="Palatino Linotype" pitchFamily="18" charset="0"/>
              <a:ea typeface="+mn-ea"/>
              <a:cs typeface="+mn-cs"/>
            </a:rPr>
            <a:t>Regional adjustment factors were developed using RSMeans Masterformat City Cost Indexes based on weighted average of division category</a:t>
          </a:r>
          <a:r>
            <a:rPr lang="en-US" sz="1000">
              <a:latin typeface="Palatino Linotype" pitchFamily="18"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13</xdr:col>
      <xdr:colOff>590549</xdr:colOff>
      <xdr:row>66</xdr:row>
      <xdr:rowOff>85725</xdr:rowOff>
    </xdr:to>
    <xdr:sp macro="" textlink="">
      <xdr:nvSpPr>
        <xdr:cNvPr id="2" name="TextBox 1"/>
        <xdr:cNvSpPr txBox="1"/>
      </xdr:nvSpPr>
      <xdr:spPr>
        <a:xfrm>
          <a:off x="0" y="266700"/>
          <a:ext cx="8410574" cy="12620625"/>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u="sng">
              <a:solidFill>
                <a:schemeClr val="dk1"/>
              </a:solidFill>
              <a:effectLst/>
              <a:latin typeface="Palatino Linotype" pitchFamily="18" charset="0"/>
              <a:ea typeface="+mn-ea"/>
              <a:cs typeface="+mn-cs"/>
            </a:rPr>
            <a:t>Incremental Cost Methodology</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Incremental measure costs (not the full cost) are used when an energy-efficient appliance or measure promoted through the program is installed in lieu of the standard (less efficient) appliance/measure. The equation for calculating incremental measure costs is simply:</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	Incremental measure cost = </a:t>
          </a:r>
          <a:r>
            <a:rPr lang="en-US" sz="1000">
              <a:solidFill>
                <a:sysClr val="windowText" lastClr="000000"/>
              </a:solidFill>
              <a:effectLst/>
              <a:latin typeface="Palatino Linotype" pitchFamily="18" charset="0"/>
              <a:ea typeface="+mn-ea"/>
              <a:cs typeface="+mn-cs"/>
            </a:rPr>
            <a:t>high efficient </a:t>
          </a:r>
          <a:r>
            <a:rPr lang="en-US" sz="1000">
              <a:solidFill>
                <a:schemeClr val="dk1"/>
              </a:solidFill>
              <a:effectLst/>
              <a:latin typeface="Palatino Linotype" pitchFamily="18" charset="0"/>
              <a:ea typeface="+mn-ea"/>
              <a:cs typeface="+mn-cs"/>
            </a:rPr>
            <a:t>measure material cost - base case material cost</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Measure: A </a:t>
          </a:r>
          <a:r>
            <a:rPr lang="en-US" sz="1000" u="sng">
              <a:solidFill>
                <a:schemeClr val="dk1"/>
              </a:solidFill>
              <a:effectLst/>
              <a:latin typeface="Palatino Linotype" pitchFamily="18" charset="0"/>
              <a:ea typeface="+mn-ea"/>
              <a:cs typeface="+mn-cs"/>
            </a:rPr>
            <a:t>measure</a:t>
          </a:r>
          <a:r>
            <a:rPr lang="en-US" sz="1000">
              <a:solidFill>
                <a:schemeClr val="dk1"/>
              </a:solidFill>
              <a:effectLst/>
              <a:latin typeface="Palatino Linotype" pitchFamily="18" charset="0"/>
              <a:ea typeface="+mn-ea"/>
              <a:cs typeface="+mn-cs"/>
            </a:rPr>
            <a:t> is defined as the efficient alternative to the baseline option of installation. In this case, it is defined as</a:t>
          </a:r>
          <a:r>
            <a:rPr lang="en-US" sz="1000" b="0">
              <a:solidFill>
                <a:schemeClr val="dk1"/>
              </a:solidFill>
              <a:effectLst/>
              <a:latin typeface="Palatino Linotype" pitchFamily="18" charset="0"/>
              <a:ea typeface="+mn-ea"/>
              <a:cs typeface="+mn-cs"/>
            </a:rPr>
            <a:t> an </a:t>
          </a:r>
          <a:r>
            <a:rPr lang="en-US" sz="1000" b="1">
              <a:solidFill>
                <a:schemeClr val="dk1"/>
              </a:solidFill>
              <a:effectLst/>
              <a:latin typeface="Palatino Linotype" pitchFamily="18" charset="0"/>
              <a:ea typeface="+mn-ea"/>
              <a:cs typeface="+mn-cs"/>
            </a:rPr>
            <a:t>air source heat pump with SEER in line with the CEE Criteria (see CEE Criteria Tab). </a:t>
          </a:r>
          <a:endParaRPr lang="en-US" sz="1000">
            <a:solidFill>
              <a:schemeClr val="dk1"/>
            </a:solidFill>
            <a:effectLst/>
            <a:latin typeface="Palatino Linotype" pitchFamily="18" charset="0"/>
            <a:ea typeface="+mn-ea"/>
            <a:cs typeface="+mn-cs"/>
          </a:endParaRP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Baseline: The </a:t>
          </a:r>
          <a:r>
            <a:rPr lang="en-US" sz="1000" u="sng">
              <a:solidFill>
                <a:schemeClr val="dk1"/>
              </a:solidFill>
              <a:effectLst/>
              <a:latin typeface="Palatino Linotype" pitchFamily="18" charset="0"/>
              <a:ea typeface="+mn-ea"/>
              <a:cs typeface="+mn-cs"/>
            </a:rPr>
            <a:t>baseline</a:t>
          </a:r>
          <a:r>
            <a:rPr lang="en-US" sz="1000">
              <a:solidFill>
                <a:schemeClr val="dk1"/>
              </a:solidFill>
              <a:effectLst/>
              <a:latin typeface="Palatino Linotype" pitchFamily="18" charset="0"/>
              <a:ea typeface="+mn-ea"/>
              <a:cs typeface="+mn-cs"/>
            </a:rPr>
            <a:t> condition is defined as the standard equipment that would have been installed without the utility EE activity. The baseline equipment in this instance is an </a:t>
          </a:r>
          <a:r>
            <a:rPr lang="en-US" sz="1000" b="0">
              <a:solidFill>
                <a:schemeClr val="dk1"/>
              </a:solidFill>
              <a:effectLst/>
              <a:latin typeface="Palatino Linotype" pitchFamily="18" charset="0"/>
              <a:ea typeface="+mn-ea"/>
              <a:cs typeface="+mn-cs"/>
            </a:rPr>
            <a:t>air source heat pump with SEER in line with the current minimum Federal standard. </a:t>
          </a:r>
        </a:p>
        <a:p>
          <a:endParaRPr lang="en-US" sz="1000">
            <a:solidFill>
              <a:schemeClr val="dk1"/>
            </a:solidFill>
            <a:effectLst/>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50" b="1" u="none">
              <a:solidFill>
                <a:schemeClr val="dk1"/>
              </a:solidFill>
              <a:effectLst/>
              <a:latin typeface="Palatino Linotype" pitchFamily="18" charset="0"/>
              <a:ea typeface="+mn-ea"/>
              <a:cs typeface="+mn-cs"/>
            </a:rPr>
            <a:t>WORKBOOK ELEMENTS</a:t>
          </a:r>
        </a:p>
        <a:p>
          <a:endParaRPr lang="en-US" sz="1000" b="1" u="sng">
            <a:solidFill>
              <a:schemeClr val="dk1"/>
            </a:solidFill>
            <a:effectLst/>
            <a:latin typeface="Palatino Linotype" pitchFamily="18" charset="0"/>
            <a:ea typeface="+mn-ea"/>
            <a:cs typeface="+mn-cs"/>
          </a:endParaRPr>
        </a:p>
        <a:p>
          <a:r>
            <a:rPr lang="en-US" sz="1000" b="1" u="sng">
              <a:solidFill>
                <a:schemeClr val="dk1"/>
              </a:solidFill>
              <a:effectLst/>
              <a:latin typeface="Palatino Linotype" pitchFamily="18" charset="0"/>
              <a:ea typeface="+mn-ea"/>
              <a:cs typeface="+mn-cs"/>
            </a:rPr>
            <a:t>Summary of Results Tab</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The summary of results tab presents the incremental cost for the commercial air source heat pumps. Incremental costs are presented in 7 categories allowing NEEP constituents to choose the market that best represents their services territory.  </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The regions presented represent the results of analyzing RSMeans City Cost Index (CCI).  Navigant's analysis of the CCI determined that NEEP's overall service territories could be categorized into 6 unique regions (7 including a Non-Regional Specific category).</a:t>
          </a:r>
        </a:p>
        <a:p>
          <a:endParaRPr lang="en-US" sz="1000">
            <a:solidFill>
              <a:schemeClr val="dk1"/>
            </a:solidFill>
            <a:effectLst/>
            <a:latin typeface="Palatino Linotype" pitchFamily="18" charset="0"/>
            <a:ea typeface="+mn-ea"/>
            <a:cs typeface="+mn-cs"/>
          </a:endParaRPr>
        </a:p>
        <a:p>
          <a:r>
            <a:rPr lang="en-US" sz="1000" b="1" u="sng" strike="noStrike" baseline="0">
              <a:solidFill>
                <a:schemeClr val="tx1"/>
              </a:solidFill>
              <a:effectLst/>
              <a:latin typeface="Palatino Linotype" panose="02040502050505030304" pitchFamily="18" charset="0"/>
              <a:ea typeface="+mn-ea"/>
              <a:cs typeface="+mn-cs"/>
            </a:rPr>
            <a:t>Data Analysis Tab  </a:t>
          </a:r>
          <a:r>
            <a:rPr lang="en-US" sz="1000" b="1" strike="noStrike" baseline="0">
              <a:solidFill>
                <a:schemeClr val="tx1"/>
              </a:solidFill>
              <a:effectLst/>
              <a:latin typeface="Palatino Linotype" panose="02040502050505030304" pitchFamily="18" charset="0"/>
              <a:ea typeface="+mn-ea"/>
              <a:cs typeface="+mn-cs"/>
            </a:rPr>
            <a:t>  </a:t>
          </a:r>
        </a:p>
        <a:p>
          <a:endParaRPr lang="en-US" sz="1000">
            <a:solidFill>
              <a:schemeClr val="dk1"/>
            </a:solidFill>
            <a:effectLst/>
            <a:latin typeface="Palatino Linotype" pitchFamily="18" charset="0"/>
            <a:ea typeface="+mn-ea"/>
            <a:cs typeface="+mn-cs"/>
          </a:endParaRPr>
        </a:p>
        <a:p>
          <a:r>
            <a:rPr lang="en-US" sz="1000" b="1">
              <a:solidFill>
                <a:schemeClr val="dk1"/>
              </a:solidFill>
              <a:effectLst/>
              <a:latin typeface="Palatino Linotype" pitchFamily="18" charset="0"/>
              <a:ea typeface="+mn-ea"/>
              <a:cs typeface="+mn-cs"/>
            </a:rPr>
            <a:t>Raw Data</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A total of 38 cost points were collected through contractor interviews and invoices provided by NEEP constituents. Of the total number of cost points, 22 were commercial installations, while 16 were residential split ASHP systems. Only material costs were used from residential data. There are no differences in a commercial versus residential split ASHP systems in the sizes presented here. The residential data, however, does not include economizer costs, which is found in some installation scenarios. </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The data collected from program administrator invoices clearly points to smaller sized units being incentivized under their prescriptive programs. As such, Navigant developed incremental cost for air source heat pump units 3, 4, and 5 tons. Our contractor interview confirmed that not many units over 20 tons are being installed. Furthermore, Itron, in their February 28, 2014 Measure Cost Study for the California Public Utilities Commission notes that manufacturers have discontinued manufacturing packaged heat pump units over 20 tons. </a:t>
          </a:r>
        </a:p>
        <a:p>
          <a:r>
            <a:rPr lang="en-US" sz="1000">
              <a:solidFill>
                <a:schemeClr val="dk1"/>
              </a:solidFill>
              <a:effectLst/>
              <a:latin typeface="Palatino Linotype" pitchFamily="18" charset="0"/>
              <a:ea typeface="+mn-ea"/>
              <a:cs typeface="+mn-cs"/>
            </a:rPr>
            <a:t>   </a:t>
          </a:r>
        </a:p>
        <a:p>
          <a:r>
            <a:rPr lang="en-US" sz="1000" b="1">
              <a:solidFill>
                <a:schemeClr val="dk1"/>
              </a:solidFill>
              <a:effectLst/>
              <a:latin typeface="Palatino Linotype" pitchFamily="18" charset="0"/>
              <a:ea typeface="+mn-ea"/>
              <a:cs typeface="+mn-cs"/>
            </a:rPr>
            <a:t>Formatted Data</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Primary cost data was collected from contractors across four states (MD, MA, RI, and NY). Due to the inherent differences in cost from one region to another, Navigant adjusted all material and labor cost points to represent Base Cost Factor (BCF) data using RSMeans CCI. For example, if the cost provided from a contractor in Pennsylvania for an air source heat pump was $5000, than the NRS cost would be:</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	BCF = Original State Cost ($) / Average Adjustment Factor for Original State</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	BCF = $5000 / 0.99</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	BCF = $5050 </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The same method was used to adjust all labor cost. </a:t>
          </a:r>
        </a:p>
        <a:p>
          <a:endParaRPr lang="en-US" sz="1000">
            <a:solidFill>
              <a:schemeClr val="dk1"/>
            </a:solidFill>
            <a:effectLst/>
            <a:latin typeface="Palatino Linotype" pitchFamily="18" charset="0"/>
            <a:ea typeface="+mn-ea"/>
            <a:cs typeface="+mn-cs"/>
          </a:endParaRPr>
        </a:p>
        <a:p>
          <a:r>
            <a:rPr lang="en-US" sz="1000" b="1">
              <a:solidFill>
                <a:schemeClr val="dk1"/>
              </a:solidFill>
              <a:effectLst/>
              <a:latin typeface="Palatino Linotype" pitchFamily="18" charset="0"/>
              <a:ea typeface="+mn-ea"/>
              <a:cs typeface="+mn-cs"/>
            </a:rPr>
            <a:t>Material Analysis</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The analysis identified and removed any potential outlier data points through a review of the data. Any assumed values were based on model information and further research. </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A linear regression was used to develop the material cost for the measure. A regression was done for air source heat pump units up to 5 tons in size.</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The regression analysis resulted in one incremental cost per size category. Although the actual material costs vary within a size category, the typical incremental costs does not.   </a:t>
          </a:r>
        </a:p>
        <a:p>
          <a:r>
            <a:rPr lang="en-US" sz="1000">
              <a:solidFill>
                <a:schemeClr val="dk1"/>
              </a:solidFill>
              <a:effectLst/>
              <a:latin typeface="Palatino Linotype" pitchFamily="18" charset="0"/>
              <a:ea typeface="+mn-ea"/>
              <a:cs typeface="+mn-cs"/>
            </a:rPr>
            <a:t> </a:t>
          </a:r>
        </a:p>
        <a:p>
          <a:r>
            <a:rPr lang="en-US" sz="1000" b="1">
              <a:solidFill>
                <a:schemeClr val="dk1"/>
              </a:solidFill>
              <a:effectLst/>
              <a:latin typeface="Palatino Linotype" pitchFamily="18" charset="0"/>
              <a:ea typeface="+mn-ea"/>
              <a:cs typeface="+mn-cs"/>
            </a:rPr>
            <a:t>Labor Analysis</a:t>
          </a:r>
          <a:r>
            <a:rPr lang="en-US" sz="1000">
              <a:solidFill>
                <a:schemeClr val="dk1"/>
              </a:solidFill>
              <a:effectLst/>
              <a:latin typeface="Palatino Linotype" pitchFamily="18" charset="0"/>
              <a:ea typeface="+mn-ea"/>
              <a:cs typeface="+mn-cs"/>
            </a:rPr>
            <a:t> </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Navigant conducted contractor interviews to identify no incremental difference in the time to install efficient versus base scenario equipment. In general, efficient equipment took just as much time to install as compared with base equipment. Per the contractor interview, labor required to install a baseline unit and an efficient unit is the same. </a:t>
          </a:r>
        </a:p>
        <a:p>
          <a:endParaRPr lang="en-US" sz="1000">
            <a:solidFill>
              <a:schemeClr val="dk1"/>
            </a:solidFill>
            <a:effectLst/>
            <a:latin typeface="Palatino Linotype" pitchFamily="18" charset="0"/>
            <a:ea typeface="+mn-ea"/>
            <a:cs typeface="+mn-cs"/>
          </a:endParaRPr>
        </a:p>
        <a:p>
          <a:r>
            <a:rPr lang="en-US" sz="1000" b="1">
              <a:solidFill>
                <a:schemeClr val="dk1"/>
              </a:solidFill>
              <a:effectLst/>
              <a:latin typeface="Palatino Linotype" pitchFamily="18" charset="0"/>
              <a:ea typeface="+mn-ea"/>
              <a:cs typeface="+mn-cs"/>
            </a:rPr>
            <a:t>Results</a:t>
          </a:r>
        </a:p>
        <a:p>
          <a:endParaRPr lang="en-US" sz="1000">
            <a:solidFill>
              <a:schemeClr val="dk1"/>
            </a:solidFill>
            <a:effectLst/>
            <a:latin typeface="Palatino Linotype" pitchFamily="18" charset="0"/>
            <a:ea typeface="+mn-ea"/>
            <a:cs typeface="+mn-cs"/>
          </a:endParaRPr>
        </a:p>
        <a:p>
          <a:r>
            <a:rPr lang="en-US" sz="1000">
              <a:solidFill>
                <a:schemeClr val="dk1"/>
              </a:solidFill>
              <a:effectLst/>
              <a:latin typeface="Palatino Linotype" pitchFamily="18" charset="0"/>
              <a:ea typeface="+mn-ea"/>
              <a:cs typeface="+mn-cs"/>
            </a:rPr>
            <a:t>Navigant defined the unit sizes based on program records provided by program administrator. This data shows too few units greater than 5 tons to complete a robust analysis for air source heat pump systems greater than 5 tons. </a:t>
          </a:r>
        </a:p>
        <a:p>
          <a:r>
            <a:rPr lang="en-US" sz="1000">
              <a:solidFill>
                <a:schemeClr val="dk1"/>
              </a:solidFill>
              <a:effectLst/>
              <a:latin typeface="Palatino Linotype" pitchFamily="18" charset="0"/>
              <a:ea typeface="+mn-ea"/>
              <a:cs typeface="+mn-cs"/>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5</xdr:row>
      <xdr:rowOff>0</xdr:rowOff>
    </xdr:to>
    <xdr:sp macro="" textlink="">
      <xdr:nvSpPr>
        <xdr:cNvPr id="2" name="TextBox 1"/>
        <xdr:cNvSpPr txBox="1"/>
      </xdr:nvSpPr>
      <xdr:spPr>
        <a:xfrm>
          <a:off x="0" y="0"/>
          <a:ext cx="11315700" cy="952500"/>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i="0" u="none" strike="noStrike">
              <a:solidFill>
                <a:schemeClr val="dk1"/>
              </a:solidFill>
              <a:latin typeface="Palatino Linotype" pitchFamily="18" charset="0"/>
              <a:ea typeface="+mn-ea"/>
              <a:cs typeface="+mn-cs"/>
            </a:rPr>
            <a:t>Summary of incremental cost data analysis for commercial Air</a:t>
          </a:r>
          <a:r>
            <a:rPr lang="en-US" sz="1000" b="1" i="0" u="none" strike="noStrike" baseline="0">
              <a:solidFill>
                <a:schemeClr val="dk1"/>
              </a:solidFill>
              <a:latin typeface="Palatino Linotype" pitchFamily="18" charset="0"/>
              <a:ea typeface="+mn-ea"/>
              <a:cs typeface="+mn-cs"/>
            </a:rPr>
            <a:t> Source Heat Pump</a:t>
          </a:r>
          <a:r>
            <a:rPr lang="en-US" sz="1000" b="0" i="0" u="none" strike="noStrike">
              <a:solidFill>
                <a:schemeClr val="dk1"/>
              </a:solidFill>
              <a:latin typeface="Palatino Linotype" pitchFamily="18" charset="0"/>
              <a:ea typeface="+mn-ea"/>
              <a:cs typeface="+mn-cs"/>
            </a:rPr>
            <a:t>:</a:t>
          </a:r>
          <a:br>
            <a:rPr lang="en-US" sz="1000" b="0" i="0" u="none" strike="noStrike">
              <a:solidFill>
                <a:schemeClr val="dk1"/>
              </a:solidFill>
              <a:latin typeface="Palatino Linotype" pitchFamily="18" charset="0"/>
              <a:ea typeface="+mn-ea"/>
              <a:cs typeface="+mn-cs"/>
            </a:rPr>
          </a:br>
          <a:endParaRPr lang="en-US" sz="1000" b="0" i="0" u="none" strike="noStrike">
            <a:solidFill>
              <a:schemeClr val="dk1"/>
            </a:solidFill>
            <a:latin typeface="Palatino Linotype" pitchFamily="18" charset="0"/>
            <a:ea typeface="+mn-ea"/>
            <a:cs typeface="+mn-cs"/>
          </a:endParaRPr>
        </a:p>
        <a:p>
          <a:r>
            <a:rPr lang="en-US" sz="1000" b="0" i="0" u="none" strike="noStrike">
              <a:solidFill>
                <a:schemeClr val="dk1"/>
              </a:solidFill>
              <a:latin typeface="Palatino Linotype" pitchFamily="18" charset="0"/>
              <a:ea typeface="+mn-ea"/>
              <a:cs typeface="+mn-cs"/>
            </a:rPr>
            <a:t>Regional adjustment factors are applied to national average incremental costs.</a:t>
          </a:r>
          <a:r>
            <a:rPr lang="en-US" sz="1000">
              <a:latin typeface="Palatino Linotype" pitchFamily="18" charset="0"/>
            </a:rPr>
            <a:t> </a:t>
          </a:r>
          <a:r>
            <a:rPr lang="en-US" sz="1000" b="0" i="0" u="none" strike="noStrike">
              <a:solidFill>
                <a:schemeClr val="dk1"/>
              </a:solidFill>
              <a:latin typeface="Palatino Linotype" pitchFamily="18" charset="0"/>
              <a:ea typeface="+mn-ea"/>
              <a:cs typeface="+mn-cs"/>
            </a:rPr>
            <a:t>Regional adjustment factors were developed using RSMeans Masterformat City Cost Indexes based on weighted average of division category</a:t>
          </a:r>
          <a:r>
            <a:rPr lang="en-US" sz="1000">
              <a:latin typeface="Palatino Linotype" pitchFamily="18" charset="0"/>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xdr:rowOff>
    </xdr:from>
    <xdr:to>
      <xdr:col>14</xdr:col>
      <xdr:colOff>0</xdr:colOff>
      <xdr:row>72</xdr:row>
      <xdr:rowOff>123825</xdr:rowOff>
    </xdr:to>
    <xdr:sp macro="" textlink="">
      <xdr:nvSpPr>
        <xdr:cNvPr id="2" name="TextBox 1"/>
        <xdr:cNvSpPr txBox="1"/>
      </xdr:nvSpPr>
      <xdr:spPr>
        <a:xfrm>
          <a:off x="0" y="266701"/>
          <a:ext cx="8267700" cy="15039974"/>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u="sng">
              <a:solidFill>
                <a:schemeClr val="dk1"/>
              </a:solidFill>
              <a:latin typeface="Palatino Linotype" pitchFamily="18" charset="0"/>
              <a:ea typeface="+mn-ea"/>
              <a:cs typeface="+mn-cs"/>
            </a:rPr>
            <a:t>Incremental Cost Methodology </a:t>
          </a:r>
          <a:endParaRPr lang="en-US" sz="1000" b="1" u="sng" baseline="0">
            <a:solidFill>
              <a:schemeClr val="dk1"/>
            </a:solidFill>
            <a:latin typeface="Palatino Linotype" pitchFamily="18" charset="0"/>
            <a:ea typeface="+mn-ea"/>
            <a:cs typeface="+mn-cs"/>
          </a:endParaRPr>
        </a:p>
        <a:p>
          <a:endParaRPr lang="en-US" sz="1000" b="1" u="sng">
            <a:solidFill>
              <a:schemeClr val="dk1"/>
            </a:solidFill>
            <a:latin typeface="Palatino Linotype" pitchFamily="18" charset="0"/>
            <a:ea typeface="+mn-ea"/>
            <a:cs typeface="+mn-cs"/>
          </a:endParaRPr>
        </a:p>
        <a:p>
          <a:r>
            <a:rPr lang="en-US" sz="1000" b="0" u="none">
              <a:solidFill>
                <a:schemeClr val="dk1"/>
              </a:solidFill>
              <a:latin typeface="Palatino Linotype" pitchFamily="18" charset="0"/>
              <a:ea typeface="+mn-ea"/>
              <a:cs typeface="+mn-cs"/>
            </a:rPr>
            <a:t>The project provides incremental and/or full measure costs, as appropriate to each measure's scenario(s)</a:t>
          </a:r>
        </a:p>
        <a:p>
          <a:endParaRPr lang="en-US" sz="1000" b="0" u="none">
            <a:solidFill>
              <a:schemeClr val="dk1"/>
            </a:solidFill>
            <a:latin typeface="Palatino Linotype" pitchFamily="18" charset="0"/>
            <a:ea typeface="+mn-ea"/>
            <a:cs typeface="+mn-cs"/>
          </a:endParaRPr>
        </a:p>
        <a:p>
          <a:r>
            <a:rPr lang="en-US" sz="1000" b="1" u="none">
              <a:solidFill>
                <a:schemeClr val="dk1"/>
              </a:solidFill>
              <a:latin typeface="Palatino Linotype" pitchFamily="18" charset="0"/>
              <a:ea typeface="+mn-ea"/>
              <a:cs typeface="+mn-cs"/>
            </a:rPr>
            <a:t>Retrofit (RET) </a:t>
          </a:r>
          <a:r>
            <a:rPr lang="en-US" sz="1000" b="0" u="none">
              <a:solidFill>
                <a:schemeClr val="dk1"/>
              </a:solidFill>
              <a:latin typeface="Palatino Linotype" pitchFamily="18" charset="0"/>
              <a:ea typeface="+mn-ea"/>
              <a:cs typeface="+mn-cs"/>
            </a:rPr>
            <a:t>scenario is done</a:t>
          </a:r>
          <a:r>
            <a:rPr lang="en-US" sz="1000" b="0" u="none" baseline="0">
              <a:solidFill>
                <a:schemeClr val="dk1"/>
              </a:solidFill>
              <a:latin typeface="Palatino Linotype" pitchFamily="18" charset="0"/>
              <a:ea typeface="+mn-ea"/>
              <a:cs typeface="+mn-cs"/>
            </a:rPr>
            <a:t> when </a:t>
          </a:r>
          <a:r>
            <a:rPr lang="en-US" sz="1000" b="0" u="none">
              <a:solidFill>
                <a:schemeClr val="dk1"/>
              </a:solidFill>
              <a:latin typeface="Palatino Linotype" pitchFamily="18" charset="0"/>
              <a:ea typeface="+mn-ea"/>
              <a:cs typeface="+mn-cs"/>
            </a:rPr>
            <a:t>replacing a working system with a new technology or installing a technology that was not there before </a:t>
          </a:r>
        </a:p>
        <a:p>
          <a:endParaRPr lang="en-US" sz="1000" b="0" u="none">
            <a:solidFill>
              <a:schemeClr val="dk1"/>
            </a:solidFill>
            <a:latin typeface="Palatino Linotype" pitchFamily="18" charset="0"/>
            <a:ea typeface="+mn-ea"/>
            <a:cs typeface="+mn-cs"/>
          </a:endParaRPr>
        </a:p>
        <a:p>
          <a:r>
            <a:rPr lang="en-US" sz="1000" b="1" u="none">
              <a:solidFill>
                <a:schemeClr val="dk1"/>
              </a:solidFill>
              <a:latin typeface="Palatino Linotype" pitchFamily="18" charset="0"/>
              <a:ea typeface="+mn-ea"/>
              <a:cs typeface="+mn-cs"/>
            </a:rPr>
            <a:t>Incremental Measure Costs </a:t>
          </a:r>
          <a:r>
            <a:rPr lang="en-US" sz="1000" b="0" u="none">
              <a:solidFill>
                <a:schemeClr val="dk1"/>
              </a:solidFill>
              <a:latin typeface="Palatino Linotype" pitchFamily="18" charset="0"/>
              <a:ea typeface="+mn-ea"/>
              <a:cs typeface="+mn-cs"/>
            </a:rPr>
            <a:t>are </a:t>
          </a:r>
          <a:r>
            <a:rPr lang="en-US" sz="1000" b="0" u="none">
              <a:solidFill>
                <a:sysClr val="windowText" lastClr="000000"/>
              </a:solidFill>
              <a:latin typeface="Palatino Linotype" pitchFamily="18" charset="0"/>
              <a:ea typeface="+mn-ea"/>
              <a:cs typeface="+mn-cs"/>
            </a:rPr>
            <a:t>used in</a:t>
          </a:r>
          <a:r>
            <a:rPr lang="en-US" sz="1000" b="0" u="none" baseline="0">
              <a:solidFill>
                <a:sysClr val="windowText" lastClr="000000"/>
              </a:solidFill>
              <a:latin typeface="Palatino Linotype" pitchFamily="18" charset="0"/>
              <a:ea typeface="+mn-ea"/>
              <a:cs typeface="+mn-cs"/>
            </a:rPr>
            <a:t> ROB and NC scenarios </a:t>
          </a:r>
          <a:r>
            <a:rPr lang="en-US" sz="1000" b="0" u="none">
              <a:solidFill>
                <a:schemeClr val="dk1"/>
              </a:solidFill>
              <a:latin typeface="Palatino Linotype" pitchFamily="18" charset="0"/>
              <a:ea typeface="+mn-ea"/>
              <a:cs typeface="+mn-cs"/>
            </a:rPr>
            <a:t>when an energy-efficient appliance or measure promoted through a program is installed in lieu of the standard (less efficient) appliance/measure. The incremental cost is the difference between the baseline energy efficiency measure (material and labor) and the standard efficiency model.  The equation for calculating incremental measure costs is simply:</a:t>
          </a:r>
        </a:p>
        <a:p>
          <a:endParaRPr lang="en-US" sz="1000" b="0" u="none">
            <a:solidFill>
              <a:schemeClr val="dk1"/>
            </a:solidFill>
            <a:latin typeface="Palatino Linotype" pitchFamily="18" charset="0"/>
            <a:ea typeface="+mn-ea"/>
            <a:cs typeface="+mn-cs"/>
          </a:endParaRPr>
        </a:p>
        <a:p>
          <a:r>
            <a:rPr lang="en-US" sz="1000" b="0" u="none">
              <a:solidFill>
                <a:schemeClr val="dk1"/>
              </a:solidFill>
              <a:latin typeface="Palatino Linotype" pitchFamily="18" charset="0"/>
              <a:ea typeface="+mn-ea"/>
              <a:cs typeface="+mn-cs"/>
            </a:rPr>
            <a:t>	Incremental measure cost = energy efficient measure cost (material + labor)  - standard efficient baseline cost (material + labor)</a:t>
          </a:r>
        </a:p>
        <a:p>
          <a:endParaRPr lang="en-US" sz="1000" b="0" u="none">
            <a:solidFill>
              <a:schemeClr val="dk1"/>
            </a:solidFill>
            <a:latin typeface="Palatino Linotype" pitchFamily="18" charset="0"/>
            <a:ea typeface="+mn-ea"/>
            <a:cs typeface="+mn-cs"/>
          </a:endParaRPr>
        </a:p>
        <a:p>
          <a:r>
            <a:rPr lang="en-US" sz="1000" b="0" u="none">
              <a:solidFill>
                <a:schemeClr val="dk1"/>
              </a:solidFill>
              <a:latin typeface="Palatino Linotype" pitchFamily="18" charset="0"/>
              <a:ea typeface="+mn-ea"/>
              <a:cs typeface="+mn-cs"/>
            </a:rPr>
            <a:t>In some cases there is no difference in the  installation cost between the standard and efficient measure and/or  an efficient measure and a more efficient measure. In those cases only materials costs are provided in the incremental cost. Labor is defined as the product of the</a:t>
          </a:r>
          <a:r>
            <a:rPr lang="en-US" sz="1000" b="0" u="none" baseline="0">
              <a:solidFill>
                <a:schemeClr val="dk1"/>
              </a:solidFill>
              <a:latin typeface="Palatino Linotype" pitchFamily="18" charset="0"/>
              <a:ea typeface="+mn-ea"/>
              <a:cs typeface="+mn-cs"/>
            </a:rPr>
            <a:t> </a:t>
          </a:r>
          <a:r>
            <a:rPr lang="en-US" sz="1000" b="0" u="none">
              <a:solidFill>
                <a:schemeClr val="dk1"/>
              </a:solidFill>
              <a:latin typeface="Palatino Linotype" pitchFamily="18" charset="0"/>
              <a:ea typeface="+mn-ea"/>
              <a:cs typeface="+mn-cs"/>
            </a:rPr>
            <a:t>total dollar per hour and the total hours</a:t>
          </a:r>
          <a:r>
            <a:rPr lang="en-US" sz="1000" b="0" u="none" baseline="0">
              <a:solidFill>
                <a:schemeClr val="dk1"/>
              </a:solidFill>
              <a:latin typeface="Palatino Linotype" pitchFamily="18" charset="0"/>
              <a:ea typeface="+mn-ea"/>
              <a:cs typeface="+mn-cs"/>
            </a:rPr>
            <a:t> to install the baseline or efficient measures.</a:t>
          </a:r>
        </a:p>
        <a:p>
          <a:endParaRPr lang="en-US" sz="1000" b="0" u="none" baseline="0">
            <a:solidFill>
              <a:schemeClr val="dk1"/>
            </a:solidFill>
            <a:latin typeface="Palatino Linotype" pitchFamily="18" charset="0"/>
            <a:ea typeface="+mn-ea"/>
            <a:cs typeface="+mn-cs"/>
          </a:endParaRPr>
        </a:p>
        <a:p>
          <a:r>
            <a:rPr lang="en-US" sz="1000" b="0" u="none" baseline="0">
              <a:solidFill>
                <a:schemeClr val="dk1"/>
              </a:solidFill>
              <a:latin typeface="Palatino Linotype" pitchFamily="18" charset="0"/>
              <a:ea typeface="+mn-ea"/>
              <a:cs typeface="+mn-cs"/>
            </a:rPr>
            <a:t>For Life Cycle purposes baseline cost assumes one ballast replacement as O&amp;M, resulting approximately 4% incremental cost reduction. Replacement CFLS not considered in baseline costs because they are minimal.</a:t>
          </a:r>
        </a:p>
        <a:p>
          <a:endParaRPr lang="en-US" sz="1000">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Measure:</a:t>
          </a:r>
          <a:r>
            <a:rPr lang="en-US" sz="1000" b="0">
              <a:solidFill>
                <a:schemeClr val="dk1"/>
              </a:solidFill>
              <a:latin typeface="Palatino Linotype" pitchFamily="18" charset="0"/>
              <a:ea typeface="+mn-ea"/>
              <a:cs typeface="+mn-cs"/>
            </a:rPr>
            <a:t> A</a:t>
          </a:r>
          <a:r>
            <a:rPr lang="en-US" sz="1000" b="0" baseline="0">
              <a:solidFill>
                <a:schemeClr val="dk1"/>
              </a:solidFill>
              <a:latin typeface="Palatino Linotype" pitchFamily="18" charset="0"/>
              <a:ea typeface="+mn-ea"/>
              <a:cs typeface="+mn-cs"/>
            </a:rPr>
            <a:t> </a:t>
          </a:r>
          <a:r>
            <a:rPr lang="en-US" sz="1000" b="0" u="sng" baseline="0">
              <a:solidFill>
                <a:schemeClr val="dk1"/>
              </a:solidFill>
              <a:latin typeface="Palatino Linotype" pitchFamily="18" charset="0"/>
              <a:ea typeface="+mn-ea"/>
              <a:cs typeface="+mn-cs"/>
            </a:rPr>
            <a:t>measure</a:t>
          </a:r>
          <a:r>
            <a:rPr lang="en-US" sz="1000" b="0" u="none" baseline="0">
              <a:solidFill>
                <a:schemeClr val="dk1"/>
              </a:solidFill>
              <a:latin typeface="Palatino Linotype" pitchFamily="18" charset="0"/>
              <a:ea typeface="+mn-ea"/>
              <a:cs typeface="+mn-cs"/>
            </a:rPr>
            <a:t> is defined as the efficient alternative to the baseline option of installation. In this case, it is defined as an </a:t>
          </a:r>
          <a:r>
            <a:rPr lang="en-US" sz="1000" b="1" u="none" baseline="0">
              <a:solidFill>
                <a:schemeClr val="dk1"/>
              </a:solidFill>
              <a:latin typeface="Palatino Linotype" pitchFamily="18" charset="0"/>
              <a:ea typeface="+mn-ea"/>
              <a:cs typeface="+mn-cs"/>
            </a:rPr>
            <a:t>LED refrigeration case light.</a:t>
          </a:r>
        </a:p>
        <a:p>
          <a:endParaRPr lang="en-US" sz="1000" b="1" u="sng">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Baseline:</a:t>
          </a:r>
          <a:r>
            <a:rPr lang="en-US" sz="1000" b="0">
              <a:solidFill>
                <a:schemeClr val="dk1"/>
              </a:solidFill>
              <a:latin typeface="Palatino Linotype" pitchFamily="18" charset="0"/>
              <a:ea typeface="+mn-ea"/>
              <a:cs typeface="+mn-cs"/>
            </a:rPr>
            <a:t> The </a:t>
          </a:r>
          <a:r>
            <a:rPr lang="en-US" sz="1000" b="0" u="sng">
              <a:solidFill>
                <a:schemeClr val="dk1"/>
              </a:solidFill>
              <a:latin typeface="Palatino Linotype" pitchFamily="18" charset="0"/>
              <a:ea typeface="+mn-ea"/>
              <a:cs typeface="+mn-cs"/>
            </a:rPr>
            <a:t>baseline</a:t>
          </a:r>
          <a:r>
            <a:rPr lang="en-US" sz="1000" b="0" baseline="0">
              <a:solidFill>
                <a:schemeClr val="dk1"/>
              </a:solidFill>
              <a:latin typeface="Palatino Linotype" pitchFamily="18" charset="0"/>
              <a:ea typeface="+mn-ea"/>
              <a:cs typeface="+mn-cs"/>
            </a:rPr>
            <a:t> condition is defined as the standard equipment </a:t>
          </a:r>
          <a:r>
            <a:rPr lang="en-US" sz="1000">
              <a:solidFill>
                <a:schemeClr val="dk1"/>
              </a:solidFill>
              <a:latin typeface="Palatino Linotype" pitchFamily="18" charset="0"/>
              <a:ea typeface="+mn-ea"/>
              <a:cs typeface="+mn-cs"/>
            </a:rPr>
            <a:t>that would have been installed without the utility EE activity . </a:t>
          </a:r>
          <a:r>
            <a:rPr lang="en-US" sz="1000" b="0" baseline="0">
              <a:solidFill>
                <a:schemeClr val="dk1"/>
              </a:solidFill>
              <a:latin typeface="Palatino Linotype" pitchFamily="18" charset="0"/>
              <a:ea typeface="+mn-ea"/>
              <a:cs typeface="+mn-cs"/>
            </a:rPr>
            <a:t>The baseline equipment in this instance is T12HO or a T8 linear fluorescent light.</a:t>
          </a:r>
        </a:p>
        <a:p>
          <a:endParaRPr lang="en-US" sz="1000" baseline="0">
            <a:solidFill>
              <a:schemeClr val="dk1"/>
            </a:solidFill>
            <a:latin typeface="Palatino Linotype" pitchFamily="18" charset="0"/>
            <a:ea typeface="+mn-ea"/>
            <a:cs typeface="+mn-cs"/>
          </a:endParaRPr>
        </a:p>
        <a:p>
          <a:r>
            <a:rPr lang="en-US" sz="1000" b="0" baseline="0">
              <a:solidFill>
                <a:sysClr val="windowText" lastClr="000000"/>
              </a:solidFill>
              <a:latin typeface="Palatino Linotype" pitchFamily="18" charset="0"/>
              <a:ea typeface="+mn-ea"/>
              <a:cs typeface="+mn-cs"/>
            </a:rPr>
            <a:t>The users of this data should note that this workbook also includes full costs for LED refrigeration case lighting.  Therefore, other incremental path scenarios can be created by combining this data with other full cost data for baseline refrigeration case lighting.</a:t>
          </a:r>
          <a:endParaRPr lang="en-US" sz="1000" b="0">
            <a:solidFill>
              <a:sysClr val="windowText" lastClr="000000"/>
            </a:solidFill>
            <a:latin typeface="Palatino Linotype" pitchFamily="18" charset="0"/>
            <a:ea typeface="+mn-ea"/>
            <a:cs typeface="+mn-cs"/>
          </a:endParaRPr>
        </a:p>
        <a:p>
          <a:endParaRPr lang="en-US" sz="1000" b="1">
            <a:solidFill>
              <a:schemeClr val="dk1"/>
            </a:solidFill>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50" b="1" cap="all" baseline="0">
              <a:solidFill>
                <a:schemeClr val="dk1"/>
              </a:solidFill>
              <a:effectLst/>
              <a:latin typeface="Palatino Linotype" pitchFamily="18" charset="0"/>
              <a:ea typeface="+mn-ea"/>
              <a:cs typeface="+mn-cs"/>
            </a:rPr>
            <a:t>Workbook Elements</a:t>
          </a:r>
          <a:endParaRPr lang="en-US" sz="1050">
            <a:effectLst/>
            <a:latin typeface="Palatino Linotype" pitchFamily="18" charset="0"/>
          </a:endParaRPr>
        </a:p>
        <a:p>
          <a:endParaRPr lang="en-US" sz="1000" b="1">
            <a:solidFill>
              <a:schemeClr val="dk1"/>
            </a:solidFill>
            <a:latin typeface="Palatino Linotype" pitchFamily="18" charset="0"/>
            <a:ea typeface="+mn-ea"/>
            <a:cs typeface="+mn-cs"/>
          </a:endParaRPr>
        </a:p>
        <a:p>
          <a:r>
            <a:rPr lang="en-US" sz="1000" b="1" u="sng">
              <a:solidFill>
                <a:schemeClr val="dk1"/>
              </a:solidFill>
              <a:latin typeface="Palatino Linotype" pitchFamily="18" charset="0"/>
              <a:ea typeface="+mn-ea"/>
              <a:cs typeface="+mn-cs"/>
            </a:rPr>
            <a:t>Summary of Results Tab</a:t>
          </a:r>
        </a:p>
        <a:p>
          <a:r>
            <a:rPr lang="en-US" sz="1000" b="0" u="none">
              <a:solidFill>
                <a:schemeClr val="dk1"/>
              </a:solidFill>
              <a:latin typeface="Palatino Linotype" pitchFamily="18" charset="0"/>
              <a:ea typeface="+mn-ea"/>
              <a:cs typeface="+mn-cs"/>
            </a:rPr>
            <a:t>The</a:t>
          </a:r>
          <a:r>
            <a:rPr lang="en-US" sz="1000" b="0" u="none" baseline="0">
              <a:solidFill>
                <a:schemeClr val="dk1"/>
              </a:solidFill>
              <a:latin typeface="Palatino Linotype" pitchFamily="18" charset="0"/>
              <a:ea typeface="+mn-ea"/>
              <a:cs typeface="+mn-cs"/>
            </a:rPr>
            <a:t> summary of results tab presents the incremental cost for the combination. Material, labor, and installed incremental costs are presented in 7 categories allowing NEEP constituents to choose the market that best represents their services territory.  </a:t>
          </a:r>
        </a:p>
        <a:p>
          <a:endParaRPr lang="en-US" sz="1000" b="0" u="none" baseline="0">
            <a:solidFill>
              <a:schemeClr val="dk1"/>
            </a:solidFill>
            <a:latin typeface="Palatino Linotype" pitchFamily="18" charset="0"/>
            <a:ea typeface="+mn-ea"/>
            <a:cs typeface="+mn-cs"/>
          </a:endParaRPr>
        </a:p>
        <a:p>
          <a:r>
            <a:rPr lang="en-US" sz="1000" b="0" u="none" baseline="0">
              <a:solidFill>
                <a:schemeClr val="dk1"/>
              </a:solidFill>
              <a:latin typeface="Palatino Linotype" pitchFamily="18" charset="0"/>
              <a:ea typeface="+mn-ea"/>
              <a:cs typeface="+mn-cs"/>
            </a:rPr>
            <a:t>The regions presented represent the results of analyzing RSMeans City Cost Index (CCI).  Navigant's analysis of the CCI determined that NEEP's overall service territories could be </a:t>
          </a:r>
          <a:r>
            <a:rPr lang="en-US" sz="1000">
              <a:solidFill>
                <a:schemeClr val="dk1"/>
              </a:solidFill>
              <a:latin typeface="Palatino Linotype" pitchFamily="18" charset="0"/>
              <a:ea typeface="+mn-ea"/>
              <a:cs typeface="+mn-cs"/>
            </a:rPr>
            <a:t>categorized </a:t>
          </a:r>
          <a:r>
            <a:rPr lang="en-US" sz="1000" b="0" u="none" baseline="0">
              <a:solidFill>
                <a:schemeClr val="dk1"/>
              </a:solidFill>
              <a:latin typeface="Palatino Linotype" pitchFamily="18" charset="0"/>
              <a:ea typeface="+mn-ea"/>
              <a:cs typeface="+mn-cs"/>
            </a:rPr>
            <a:t>into 6 unique regions (7 including </a:t>
          </a:r>
          <a:r>
            <a:rPr lang="en-US" sz="1000" b="0" u="none" baseline="0">
              <a:solidFill>
                <a:sysClr val="windowText" lastClr="000000"/>
              </a:solidFill>
              <a:latin typeface="Palatino Linotype" pitchFamily="18" charset="0"/>
              <a:ea typeface="+mn-ea"/>
              <a:cs typeface="+mn-cs"/>
            </a:rPr>
            <a:t>a Base Cost Factor </a:t>
          </a:r>
          <a:r>
            <a:rPr lang="en-US" sz="1000" b="0" u="none" baseline="0">
              <a:solidFill>
                <a:schemeClr val="dk1"/>
              </a:solidFill>
              <a:latin typeface="Palatino Linotype" pitchFamily="18" charset="0"/>
              <a:ea typeface="+mn-ea"/>
              <a:cs typeface="+mn-cs"/>
            </a:rPr>
            <a:t>category).</a:t>
          </a:r>
        </a:p>
        <a:p>
          <a:endParaRPr lang="en-US" sz="1000" b="1">
            <a:solidFill>
              <a:schemeClr val="dk1"/>
            </a:solidFill>
            <a:latin typeface="Palatino Linotype" pitchFamily="18" charset="0"/>
            <a:ea typeface="+mn-ea"/>
            <a:cs typeface="+mn-cs"/>
          </a:endParaRPr>
        </a:p>
        <a:p>
          <a:r>
            <a:rPr lang="en-US" sz="1000" b="1" u="sng" baseline="0">
              <a:solidFill>
                <a:schemeClr val="dk1"/>
              </a:solidFill>
              <a:effectLst/>
              <a:latin typeface="Palatino Linotype" panose="02040502050505030304" pitchFamily="18" charset="0"/>
              <a:ea typeface="+mn-ea"/>
              <a:cs typeface="+mn-cs"/>
            </a:rPr>
            <a:t>Data Analysis Tab  </a:t>
          </a:r>
          <a:r>
            <a:rPr lang="en-US" sz="1000" b="1" baseline="0">
              <a:solidFill>
                <a:schemeClr val="dk1"/>
              </a:solidFill>
              <a:effectLst/>
              <a:latin typeface="Palatino Linotype" panose="02040502050505030304" pitchFamily="18" charset="0"/>
              <a:ea typeface="+mn-ea"/>
              <a:cs typeface="+mn-cs"/>
            </a:rPr>
            <a:t>  </a:t>
          </a:r>
          <a:endParaRPr lang="en-US" sz="1000">
            <a:effectLst/>
            <a:latin typeface="Palatino Linotype" panose="02040502050505030304" pitchFamily="18" charset="0"/>
          </a:endParaRPr>
        </a:p>
        <a:p>
          <a:endParaRPr lang="en-US" sz="1000" b="1">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Raw Data</a:t>
          </a:r>
        </a:p>
        <a:p>
          <a:endParaRPr lang="en-US" sz="1000" b="1">
            <a:solidFill>
              <a:schemeClr val="dk1"/>
            </a:solidFill>
            <a:latin typeface="Palatino Linotype" pitchFamily="18" charset="0"/>
            <a:ea typeface="+mn-ea"/>
            <a:cs typeface="+mn-cs"/>
          </a:endParaRPr>
        </a:p>
        <a:p>
          <a:r>
            <a:rPr lang="en-US" sz="1000" b="0">
              <a:solidFill>
                <a:schemeClr val="dk1"/>
              </a:solidFill>
              <a:latin typeface="Palatino Linotype" pitchFamily="18" charset="0"/>
              <a:ea typeface="+mn-ea"/>
              <a:cs typeface="+mn-cs"/>
            </a:rPr>
            <a:t>In 2013,</a:t>
          </a:r>
          <a:r>
            <a:rPr lang="en-US" sz="1000" b="0" baseline="0">
              <a:solidFill>
                <a:schemeClr val="dk1"/>
              </a:solidFill>
              <a:latin typeface="Palatino Linotype" pitchFamily="18" charset="0"/>
              <a:ea typeface="+mn-ea"/>
              <a:cs typeface="+mn-cs"/>
            </a:rPr>
            <a:t> 1 contractor interview and 1 distributor interview were completed for the analysis of the measure. A total of 154 cost points were collected for LED case lighting equipment. </a:t>
          </a:r>
          <a:r>
            <a:rPr lang="en-US" sz="1000" b="0" i="0" baseline="0">
              <a:solidFill>
                <a:schemeClr val="dk1"/>
              </a:solidFill>
              <a:effectLst/>
              <a:latin typeface="Palatino Linotype" pitchFamily="18" charset="0"/>
              <a:ea typeface="+mn-ea"/>
              <a:cs typeface="+mn-cs"/>
            </a:rPr>
            <a:t>The cost for baseline equipment is  aggregated to reflect  comments and data from contractors and distributors as well as  web based research for common fluorescent original equipment manufacturers and energy service companies. The aggregated baseline costs account for variations in linear fluorescent bulb types (T12HO and standard T8), bulb lengths, and bulb wattages.</a:t>
          </a:r>
          <a:endParaRPr lang="en-US" sz="1000" b="0" baseline="0">
            <a:solidFill>
              <a:schemeClr val="dk1"/>
            </a:solidFill>
            <a:latin typeface="Palatino Linotype" pitchFamily="18" charset="0"/>
            <a:ea typeface="+mn-ea"/>
            <a:cs typeface="+mn-cs"/>
          </a:endParaRPr>
        </a:p>
        <a:p>
          <a:endParaRPr lang="en-US" sz="1000" b="1">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Formatted Data</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Primary</a:t>
          </a:r>
          <a:r>
            <a:rPr lang="en-US" sz="1000" baseline="0">
              <a:solidFill>
                <a:schemeClr val="dk1"/>
              </a:solidFill>
              <a:latin typeface="Palatino Linotype" pitchFamily="18" charset="0"/>
              <a:ea typeface="+mn-ea"/>
              <a:cs typeface="+mn-cs"/>
            </a:rPr>
            <a:t> cost data was collected from c</a:t>
          </a:r>
          <a:r>
            <a:rPr lang="en-US" sz="1000">
              <a:solidFill>
                <a:schemeClr val="dk1"/>
              </a:solidFill>
              <a:latin typeface="Palatino Linotype" pitchFamily="18" charset="0"/>
              <a:ea typeface="+mn-ea"/>
              <a:cs typeface="+mn-cs"/>
            </a:rPr>
            <a:t>ontractor</a:t>
          </a:r>
          <a:r>
            <a:rPr lang="en-US" sz="1000" baseline="0">
              <a:solidFill>
                <a:schemeClr val="dk1"/>
              </a:solidFill>
              <a:latin typeface="Palatino Linotype" pitchFamily="18" charset="0"/>
              <a:ea typeface="+mn-ea"/>
              <a:cs typeface="+mn-cs"/>
            </a:rPr>
            <a:t>s and distributors </a:t>
          </a:r>
          <a:r>
            <a:rPr lang="en-US" sz="1000" baseline="0">
              <a:solidFill>
                <a:sysClr val="windowText" lastClr="000000"/>
              </a:solidFill>
              <a:latin typeface="Palatino Linotype" pitchFamily="18" charset="0"/>
              <a:ea typeface="+mn-ea"/>
              <a:cs typeface="+mn-cs"/>
            </a:rPr>
            <a:t>across four states (MD, </a:t>
          </a:r>
          <a:r>
            <a:rPr lang="en-US" sz="1000" baseline="0">
              <a:solidFill>
                <a:schemeClr val="dk1"/>
              </a:solidFill>
              <a:latin typeface="Palatino Linotype" pitchFamily="18" charset="0"/>
              <a:ea typeface="+mn-ea"/>
              <a:cs typeface="+mn-cs"/>
            </a:rPr>
            <a:t>MA, NY, and VT).  The data was formatted to present material and labor costs based on the particular configuration and application of the LED refrigeration case lighting. As the size, wattage, case application, case configuration, etc. all differ depending on the installation scenario, Navigant chose common units to present the formatted data in (cost per LED or cost per unit, cost per foot of LED tube, and cost per door) depending on the application (vertical and horizontal alignment).  The formatted data (cost per LED or cost per unit, cost per foot of LED, and cost per door) represent an average of different lengths ranging from 4 to 6 feet.</a:t>
          </a:r>
        </a:p>
        <a:p>
          <a:endParaRPr lang="en-US" sz="1000" b="0" baseline="0">
            <a:solidFill>
              <a:schemeClr val="dk1"/>
            </a:solidFill>
            <a:latin typeface="Palatino Linotype" pitchFamily="18" charset="0"/>
            <a:ea typeface="+mn-ea"/>
            <a:cs typeface="+mn-cs"/>
          </a:endParaRPr>
        </a:p>
        <a:p>
          <a:r>
            <a:rPr lang="en-US" sz="1000" b="0" baseline="0">
              <a:solidFill>
                <a:schemeClr val="dk1"/>
              </a:solidFill>
              <a:latin typeface="Palatino Linotype" pitchFamily="18" charset="0"/>
              <a:ea typeface="+mn-ea"/>
              <a:cs typeface="+mn-cs"/>
            </a:rPr>
            <a:t>[Coolers, freezers, and upright refrigeration cases will have vertically aligned lights, with one more light than door. Horizontal shelf cases and certain types of reach-in cases will have horizontally aligned lights. Horizontal cases will typically not have doors.]</a:t>
          </a:r>
        </a:p>
        <a:p>
          <a:endParaRPr lang="en-US" sz="1000" b="0">
            <a:solidFill>
              <a:schemeClr val="dk1"/>
            </a:solidFill>
            <a:latin typeface="Palatino Linotype" pitchFamily="18" charset="0"/>
            <a:ea typeface="+mn-ea"/>
            <a:cs typeface="+mn-cs"/>
          </a:endParaRPr>
        </a:p>
        <a:p>
          <a:r>
            <a:rPr lang="en-US" sz="1000" b="0">
              <a:solidFill>
                <a:schemeClr val="dk1"/>
              </a:solidFill>
              <a:latin typeface="Palatino Linotype" pitchFamily="18" charset="0"/>
              <a:ea typeface="+mn-ea"/>
              <a:cs typeface="+mn-cs"/>
            </a:rPr>
            <a:t>The</a:t>
          </a:r>
          <a:r>
            <a:rPr lang="en-US" sz="1000" b="0" baseline="0">
              <a:solidFill>
                <a:schemeClr val="dk1"/>
              </a:solidFill>
              <a:latin typeface="Palatino Linotype" pitchFamily="18" charset="0"/>
              <a:ea typeface="+mn-ea"/>
              <a:cs typeface="+mn-cs"/>
            </a:rPr>
            <a:t> same method was used to adjust all labor costs and miscellaneous installation costs.</a:t>
          </a:r>
        </a:p>
        <a:p>
          <a:endParaRPr lang="en-US" sz="1000" b="0" baseline="0">
            <a:solidFill>
              <a:schemeClr val="dk1"/>
            </a:solidFill>
            <a:latin typeface="Palatino Linotype" pitchFamily="18" charset="0"/>
            <a:ea typeface="+mn-ea"/>
            <a:cs typeface="+mn-cs"/>
          </a:endParaRPr>
        </a:p>
        <a:p>
          <a:r>
            <a:rPr lang="en-US" sz="1000" b="0" baseline="0">
              <a:solidFill>
                <a:schemeClr val="dk1"/>
              </a:solidFill>
              <a:latin typeface="Palatino Linotype" pitchFamily="18" charset="0"/>
              <a:ea typeface="+mn-ea"/>
              <a:cs typeface="+mn-cs"/>
            </a:rPr>
            <a:t>Some baseline internet costs were included in the analysis to augment and QC the contractor data.  Internet costs do not include a contractor markup.  Additionally, distributor costs do not include contractor markup.  Therefore, and where available, estimated markups were gathered from contractors and distributors.  This average markup was applied to the internet and distributor costs to produce estimated contractor costs.</a:t>
          </a:r>
          <a:endParaRPr lang="en-US" sz="1000" b="0">
            <a:solidFill>
              <a:schemeClr val="dk1"/>
            </a:solidFill>
            <a:latin typeface="Palatino Linotype" pitchFamily="18" charset="0"/>
            <a:ea typeface="+mn-ea"/>
            <a:cs typeface="+mn-cs"/>
          </a:endParaRPr>
        </a:p>
        <a:p>
          <a:endParaRPr lang="en-US" sz="1000" b="0">
            <a:solidFill>
              <a:schemeClr val="dk1"/>
            </a:solidFill>
            <a:latin typeface="Palatino Linotype" pitchFamily="18" charset="0"/>
            <a:ea typeface="+mn-ea"/>
            <a:cs typeface="+mn-cs"/>
          </a:endParaRPr>
        </a:p>
        <a:p>
          <a:r>
            <a:rPr lang="en-US" sz="1000" b="0">
              <a:solidFill>
                <a:schemeClr val="dk1"/>
              </a:solidFill>
              <a:latin typeface="Palatino Linotype" pitchFamily="18" charset="0"/>
              <a:ea typeface="+mn-ea"/>
              <a:cs typeface="+mn-cs"/>
            </a:rPr>
            <a:t>The R.S. Means recalculated CCI factors annually.  For this study, Navigant used the 2013 CCI factors. The data was statistically formatted at a 90/10 confidence interval.</a:t>
          </a:r>
          <a:r>
            <a:rPr lang="en-US" sz="1000" b="0" baseline="0">
              <a:solidFill>
                <a:schemeClr val="dk1"/>
              </a:solidFill>
              <a:latin typeface="Palatino Linotype" pitchFamily="18" charset="0"/>
              <a:ea typeface="+mn-ea"/>
              <a:cs typeface="+mn-cs"/>
            </a:rPr>
            <a:t>  Navigant utilized a Z score of 1.645 representing a two-sided, 90/10 confidence interval for a normal distribution. This statistical approach was used to determine an interval estimate with a specified probability that the actual value (mean value)  will lie within the range of the interval. By utilizing a 1.645 Z score, Navigant is targeting that the true value (mean value) will be within 10% of the estimated value with a 90% level of confidence.</a:t>
          </a:r>
          <a:endParaRPr lang="en-US" sz="1000" b="0">
            <a:solidFill>
              <a:schemeClr val="dk1"/>
            </a:solidFill>
            <a:latin typeface="Palatino Linotype" pitchFamily="18" charset="0"/>
            <a:ea typeface="+mn-ea"/>
            <a:cs typeface="+mn-cs"/>
          </a:endParaRPr>
        </a:p>
        <a:p>
          <a:endParaRPr lang="en-US" sz="1000" b="1">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Material</a:t>
          </a:r>
          <a:r>
            <a:rPr lang="en-US" sz="1000" b="1" baseline="0">
              <a:solidFill>
                <a:schemeClr val="dk1"/>
              </a:solidFill>
              <a:latin typeface="Palatino Linotype" pitchFamily="18" charset="0"/>
              <a:ea typeface="+mn-ea"/>
              <a:cs typeface="+mn-cs"/>
            </a:rPr>
            <a:t> Analysis</a:t>
          </a:r>
        </a:p>
        <a:p>
          <a:pPr marL="0" marR="0" indent="0" defTabSz="914400" eaLnBrk="1" fontAlgn="auto" latinLnBrk="0" hangingPunct="1">
            <a:lnSpc>
              <a:spcPct val="100000"/>
            </a:lnSpc>
            <a:spcBef>
              <a:spcPts val="0"/>
            </a:spcBef>
            <a:spcAft>
              <a:spcPts val="0"/>
            </a:spcAft>
            <a:buClrTx/>
            <a:buSzTx/>
            <a:buFontTx/>
            <a:buNone/>
            <a:tabLst/>
            <a:defRPr/>
          </a:pPr>
          <a:endParaRPr lang="en-US" sz="1000">
            <a:solidFill>
              <a:schemeClr val="dk1"/>
            </a:solidFill>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Palatino Linotype" pitchFamily="18" charset="0"/>
              <a:ea typeface="+mn-ea"/>
              <a:cs typeface="+mn-cs"/>
            </a:rPr>
            <a:t>The efficient material</a:t>
          </a:r>
          <a:r>
            <a:rPr lang="en-US" sz="1000" baseline="0">
              <a:solidFill>
                <a:schemeClr val="dk1"/>
              </a:solidFill>
              <a:latin typeface="Palatino Linotype" pitchFamily="18" charset="0"/>
              <a:ea typeface="+mn-ea"/>
              <a:cs typeface="+mn-cs"/>
            </a:rPr>
            <a:t> cost includes the cost of the LED, the cost of the LED driver, and the ancillary costs.  The baseline material cost includes the cost of the fluorescent tube, the cost of the ballast, and the ancillary costs.  </a:t>
          </a:r>
          <a:r>
            <a:rPr lang="en-US" sz="1000">
              <a:solidFill>
                <a:schemeClr val="dk1"/>
              </a:solidFill>
              <a:latin typeface="Palatino Linotype" pitchFamily="18" charset="0"/>
              <a:ea typeface="+mn-ea"/>
              <a:cs typeface="+mn-cs"/>
            </a:rPr>
            <a:t>The analysis identified and removed any potential outlier data points</a:t>
          </a:r>
          <a:r>
            <a:rPr lang="en-US" sz="1000" baseline="0">
              <a:solidFill>
                <a:schemeClr val="dk1"/>
              </a:solidFill>
              <a:latin typeface="Palatino Linotype" pitchFamily="18" charset="0"/>
              <a:ea typeface="+mn-ea"/>
              <a:cs typeface="+mn-cs"/>
            </a:rPr>
            <a:t> through a review of the data. </a:t>
          </a:r>
          <a:endParaRPr lang="en-US" sz="1000">
            <a:solidFill>
              <a:schemeClr val="dk1"/>
            </a:solidFill>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Palatino Linotype" pitchFamily="18" charset="0"/>
              <a:ea typeface="+mn-ea"/>
              <a:cs typeface="+mn-cs"/>
            </a:rPr>
            <a:t>	</a:t>
          </a:r>
          <a:endParaRPr lang="en-US" sz="1000" b="1">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Labor Analysis</a:t>
          </a:r>
          <a:endParaRPr lang="en-US" sz="1000">
            <a:latin typeface="Palatino Linotype" pitchFamily="18" charset="0"/>
          </a:endParaRP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Contractor interviews identified an incremental difference in the time to install efficient versus base scenario equipment.  </a:t>
          </a:r>
          <a:r>
            <a:rPr lang="en-US" sz="1000" baseline="0">
              <a:solidFill>
                <a:schemeClr val="dk1"/>
              </a:solidFill>
              <a:latin typeface="Palatino Linotype" pitchFamily="18" charset="0"/>
              <a:ea typeface="+mn-ea"/>
              <a:cs typeface="+mn-cs"/>
            </a:rPr>
            <a:t> </a:t>
          </a:r>
          <a:r>
            <a:rPr lang="en-US" sz="1000">
              <a:solidFill>
                <a:schemeClr val="dk1"/>
              </a:solidFill>
              <a:latin typeface="Palatino Linotype" pitchFamily="18" charset="0"/>
              <a:ea typeface="+mn-ea"/>
              <a:cs typeface="+mn-cs"/>
            </a:rPr>
            <a:t>In general, efficient equipment took </a:t>
          </a:r>
          <a:r>
            <a:rPr lang="en-US" sz="1000">
              <a:solidFill>
                <a:sysClr val="windowText" lastClr="000000"/>
              </a:solidFill>
              <a:latin typeface="Palatino Linotype" pitchFamily="18" charset="0"/>
              <a:ea typeface="+mn-ea"/>
              <a:cs typeface="+mn-cs"/>
            </a:rPr>
            <a:t>approximately 5</a:t>
          </a:r>
          <a:r>
            <a:rPr lang="en-US" sz="1000" baseline="0">
              <a:solidFill>
                <a:sysClr val="windowText" lastClr="000000"/>
              </a:solidFill>
              <a:latin typeface="Palatino Linotype" pitchFamily="18" charset="0"/>
              <a:ea typeface="+mn-ea"/>
              <a:cs typeface="+mn-cs"/>
            </a:rPr>
            <a:t> more minutes to install</a:t>
          </a:r>
          <a:r>
            <a:rPr lang="en-US" sz="1000">
              <a:solidFill>
                <a:schemeClr val="dk1"/>
              </a:solidFill>
              <a:latin typeface="Palatino Linotype" pitchFamily="18" charset="0"/>
              <a:ea typeface="+mn-ea"/>
              <a:cs typeface="+mn-cs"/>
            </a:rPr>
            <a:t> when compared with baseline equipment.  </a:t>
          </a:r>
          <a:r>
            <a:rPr lang="en-US" sz="1000" b="0">
              <a:solidFill>
                <a:schemeClr val="dk1"/>
              </a:solidFill>
              <a:latin typeface="Palatino Linotype" pitchFamily="18" charset="0"/>
              <a:ea typeface="+mn-ea"/>
              <a:cs typeface="+mn-cs"/>
            </a:rPr>
            <a:t>A</a:t>
          </a:r>
          <a:r>
            <a:rPr lang="en-US" sz="1000" b="0" baseline="0">
              <a:solidFill>
                <a:schemeClr val="dk1"/>
              </a:solidFill>
              <a:latin typeface="Palatino Linotype" pitchFamily="18" charset="0"/>
              <a:ea typeface="+mn-ea"/>
              <a:cs typeface="+mn-cs"/>
            </a:rPr>
            <a:t>n average installation time was used to determine the time required to install baseline and efficient measure equipment.</a:t>
          </a:r>
          <a:endParaRPr lang="en-US" sz="1000">
            <a:solidFill>
              <a:schemeClr val="dk1"/>
            </a:solidFill>
            <a:latin typeface="Palatino Linotype" pitchFamily="18" charset="0"/>
            <a:ea typeface="+mn-ea"/>
            <a:cs typeface="+mn-cs"/>
          </a:endParaRPr>
        </a:p>
        <a:p>
          <a:endParaRPr lang="en-US" sz="1000" b="1">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Results</a:t>
          </a:r>
        </a:p>
        <a:p>
          <a:endParaRPr lang="en-US" sz="1000" b="1">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Through</a:t>
          </a:r>
          <a:r>
            <a:rPr lang="en-US" sz="1000" baseline="0">
              <a:solidFill>
                <a:schemeClr val="dk1"/>
              </a:solidFill>
              <a:latin typeface="Palatino Linotype" pitchFamily="18" charset="0"/>
              <a:ea typeface="+mn-ea"/>
              <a:cs typeface="+mn-cs"/>
            </a:rPr>
            <a:t> contractor and distributor </a:t>
          </a:r>
          <a:r>
            <a:rPr lang="en-US" sz="1000" baseline="0">
              <a:solidFill>
                <a:sysClr val="windowText" lastClr="000000"/>
              </a:solidFill>
              <a:latin typeface="Palatino Linotype" pitchFamily="18" charset="0"/>
              <a:ea typeface="+mn-ea"/>
              <a:cs typeface="+mn-cs"/>
            </a:rPr>
            <a:t>interviews, Navigant defined the most common applications installed in convenient and grocery stores.  As such, results are presented for each of those size categories at a Base Cost Factor level.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5</xdr:row>
      <xdr:rowOff>0</xdr:rowOff>
    </xdr:to>
    <xdr:sp macro="" textlink="">
      <xdr:nvSpPr>
        <xdr:cNvPr id="2" name="TextBox 1"/>
        <xdr:cNvSpPr txBox="1"/>
      </xdr:nvSpPr>
      <xdr:spPr>
        <a:xfrm>
          <a:off x="0" y="0"/>
          <a:ext cx="7620000" cy="952500"/>
        </a:xfrm>
        <a:prstGeom prst="rect">
          <a:avLst/>
        </a:prstGeom>
        <a:solidFill>
          <a:sysClr val="window" lastClr="FFFFFF"/>
        </a:solidFill>
        <a:ln w="9525" cmpd="sng">
          <a:solidFill>
            <a:sysClr val="window" lastClr="FFFFFF">
              <a:lumMod val="65000"/>
            </a:sysClr>
          </a:solidFill>
        </a:ln>
        <a:effectLst/>
      </xdr:spPr>
      <xdr:txBody>
        <a:bodyPr vert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Palatino Linotype" pitchFamily="18" charset="0"/>
              <a:ea typeface="+mn-ea"/>
              <a:cs typeface="+mn-cs"/>
            </a:rPr>
            <a:t>Summary of incremental cost data analysis for LED Refrigeration Case Lighting:</a:t>
          </a:r>
          <a:br>
            <a:rPr kumimoji="0" lang="en-US" sz="1000" b="1" i="0" u="none" strike="noStrike" kern="0" cap="none" spc="0" normalizeH="0" baseline="0" noProof="0">
              <a:ln>
                <a:noFill/>
              </a:ln>
              <a:solidFill>
                <a:sysClr val="windowText" lastClr="000000"/>
              </a:solidFill>
              <a:effectLst/>
              <a:uLnTx/>
              <a:uFillTx/>
              <a:latin typeface="Palatino Linotype" pitchFamily="18" charset="0"/>
              <a:ea typeface="+mn-ea"/>
              <a:cs typeface="+mn-cs"/>
            </a:rPr>
          </a:br>
          <a:endParaRPr kumimoji="0" lang="en-US" sz="1000" b="1" i="0" u="none" strike="noStrike" kern="0" cap="none" spc="0" normalizeH="0" baseline="0" noProof="0">
            <a:ln>
              <a:noFill/>
            </a:ln>
            <a:solidFill>
              <a:sysClr val="windowText" lastClr="000000"/>
            </a:solidFill>
            <a:effectLst/>
            <a:uLnTx/>
            <a:uFillTx/>
            <a:latin typeface="Palatino Linotype" pitchFamily="18"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Palatino Linotype" pitchFamily="18" charset="0"/>
              <a:ea typeface="+mn-ea"/>
              <a:cs typeface="+mn-cs"/>
            </a:rPr>
            <a:t>Regional adjustment factors are applied to the Base Cost Factors (BCFs) to calculate  market specific results. Regional adjustment factors were developed using RSMeans City Cost Indexes based on weighted average of division category.</a:t>
          </a:r>
          <a:endParaRPr kumimoji="0" lang="en-US" sz="1400" b="0" i="0" u="none" strike="noStrike" kern="0" cap="none" spc="0" normalizeH="0" baseline="0" noProof="0">
            <a:ln>
              <a:noFill/>
            </a:ln>
            <a:solidFill>
              <a:sysClr val="windowText" lastClr="000000"/>
            </a:solidFill>
            <a:effectLst/>
            <a:uLnTx/>
            <a:uFillTx/>
            <a:latin typeface="Palatino Linotype" pitchFamily="18"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1</xdr:row>
      <xdr:rowOff>0</xdr:rowOff>
    </xdr:from>
    <xdr:to>
      <xdr:col>14</xdr:col>
      <xdr:colOff>1</xdr:colOff>
      <xdr:row>69</xdr:row>
      <xdr:rowOff>120651</xdr:rowOff>
    </xdr:to>
    <xdr:sp macro="" textlink="">
      <xdr:nvSpPr>
        <xdr:cNvPr id="2" name="TextBox 1"/>
        <xdr:cNvSpPr txBox="1"/>
      </xdr:nvSpPr>
      <xdr:spPr>
        <a:xfrm>
          <a:off x="1" y="0"/>
          <a:ext cx="8534400" cy="13836651"/>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u="sng">
              <a:solidFill>
                <a:schemeClr val="dk1"/>
              </a:solidFill>
              <a:latin typeface="Palatino Linotype" pitchFamily="18" charset="0"/>
              <a:ea typeface="+mn-ea"/>
              <a:cs typeface="+mn-cs"/>
            </a:rPr>
            <a:t>Incremental Cost Methodology</a:t>
          </a:r>
        </a:p>
        <a:p>
          <a:endParaRPr lang="en-US" sz="1000" b="1">
            <a:solidFill>
              <a:schemeClr val="dk1"/>
            </a:solidFill>
            <a:latin typeface="Palatino Linotype" pitchFamily="18"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Palatino Linotype" pitchFamily="18" charset="0"/>
              <a:ea typeface="+mn-ea"/>
              <a:cs typeface="+mn-cs"/>
            </a:rPr>
            <a:t>Incremental measure costs (not the full cost) are used when an energy-efficient appliance or measure promoted through the program is installed in lieu of the standard (less efficient) appliance/measure. The equation for calculating incremental measure costs is simply:</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	Incremental measure cost =  efficient measure cost (material and labor) - base case cost (material and labor)</a:t>
          </a:r>
        </a:p>
        <a:p>
          <a:pPr lvl="0"/>
          <a:endParaRPr lang="en-US" sz="1000">
            <a:solidFill>
              <a:schemeClr val="dk1"/>
            </a:solidFill>
            <a:latin typeface="Palatino Linotype" pitchFamily="18" charset="0"/>
            <a:ea typeface="+mn-ea"/>
            <a:cs typeface="+mn-cs"/>
          </a:endParaRPr>
        </a:p>
        <a:p>
          <a:r>
            <a:rPr lang="en-US" sz="1000" b="0">
              <a:solidFill>
                <a:schemeClr val="dk1"/>
              </a:solidFill>
              <a:latin typeface="Palatino Linotype" pitchFamily="18" charset="0"/>
              <a:ea typeface="+mn-ea"/>
              <a:cs typeface="+mn-cs"/>
            </a:rPr>
            <a:t>Measure: A</a:t>
          </a:r>
          <a:r>
            <a:rPr lang="en-US" sz="1000" b="0" baseline="0">
              <a:solidFill>
                <a:schemeClr val="dk1"/>
              </a:solidFill>
              <a:latin typeface="Palatino Linotype" pitchFamily="18" charset="0"/>
              <a:ea typeface="+mn-ea"/>
              <a:cs typeface="+mn-cs"/>
            </a:rPr>
            <a:t> </a:t>
          </a:r>
          <a:r>
            <a:rPr lang="en-US" sz="1000" b="0" u="sng" baseline="0">
              <a:solidFill>
                <a:schemeClr val="dk1"/>
              </a:solidFill>
              <a:latin typeface="Palatino Linotype" pitchFamily="18" charset="0"/>
              <a:ea typeface="+mn-ea"/>
              <a:cs typeface="+mn-cs"/>
            </a:rPr>
            <a:t>measure</a:t>
          </a:r>
          <a:r>
            <a:rPr lang="en-US" sz="1000" b="0" u="none" baseline="0">
              <a:solidFill>
                <a:schemeClr val="dk1"/>
              </a:solidFill>
              <a:latin typeface="Palatino Linotype" pitchFamily="18" charset="0"/>
              <a:ea typeface="+mn-ea"/>
              <a:cs typeface="+mn-cs"/>
            </a:rPr>
            <a:t> is defined as the efficient alternative to the baseline option of installation. In this case, </a:t>
          </a:r>
          <a:r>
            <a:rPr lang="en-US" sz="1000" b="1" u="none" baseline="0">
              <a:solidFill>
                <a:schemeClr val="dk1"/>
              </a:solidFill>
              <a:latin typeface="Palatino Linotype" pitchFamily="18" charset="0"/>
              <a:ea typeface="+mn-ea"/>
              <a:cs typeface="+mn-cs"/>
            </a:rPr>
            <a:t>it is defined as a replacement, functional Steam Trap. </a:t>
          </a:r>
          <a:r>
            <a:rPr lang="en-US" sz="1000" b="0" u="none" baseline="0">
              <a:solidFill>
                <a:schemeClr val="dk1"/>
              </a:solidFill>
              <a:latin typeface="Palatino Linotype" pitchFamily="18" charset="0"/>
              <a:ea typeface="+mn-ea"/>
              <a:cs typeface="+mn-cs"/>
            </a:rPr>
            <a:t>The full measure costs include equipment and labor. </a:t>
          </a:r>
        </a:p>
        <a:p>
          <a:endParaRPr lang="en-US" sz="1000" b="1" u="sng">
            <a:solidFill>
              <a:schemeClr val="dk1"/>
            </a:solidFill>
            <a:latin typeface="Palatino Linotype" pitchFamily="18" charset="0"/>
            <a:ea typeface="+mn-ea"/>
            <a:cs typeface="+mn-cs"/>
          </a:endParaRPr>
        </a:p>
        <a:p>
          <a:r>
            <a:rPr lang="en-US" sz="1000" b="0">
              <a:solidFill>
                <a:schemeClr val="dk1"/>
              </a:solidFill>
              <a:latin typeface="Palatino Linotype" pitchFamily="18" charset="0"/>
              <a:ea typeface="+mn-ea"/>
              <a:cs typeface="+mn-cs"/>
            </a:rPr>
            <a:t>Baseline: The </a:t>
          </a:r>
          <a:r>
            <a:rPr lang="en-US" sz="1000" b="0" u="sng">
              <a:solidFill>
                <a:schemeClr val="dk1"/>
              </a:solidFill>
              <a:latin typeface="Palatino Linotype" pitchFamily="18" charset="0"/>
              <a:ea typeface="+mn-ea"/>
              <a:cs typeface="+mn-cs"/>
            </a:rPr>
            <a:t>baseline</a:t>
          </a:r>
          <a:r>
            <a:rPr lang="en-US" sz="1000" b="0" baseline="0">
              <a:solidFill>
                <a:schemeClr val="dk1"/>
              </a:solidFill>
              <a:latin typeface="Palatino Linotype" pitchFamily="18" charset="0"/>
              <a:ea typeface="+mn-ea"/>
              <a:cs typeface="+mn-cs"/>
            </a:rPr>
            <a:t> condition is defined as the standard equipment </a:t>
          </a:r>
          <a:r>
            <a:rPr lang="en-US" sz="1000">
              <a:solidFill>
                <a:schemeClr val="dk1"/>
              </a:solidFill>
              <a:latin typeface="Palatino Linotype" pitchFamily="18" charset="0"/>
              <a:ea typeface="+mn-ea"/>
              <a:cs typeface="+mn-cs"/>
            </a:rPr>
            <a:t>that would have been installed without the utility EE activity . </a:t>
          </a:r>
          <a:r>
            <a:rPr lang="en-US" sz="1000" baseline="0">
              <a:solidFill>
                <a:schemeClr val="dk1"/>
              </a:solidFill>
              <a:latin typeface="Palatino Linotype" pitchFamily="18" charset="0"/>
              <a:ea typeface="+mn-ea"/>
              <a:cs typeface="+mn-cs"/>
            </a:rPr>
            <a:t>The baseline equipment in this </a:t>
          </a:r>
          <a:r>
            <a:rPr lang="en-US" sz="1000" b="0" baseline="0">
              <a:solidFill>
                <a:schemeClr val="dk1"/>
              </a:solidFill>
              <a:latin typeface="Palatino Linotype" pitchFamily="18" charset="0"/>
              <a:ea typeface="+mn-ea"/>
              <a:cs typeface="+mn-cs"/>
            </a:rPr>
            <a:t>instance is a faulty, leaky Steam Trap due for replacement.</a:t>
          </a:r>
          <a:endParaRPr lang="en-US" sz="1000" b="0">
            <a:solidFill>
              <a:schemeClr val="dk1"/>
            </a:solidFill>
            <a:latin typeface="Palatino Linotype" pitchFamily="18" charset="0"/>
            <a:ea typeface="+mn-ea"/>
            <a:cs typeface="+mn-cs"/>
          </a:endParaRPr>
        </a:p>
        <a:p>
          <a:endParaRPr lang="en-US" sz="1000" b="1">
            <a:solidFill>
              <a:schemeClr val="dk1"/>
            </a:solidFill>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50" b="1" u="none">
              <a:solidFill>
                <a:schemeClr val="dk1"/>
              </a:solidFill>
              <a:latin typeface="Palatino Linotype" pitchFamily="18" charset="0"/>
              <a:ea typeface="+mn-ea"/>
              <a:cs typeface="+mn-cs"/>
            </a:rPr>
            <a:t>WORKBOOK ELEMENTS</a:t>
          </a:r>
        </a:p>
        <a:p>
          <a:endParaRPr lang="en-US" sz="1000" b="1" u="sng">
            <a:solidFill>
              <a:schemeClr val="dk1"/>
            </a:solidFill>
            <a:latin typeface="Palatino Linotype" pitchFamily="18" charset="0"/>
            <a:ea typeface="+mn-ea"/>
            <a:cs typeface="+mn-cs"/>
          </a:endParaRPr>
        </a:p>
        <a:p>
          <a:r>
            <a:rPr lang="en-US" sz="1000" b="1" u="sng">
              <a:solidFill>
                <a:schemeClr val="dk1"/>
              </a:solidFill>
              <a:latin typeface="Palatino Linotype" pitchFamily="18" charset="0"/>
              <a:ea typeface="+mn-ea"/>
              <a:cs typeface="+mn-cs"/>
            </a:rPr>
            <a:t>Summary of Results Tab</a:t>
          </a:r>
        </a:p>
        <a:p>
          <a:r>
            <a:rPr lang="en-US" sz="1000" b="0" u="none">
              <a:solidFill>
                <a:schemeClr val="dk1"/>
              </a:solidFill>
              <a:latin typeface="Palatino Linotype" pitchFamily="18" charset="0"/>
              <a:ea typeface="+mn-ea"/>
              <a:cs typeface="+mn-cs"/>
            </a:rPr>
            <a:t>The</a:t>
          </a:r>
          <a:r>
            <a:rPr lang="en-US" sz="1000" b="0" u="none" baseline="0">
              <a:solidFill>
                <a:schemeClr val="dk1"/>
              </a:solidFill>
              <a:latin typeface="Palatino Linotype" pitchFamily="18" charset="0"/>
              <a:ea typeface="+mn-ea"/>
              <a:cs typeface="+mn-cs"/>
            </a:rPr>
            <a:t> summary of results tab presents the incremental cost for the Steam Traps. Material, labor, and installed incremental costs are presented in 7 categories allowing NEEP constituents to choose the market that best represents their services territory.  </a:t>
          </a:r>
        </a:p>
        <a:p>
          <a:endParaRPr lang="en-US" sz="1000" b="0" u="none" baseline="0">
            <a:solidFill>
              <a:schemeClr val="dk1"/>
            </a:solidFill>
            <a:latin typeface="Palatino Linotype" pitchFamily="18" charset="0"/>
            <a:ea typeface="+mn-ea"/>
            <a:cs typeface="+mn-cs"/>
          </a:endParaRPr>
        </a:p>
        <a:p>
          <a:r>
            <a:rPr lang="en-US" sz="1000" b="0" u="none" baseline="0">
              <a:solidFill>
                <a:schemeClr val="dk1"/>
              </a:solidFill>
              <a:latin typeface="Palatino Linotype" pitchFamily="18" charset="0"/>
              <a:ea typeface="+mn-ea"/>
              <a:cs typeface="+mn-cs"/>
            </a:rPr>
            <a:t>The regions presented represent the results of analyzing RSMeans City Cost Index (CCI).  Navigant's analysis of the CCI determined that NEEP's overall service territories could be </a:t>
          </a:r>
          <a:r>
            <a:rPr lang="en-US" sz="1000">
              <a:solidFill>
                <a:schemeClr val="dk1"/>
              </a:solidFill>
              <a:latin typeface="Palatino Linotype" pitchFamily="18" charset="0"/>
              <a:ea typeface="+mn-ea"/>
              <a:cs typeface="+mn-cs"/>
            </a:rPr>
            <a:t>categorized </a:t>
          </a:r>
          <a:r>
            <a:rPr lang="en-US" sz="1000" b="0" u="none" baseline="0">
              <a:solidFill>
                <a:schemeClr val="dk1"/>
              </a:solidFill>
              <a:latin typeface="Palatino Linotype" pitchFamily="18" charset="0"/>
              <a:ea typeface="+mn-ea"/>
              <a:cs typeface="+mn-cs"/>
            </a:rPr>
            <a:t>into 6 unique regions (7 including a Base Cost Factor category).</a:t>
          </a:r>
        </a:p>
        <a:p>
          <a:endParaRPr lang="en-US" sz="1000" b="1">
            <a:solidFill>
              <a:schemeClr val="dk1"/>
            </a:solidFill>
            <a:latin typeface="Palatino Linotype" pitchFamily="18" charset="0"/>
            <a:ea typeface="+mn-ea"/>
            <a:cs typeface="+mn-cs"/>
          </a:endParaRPr>
        </a:p>
        <a:p>
          <a:r>
            <a:rPr lang="en-US" sz="1000" b="1" u="sng" baseline="0">
              <a:solidFill>
                <a:schemeClr val="dk1"/>
              </a:solidFill>
              <a:effectLst/>
              <a:latin typeface="Palatino Linotype" panose="02040502050505030304" pitchFamily="18" charset="0"/>
              <a:ea typeface="+mn-ea"/>
              <a:cs typeface="+mn-cs"/>
            </a:rPr>
            <a:t>Data Analysis Tab  </a:t>
          </a:r>
          <a:r>
            <a:rPr lang="en-US" sz="1000" b="1" baseline="0">
              <a:solidFill>
                <a:schemeClr val="dk1"/>
              </a:solidFill>
              <a:effectLst/>
              <a:latin typeface="Palatino Linotype" panose="02040502050505030304" pitchFamily="18" charset="0"/>
              <a:ea typeface="+mn-ea"/>
              <a:cs typeface="+mn-cs"/>
            </a:rPr>
            <a:t>  </a:t>
          </a:r>
          <a:endParaRPr lang="en-US" sz="1000">
            <a:effectLst/>
            <a:latin typeface="Palatino Linotype" panose="02040502050505030304" pitchFamily="18" charset="0"/>
          </a:endParaRPr>
        </a:p>
        <a:p>
          <a:endParaRPr lang="en-US" sz="1000" b="1">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Raw Data</a:t>
          </a:r>
        </a:p>
        <a:p>
          <a:endParaRPr lang="en-US" sz="1000" b="1">
            <a:solidFill>
              <a:schemeClr val="dk1"/>
            </a:solidFill>
            <a:latin typeface="Palatino Linotype" pitchFamily="18" charset="0"/>
            <a:ea typeface="+mn-ea"/>
            <a:cs typeface="+mn-cs"/>
          </a:endParaRPr>
        </a:p>
        <a:p>
          <a:r>
            <a:rPr lang="en-US" sz="1000" b="0">
              <a:solidFill>
                <a:schemeClr val="dk1"/>
              </a:solidFill>
              <a:latin typeface="Palatino Linotype" pitchFamily="18" charset="0"/>
              <a:ea typeface="+mn-ea"/>
              <a:cs typeface="+mn-cs"/>
            </a:rPr>
            <a:t>Navigant completed 3</a:t>
          </a:r>
          <a:r>
            <a:rPr lang="en-US" sz="1000" b="0" baseline="0">
              <a:solidFill>
                <a:schemeClr val="dk1"/>
              </a:solidFill>
              <a:latin typeface="Palatino Linotype" pitchFamily="18" charset="0"/>
              <a:ea typeface="+mn-ea"/>
              <a:cs typeface="+mn-cs"/>
            </a:rPr>
            <a:t> in-depth interviews with installing contractors, vendors, and manufacturers  to understand the typical installation practices and associated costs for Steam Trap replacements. Additionally, over 100  cost points from program tracking data supports the analysis, along with over 250 internet cost data points.</a:t>
          </a:r>
        </a:p>
        <a:p>
          <a:endParaRPr lang="en-US" sz="1000" b="1">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Formatted Data</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Primary</a:t>
          </a:r>
          <a:r>
            <a:rPr lang="en-US" sz="1000" baseline="0">
              <a:solidFill>
                <a:schemeClr val="dk1"/>
              </a:solidFill>
              <a:latin typeface="Palatino Linotype" pitchFamily="18" charset="0"/>
              <a:ea typeface="+mn-ea"/>
              <a:cs typeface="+mn-cs"/>
            </a:rPr>
            <a:t> cost data was collected from in-depth interviews and program tracking data across multiple states including MA, NY, NH, and RI. Due to the inherent differences in cost from one region to </a:t>
          </a:r>
          <a:r>
            <a:rPr lang="en-US" sz="1000" baseline="0">
              <a:solidFill>
                <a:sysClr val="windowText" lastClr="000000"/>
              </a:solidFill>
              <a:latin typeface="Palatino Linotype" pitchFamily="18" charset="0"/>
              <a:ea typeface="+mn-ea"/>
              <a:cs typeface="+mn-cs"/>
            </a:rPr>
            <a:t>another (e.g. the </a:t>
          </a:r>
          <a:r>
            <a:rPr lang="en-US" sz="1000" baseline="0">
              <a:solidFill>
                <a:schemeClr val="dk1"/>
              </a:solidFill>
              <a:latin typeface="Palatino Linotype" pitchFamily="18" charset="0"/>
              <a:ea typeface="+mn-ea"/>
              <a:cs typeface="+mn-cs"/>
            </a:rPr>
            <a:t>cost of labor and materials is greater in NY than in VT), Navigant adjusted all material and labor cost  points to represent base cost factor (BCF) data using RSMeans CCI. </a:t>
          </a:r>
          <a:r>
            <a:rPr lang="en-US" sz="1000">
              <a:solidFill>
                <a:schemeClr val="dk1"/>
              </a:solidFill>
              <a:latin typeface="Palatino Linotype" pitchFamily="18" charset="0"/>
              <a:ea typeface="+mn-ea"/>
              <a:cs typeface="+mn-cs"/>
            </a:rPr>
            <a:t>Table 1 provides a regional break down of NEEP.</a:t>
          </a:r>
          <a:r>
            <a:rPr lang="en-US" sz="1000" baseline="0">
              <a:solidFill>
                <a:schemeClr val="dk1"/>
              </a:solidFill>
              <a:latin typeface="Palatino Linotype" pitchFamily="18" charset="0"/>
              <a:ea typeface="+mn-ea"/>
              <a:cs typeface="+mn-cs"/>
            </a:rPr>
            <a:t> For example, if the material cost provided from a contractor in New York Metro for a Steam Trap was $1,000, then the BCF cost would be:</a:t>
          </a:r>
        </a:p>
        <a:p>
          <a:endParaRPr lang="en-US" sz="1000" baseline="0">
            <a:solidFill>
              <a:schemeClr val="dk1"/>
            </a:solidFill>
            <a:latin typeface="Palatino Linotype" pitchFamily="18" charset="0"/>
            <a:ea typeface="+mn-ea"/>
            <a:cs typeface="+mn-cs"/>
          </a:endParaRPr>
        </a:p>
        <a:p>
          <a:r>
            <a:rPr lang="en-US" sz="1000" baseline="0">
              <a:solidFill>
                <a:schemeClr val="dk1"/>
              </a:solidFill>
              <a:latin typeface="Palatino Linotype" pitchFamily="18" charset="0"/>
              <a:ea typeface="+mn-ea"/>
              <a:cs typeface="+mn-cs"/>
            </a:rPr>
            <a:t>	BCF = Original State Cost ($) / Average Adjustment Factor for Original State</a:t>
          </a:r>
        </a:p>
        <a:p>
          <a:r>
            <a:rPr lang="en-US" sz="1000" baseline="0">
              <a:solidFill>
                <a:schemeClr val="dk1"/>
              </a:solidFill>
              <a:latin typeface="Palatino Linotype" pitchFamily="18" charset="0"/>
              <a:ea typeface="+mn-ea"/>
              <a:cs typeface="+mn-cs"/>
            </a:rPr>
            <a:t>	BCF = $1,000 / 1.03</a:t>
          </a:r>
        </a:p>
        <a:p>
          <a:r>
            <a:rPr lang="en-US" sz="1000" baseline="0">
              <a:solidFill>
                <a:schemeClr val="dk1"/>
              </a:solidFill>
              <a:latin typeface="Palatino Linotype" pitchFamily="18" charset="0"/>
              <a:ea typeface="+mn-ea"/>
              <a:cs typeface="+mn-cs"/>
            </a:rPr>
            <a:t>	BCF = $968.29</a:t>
          </a:r>
          <a:endParaRPr lang="en-US" sz="1000">
            <a:solidFill>
              <a:schemeClr val="dk1"/>
            </a:solidFill>
            <a:latin typeface="Palatino Linotype" pitchFamily="18" charset="0"/>
            <a:ea typeface="+mn-ea"/>
            <a:cs typeface="+mn-cs"/>
          </a:endParaRPr>
        </a:p>
        <a:p>
          <a:endParaRPr lang="en-US" sz="1000" b="0">
            <a:solidFill>
              <a:schemeClr val="dk1"/>
            </a:solidFill>
            <a:latin typeface="Palatino Linotype" pitchFamily="18" charset="0"/>
            <a:ea typeface="+mn-ea"/>
            <a:cs typeface="+mn-cs"/>
          </a:endParaRPr>
        </a:p>
        <a:p>
          <a:r>
            <a:rPr lang="en-US" sz="1000" b="0">
              <a:solidFill>
                <a:schemeClr val="dk1"/>
              </a:solidFill>
              <a:latin typeface="Palatino Linotype" pitchFamily="18" charset="0"/>
              <a:ea typeface="+mn-ea"/>
              <a:cs typeface="+mn-cs"/>
            </a:rPr>
            <a:t>The</a:t>
          </a:r>
          <a:r>
            <a:rPr lang="en-US" sz="1000" b="0" baseline="0">
              <a:solidFill>
                <a:schemeClr val="dk1"/>
              </a:solidFill>
              <a:latin typeface="Palatino Linotype" pitchFamily="18" charset="0"/>
              <a:ea typeface="+mn-ea"/>
              <a:cs typeface="+mn-cs"/>
            </a:rPr>
            <a:t> same method was used to adjust all labor costs.</a:t>
          </a:r>
        </a:p>
        <a:p>
          <a:endParaRPr lang="en-US" sz="1000" b="0" baseline="0">
            <a:solidFill>
              <a:schemeClr val="dk1"/>
            </a:solidFill>
            <a:latin typeface="Palatino Linotype" pitchFamily="18" charset="0"/>
            <a:ea typeface="+mn-ea"/>
            <a:cs typeface="+mn-cs"/>
          </a:endParaRPr>
        </a:p>
        <a:p>
          <a:endParaRPr lang="en-US" sz="1000" b="0" baseline="0">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Material</a:t>
          </a:r>
          <a:r>
            <a:rPr lang="en-US" sz="1000" b="1" baseline="0">
              <a:solidFill>
                <a:schemeClr val="dk1"/>
              </a:solidFill>
              <a:latin typeface="Palatino Linotype" pitchFamily="18" charset="0"/>
              <a:ea typeface="+mn-ea"/>
              <a:cs typeface="+mn-cs"/>
            </a:rPr>
            <a:t> Analysis</a:t>
          </a:r>
        </a:p>
        <a:p>
          <a:pPr marL="0" marR="0" indent="0" defTabSz="914400" eaLnBrk="1" fontAlgn="auto" latinLnBrk="0" hangingPunct="1">
            <a:lnSpc>
              <a:spcPct val="100000"/>
            </a:lnSpc>
            <a:spcBef>
              <a:spcPts val="0"/>
            </a:spcBef>
            <a:spcAft>
              <a:spcPts val="0"/>
            </a:spcAft>
            <a:buClrTx/>
            <a:buSzTx/>
            <a:buFontTx/>
            <a:buNone/>
            <a:tabLst/>
            <a:defRPr/>
          </a:pPr>
          <a:endParaRPr lang="en-US" sz="1000">
            <a:solidFill>
              <a:schemeClr val="dk1"/>
            </a:solidFill>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Palatino Linotype" pitchFamily="18" charset="0"/>
              <a:ea typeface="+mn-ea"/>
              <a:cs typeface="+mn-cs"/>
            </a:rPr>
            <a:t>The analysis identified and removed any potential outlier data points</a:t>
          </a:r>
          <a:r>
            <a:rPr lang="en-US" sz="1000" baseline="0">
              <a:solidFill>
                <a:schemeClr val="dk1"/>
              </a:solidFill>
              <a:latin typeface="Palatino Linotype" pitchFamily="18" charset="0"/>
              <a:ea typeface="+mn-ea"/>
              <a:cs typeface="+mn-cs"/>
            </a:rPr>
            <a:t> through a review of the data. It was observed that Steam Trap Material Cost increased with increasing diameter size, and also that Material Costs are highly related to Steam Trap technology type. Analysis was performed on the following Steam Trap technologies: Float &amp; Thermostatic (F&amp;T), Inverted Bucket, Thermodynamic / Thermodisc, and Thermostatic. It was observed that Steam Trap Material Costs for the Thermodynamic and Thermodisc technologies were almost identical, therefore these two technologies were analyzed together.</a:t>
          </a:r>
          <a:endParaRPr lang="en-US" sz="1000">
            <a:solidFill>
              <a:schemeClr val="dk1"/>
            </a:solidFill>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000">
            <a:solidFill>
              <a:schemeClr val="dk1"/>
            </a:solidFill>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Palatino Linotype" pitchFamily="18" charset="0"/>
              <a:ea typeface="+mn-ea"/>
              <a:cs typeface="+mn-cs"/>
            </a:rPr>
            <a:t>A linear regression was used to develop the material cost at various diameters for</a:t>
          </a:r>
          <a:r>
            <a:rPr lang="en-US" sz="1000" baseline="0">
              <a:solidFill>
                <a:schemeClr val="dk1"/>
              </a:solidFill>
              <a:latin typeface="Palatino Linotype" pitchFamily="18" charset="0"/>
              <a:ea typeface="+mn-ea"/>
              <a:cs typeface="+mn-cs"/>
            </a:rPr>
            <a:t> each technology type</a:t>
          </a:r>
          <a:r>
            <a:rPr lang="en-US" sz="1000">
              <a:solidFill>
                <a:schemeClr val="dk1"/>
              </a:solidFill>
              <a:latin typeface="Palatino Linotype" pitchFamily="18" charset="0"/>
              <a:ea typeface="+mn-ea"/>
              <a:cs typeface="+mn-cs"/>
            </a:rPr>
            <a:t>. The</a:t>
          </a:r>
          <a:r>
            <a:rPr lang="en-US" sz="1000" baseline="0">
              <a:solidFill>
                <a:schemeClr val="dk1"/>
              </a:solidFill>
              <a:latin typeface="Palatino Linotype" pitchFamily="18" charset="0"/>
              <a:ea typeface="+mn-ea"/>
              <a:cs typeface="+mn-cs"/>
            </a:rPr>
            <a:t> regression analysis was performed on the entire range of Steam Trap diameter sizes for each technology. For instance, F&amp;T traps have data ranging from 0.5" to 2", whereas Thermostatic traps were only found in the range of 0.5" - 1". Thus, the Results for F&amp;T traps extend from 0.5" to 2", whereas the Results for Thermostatic traps are only from 0.5" to 1". </a:t>
          </a:r>
          <a:br>
            <a:rPr lang="en-US" sz="1000" baseline="0">
              <a:solidFill>
                <a:schemeClr val="dk1"/>
              </a:solidFill>
              <a:latin typeface="Palatino Linotype" pitchFamily="18" charset="0"/>
              <a:ea typeface="+mn-ea"/>
              <a:cs typeface="+mn-cs"/>
            </a:rPr>
          </a:br>
          <a:r>
            <a:rPr lang="en-US" sz="1000" baseline="0">
              <a:solidFill>
                <a:schemeClr val="dk1"/>
              </a:solidFill>
              <a:latin typeface="Palatino Linotype" pitchFamily="18" charset="0"/>
              <a:ea typeface="+mn-ea"/>
              <a:cs typeface="+mn-cs"/>
            </a:rPr>
            <a:t/>
          </a:r>
          <a:br>
            <a:rPr lang="en-US" sz="1000" baseline="0">
              <a:solidFill>
                <a:schemeClr val="dk1"/>
              </a:solidFill>
              <a:latin typeface="Palatino Linotype" pitchFamily="18" charset="0"/>
              <a:ea typeface="+mn-ea"/>
              <a:cs typeface="+mn-cs"/>
            </a:rPr>
          </a:br>
          <a:r>
            <a:rPr lang="en-US" sz="1000" b="1" baseline="0">
              <a:solidFill>
                <a:schemeClr val="dk1"/>
              </a:solidFill>
              <a:latin typeface="Palatino Linotype" pitchFamily="18" charset="0"/>
              <a:ea typeface="+mn-ea"/>
              <a:cs typeface="+mn-cs"/>
            </a:rPr>
            <a:t>Types of Steam Traps</a:t>
          </a:r>
        </a:p>
        <a:p>
          <a:pPr marL="0" marR="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latin typeface="Palatino Linotype" pitchFamily="18" charset="0"/>
              <a:ea typeface="+mn-ea"/>
              <a:cs typeface="+mn-cs"/>
            </a:rPr>
            <a:t/>
          </a:r>
          <a:br>
            <a:rPr lang="en-US" sz="1000" baseline="0">
              <a:solidFill>
                <a:schemeClr val="dk1"/>
              </a:solidFill>
              <a:latin typeface="Palatino Linotype" pitchFamily="18" charset="0"/>
              <a:ea typeface="+mn-ea"/>
              <a:cs typeface="+mn-cs"/>
            </a:rPr>
          </a:br>
          <a:r>
            <a:rPr lang="en-US" sz="1000" i="1" baseline="0">
              <a:solidFill>
                <a:schemeClr val="dk1"/>
              </a:solidFill>
              <a:latin typeface="Palatino Linotype" pitchFamily="18" charset="0"/>
              <a:ea typeface="+mn-ea"/>
              <a:cs typeface="+mn-cs"/>
            </a:rPr>
            <a:t>Float and Thermostatic </a:t>
          </a:r>
          <a:r>
            <a:rPr lang="en-US" sz="1000" baseline="0">
              <a:solidFill>
                <a:schemeClr val="dk1"/>
              </a:solidFill>
              <a:latin typeface="Palatino Linotype" pitchFamily="18" charset="0"/>
              <a:ea typeface="+mn-ea"/>
              <a:cs typeface="+mn-cs"/>
            </a:rPr>
            <a:t>type steam traps use a float connected by a linkage to the valve plug to discharge condensate from the system. </a:t>
          </a:r>
          <a:br>
            <a:rPr lang="en-US" sz="1000" baseline="0">
              <a:solidFill>
                <a:schemeClr val="dk1"/>
              </a:solidFill>
              <a:latin typeface="Palatino Linotype" pitchFamily="18" charset="0"/>
              <a:ea typeface="+mn-ea"/>
              <a:cs typeface="+mn-cs"/>
            </a:rPr>
          </a:br>
          <a:endParaRPr lang="en-US" sz="1000" baseline="0">
            <a:solidFill>
              <a:schemeClr val="dk1"/>
            </a:solidFill>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i="1" baseline="0">
              <a:solidFill>
                <a:schemeClr val="dk1"/>
              </a:solidFill>
              <a:latin typeface="Palatino Linotype" pitchFamily="18" charset="0"/>
              <a:ea typeface="+mn-ea"/>
              <a:cs typeface="+mn-cs"/>
            </a:rPr>
            <a:t>Inverted Bucket </a:t>
          </a:r>
          <a:r>
            <a:rPr lang="en-US" sz="1000" baseline="0">
              <a:solidFill>
                <a:schemeClr val="dk1"/>
              </a:solidFill>
              <a:latin typeface="Palatino Linotype" pitchFamily="18" charset="0"/>
              <a:ea typeface="+mn-ea"/>
              <a:cs typeface="+mn-cs"/>
            </a:rPr>
            <a:t>type stream traps use an inverted bucket as a float device connected by a linkage to the valve plug.</a:t>
          </a:r>
          <a:br>
            <a:rPr lang="en-US" sz="1000" baseline="0">
              <a:solidFill>
                <a:schemeClr val="dk1"/>
              </a:solidFill>
              <a:latin typeface="Palatino Linotype" pitchFamily="18" charset="0"/>
              <a:ea typeface="+mn-ea"/>
              <a:cs typeface="+mn-cs"/>
            </a:rPr>
          </a:br>
          <a:r>
            <a:rPr lang="en-US" sz="1000" baseline="0">
              <a:solidFill>
                <a:schemeClr val="dk1"/>
              </a:solidFill>
              <a:latin typeface="Palatino Linotype" pitchFamily="18" charset="0"/>
              <a:ea typeface="+mn-ea"/>
              <a:cs typeface="+mn-cs"/>
            </a:rPr>
            <a:t/>
          </a:r>
          <a:br>
            <a:rPr lang="en-US" sz="1000" baseline="0">
              <a:solidFill>
                <a:schemeClr val="dk1"/>
              </a:solidFill>
              <a:latin typeface="Palatino Linotype" pitchFamily="18" charset="0"/>
              <a:ea typeface="+mn-ea"/>
              <a:cs typeface="+mn-cs"/>
            </a:rPr>
          </a:br>
          <a:r>
            <a:rPr lang="en-US" sz="1000" i="1" baseline="0">
              <a:solidFill>
                <a:schemeClr val="dk1"/>
              </a:solidFill>
              <a:latin typeface="Palatino Linotype" pitchFamily="18" charset="0"/>
              <a:ea typeface="+mn-ea"/>
              <a:cs typeface="+mn-cs"/>
            </a:rPr>
            <a:t>Thermodynamic </a:t>
          </a:r>
          <a:r>
            <a:rPr lang="en-US" sz="1000" i="0" baseline="0">
              <a:solidFill>
                <a:schemeClr val="dk1"/>
              </a:solidFill>
              <a:latin typeface="Palatino Linotype" pitchFamily="18" charset="0"/>
              <a:ea typeface="+mn-ea"/>
              <a:cs typeface="+mn-cs"/>
            </a:rPr>
            <a:t>type steam traps</a:t>
          </a:r>
          <a:r>
            <a:rPr lang="en-US" sz="1000" i="1" baseline="0">
              <a:solidFill>
                <a:schemeClr val="dk1"/>
              </a:solidFill>
              <a:latin typeface="Palatino Linotype" pitchFamily="18" charset="0"/>
              <a:ea typeface="+mn-ea"/>
              <a:cs typeface="+mn-cs"/>
            </a:rPr>
            <a:t> </a:t>
          </a:r>
          <a:r>
            <a:rPr lang="en-US" sz="1000" baseline="0">
              <a:solidFill>
                <a:schemeClr val="dk1"/>
              </a:solidFill>
              <a:latin typeface="Palatino Linotype" pitchFamily="18" charset="0"/>
              <a:ea typeface="+mn-ea"/>
              <a:cs typeface="+mn-cs"/>
            </a:rPr>
            <a:t>operate in a cyclic on/off process using the thermodynamic properties of flash steam as it flows through the trap.</a:t>
          </a:r>
        </a:p>
        <a:p>
          <a:pPr marL="0" marR="0" indent="0" defTabSz="914400" eaLnBrk="1" fontAlgn="auto" latinLnBrk="0" hangingPunct="1">
            <a:lnSpc>
              <a:spcPct val="100000"/>
            </a:lnSpc>
            <a:spcBef>
              <a:spcPts val="0"/>
            </a:spcBef>
            <a:spcAft>
              <a:spcPts val="0"/>
            </a:spcAft>
            <a:buClrTx/>
            <a:buSzTx/>
            <a:buFontTx/>
            <a:buNone/>
            <a:tabLst/>
            <a:defRPr/>
          </a:pPr>
          <a:endParaRPr lang="en-US" sz="1000" baseline="0">
            <a:solidFill>
              <a:schemeClr val="dk1"/>
            </a:solidFill>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b="0" i="1">
              <a:solidFill>
                <a:schemeClr val="dk1"/>
              </a:solidFill>
              <a:effectLst/>
              <a:latin typeface="Palatino Linotype" pitchFamily="18" charset="0"/>
              <a:ea typeface="+mn-ea"/>
              <a:cs typeface="+mn-cs"/>
            </a:rPr>
            <a:t>Thermodisc</a:t>
          </a:r>
          <a:r>
            <a:rPr lang="en-US" sz="1000" b="0" i="0" baseline="0">
              <a:solidFill>
                <a:schemeClr val="dk1"/>
              </a:solidFill>
              <a:effectLst/>
              <a:latin typeface="Palatino Linotype" pitchFamily="18" charset="0"/>
              <a:ea typeface="+mn-ea"/>
              <a:cs typeface="+mn-cs"/>
            </a:rPr>
            <a:t> type steam traps use steam velocity and pressure to move a disc to open and close the valve plug. </a:t>
          </a:r>
          <a:endParaRPr lang="en-US" sz="1000" b="0" i="1">
            <a:solidFill>
              <a:schemeClr val="dk1"/>
            </a:solidFill>
            <a:effectLst/>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000" b="0" i="1">
            <a:solidFill>
              <a:schemeClr val="dk1"/>
            </a:solidFill>
            <a:effectLst/>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b="0" i="1">
              <a:solidFill>
                <a:schemeClr val="dk1"/>
              </a:solidFill>
              <a:effectLst/>
              <a:latin typeface="Palatino Linotype" pitchFamily="18" charset="0"/>
              <a:ea typeface="+mn-ea"/>
              <a:cs typeface="+mn-cs"/>
            </a:rPr>
            <a:t>Thermostatic Trap</a:t>
          </a:r>
          <a:r>
            <a:rPr lang="en-US" sz="1000" b="0" i="0">
              <a:solidFill>
                <a:schemeClr val="dk1"/>
              </a:solidFill>
              <a:effectLst/>
              <a:latin typeface="Palatino Linotype" pitchFamily="18" charset="0"/>
              <a:ea typeface="+mn-ea"/>
              <a:cs typeface="+mn-cs"/>
            </a:rPr>
            <a:t> type </a:t>
          </a:r>
          <a:r>
            <a:rPr lang="en-US" sz="1000" b="0" i="0" baseline="0">
              <a:solidFill>
                <a:schemeClr val="dk1"/>
              </a:solidFill>
              <a:effectLst/>
              <a:latin typeface="Palatino Linotype" pitchFamily="18" charset="0"/>
              <a:ea typeface="+mn-ea"/>
              <a:cs typeface="+mn-cs"/>
            </a:rPr>
            <a:t>steam traps </a:t>
          </a:r>
          <a:r>
            <a:rPr lang="en-US" sz="1000" b="0" i="0">
              <a:solidFill>
                <a:schemeClr val="dk1"/>
              </a:solidFill>
              <a:effectLst/>
              <a:latin typeface="Palatino Linotype" pitchFamily="18" charset="0"/>
              <a:ea typeface="+mn-ea"/>
              <a:cs typeface="+mn-cs"/>
            </a:rPr>
            <a:t>use a fluid-filled thermal element</a:t>
          </a:r>
          <a:r>
            <a:rPr lang="en-US" sz="1000" b="0" i="0" baseline="0">
              <a:solidFill>
                <a:schemeClr val="dk1"/>
              </a:solidFill>
              <a:effectLst/>
              <a:latin typeface="Palatino Linotype" pitchFamily="18" charset="0"/>
              <a:ea typeface="+mn-ea"/>
              <a:cs typeface="+mn-cs"/>
            </a:rPr>
            <a:t> </a:t>
          </a:r>
          <a:r>
            <a:rPr lang="en-US" sz="1000" b="0" i="0">
              <a:solidFill>
                <a:schemeClr val="dk1"/>
              </a:solidFill>
              <a:effectLst/>
              <a:latin typeface="Palatino Linotype" pitchFamily="18" charset="0"/>
              <a:ea typeface="+mn-ea"/>
              <a:cs typeface="+mn-cs"/>
            </a:rPr>
            <a:t>that operates by thermal expansion and contraction.</a:t>
          </a:r>
          <a:r>
            <a:rPr lang="en-US" sz="1000" baseline="0">
              <a:solidFill>
                <a:schemeClr val="dk1"/>
              </a:solidFill>
              <a:latin typeface="Palatino Linotype" pitchFamily="18" charset="0"/>
              <a:ea typeface="+mn-ea"/>
              <a:cs typeface="+mn-cs"/>
            </a:rPr>
            <a:t/>
          </a:r>
          <a:br>
            <a:rPr lang="en-US" sz="1000" baseline="0">
              <a:solidFill>
                <a:schemeClr val="dk1"/>
              </a:solidFill>
              <a:latin typeface="Palatino Linotype" pitchFamily="18" charset="0"/>
              <a:ea typeface="+mn-ea"/>
              <a:cs typeface="+mn-cs"/>
            </a:rPr>
          </a:br>
          <a:endParaRPr lang="en-US" sz="1000" b="1">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Labor Analysis</a:t>
          </a:r>
          <a:endParaRPr lang="en-US" sz="1000">
            <a:latin typeface="Palatino Linotype" pitchFamily="18" charset="0"/>
          </a:endParaRP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Contractor interviews identified an incremental difference in the time to install Steam Traps of a larger diameter, when compared to the time to install</a:t>
          </a:r>
          <a:r>
            <a:rPr lang="en-US" sz="1000" baseline="0">
              <a:solidFill>
                <a:schemeClr val="dk1"/>
              </a:solidFill>
              <a:latin typeface="Palatino Linotype" pitchFamily="18" charset="0"/>
              <a:ea typeface="+mn-ea"/>
              <a:cs typeface="+mn-cs"/>
            </a:rPr>
            <a:t> Steam Traps of a smaller diameter</a:t>
          </a:r>
          <a:r>
            <a:rPr lang="en-US" sz="1000">
              <a:solidFill>
                <a:schemeClr val="dk1"/>
              </a:solidFill>
              <a:latin typeface="Palatino Linotype" pitchFamily="18" charset="0"/>
              <a:ea typeface="+mn-ea"/>
              <a:cs typeface="+mn-cs"/>
            </a:rPr>
            <a:t>.</a:t>
          </a:r>
          <a:r>
            <a:rPr lang="en-US" sz="1000" baseline="0">
              <a:solidFill>
                <a:schemeClr val="dk1"/>
              </a:solidFill>
              <a:latin typeface="Palatino Linotype" pitchFamily="18" charset="0"/>
              <a:ea typeface="+mn-ea"/>
              <a:cs typeface="+mn-cs"/>
            </a:rPr>
            <a:t>  </a:t>
          </a:r>
          <a:r>
            <a:rPr lang="en-US" sz="1000" b="0" baseline="0">
              <a:solidFill>
                <a:schemeClr val="dk1"/>
              </a:solidFill>
              <a:latin typeface="Palatino Linotype" pitchFamily="18" charset="0"/>
              <a:ea typeface="+mn-ea"/>
              <a:cs typeface="+mn-cs"/>
            </a:rPr>
            <a:t>Installation times were taken from the three in-depth interviews. </a:t>
          </a:r>
          <a:r>
            <a:rPr lang="en-US" sz="1000" baseline="0">
              <a:solidFill>
                <a:schemeClr val="dk1"/>
              </a:solidFill>
              <a:latin typeface="Palatino Linotype" pitchFamily="18" charset="0"/>
              <a:ea typeface="+mn-ea"/>
              <a:cs typeface="+mn-cs"/>
            </a:rPr>
            <a:t>Finally, t</a:t>
          </a:r>
          <a:r>
            <a:rPr lang="en-US" sz="1000">
              <a:solidFill>
                <a:schemeClr val="dk1"/>
              </a:solidFill>
              <a:latin typeface="Palatino Linotype" pitchFamily="18" charset="0"/>
              <a:ea typeface="+mn-ea"/>
              <a:cs typeface="+mn-cs"/>
            </a:rPr>
            <a:t>he labor rate was calculated with</a:t>
          </a:r>
          <a:r>
            <a:rPr lang="en-US" sz="1000" baseline="0">
              <a:solidFill>
                <a:schemeClr val="dk1"/>
              </a:solidFill>
              <a:latin typeface="Palatino Linotype" pitchFamily="18" charset="0"/>
              <a:ea typeface="+mn-ea"/>
              <a:cs typeface="+mn-cs"/>
            </a:rPr>
            <a:t> a weighted </a:t>
          </a:r>
          <a:r>
            <a:rPr lang="en-US" sz="1000">
              <a:solidFill>
                <a:schemeClr val="dk1"/>
              </a:solidFill>
              <a:latin typeface="Palatino Linotype" pitchFamily="18" charset="0"/>
              <a:ea typeface="+mn-ea"/>
              <a:cs typeface="+mn-cs"/>
            </a:rPr>
            <a:t>average of all contractor labor rates ($/HR) collected </a:t>
          </a:r>
          <a:r>
            <a:rPr lang="en-US" sz="1000" baseline="0">
              <a:solidFill>
                <a:schemeClr val="dk1"/>
              </a:solidFill>
              <a:latin typeface="Palatino Linotype" pitchFamily="18" charset="0"/>
              <a:ea typeface="+mn-ea"/>
              <a:cs typeface="+mn-cs"/>
            </a:rPr>
            <a:t>from the three in-depth interviews.</a:t>
          </a:r>
          <a:endParaRPr lang="en-US" sz="1000">
            <a:solidFill>
              <a:schemeClr val="dk1"/>
            </a:solidFill>
            <a:latin typeface="Palatino Linotype" pitchFamily="18" charset="0"/>
            <a:ea typeface="+mn-ea"/>
            <a:cs typeface="+mn-cs"/>
          </a:endParaRPr>
        </a:p>
        <a:p>
          <a:endParaRPr lang="en-US" sz="1000" b="1">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Results</a:t>
          </a:r>
        </a:p>
        <a:p>
          <a:endParaRPr lang="en-US" sz="1000" b="1">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R</a:t>
          </a:r>
          <a:r>
            <a:rPr lang="en-US" sz="1000" baseline="0">
              <a:solidFill>
                <a:schemeClr val="dk1"/>
              </a:solidFill>
              <a:latin typeface="Palatino Linotype" pitchFamily="18" charset="0"/>
              <a:ea typeface="+mn-ea"/>
              <a:cs typeface="+mn-cs"/>
            </a:rPr>
            <a:t>esults are presented for each technology type and common trap diameter size at the BCF level.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5</xdr:row>
      <xdr:rowOff>1</xdr:rowOff>
    </xdr:to>
    <xdr:sp macro="" textlink="">
      <xdr:nvSpPr>
        <xdr:cNvPr id="3" name="TextBox 2"/>
        <xdr:cNvSpPr txBox="1"/>
      </xdr:nvSpPr>
      <xdr:spPr>
        <a:xfrm>
          <a:off x="0" y="1"/>
          <a:ext cx="12573000" cy="1838325"/>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i="0" u="none" strike="noStrike">
              <a:solidFill>
                <a:schemeClr val="dk1"/>
              </a:solidFill>
              <a:latin typeface="Palatino Linotype" pitchFamily="18" charset="0"/>
              <a:ea typeface="+mn-ea"/>
              <a:cs typeface="+mn-cs"/>
            </a:rPr>
            <a:t>Summary of incremental cost data analysis for Steam Traps:</a:t>
          </a:r>
          <a:br>
            <a:rPr lang="en-US" sz="1000" b="1" i="0" u="none" strike="noStrike">
              <a:solidFill>
                <a:schemeClr val="dk1"/>
              </a:solidFill>
              <a:latin typeface="Palatino Linotype" pitchFamily="18" charset="0"/>
              <a:ea typeface="+mn-ea"/>
              <a:cs typeface="+mn-cs"/>
            </a:rPr>
          </a:br>
          <a:r>
            <a:rPr lang="en-US" sz="1000" b="1" i="0" u="none" strike="noStrike">
              <a:solidFill>
                <a:schemeClr val="dk1"/>
              </a:solidFill>
              <a:latin typeface="Palatino Linotype" pitchFamily="18" charset="0"/>
              <a:ea typeface="+mn-ea"/>
              <a:cs typeface="+mn-cs"/>
            </a:rPr>
            <a:t/>
          </a:r>
          <a:br>
            <a:rPr lang="en-US" sz="1000" b="1" i="0" u="none" strike="noStrike">
              <a:solidFill>
                <a:schemeClr val="dk1"/>
              </a:solidFill>
              <a:latin typeface="Palatino Linotype" pitchFamily="18" charset="0"/>
              <a:ea typeface="+mn-ea"/>
              <a:cs typeface="+mn-cs"/>
            </a:rPr>
          </a:br>
          <a:r>
            <a:rPr lang="en-US" sz="1000" b="0" i="0" u="none" strike="noStrike">
              <a:solidFill>
                <a:schemeClr val="dk1"/>
              </a:solidFill>
              <a:latin typeface="Palatino Linotype" pitchFamily="18" charset="0"/>
              <a:ea typeface="+mn-ea"/>
              <a:cs typeface="+mn-cs"/>
            </a:rPr>
            <a:t>Regional adjustment factors are applied to  Base Cost Factor incremental costs.</a:t>
          </a:r>
          <a:r>
            <a:rPr lang="en-US" sz="1000">
              <a:latin typeface="Palatino Linotype" pitchFamily="18" charset="0"/>
            </a:rPr>
            <a:t> </a:t>
          </a:r>
          <a:r>
            <a:rPr lang="en-US" sz="1000" baseline="0">
              <a:latin typeface="Palatino Linotype" pitchFamily="18" charset="0"/>
            </a:rPr>
            <a:t> </a:t>
          </a:r>
          <a:r>
            <a:rPr lang="en-US" sz="1000" b="0" i="0" u="none" strike="noStrike">
              <a:solidFill>
                <a:schemeClr val="dk1"/>
              </a:solidFill>
              <a:latin typeface="Palatino Linotype" pitchFamily="18" charset="0"/>
              <a:ea typeface="+mn-ea"/>
              <a:cs typeface="+mn-cs"/>
            </a:rPr>
            <a:t>Regional adjustment factors were developed using RSMeans Masterformat City Cost Indexes based on weighted average of division category. In addition</a:t>
          </a:r>
          <a:r>
            <a:rPr lang="en-US" sz="1000" b="0" i="0" u="none" strike="noStrike" baseline="0">
              <a:solidFill>
                <a:schemeClr val="dk1"/>
              </a:solidFill>
              <a:latin typeface="Palatino Linotype" pitchFamily="18" charset="0"/>
              <a:ea typeface="+mn-ea"/>
              <a:cs typeface="+mn-cs"/>
            </a:rPr>
            <a:t>, two methods of analysis were employed for the Labor Cost Analysis: </a:t>
          </a:r>
          <a:br>
            <a:rPr lang="en-US" sz="1000" b="0" i="0" u="none" strike="noStrike" baseline="0">
              <a:solidFill>
                <a:schemeClr val="dk1"/>
              </a:solidFill>
              <a:latin typeface="Palatino Linotype" pitchFamily="18" charset="0"/>
              <a:ea typeface="+mn-ea"/>
              <a:cs typeface="+mn-cs"/>
            </a:rPr>
          </a:br>
          <a:r>
            <a:rPr lang="en-US" sz="1000" b="0" i="0" u="none" strike="noStrike" baseline="0">
              <a:solidFill>
                <a:schemeClr val="dk1"/>
              </a:solidFill>
              <a:latin typeface="Palatino Linotype" pitchFamily="18" charset="0"/>
              <a:ea typeface="+mn-ea"/>
              <a:cs typeface="+mn-cs"/>
            </a:rPr>
            <a:t>		</a:t>
          </a:r>
        </a:p>
        <a:p>
          <a:r>
            <a:rPr lang="en-US" sz="1000" b="0" i="0" u="none" strike="noStrike" baseline="0">
              <a:solidFill>
                <a:schemeClr val="dk1"/>
              </a:solidFill>
              <a:latin typeface="Palatino Linotype" pitchFamily="18" charset="0"/>
              <a:ea typeface="+mn-ea"/>
              <a:cs typeface="+mn-cs"/>
            </a:rPr>
            <a:t>		(1) </a:t>
          </a:r>
          <a:r>
            <a:rPr lang="en-US" sz="1000" b="0" i="1" u="none" strike="noStrike" baseline="0">
              <a:solidFill>
                <a:schemeClr val="dk1"/>
              </a:solidFill>
              <a:latin typeface="Palatino Linotype" pitchFamily="18" charset="0"/>
              <a:ea typeface="+mn-ea"/>
              <a:cs typeface="+mn-cs"/>
            </a:rPr>
            <a:t>Arithmetic Mean of Labor Costs</a:t>
          </a:r>
          <a:r>
            <a:rPr lang="en-US" sz="1000" b="0" i="0" u="none" strike="noStrike" baseline="0">
              <a:solidFill>
                <a:schemeClr val="dk1"/>
              </a:solidFill>
              <a:latin typeface="Palatino Linotype" pitchFamily="18" charset="0"/>
              <a:ea typeface="+mn-ea"/>
              <a:cs typeface="+mn-cs"/>
            </a:rPr>
            <a:t> per Diameter size (Labor Costs)  and;</a:t>
          </a:r>
          <a:br>
            <a:rPr lang="en-US" sz="1000" b="0" i="0" u="none" strike="noStrike" baseline="0">
              <a:solidFill>
                <a:schemeClr val="dk1"/>
              </a:solidFill>
              <a:latin typeface="Palatino Linotype" pitchFamily="18" charset="0"/>
              <a:ea typeface="+mn-ea"/>
              <a:cs typeface="+mn-cs"/>
            </a:rPr>
          </a:br>
          <a:r>
            <a:rPr lang="en-US" sz="1000" b="0" i="0" u="none" strike="noStrike" baseline="0">
              <a:solidFill>
                <a:schemeClr val="dk1"/>
              </a:solidFill>
              <a:latin typeface="Palatino Linotype" pitchFamily="18" charset="0"/>
              <a:ea typeface="+mn-ea"/>
              <a:cs typeface="+mn-cs"/>
            </a:rPr>
            <a:t>		(2) </a:t>
          </a:r>
          <a:r>
            <a:rPr lang="en-US" sz="1000" b="0" i="1" u="none" strike="noStrike" baseline="0">
              <a:solidFill>
                <a:schemeClr val="dk1"/>
              </a:solidFill>
              <a:latin typeface="Palatino Linotype" pitchFamily="18" charset="0"/>
              <a:ea typeface="+mn-ea"/>
              <a:cs typeface="+mn-cs"/>
            </a:rPr>
            <a:t>Arithmetic Mean of Man Hours </a:t>
          </a:r>
          <a:r>
            <a:rPr lang="en-US" sz="1000" b="0" i="0" u="none" strike="noStrike" baseline="0">
              <a:solidFill>
                <a:schemeClr val="dk1"/>
              </a:solidFill>
              <a:latin typeface="Palatino Linotype" pitchFamily="18" charset="0"/>
              <a:ea typeface="+mn-ea"/>
              <a:cs typeface="+mn-cs"/>
            </a:rPr>
            <a:t>per Diameter size  multiplied by an average labor rate (Man Hours) </a:t>
          </a:r>
          <a:br>
            <a:rPr lang="en-US" sz="1000" b="0" i="0" u="none" strike="noStrike" baseline="0">
              <a:solidFill>
                <a:schemeClr val="dk1"/>
              </a:solidFill>
              <a:latin typeface="Palatino Linotype" pitchFamily="18" charset="0"/>
              <a:ea typeface="+mn-ea"/>
              <a:cs typeface="+mn-cs"/>
            </a:rPr>
          </a:br>
          <a:r>
            <a:rPr lang="en-US" sz="1000" b="0" i="0" u="none" strike="noStrike" baseline="0">
              <a:solidFill>
                <a:schemeClr val="dk1"/>
              </a:solidFill>
              <a:latin typeface="Palatino Linotype" pitchFamily="18" charset="0"/>
              <a:ea typeface="+mn-ea"/>
              <a:cs typeface="+mn-cs"/>
            </a:rPr>
            <a:t/>
          </a:r>
          <a:br>
            <a:rPr lang="en-US" sz="1000" b="0" i="0" u="none" strike="noStrike" baseline="0">
              <a:solidFill>
                <a:schemeClr val="dk1"/>
              </a:solidFill>
              <a:latin typeface="Palatino Linotype" pitchFamily="18" charset="0"/>
              <a:ea typeface="+mn-ea"/>
              <a:cs typeface="+mn-cs"/>
            </a:rPr>
          </a:br>
          <a:r>
            <a:rPr lang="en-US" sz="1000" b="0" i="0" u="none" strike="noStrike" baseline="0">
              <a:solidFill>
                <a:schemeClr val="dk1"/>
              </a:solidFill>
              <a:latin typeface="Palatino Linotype" pitchFamily="18" charset="0"/>
              <a:ea typeface="+mn-ea"/>
              <a:cs typeface="+mn-cs"/>
            </a:rPr>
            <a:t>The user may choose between each method by toggling the selection in Cell C8.</a:t>
          </a:r>
          <a:endParaRPr lang="en-US" sz="1000">
            <a:latin typeface="Palatino Linotype" pitchFamily="18" charset="0"/>
          </a:endParaRPr>
        </a:p>
        <a:p>
          <a:r>
            <a:rPr lang="en-US" sz="1000" b="1" i="0" u="none" strike="noStrike">
              <a:solidFill>
                <a:schemeClr val="dk1"/>
              </a:solidFill>
              <a:latin typeface="Palatino Linotype" pitchFamily="18" charset="0"/>
              <a:ea typeface="+mn-ea"/>
              <a:cs typeface="+mn-cs"/>
            </a:rPr>
            <a:t>Note: </a:t>
          </a:r>
          <a:r>
            <a:rPr lang="en-US" sz="1000" b="0" i="0" u="none" strike="noStrike">
              <a:solidFill>
                <a:schemeClr val="dk1"/>
              </a:solidFill>
              <a:latin typeface="Palatino Linotype" pitchFamily="18" charset="0"/>
              <a:ea typeface="+mn-ea"/>
              <a:cs typeface="+mn-cs"/>
            </a:rPr>
            <a:t>Baseline assumptions correspond to a faulty or leaky Steam Trap due for replacement. Although this measure does not have </a:t>
          </a:r>
          <a:r>
            <a:rPr lang="en-US" sz="1000" b="0" i="0" u="sng" strike="noStrike">
              <a:solidFill>
                <a:schemeClr val="dk1"/>
              </a:solidFill>
              <a:latin typeface="Palatino Linotype" pitchFamily="18" charset="0"/>
              <a:ea typeface="+mn-ea"/>
              <a:cs typeface="+mn-cs"/>
            </a:rPr>
            <a:t>incremental</a:t>
          </a:r>
          <a:r>
            <a:rPr lang="en-US" sz="1000" b="0" i="0" u="none" strike="noStrike" baseline="0">
              <a:solidFill>
                <a:schemeClr val="dk1"/>
              </a:solidFill>
              <a:latin typeface="Palatino Linotype" pitchFamily="18" charset="0"/>
              <a:ea typeface="+mn-ea"/>
              <a:cs typeface="+mn-cs"/>
            </a:rPr>
            <a:t> labor costs, labor costs are included in the Total Installed Costs below.</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9525</xdr:rowOff>
    </xdr:from>
    <xdr:to>
      <xdr:col>13</xdr:col>
      <xdr:colOff>586033</xdr:colOff>
      <xdr:row>61</xdr:row>
      <xdr:rowOff>180975</xdr:rowOff>
    </xdr:to>
    <xdr:sp macro="" textlink="">
      <xdr:nvSpPr>
        <xdr:cNvPr id="2" name="TextBox 1"/>
        <xdr:cNvSpPr txBox="1"/>
      </xdr:nvSpPr>
      <xdr:spPr>
        <a:xfrm>
          <a:off x="0" y="276225"/>
          <a:ext cx="8263183" cy="13449300"/>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u="sng">
              <a:solidFill>
                <a:schemeClr val="dk1"/>
              </a:solidFill>
              <a:latin typeface="Palatino Linotype" pitchFamily="18" charset="0"/>
              <a:ea typeface="+mn-ea"/>
              <a:cs typeface="+mn-cs"/>
            </a:rPr>
            <a:t>Incremental Cost Methodology</a:t>
          </a:r>
        </a:p>
        <a:p>
          <a:endParaRPr lang="en-US" sz="1000" b="1">
            <a:solidFill>
              <a:schemeClr val="dk1"/>
            </a:solidFill>
            <a:latin typeface="Palatino Linotype" pitchFamily="18"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Palatino Linotype" pitchFamily="18" charset="0"/>
              <a:ea typeface="+mn-ea"/>
              <a:cs typeface="+mn-cs"/>
            </a:rPr>
            <a:t>Incremental measure costs (not the full cost) are used when an energy-efficient appliance or measure promoted through the program is installed in lieu of the standard (less efficient) appliance/measure. The equation for calculating incremental measure costs is simply:</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	Incremental measure cost = efficient</a:t>
          </a:r>
          <a:r>
            <a:rPr lang="en-US" sz="1000" baseline="0">
              <a:solidFill>
                <a:schemeClr val="dk1"/>
              </a:solidFill>
              <a:latin typeface="Palatino Linotype" pitchFamily="18" charset="0"/>
              <a:ea typeface="+mn-ea"/>
              <a:cs typeface="+mn-cs"/>
            </a:rPr>
            <a:t> </a:t>
          </a:r>
          <a:r>
            <a:rPr lang="en-US" sz="1000">
              <a:solidFill>
                <a:schemeClr val="dk1"/>
              </a:solidFill>
              <a:latin typeface="Palatino Linotype" pitchFamily="18" charset="0"/>
              <a:ea typeface="+mn-ea"/>
              <a:cs typeface="+mn-cs"/>
            </a:rPr>
            <a:t>measure cost (material and labor) - base case cost (material and labor)</a:t>
          </a:r>
        </a:p>
        <a:p>
          <a:pPr lvl="0"/>
          <a:endParaRPr lang="en-US" sz="1000">
            <a:solidFill>
              <a:schemeClr val="dk1"/>
            </a:solidFill>
            <a:latin typeface="Palatino Linotype" pitchFamily="18" charset="0"/>
            <a:ea typeface="+mn-ea"/>
            <a:cs typeface="+mn-cs"/>
          </a:endParaRPr>
        </a:p>
        <a:p>
          <a:r>
            <a:rPr lang="en-US" sz="1000" b="0">
              <a:solidFill>
                <a:schemeClr val="dk1"/>
              </a:solidFill>
              <a:latin typeface="Palatino Linotype" pitchFamily="18" charset="0"/>
              <a:ea typeface="+mn-ea"/>
              <a:cs typeface="+mn-cs"/>
            </a:rPr>
            <a:t>Measure: A</a:t>
          </a:r>
          <a:r>
            <a:rPr lang="en-US" sz="1000" b="0" baseline="0">
              <a:solidFill>
                <a:schemeClr val="dk1"/>
              </a:solidFill>
              <a:latin typeface="Palatino Linotype" pitchFamily="18" charset="0"/>
              <a:ea typeface="+mn-ea"/>
              <a:cs typeface="+mn-cs"/>
            </a:rPr>
            <a:t> </a:t>
          </a:r>
          <a:r>
            <a:rPr lang="en-US" sz="1000" b="0" u="sng" baseline="0">
              <a:solidFill>
                <a:schemeClr val="dk1"/>
              </a:solidFill>
              <a:latin typeface="Palatino Linotype" pitchFamily="18" charset="0"/>
              <a:ea typeface="+mn-ea"/>
              <a:cs typeface="+mn-cs"/>
            </a:rPr>
            <a:t>measure</a:t>
          </a:r>
          <a:r>
            <a:rPr lang="en-US" sz="1000" b="0" u="none" baseline="0">
              <a:solidFill>
                <a:schemeClr val="dk1"/>
              </a:solidFill>
              <a:latin typeface="Palatino Linotype" pitchFamily="18" charset="0"/>
              <a:ea typeface="+mn-ea"/>
              <a:cs typeface="+mn-cs"/>
            </a:rPr>
            <a:t> is defined as the efficient alternative to the baseline option of installation. In this case, it is defined as a </a:t>
          </a:r>
          <a:r>
            <a:rPr lang="en-US" sz="1000" b="1" u="none" baseline="0">
              <a:solidFill>
                <a:schemeClr val="dk1"/>
              </a:solidFill>
              <a:latin typeface="Palatino Linotype" pitchFamily="18" charset="0"/>
              <a:ea typeface="+mn-ea"/>
              <a:cs typeface="+mn-cs"/>
            </a:rPr>
            <a:t>heat pump water heater with an energy factor ranging from 2.00 to 2.51.</a:t>
          </a:r>
        </a:p>
        <a:p>
          <a:endParaRPr lang="en-US" sz="1000" b="1" u="sng">
            <a:solidFill>
              <a:schemeClr val="dk1"/>
            </a:solidFill>
            <a:latin typeface="Palatino Linotype" pitchFamily="18" charset="0"/>
            <a:ea typeface="+mn-ea"/>
            <a:cs typeface="+mn-cs"/>
          </a:endParaRPr>
        </a:p>
        <a:p>
          <a:r>
            <a:rPr lang="en-US" sz="1000" b="0">
              <a:solidFill>
                <a:schemeClr val="dk1"/>
              </a:solidFill>
              <a:latin typeface="Palatino Linotype" pitchFamily="18" charset="0"/>
              <a:ea typeface="+mn-ea"/>
              <a:cs typeface="+mn-cs"/>
            </a:rPr>
            <a:t>Baseline: The </a:t>
          </a:r>
          <a:r>
            <a:rPr lang="en-US" sz="1000" b="0" u="sng">
              <a:solidFill>
                <a:schemeClr val="dk1"/>
              </a:solidFill>
              <a:latin typeface="Palatino Linotype" pitchFamily="18" charset="0"/>
              <a:ea typeface="+mn-ea"/>
              <a:cs typeface="+mn-cs"/>
            </a:rPr>
            <a:t>baseline</a:t>
          </a:r>
          <a:r>
            <a:rPr lang="en-US" sz="1000" b="0" baseline="0">
              <a:solidFill>
                <a:schemeClr val="dk1"/>
              </a:solidFill>
              <a:latin typeface="Palatino Linotype" pitchFamily="18" charset="0"/>
              <a:ea typeface="+mn-ea"/>
              <a:cs typeface="+mn-cs"/>
            </a:rPr>
            <a:t> condition is defined as the standard equipment </a:t>
          </a:r>
          <a:r>
            <a:rPr lang="en-US" sz="1000" b="0">
              <a:solidFill>
                <a:schemeClr val="dk1"/>
              </a:solidFill>
              <a:latin typeface="Palatino Linotype" pitchFamily="18" charset="0"/>
              <a:ea typeface="+mn-ea"/>
              <a:cs typeface="+mn-cs"/>
            </a:rPr>
            <a:t>that would have been installed without the utility EE activity . </a:t>
          </a:r>
          <a:r>
            <a:rPr lang="en-US" sz="1000" b="0" baseline="0">
              <a:solidFill>
                <a:schemeClr val="dk1"/>
              </a:solidFill>
              <a:latin typeface="Palatino Linotype" pitchFamily="18" charset="0"/>
              <a:ea typeface="+mn-ea"/>
              <a:cs typeface="+mn-cs"/>
            </a:rPr>
            <a:t>The baseline equipment in this instance is a standard storage-type, electric resistance water heater.  Energy factor varies with storage volume. However, 50, 60, and 80 gallon storage tanks are the most common units. The corresponding current minimum Federal standard is 0.86 to 0.90 EF for this size range.</a:t>
          </a:r>
          <a:endParaRPr lang="en-US" sz="1000" b="0">
            <a:solidFill>
              <a:schemeClr val="dk1"/>
            </a:solidFill>
            <a:latin typeface="Palatino Linotype" pitchFamily="18" charset="0"/>
            <a:ea typeface="+mn-ea"/>
            <a:cs typeface="+mn-cs"/>
          </a:endParaRPr>
        </a:p>
        <a:p>
          <a:endParaRPr lang="en-US" sz="1000" b="1">
            <a:solidFill>
              <a:schemeClr val="dk1"/>
            </a:solidFill>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50" b="1" cap="all" baseline="0">
              <a:solidFill>
                <a:sysClr val="windowText" lastClr="000000"/>
              </a:solidFill>
              <a:effectLst/>
              <a:latin typeface="Palatino Linotype" pitchFamily="18" charset="0"/>
              <a:ea typeface="+mn-ea"/>
              <a:cs typeface="+mn-cs"/>
            </a:rPr>
            <a:t>Workbook Elements</a:t>
          </a:r>
          <a:endParaRPr lang="en-US" sz="1050" b="1" u="sng" strike="noStrike" baseline="0">
            <a:solidFill>
              <a:sysClr val="windowText" lastClr="000000"/>
            </a:solidFill>
            <a:latin typeface="Palatino Linotype" pitchFamily="18" charset="0"/>
            <a:ea typeface="+mn-ea"/>
            <a:cs typeface="+mn-cs"/>
          </a:endParaRPr>
        </a:p>
        <a:p>
          <a:endParaRPr lang="en-US" sz="1000" b="1" u="sng" strike="noStrike" baseline="0">
            <a:solidFill>
              <a:sysClr val="windowText" lastClr="000000"/>
            </a:solidFill>
            <a:latin typeface="Palatino Linotype" pitchFamily="18" charset="0"/>
            <a:ea typeface="+mn-ea"/>
            <a:cs typeface="+mn-cs"/>
          </a:endParaRPr>
        </a:p>
        <a:p>
          <a:r>
            <a:rPr lang="en-US" sz="1050" b="1" u="sng" strike="noStrike" baseline="0">
              <a:solidFill>
                <a:sysClr val="windowText" lastClr="000000"/>
              </a:solidFill>
              <a:latin typeface="Palatino Linotype" pitchFamily="18" charset="0"/>
              <a:ea typeface="+mn-ea"/>
              <a:cs typeface="+mn-cs"/>
            </a:rPr>
            <a:t>Summary of </a:t>
          </a:r>
          <a:r>
            <a:rPr lang="en-US" sz="1050" b="1" u="sng">
              <a:solidFill>
                <a:schemeClr val="dk1"/>
              </a:solidFill>
              <a:latin typeface="Palatino Linotype" pitchFamily="18" charset="0"/>
              <a:ea typeface="+mn-ea"/>
              <a:cs typeface="+mn-cs"/>
            </a:rPr>
            <a:t>Results Tab</a:t>
          </a:r>
        </a:p>
        <a:p>
          <a:r>
            <a:rPr lang="en-US" sz="1000" b="0" u="none">
              <a:solidFill>
                <a:schemeClr val="dk1"/>
              </a:solidFill>
              <a:latin typeface="Palatino Linotype" pitchFamily="18" charset="0"/>
              <a:ea typeface="+mn-ea"/>
              <a:cs typeface="+mn-cs"/>
            </a:rPr>
            <a:t>The</a:t>
          </a:r>
          <a:r>
            <a:rPr lang="en-US" sz="1000" b="0" u="none" baseline="0">
              <a:solidFill>
                <a:schemeClr val="dk1"/>
              </a:solidFill>
              <a:latin typeface="Palatino Linotype" pitchFamily="18" charset="0"/>
              <a:ea typeface="+mn-ea"/>
              <a:cs typeface="+mn-cs"/>
            </a:rPr>
            <a:t> summary of results tab presents the incremental cost for the heat pump water heaters. Material, labor, and installed incremental costs are presented in 7 categories allowing NEEP constituents to choose the market that best represents their services territory.  </a:t>
          </a:r>
        </a:p>
        <a:p>
          <a:endParaRPr lang="en-US" sz="1000" b="0" u="none" baseline="0">
            <a:solidFill>
              <a:schemeClr val="dk1"/>
            </a:solidFill>
            <a:latin typeface="Palatino Linotype" pitchFamily="18" charset="0"/>
            <a:ea typeface="+mn-ea"/>
            <a:cs typeface="+mn-cs"/>
          </a:endParaRPr>
        </a:p>
        <a:p>
          <a:r>
            <a:rPr lang="en-US" sz="1000" b="0" u="none" baseline="0">
              <a:solidFill>
                <a:schemeClr val="dk1"/>
              </a:solidFill>
              <a:latin typeface="Palatino Linotype" pitchFamily="18" charset="0"/>
              <a:ea typeface="+mn-ea"/>
              <a:cs typeface="+mn-cs"/>
            </a:rPr>
            <a:t>The regions presented represent the results of analyzing RSMeans City Cost Index (CCI).  Navigant's analysis of the CCI determined that NEEP's overall service territories could be </a:t>
          </a:r>
          <a:r>
            <a:rPr lang="en-US" sz="1000">
              <a:solidFill>
                <a:schemeClr val="dk1"/>
              </a:solidFill>
              <a:latin typeface="Palatino Linotype" pitchFamily="18" charset="0"/>
              <a:ea typeface="+mn-ea"/>
              <a:cs typeface="+mn-cs"/>
            </a:rPr>
            <a:t>categorized </a:t>
          </a:r>
          <a:r>
            <a:rPr lang="en-US" sz="1000" b="0" u="none" baseline="0">
              <a:solidFill>
                <a:schemeClr val="dk1"/>
              </a:solidFill>
              <a:latin typeface="Palatino Linotype" pitchFamily="18" charset="0"/>
              <a:ea typeface="+mn-ea"/>
              <a:cs typeface="+mn-cs"/>
            </a:rPr>
            <a:t>into 6 unique regions (7 including a Base Cost Factor category).</a:t>
          </a:r>
        </a:p>
        <a:p>
          <a:endParaRPr lang="en-US" sz="1000" b="1">
            <a:solidFill>
              <a:schemeClr val="dk1"/>
            </a:solidFill>
            <a:latin typeface="Palatino Linotype" pitchFamily="18" charset="0"/>
            <a:ea typeface="+mn-ea"/>
            <a:cs typeface="+mn-cs"/>
          </a:endParaRPr>
        </a:p>
        <a:p>
          <a:r>
            <a:rPr lang="en-US" sz="1050" b="1" u="sng" baseline="0">
              <a:solidFill>
                <a:schemeClr val="dk1"/>
              </a:solidFill>
              <a:effectLst/>
              <a:latin typeface="Palatino Linotype" panose="02040502050505030304" pitchFamily="18" charset="0"/>
              <a:ea typeface="+mn-ea"/>
              <a:cs typeface="+mn-cs"/>
            </a:rPr>
            <a:t>Data Analysis Tab  </a:t>
          </a:r>
          <a:r>
            <a:rPr lang="en-US" sz="1050" b="1" baseline="0">
              <a:solidFill>
                <a:schemeClr val="dk1"/>
              </a:solidFill>
              <a:effectLst/>
              <a:latin typeface="Palatino Linotype" panose="02040502050505030304" pitchFamily="18" charset="0"/>
              <a:ea typeface="+mn-ea"/>
              <a:cs typeface="+mn-cs"/>
            </a:rPr>
            <a:t>  </a:t>
          </a:r>
          <a:endParaRPr lang="en-US" sz="1050">
            <a:effectLst/>
            <a:latin typeface="Palatino Linotype" panose="02040502050505030304" pitchFamily="18" charset="0"/>
          </a:endParaRPr>
        </a:p>
        <a:p>
          <a:endParaRPr lang="en-US" sz="1000" b="1">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Raw Data</a:t>
          </a:r>
        </a:p>
        <a:p>
          <a:endParaRPr lang="en-US" sz="1000" b="1">
            <a:solidFill>
              <a:schemeClr val="dk1"/>
            </a:solidFill>
            <a:latin typeface="Palatino Linotype" pitchFamily="18" charset="0"/>
            <a:ea typeface="+mn-ea"/>
            <a:cs typeface="+mn-cs"/>
          </a:endParaRPr>
        </a:p>
        <a:p>
          <a:r>
            <a:rPr lang="en-US" sz="1000" b="0">
              <a:solidFill>
                <a:schemeClr val="dk1"/>
              </a:solidFill>
              <a:latin typeface="Palatino Linotype" pitchFamily="18" charset="0"/>
              <a:ea typeface="+mn-ea"/>
              <a:cs typeface="+mn-cs"/>
            </a:rPr>
            <a:t>Navigant completed 2</a:t>
          </a:r>
          <a:r>
            <a:rPr lang="en-US" sz="1000" b="0" baseline="0">
              <a:solidFill>
                <a:schemeClr val="dk1"/>
              </a:solidFill>
              <a:latin typeface="Palatino Linotype" pitchFamily="18" charset="0"/>
              <a:ea typeface="+mn-ea"/>
              <a:cs typeface="+mn-cs"/>
            </a:rPr>
            <a:t> in-depth interviews with installing contractors to understand the typical installation practices and associated costs for heat pump water heater retrofits. Additionally, over 2,100 cost points from program tracking data supports the analysis. Finally, the analysis leveraged findings from previous ICS evaluations where applicable.</a:t>
          </a:r>
        </a:p>
        <a:p>
          <a:endParaRPr lang="en-US" sz="1000" b="1">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Formatted Data</a:t>
          </a: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Primary</a:t>
          </a:r>
          <a:r>
            <a:rPr lang="en-US" sz="1000" baseline="0">
              <a:solidFill>
                <a:schemeClr val="dk1"/>
              </a:solidFill>
              <a:latin typeface="Palatino Linotype" pitchFamily="18" charset="0"/>
              <a:ea typeface="+mn-ea"/>
              <a:cs typeface="+mn-cs"/>
            </a:rPr>
            <a:t> cost data was collected from in-depth interviews and program tracking data across multiple states including MA, MD, and RI. Due to the inherent differences in cost from one region to </a:t>
          </a:r>
          <a:r>
            <a:rPr lang="en-US" sz="1000" baseline="0">
              <a:solidFill>
                <a:sysClr val="windowText" lastClr="000000"/>
              </a:solidFill>
              <a:latin typeface="Palatino Linotype" pitchFamily="18" charset="0"/>
              <a:ea typeface="+mn-ea"/>
              <a:cs typeface="+mn-cs"/>
            </a:rPr>
            <a:t>another (e.g. the cost of </a:t>
          </a:r>
          <a:r>
            <a:rPr lang="en-US" sz="1000" baseline="0">
              <a:solidFill>
                <a:schemeClr val="dk1"/>
              </a:solidFill>
              <a:latin typeface="Palatino Linotype" pitchFamily="18" charset="0"/>
              <a:ea typeface="+mn-ea"/>
              <a:cs typeface="+mn-cs"/>
            </a:rPr>
            <a:t>labor and materials is greater in NY than in VT), Navigant adjusted all material and labor cost  points to represent base cost factor (BCF) data using RSMeans CCI. </a:t>
          </a:r>
          <a:r>
            <a:rPr lang="en-US" sz="1000">
              <a:solidFill>
                <a:schemeClr val="dk1"/>
              </a:solidFill>
              <a:latin typeface="Palatino Linotype" pitchFamily="18" charset="0"/>
              <a:ea typeface="+mn-ea"/>
              <a:cs typeface="+mn-cs"/>
            </a:rPr>
            <a:t>Table 1 provides a regional break down of NEEP.</a:t>
          </a:r>
          <a:r>
            <a:rPr lang="en-US" sz="1000" baseline="0">
              <a:solidFill>
                <a:schemeClr val="dk1"/>
              </a:solidFill>
              <a:latin typeface="Palatino Linotype" pitchFamily="18" charset="0"/>
              <a:ea typeface="+mn-ea"/>
              <a:cs typeface="+mn-cs"/>
            </a:rPr>
            <a:t> For example, if the material cost provided from a contractor in New York Metro for a heat pump water heater was $2,000, than the BCF cost would be:</a:t>
          </a:r>
        </a:p>
        <a:p>
          <a:endParaRPr lang="en-US" sz="1000" baseline="0">
            <a:solidFill>
              <a:schemeClr val="dk1"/>
            </a:solidFill>
            <a:latin typeface="Palatino Linotype" pitchFamily="18" charset="0"/>
            <a:ea typeface="+mn-ea"/>
            <a:cs typeface="+mn-cs"/>
          </a:endParaRPr>
        </a:p>
        <a:p>
          <a:r>
            <a:rPr lang="en-US" sz="1000" baseline="0">
              <a:solidFill>
                <a:schemeClr val="dk1"/>
              </a:solidFill>
              <a:latin typeface="Palatino Linotype" pitchFamily="18" charset="0"/>
              <a:ea typeface="+mn-ea"/>
              <a:cs typeface="+mn-cs"/>
            </a:rPr>
            <a:t>	BCF = Original State Cost ($) / Average Adjustment Factor for Original State</a:t>
          </a:r>
        </a:p>
        <a:p>
          <a:r>
            <a:rPr lang="en-US" sz="1000" baseline="0">
              <a:solidFill>
                <a:schemeClr val="dk1"/>
              </a:solidFill>
              <a:latin typeface="Palatino Linotype" pitchFamily="18" charset="0"/>
              <a:ea typeface="+mn-ea"/>
              <a:cs typeface="+mn-cs"/>
            </a:rPr>
            <a:t>	BCF = $2,000 / 1.03</a:t>
          </a:r>
        </a:p>
        <a:p>
          <a:r>
            <a:rPr lang="en-US" sz="1000" baseline="0">
              <a:solidFill>
                <a:schemeClr val="dk1"/>
              </a:solidFill>
              <a:latin typeface="Palatino Linotype" pitchFamily="18" charset="0"/>
              <a:ea typeface="+mn-ea"/>
              <a:cs typeface="+mn-cs"/>
            </a:rPr>
            <a:t>	BCF = $1,936.58</a:t>
          </a:r>
          <a:endParaRPr lang="en-US" sz="1000">
            <a:solidFill>
              <a:schemeClr val="dk1"/>
            </a:solidFill>
            <a:latin typeface="Palatino Linotype" pitchFamily="18" charset="0"/>
            <a:ea typeface="+mn-ea"/>
            <a:cs typeface="+mn-cs"/>
          </a:endParaRPr>
        </a:p>
        <a:p>
          <a:endParaRPr lang="en-US" sz="1000" b="0">
            <a:solidFill>
              <a:schemeClr val="dk1"/>
            </a:solidFill>
            <a:latin typeface="Palatino Linotype" pitchFamily="18" charset="0"/>
            <a:ea typeface="+mn-ea"/>
            <a:cs typeface="+mn-cs"/>
          </a:endParaRPr>
        </a:p>
        <a:p>
          <a:r>
            <a:rPr lang="en-US" sz="1000" b="0">
              <a:solidFill>
                <a:schemeClr val="dk1"/>
              </a:solidFill>
              <a:latin typeface="Palatino Linotype" pitchFamily="18" charset="0"/>
              <a:ea typeface="+mn-ea"/>
              <a:cs typeface="+mn-cs"/>
            </a:rPr>
            <a:t>The</a:t>
          </a:r>
          <a:r>
            <a:rPr lang="en-US" sz="1000" b="0" baseline="0">
              <a:solidFill>
                <a:schemeClr val="dk1"/>
              </a:solidFill>
              <a:latin typeface="Palatino Linotype" pitchFamily="18" charset="0"/>
              <a:ea typeface="+mn-ea"/>
              <a:cs typeface="+mn-cs"/>
            </a:rPr>
            <a:t> same method was used to adjust all labor costs.</a:t>
          </a:r>
        </a:p>
        <a:p>
          <a:endParaRPr lang="en-US" sz="1000" b="0" baseline="0">
            <a:solidFill>
              <a:schemeClr val="dk1"/>
            </a:solidFill>
            <a:latin typeface="Palatino Linotype" pitchFamily="18" charset="0"/>
            <a:ea typeface="+mn-ea"/>
            <a:cs typeface="+mn-cs"/>
          </a:endParaRPr>
        </a:p>
        <a:p>
          <a:r>
            <a:rPr lang="en-US" sz="1000" b="0" baseline="0">
              <a:solidFill>
                <a:schemeClr val="dk1"/>
              </a:solidFill>
              <a:latin typeface="Palatino Linotype" pitchFamily="18" charset="0"/>
              <a:ea typeface="+mn-ea"/>
              <a:cs typeface="+mn-cs"/>
            </a:rPr>
            <a:t>Costs leveraged from previous ICS evaluations were inflated to 2013/2014 costs using DOE's implicit price deflator.</a:t>
          </a:r>
        </a:p>
        <a:p>
          <a:r>
            <a:rPr lang="en-US" sz="1000" b="0" i="0" u="sng" strike="noStrike">
              <a:solidFill>
                <a:schemeClr val="dk1"/>
              </a:solidFill>
              <a:effectLst/>
              <a:latin typeface="Palatino Linotype" pitchFamily="18" charset="0"/>
              <a:ea typeface="+mn-ea"/>
              <a:cs typeface="+mn-cs"/>
              <a:hlinkClick xmlns:r="http://schemas.openxmlformats.org/officeDocument/2006/relationships" r:id=""/>
            </a:rPr>
            <a:t>http://www.bea.gov/iTable/iTable.cfm?ReqID=9&amp;step=1</a:t>
          </a:r>
          <a:r>
            <a:rPr lang="en-US" sz="1000">
              <a:latin typeface="Palatino Linotype" pitchFamily="18" charset="0"/>
            </a:rPr>
            <a:t> </a:t>
          </a:r>
          <a:endParaRPr lang="en-US" sz="1000" b="1">
            <a:solidFill>
              <a:schemeClr val="dk1"/>
            </a:solidFill>
            <a:latin typeface="Palatino Linotype" pitchFamily="18" charset="0"/>
            <a:ea typeface="+mn-ea"/>
            <a:cs typeface="+mn-cs"/>
          </a:endParaRPr>
        </a:p>
        <a:p>
          <a:endParaRPr lang="en-US" sz="1000" b="0" baseline="0">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Material</a:t>
          </a:r>
          <a:r>
            <a:rPr lang="en-US" sz="1000" b="1" baseline="0">
              <a:solidFill>
                <a:schemeClr val="dk1"/>
              </a:solidFill>
              <a:latin typeface="Palatino Linotype" pitchFamily="18" charset="0"/>
              <a:ea typeface="+mn-ea"/>
              <a:cs typeface="+mn-cs"/>
            </a:rPr>
            <a:t> Analysis</a:t>
          </a:r>
        </a:p>
        <a:p>
          <a:pPr marL="0" marR="0" indent="0" defTabSz="914400" eaLnBrk="1" fontAlgn="auto" latinLnBrk="0" hangingPunct="1">
            <a:lnSpc>
              <a:spcPct val="100000"/>
            </a:lnSpc>
            <a:spcBef>
              <a:spcPts val="0"/>
            </a:spcBef>
            <a:spcAft>
              <a:spcPts val="0"/>
            </a:spcAft>
            <a:buClrTx/>
            <a:buSzTx/>
            <a:buFontTx/>
            <a:buNone/>
            <a:tabLst/>
            <a:defRPr/>
          </a:pPr>
          <a:endParaRPr lang="en-US" sz="1000">
            <a:solidFill>
              <a:schemeClr val="dk1"/>
            </a:solidFill>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Palatino Linotype" pitchFamily="18" charset="0"/>
              <a:ea typeface="+mn-ea"/>
              <a:cs typeface="+mn-cs"/>
            </a:rPr>
            <a:t>The analysis identified and removed any potential outlier data points</a:t>
          </a:r>
          <a:r>
            <a:rPr lang="en-US" sz="1000" baseline="0">
              <a:solidFill>
                <a:schemeClr val="dk1"/>
              </a:solidFill>
              <a:latin typeface="Palatino Linotype" pitchFamily="18" charset="0"/>
              <a:ea typeface="+mn-ea"/>
              <a:cs typeface="+mn-cs"/>
            </a:rPr>
            <a:t> through a review of the data.  </a:t>
          </a:r>
          <a:endParaRPr lang="en-US" sz="1000">
            <a:solidFill>
              <a:schemeClr val="dk1"/>
            </a:solidFill>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000">
            <a:solidFill>
              <a:schemeClr val="dk1"/>
            </a:solidFill>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Palatino Linotype" pitchFamily="18" charset="0"/>
              <a:ea typeface="+mn-ea"/>
              <a:cs typeface="+mn-cs"/>
            </a:rPr>
            <a:t>A linear regression was used to develop the material cost for</a:t>
          </a:r>
          <a:r>
            <a:rPr lang="en-US" sz="1000" baseline="0">
              <a:solidFill>
                <a:schemeClr val="dk1"/>
              </a:solidFill>
              <a:latin typeface="Palatino Linotype" pitchFamily="18" charset="0"/>
              <a:ea typeface="+mn-ea"/>
              <a:cs typeface="+mn-cs"/>
            </a:rPr>
            <a:t> the measure</a:t>
          </a:r>
          <a:r>
            <a:rPr lang="en-US" sz="1000">
              <a:solidFill>
                <a:schemeClr val="dk1"/>
              </a:solidFill>
              <a:latin typeface="Palatino Linotype" pitchFamily="18" charset="0"/>
              <a:ea typeface="+mn-ea"/>
              <a:cs typeface="+mn-cs"/>
            </a:rPr>
            <a:t>. A</a:t>
          </a:r>
          <a:r>
            <a:rPr lang="en-US" sz="1000" baseline="0">
              <a:solidFill>
                <a:schemeClr val="dk1"/>
              </a:solidFill>
              <a:latin typeface="Palatino Linotype" pitchFamily="18" charset="0"/>
              <a:ea typeface="+mn-ea"/>
              <a:cs typeface="+mn-cs"/>
            </a:rPr>
            <a:t> regression was done for the entire range of gallon sizes. The analysis determined that efficiency is not a significant driver of cost.  For the baseline material, a simple average was conducted to determine the average price for baseline units using the in-depth interview findings.</a:t>
          </a:r>
        </a:p>
        <a:p>
          <a:pPr marL="0" marR="0" indent="0" defTabSz="914400" eaLnBrk="1" fontAlgn="auto" latinLnBrk="0" hangingPunct="1">
            <a:lnSpc>
              <a:spcPct val="100000"/>
            </a:lnSpc>
            <a:spcBef>
              <a:spcPts val="0"/>
            </a:spcBef>
            <a:spcAft>
              <a:spcPts val="0"/>
            </a:spcAft>
            <a:buClrTx/>
            <a:buSzTx/>
            <a:buFontTx/>
            <a:buNone/>
            <a:tabLst/>
            <a:defRPr/>
          </a:pPr>
          <a:endParaRPr lang="en-US" sz="1000" b="1">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Labor Analysis</a:t>
          </a:r>
          <a:endParaRPr lang="en-US" sz="1000">
            <a:latin typeface="Palatino Linotype" pitchFamily="18" charset="0"/>
          </a:endParaRPr>
        </a:p>
        <a:p>
          <a:endParaRPr lang="en-US" sz="1000">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Contractor interviews identified an incremental difference in the time to install efficient versus base scenario equipment.</a:t>
          </a:r>
          <a:r>
            <a:rPr lang="en-US" sz="1000" baseline="0">
              <a:solidFill>
                <a:schemeClr val="dk1"/>
              </a:solidFill>
              <a:latin typeface="Palatino Linotype" pitchFamily="18" charset="0"/>
              <a:ea typeface="+mn-ea"/>
              <a:cs typeface="+mn-cs"/>
            </a:rPr>
            <a:t> T</a:t>
          </a:r>
          <a:r>
            <a:rPr lang="en-US" sz="1000">
              <a:solidFill>
                <a:schemeClr val="dk1"/>
              </a:solidFill>
              <a:latin typeface="Palatino Linotype" pitchFamily="18" charset="0"/>
              <a:ea typeface="+mn-ea"/>
              <a:cs typeface="+mn-cs"/>
            </a:rPr>
            <a:t>he</a:t>
          </a:r>
          <a:r>
            <a:rPr lang="en-US" sz="1000" baseline="0">
              <a:solidFill>
                <a:schemeClr val="dk1"/>
              </a:solidFill>
              <a:latin typeface="Palatino Linotype" pitchFamily="18" charset="0"/>
              <a:ea typeface="+mn-ea"/>
              <a:cs typeface="+mn-cs"/>
            </a:rPr>
            <a:t> analysis also identified the labor difference between standard or simple installations and complex installations that require significant reworking of electrical systems, condensate drains, or venting.  </a:t>
          </a:r>
          <a:r>
            <a:rPr lang="en-US" sz="1000" b="0" baseline="0">
              <a:solidFill>
                <a:schemeClr val="dk1"/>
              </a:solidFill>
              <a:latin typeface="Palatino Linotype" pitchFamily="18" charset="0"/>
              <a:ea typeface="+mn-ea"/>
              <a:cs typeface="+mn-cs"/>
            </a:rPr>
            <a:t>Installation times were taken from the in-depth interviews. </a:t>
          </a:r>
          <a:r>
            <a:rPr lang="en-US" sz="1000" baseline="0">
              <a:solidFill>
                <a:schemeClr val="dk1"/>
              </a:solidFill>
              <a:latin typeface="Palatino Linotype" pitchFamily="18" charset="0"/>
              <a:ea typeface="+mn-ea"/>
              <a:cs typeface="+mn-cs"/>
            </a:rPr>
            <a:t>Finally, t</a:t>
          </a:r>
          <a:r>
            <a:rPr lang="en-US" sz="1000">
              <a:solidFill>
                <a:schemeClr val="dk1"/>
              </a:solidFill>
              <a:latin typeface="Palatino Linotype" pitchFamily="18" charset="0"/>
              <a:ea typeface="+mn-ea"/>
              <a:cs typeface="+mn-cs"/>
            </a:rPr>
            <a:t>he labor rate was calculated with</a:t>
          </a:r>
          <a:r>
            <a:rPr lang="en-US" sz="1000" baseline="0">
              <a:solidFill>
                <a:schemeClr val="dk1"/>
              </a:solidFill>
              <a:latin typeface="Palatino Linotype" pitchFamily="18" charset="0"/>
              <a:ea typeface="+mn-ea"/>
              <a:cs typeface="+mn-cs"/>
            </a:rPr>
            <a:t> a weighted </a:t>
          </a:r>
          <a:r>
            <a:rPr lang="en-US" sz="1000">
              <a:solidFill>
                <a:schemeClr val="dk1"/>
              </a:solidFill>
              <a:latin typeface="Palatino Linotype" pitchFamily="18" charset="0"/>
              <a:ea typeface="+mn-ea"/>
              <a:cs typeface="+mn-cs"/>
            </a:rPr>
            <a:t>average of all contractor labor rates ($/HR) collected for residential gas measures</a:t>
          </a:r>
          <a:r>
            <a:rPr lang="en-US" sz="1000" baseline="0">
              <a:solidFill>
                <a:schemeClr val="dk1"/>
              </a:solidFill>
              <a:latin typeface="Palatino Linotype" pitchFamily="18" charset="0"/>
              <a:ea typeface="+mn-ea"/>
              <a:cs typeface="+mn-cs"/>
            </a:rPr>
            <a:t> from previous ICS efforts that were also adjusted for inflation. This final value matched closely to the average labor rated determined from the in-depth interviews.</a:t>
          </a:r>
        </a:p>
        <a:p>
          <a:endParaRPr lang="en-US" sz="1000" baseline="0">
            <a:solidFill>
              <a:schemeClr val="dk1"/>
            </a:solidFill>
            <a:latin typeface="Palatino Linotype" pitchFamily="18"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chemeClr val="dk1"/>
              </a:solidFill>
              <a:effectLst/>
              <a:latin typeface="Palatino Linotype" pitchFamily="18" charset="0"/>
              <a:ea typeface="+mn-ea"/>
              <a:cs typeface="+mn-cs"/>
            </a:rPr>
            <a:t>Measure Characterization</a:t>
          </a:r>
        </a:p>
        <a:p>
          <a:pPr marL="0" marR="0" indent="0" defTabSz="914400" eaLnBrk="1" fontAlgn="auto" latinLnBrk="0" hangingPunct="1">
            <a:lnSpc>
              <a:spcPct val="100000"/>
            </a:lnSpc>
            <a:spcBef>
              <a:spcPts val="0"/>
            </a:spcBef>
            <a:spcAft>
              <a:spcPts val="0"/>
            </a:spcAft>
            <a:buClrTx/>
            <a:buSzTx/>
            <a:buFontTx/>
            <a:buNone/>
            <a:tabLst/>
            <a:defRPr/>
          </a:pPr>
          <a:endParaRPr lang="en-US" sz="1000">
            <a:effectLst/>
            <a:latin typeface="Palatino Linotype" pitchFamily="18" charset="0"/>
          </a:endParaRPr>
        </a:p>
        <a:p>
          <a:r>
            <a:rPr lang="en-US" sz="1000">
              <a:solidFill>
                <a:schemeClr val="dk1"/>
              </a:solidFill>
              <a:latin typeface="Palatino Linotype" pitchFamily="18" charset="0"/>
              <a:ea typeface="+mn-ea"/>
              <a:cs typeface="+mn-cs"/>
            </a:rPr>
            <a:t>The measure characterization for heat pump</a:t>
          </a:r>
          <a:r>
            <a:rPr lang="en-US" sz="1000" baseline="0">
              <a:solidFill>
                <a:schemeClr val="dk1"/>
              </a:solidFill>
              <a:latin typeface="Palatino Linotype" pitchFamily="18" charset="0"/>
              <a:ea typeface="+mn-ea"/>
              <a:cs typeface="+mn-cs"/>
            </a:rPr>
            <a:t> water heaters is presented to the right and provides additional context around how Navigant characterized this measure.</a:t>
          </a:r>
          <a:endParaRPr lang="en-US" sz="1000">
            <a:solidFill>
              <a:schemeClr val="dk1"/>
            </a:solidFill>
            <a:latin typeface="Palatino Linotype" pitchFamily="18" charset="0"/>
            <a:ea typeface="+mn-ea"/>
            <a:cs typeface="+mn-cs"/>
          </a:endParaRPr>
        </a:p>
        <a:p>
          <a:endParaRPr lang="en-US" sz="1000">
            <a:solidFill>
              <a:schemeClr val="dk1"/>
            </a:solidFill>
            <a:latin typeface="Palatino Linotype" pitchFamily="18" charset="0"/>
            <a:ea typeface="+mn-ea"/>
            <a:cs typeface="+mn-cs"/>
          </a:endParaRPr>
        </a:p>
        <a:p>
          <a:endParaRPr lang="en-US" sz="1000" b="1">
            <a:solidFill>
              <a:schemeClr val="dk1"/>
            </a:solidFill>
            <a:latin typeface="Palatino Linotype" pitchFamily="18" charset="0"/>
            <a:ea typeface="+mn-ea"/>
            <a:cs typeface="+mn-cs"/>
          </a:endParaRPr>
        </a:p>
        <a:p>
          <a:r>
            <a:rPr lang="en-US" sz="1000" b="1">
              <a:solidFill>
                <a:schemeClr val="dk1"/>
              </a:solidFill>
              <a:latin typeface="Palatino Linotype" pitchFamily="18" charset="0"/>
              <a:ea typeface="+mn-ea"/>
              <a:cs typeface="+mn-cs"/>
            </a:rPr>
            <a:t>Results</a:t>
          </a:r>
        </a:p>
        <a:p>
          <a:endParaRPr lang="en-US" sz="1000" b="1">
            <a:solidFill>
              <a:schemeClr val="dk1"/>
            </a:solidFill>
            <a:latin typeface="Palatino Linotype" pitchFamily="18" charset="0"/>
            <a:ea typeface="+mn-ea"/>
            <a:cs typeface="+mn-cs"/>
          </a:endParaRPr>
        </a:p>
        <a:p>
          <a:r>
            <a:rPr lang="en-US" sz="1000">
              <a:solidFill>
                <a:schemeClr val="dk1"/>
              </a:solidFill>
              <a:latin typeface="Palatino Linotype" pitchFamily="18" charset="0"/>
              <a:ea typeface="+mn-ea"/>
              <a:cs typeface="+mn-cs"/>
            </a:rPr>
            <a:t>R</a:t>
          </a:r>
          <a:r>
            <a:rPr lang="en-US" sz="1000" baseline="0">
              <a:solidFill>
                <a:schemeClr val="dk1"/>
              </a:solidFill>
              <a:latin typeface="Palatino Linotype" pitchFamily="18" charset="0"/>
              <a:ea typeface="+mn-ea"/>
              <a:cs typeface="+mn-cs"/>
            </a:rPr>
            <a:t>esults are presented for each common </a:t>
          </a:r>
          <a:r>
            <a:rPr lang="en-US" sz="1000" strike="noStrike" baseline="0">
              <a:solidFill>
                <a:sysClr val="windowText" lastClr="000000"/>
              </a:solidFill>
              <a:latin typeface="Palatino Linotype" pitchFamily="18" charset="0"/>
              <a:ea typeface="+mn-ea"/>
              <a:cs typeface="+mn-cs"/>
            </a:rPr>
            <a:t>tank</a:t>
          </a:r>
          <a:r>
            <a:rPr lang="en-US" sz="1000" baseline="0">
              <a:solidFill>
                <a:sysClr val="windowText" lastClr="000000"/>
              </a:solidFill>
              <a:latin typeface="Palatino Linotype" pitchFamily="18" charset="0"/>
              <a:ea typeface="+mn-ea"/>
              <a:cs typeface="+mn-cs"/>
            </a:rPr>
            <a:t> </a:t>
          </a:r>
          <a:r>
            <a:rPr lang="en-US" sz="1000" baseline="0">
              <a:solidFill>
                <a:schemeClr val="dk1"/>
              </a:solidFill>
              <a:latin typeface="Palatino Linotype" pitchFamily="18" charset="0"/>
              <a:ea typeface="+mn-ea"/>
              <a:cs typeface="+mn-cs"/>
            </a:rPr>
            <a:t>size at the BCF level.  Note, that the user of this spreadsheet should select the type of installation in cell DX7.</a:t>
          </a:r>
          <a:r>
            <a:rPr lang="en-US" sz="1000" b="0" u="none" baseline="0">
              <a:latin typeface="Palatino Linotype" pitchFamily="18" charset="0"/>
            </a:rPr>
            <a:t/>
          </a:r>
          <a:br>
            <a:rPr lang="en-US" sz="1000" b="0" u="none" baseline="0">
              <a:latin typeface="Palatino Linotype" pitchFamily="18" charset="0"/>
            </a:rPr>
          </a:br>
          <a:r>
            <a:rPr lang="en-US" sz="1000" b="0" u="none" baseline="0">
              <a:latin typeface="Palatino Linotype" pitchFamily="18" charset="0"/>
            </a:rPr>
            <a:t/>
          </a:r>
          <a:br>
            <a:rPr lang="en-US" sz="1000" b="0" u="none" baseline="0">
              <a:latin typeface="Palatino Linotype" pitchFamily="18" charset="0"/>
            </a:rPr>
          </a:br>
          <a:endParaRPr lang="en-US" sz="1000" b="1" u="none">
            <a:latin typeface="Palatino Linotype"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5</xdr:row>
      <xdr:rowOff>0</xdr:rowOff>
    </xdr:to>
    <xdr:sp macro="" textlink="">
      <xdr:nvSpPr>
        <xdr:cNvPr id="3" name="TextBox 2"/>
        <xdr:cNvSpPr txBox="1"/>
      </xdr:nvSpPr>
      <xdr:spPr>
        <a:xfrm>
          <a:off x="0" y="0"/>
          <a:ext cx="13201650" cy="1847850"/>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i="0" u="none" strike="noStrike">
              <a:solidFill>
                <a:schemeClr val="dk1"/>
              </a:solidFill>
              <a:latin typeface="Palatino Linotype" pitchFamily="18" charset="0"/>
              <a:ea typeface="+mn-ea"/>
              <a:cs typeface="+mn-cs"/>
            </a:rPr>
            <a:t>Summary of incremental cost data analysis for heat pump</a:t>
          </a:r>
          <a:r>
            <a:rPr lang="en-US" sz="1000" b="1" i="0" u="none" strike="noStrike" baseline="0">
              <a:solidFill>
                <a:schemeClr val="dk1"/>
              </a:solidFill>
              <a:latin typeface="Palatino Linotype" pitchFamily="18" charset="0"/>
              <a:ea typeface="+mn-ea"/>
              <a:cs typeface="+mn-cs"/>
            </a:rPr>
            <a:t> water heaters</a:t>
          </a:r>
          <a:r>
            <a:rPr lang="en-US" sz="1000" b="1" i="0" u="none" strike="noStrike">
              <a:solidFill>
                <a:schemeClr val="dk1"/>
              </a:solidFill>
              <a:latin typeface="Palatino Linotype" pitchFamily="18" charset="0"/>
              <a:ea typeface="+mn-ea"/>
              <a:cs typeface="+mn-cs"/>
            </a:rPr>
            <a:t>: </a:t>
          </a:r>
          <a:br>
            <a:rPr lang="en-US" sz="1000" b="1" i="0" u="none" strike="noStrike">
              <a:solidFill>
                <a:schemeClr val="dk1"/>
              </a:solidFill>
              <a:latin typeface="Palatino Linotype" pitchFamily="18" charset="0"/>
              <a:ea typeface="+mn-ea"/>
              <a:cs typeface="+mn-cs"/>
            </a:rPr>
          </a:br>
          <a:r>
            <a:rPr lang="en-US" sz="1000" b="1" i="0" u="none" strike="noStrike">
              <a:solidFill>
                <a:schemeClr val="dk1"/>
              </a:solidFill>
              <a:latin typeface="Palatino Linotype" pitchFamily="18" charset="0"/>
              <a:ea typeface="+mn-ea"/>
              <a:cs typeface="+mn-cs"/>
            </a:rPr>
            <a:t/>
          </a:r>
          <a:br>
            <a:rPr lang="en-US" sz="1000" b="1" i="0" u="none" strike="noStrike">
              <a:solidFill>
                <a:schemeClr val="dk1"/>
              </a:solidFill>
              <a:latin typeface="Palatino Linotype" pitchFamily="18" charset="0"/>
              <a:ea typeface="+mn-ea"/>
              <a:cs typeface="+mn-cs"/>
            </a:rPr>
          </a:br>
          <a:r>
            <a:rPr lang="en-US" sz="1000" b="0" i="0" u="none" strike="noStrike">
              <a:solidFill>
                <a:schemeClr val="dk1"/>
              </a:solidFill>
              <a:latin typeface="Palatino Linotype" pitchFamily="18" charset="0"/>
              <a:ea typeface="+mn-ea"/>
              <a:cs typeface="+mn-cs"/>
            </a:rPr>
            <a:t>Regional adjustment factors are applied to  Base Cost Factor incremental costs.</a:t>
          </a:r>
          <a:r>
            <a:rPr lang="en-US" sz="1000">
              <a:latin typeface="Palatino Linotype" pitchFamily="18" charset="0"/>
            </a:rPr>
            <a:t> </a:t>
          </a:r>
          <a:r>
            <a:rPr lang="en-US" sz="1000" baseline="0">
              <a:latin typeface="Palatino Linotype" pitchFamily="18" charset="0"/>
            </a:rPr>
            <a:t> </a:t>
          </a:r>
          <a:r>
            <a:rPr lang="en-US" sz="1000" b="0" i="0" u="none" strike="noStrike">
              <a:solidFill>
                <a:schemeClr val="dk1"/>
              </a:solidFill>
              <a:latin typeface="Palatino Linotype" pitchFamily="18" charset="0"/>
              <a:ea typeface="+mn-ea"/>
              <a:cs typeface="+mn-cs"/>
            </a:rPr>
            <a:t>Regional adjustment factors were developed using RSMeans Masterformat City Cost Indexes based on weighted average of division category. Two</a:t>
          </a:r>
          <a:r>
            <a:rPr lang="en-US" sz="1000" b="0" i="0" u="none" strike="noStrike" baseline="0">
              <a:solidFill>
                <a:schemeClr val="dk1"/>
              </a:solidFill>
              <a:latin typeface="Palatino Linotype" pitchFamily="18" charset="0"/>
              <a:ea typeface="+mn-ea"/>
              <a:cs typeface="+mn-cs"/>
            </a:rPr>
            <a:t> installation scenarios were analyzed:	</a:t>
          </a:r>
          <a:br>
            <a:rPr lang="en-US" sz="1000" b="0" i="0" u="none" strike="noStrike" baseline="0">
              <a:solidFill>
                <a:schemeClr val="dk1"/>
              </a:solidFill>
              <a:latin typeface="Palatino Linotype" pitchFamily="18" charset="0"/>
              <a:ea typeface="+mn-ea"/>
              <a:cs typeface="+mn-cs"/>
            </a:rPr>
          </a:br>
          <a:r>
            <a:rPr lang="en-US" sz="1000" b="0" i="0" u="none" strike="noStrike" baseline="0">
              <a:solidFill>
                <a:schemeClr val="dk1"/>
              </a:solidFill>
              <a:latin typeface="Palatino Linotype" pitchFamily="18" charset="0"/>
              <a:ea typeface="+mn-ea"/>
              <a:cs typeface="+mn-cs"/>
            </a:rPr>
            <a:t>                                  </a:t>
          </a:r>
        </a:p>
        <a:p>
          <a:r>
            <a:rPr lang="en-US" sz="1000" b="0" i="0" u="none" strike="noStrike" baseline="0">
              <a:solidFill>
                <a:schemeClr val="dk1"/>
              </a:solidFill>
              <a:latin typeface="Palatino Linotype" pitchFamily="18" charset="0"/>
              <a:ea typeface="+mn-ea"/>
              <a:cs typeface="+mn-cs"/>
            </a:rPr>
            <a:t>                                  (1) </a:t>
          </a:r>
          <a:r>
            <a:rPr lang="en-US" sz="1000" b="0" i="1" u="none" strike="noStrike" baseline="0">
              <a:solidFill>
                <a:schemeClr val="dk1"/>
              </a:solidFill>
              <a:latin typeface="Palatino Linotype" pitchFamily="18" charset="0"/>
              <a:ea typeface="+mn-ea"/>
              <a:cs typeface="+mn-cs"/>
            </a:rPr>
            <a:t>Standard installation</a:t>
          </a:r>
          <a:r>
            <a:rPr lang="en-US" sz="1000" b="0" i="0" u="none" strike="noStrike" baseline="0">
              <a:solidFill>
                <a:schemeClr val="dk1"/>
              </a:solidFill>
              <a:latin typeface="Palatino Linotype" pitchFamily="18" charset="0"/>
              <a:ea typeface="+mn-ea"/>
              <a:cs typeface="+mn-cs"/>
            </a:rPr>
            <a:t>: Replacement of existing water heater with minimal changes required for new system;</a:t>
          </a:r>
        </a:p>
        <a:p>
          <a:r>
            <a:rPr lang="en-US" sz="1000" b="0" i="1" u="none" strike="noStrike" baseline="0">
              <a:solidFill>
                <a:schemeClr val="dk1"/>
              </a:solidFill>
              <a:latin typeface="Palatino Linotype" pitchFamily="18" charset="0"/>
              <a:ea typeface="+mn-ea"/>
              <a:cs typeface="+mn-cs"/>
            </a:rPr>
            <a:t>                                 </a:t>
          </a:r>
          <a:r>
            <a:rPr lang="en-US" sz="1000" b="0" i="0" u="none" strike="noStrike" baseline="0">
              <a:solidFill>
                <a:schemeClr val="dk1"/>
              </a:solidFill>
              <a:latin typeface="Palatino Linotype" pitchFamily="18" charset="0"/>
              <a:ea typeface="+mn-ea"/>
              <a:cs typeface="+mn-cs"/>
            </a:rPr>
            <a:t> (2) </a:t>
          </a:r>
          <a:r>
            <a:rPr lang="en-US" sz="1000" b="0" i="1" u="none" strike="noStrike" baseline="0">
              <a:solidFill>
                <a:schemeClr val="dk1"/>
              </a:solidFill>
              <a:latin typeface="Palatino Linotype" pitchFamily="18" charset="0"/>
              <a:ea typeface="+mn-ea"/>
              <a:cs typeface="+mn-cs"/>
            </a:rPr>
            <a:t>Complex installation: </a:t>
          </a:r>
          <a:r>
            <a:rPr lang="en-US" sz="1000" b="0" i="0" u="none" strike="noStrike" baseline="0">
              <a:solidFill>
                <a:schemeClr val="dk1"/>
              </a:solidFill>
              <a:latin typeface="Palatino Linotype" pitchFamily="18" charset="0"/>
              <a:ea typeface="+mn-ea"/>
              <a:cs typeface="+mn-cs"/>
            </a:rPr>
            <a:t>Installation re</a:t>
          </a:r>
          <a:r>
            <a:rPr lang="en-US" sz="1000" baseline="0">
              <a:solidFill>
                <a:schemeClr val="dk1"/>
              </a:solidFill>
              <a:effectLst/>
              <a:latin typeface="Palatino Linotype" pitchFamily="18" charset="0"/>
              <a:ea typeface="+mn-ea"/>
              <a:cs typeface="+mn-cs"/>
            </a:rPr>
            <a:t>quires significant reworking of electrical systems, site conditions, and/or </a:t>
          </a:r>
          <a:r>
            <a:rPr lang="en-US" sz="1000" baseline="0">
              <a:solidFill>
                <a:sysClr val="windowText" lastClr="000000"/>
              </a:solidFill>
              <a:effectLst/>
              <a:latin typeface="Palatino Linotype" pitchFamily="18" charset="0"/>
              <a:ea typeface="+mn-ea"/>
              <a:cs typeface="+mn-cs"/>
            </a:rPr>
            <a:t>venting, usually in a finished basement</a:t>
          </a:r>
        </a:p>
        <a:p>
          <a:endParaRPr lang="en-US" sz="1000" b="0" i="0" u="none" strike="noStrike" baseline="0">
            <a:solidFill>
              <a:schemeClr val="dk1"/>
            </a:solidFill>
            <a:effectLst/>
            <a:latin typeface="Palatino Linotype" pitchFamily="18" charset="0"/>
            <a:ea typeface="+mn-ea"/>
            <a:cs typeface="+mn-cs"/>
          </a:endParaRPr>
        </a:p>
        <a:p>
          <a:r>
            <a:rPr lang="en-US" sz="1000" b="0" i="0" u="none" strike="noStrike" baseline="0">
              <a:solidFill>
                <a:schemeClr val="dk1"/>
              </a:solidFill>
              <a:effectLst/>
              <a:latin typeface="Palatino Linotype" pitchFamily="18" charset="0"/>
              <a:ea typeface="+mn-ea"/>
              <a:cs typeface="+mn-cs"/>
            </a:rPr>
            <a:t>The user may toggle between the two installation scenarios in cell C8.</a:t>
          </a:r>
          <a:endParaRPr lang="en-US" sz="1000" b="0" i="0" u="none" strike="noStrike">
            <a:solidFill>
              <a:schemeClr val="dk1"/>
            </a:solidFill>
            <a:latin typeface="Palatino Linotype" pitchFamily="18" charset="0"/>
            <a:ea typeface="+mn-ea"/>
            <a:cs typeface="+mn-cs"/>
          </a:endParaRPr>
        </a:p>
        <a:p>
          <a:r>
            <a:rPr lang="en-US" sz="1000" b="1" i="0" u="none" strike="noStrike">
              <a:solidFill>
                <a:schemeClr val="dk1"/>
              </a:solidFill>
              <a:latin typeface="Palatino Linotype" pitchFamily="18" charset="0"/>
              <a:ea typeface="+mn-ea"/>
              <a:cs typeface="+mn-cs"/>
            </a:rPr>
            <a:t>Note</a:t>
          </a:r>
          <a:r>
            <a:rPr lang="en-US" sz="1000" b="0" i="0" u="none" strike="noStrike">
              <a:solidFill>
                <a:schemeClr val="dk1"/>
              </a:solidFill>
              <a:latin typeface="Palatino Linotype" pitchFamily="18" charset="0"/>
              <a:ea typeface="+mn-ea"/>
              <a:cs typeface="+mn-cs"/>
            </a:rPr>
            <a:t>: Baseline assumptions correspond to a standard electric</a:t>
          </a:r>
          <a:r>
            <a:rPr lang="en-US" sz="1000" b="0" i="0" u="none" strike="noStrike" baseline="0">
              <a:solidFill>
                <a:schemeClr val="dk1"/>
              </a:solidFill>
              <a:latin typeface="Palatino Linotype" pitchFamily="18" charset="0"/>
              <a:ea typeface="+mn-ea"/>
              <a:cs typeface="+mn-cs"/>
            </a:rPr>
            <a:t> resistant</a:t>
          </a:r>
          <a:r>
            <a:rPr lang="en-US" sz="1000" b="0" i="0" u="none" strike="noStrike">
              <a:solidFill>
                <a:schemeClr val="dk1"/>
              </a:solidFill>
              <a:latin typeface="Palatino Linotype" pitchFamily="18" charset="0"/>
              <a:ea typeface="+mn-ea"/>
              <a:cs typeface="+mn-cs"/>
            </a:rPr>
            <a:t> tank water heater at the Federal Minimum Energy</a:t>
          </a:r>
          <a:r>
            <a:rPr lang="en-US" sz="1000" b="0" i="0" u="none" strike="noStrike" baseline="0">
              <a:solidFill>
                <a:schemeClr val="dk1"/>
              </a:solidFill>
              <a:latin typeface="Palatino Linotype" pitchFamily="18" charset="0"/>
              <a:ea typeface="+mn-ea"/>
              <a:cs typeface="+mn-cs"/>
            </a:rPr>
            <a:t> Factor.</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cc_nwgf.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cc_cuac_tarif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iroaks1\all_proj\0501%20DEER%20Measure%20Cost%20Study\Data%20Collection\HVAC\CostRecordingForm-m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nbeaman/Local%20Settings/Temporary%20Internet%20Files/Content.Outlook/XY3NTGW0/DRAFT%20NREL%20SHW%20Interview%20Protocol%20(2).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ommercial%20Unitary%20AC%2012_10_1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ation Results"/>
      <sheetName val="Simulation Stat"/>
      <sheetName val="Summary"/>
      <sheetName val="Equipment Price"/>
      <sheetName val="Markups"/>
      <sheetName val="Energy Use"/>
      <sheetName val="Electricity Use"/>
      <sheetName val="Fan Curves"/>
      <sheetName val="AFUEexisting Lookup"/>
      <sheetName val="InputCapacity Lookup"/>
      <sheetName val="AirFlow Lookup"/>
      <sheetName val="Generic Model Lookup"/>
      <sheetName val="HDD Dist by Division"/>
      <sheetName val="RECS HH Data"/>
      <sheetName val="AFUEbaseline Lookup"/>
      <sheetName val="Installation Cost"/>
      <sheetName val="Maintenance and Repair Cost"/>
      <sheetName val="Energy Price Trends"/>
      <sheetName val="Discount Rate"/>
      <sheetName val="Lifetime"/>
      <sheetName val="Labels"/>
      <sheetName val="Forecast Cells"/>
    </sheetNames>
    <sheetDataSet>
      <sheetData sheetId="0"/>
      <sheetData sheetId="1"/>
      <sheetData sheetId="2">
        <row r="2">
          <cell r="B2" t="str">
            <v>GAS FURNACE  (NON-WEATHERIZED)</v>
          </cell>
        </row>
        <row r="8">
          <cell r="AC8">
            <v>2001</v>
          </cell>
        </row>
        <row r="15">
          <cell r="K15">
            <v>6</v>
          </cell>
        </row>
        <row r="17">
          <cell r="D17">
            <v>20</v>
          </cell>
        </row>
        <row r="18">
          <cell r="D18">
            <v>4.0142495589450385E-2</v>
          </cell>
        </row>
        <row r="21">
          <cell r="I21">
            <v>0</v>
          </cell>
          <cell r="N21" t="e">
            <v>#NAME?</v>
          </cell>
          <cell r="S21">
            <v>1963.8123428363901</v>
          </cell>
          <cell r="U21" t="e">
            <v>#NAME?</v>
          </cell>
        </row>
        <row r="22">
          <cell r="I22">
            <v>1</v>
          </cell>
          <cell r="S22">
            <v>1972.2503578776391</v>
          </cell>
          <cell r="U22" t="e">
            <v>#NAME?</v>
          </cell>
        </row>
        <row r="23">
          <cell r="I23">
            <v>2</v>
          </cell>
          <cell r="S23">
            <v>2261.223711153159</v>
          </cell>
          <cell r="U23" t="e">
            <v>#NAME?</v>
          </cell>
        </row>
        <row r="24">
          <cell r="I24">
            <v>3</v>
          </cell>
          <cell r="S24">
            <v>2044.6150305271826</v>
          </cell>
          <cell r="U24" t="e">
            <v>#NAME?</v>
          </cell>
        </row>
        <row r="25">
          <cell r="I25">
            <v>4</v>
          </cell>
          <cell r="S25">
            <v>2333.6098635738872</v>
          </cell>
          <cell r="U25" t="e">
            <v>#NAME?</v>
          </cell>
        </row>
        <row r="26">
          <cell r="I26">
            <v>5</v>
          </cell>
          <cell r="S26">
            <v>2645.7022463420462</v>
          </cell>
          <cell r="U26" t="e">
            <v>#NAME?</v>
          </cell>
        </row>
        <row r="27">
          <cell r="I27">
            <v>6</v>
          </cell>
          <cell r="S27">
            <v>2815.0463118852613</v>
          </cell>
          <cell r="U27" t="e">
            <v>#NAME?</v>
          </cell>
        </row>
        <row r="28">
          <cell r="I28">
            <v>7</v>
          </cell>
          <cell r="S28">
            <v>3064.7194497449264</v>
          </cell>
          <cell r="U28" t="e">
            <v>#NAME?</v>
          </cell>
        </row>
        <row r="29">
          <cell r="I29">
            <v>8</v>
          </cell>
          <cell r="S29">
            <v>3105.974754136354</v>
          </cell>
          <cell r="U29" t="e">
            <v>#NAME?</v>
          </cell>
        </row>
        <row r="30">
          <cell r="I30">
            <v>9</v>
          </cell>
          <cell r="S30">
            <v>3746.8072853435651</v>
          </cell>
          <cell r="U30" t="e">
            <v>#NAME?</v>
          </cell>
        </row>
      </sheetData>
      <sheetData sheetId="3">
        <row r="4">
          <cell r="L4">
            <v>380.374542381124</v>
          </cell>
        </row>
        <row r="5">
          <cell r="L5">
            <v>0</v>
          </cell>
        </row>
        <row r="8">
          <cell r="D8">
            <v>2.8871634173443961</v>
          </cell>
          <cell r="O8">
            <v>45</v>
          </cell>
          <cell r="P8">
            <v>0.93</v>
          </cell>
          <cell r="Q8">
            <v>0.91</v>
          </cell>
        </row>
        <row r="9">
          <cell r="D9">
            <v>1.9342071468282909</v>
          </cell>
          <cell r="O9">
            <v>50</v>
          </cell>
          <cell r="P9">
            <v>0.94</v>
          </cell>
          <cell r="Q9">
            <v>0.92500000000000004</v>
          </cell>
        </row>
        <row r="10">
          <cell r="O10">
            <v>60</v>
          </cell>
          <cell r="P10">
            <v>0.96499999999999997</v>
          </cell>
          <cell r="Q10">
            <v>0.95499999999999996</v>
          </cell>
        </row>
        <row r="11">
          <cell r="D11">
            <v>1</v>
          </cell>
          <cell r="K11">
            <v>1.0449999999999999</v>
          </cell>
          <cell r="O11">
            <v>70</v>
          </cell>
          <cell r="P11">
            <v>0.99</v>
          </cell>
          <cell r="Q11">
            <v>0.98499999999999999</v>
          </cell>
        </row>
        <row r="12">
          <cell r="K12">
            <v>1.0449999999999999</v>
          </cell>
          <cell r="O12">
            <v>75</v>
          </cell>
          <cell r="P12">
            <v>1</v>
          </cell>
          <cell r="Q12">
            <v>1</v>
          </cell>
        </row>
        <row r="13">
          <cell r="K13">
            <v>1.0449999999999999</v>
          </cell>
          <cell r="O13">
            <v>80</v>
          </cell>
          <cell r="P13">
            <v>1.0149999999999999</v>
          </cell>
          <cell r="Q13">
            <v>1.02</v>
          </cell>
        </row>
        <row r="14">
          <cell r="K14">
            <v>1.0449999999999999</v>
          </cell>
          <cell r="O14">
            <v>90</v>
          </cell>
          <cell r="P14">
            <v>1.0449999999999999</v>
          </cell>
          <cell r="Q14">
            <v>1.0549999999999999</v>
          </cell>
        </row>
        <row r="15">
          <cell r="K15">
            <v>1.0449999999999999</v>
          </cell>
          <cell r="O15">
            <v>100</v>
          </cell>
          <cell r="P15">
            <v>1.075</v>
          </cell>
          <cell r="Q15">
            <v>1.0900000000000001</v>
          </cell>
        </row>
        <row r="16">
          <cell r="B16">
            <v>0</v>
          </cell>
          <cell r="C16">
            <v>1147.6226195162319</v>
          </cell>
          <cell r="K16">
            <v>1.0549999999999999</v>
          </cell>
          <cell r="O16">
            <v>115</v>
          </cell>
          <cell r="P16">
            <v>1.1200000000000001</v>
          </cell>
          <cell r="Q16">
            <v>1.1499999999999999</v>
          </cell>
        </row>
        <row r="17">
          <cell r="B17">
            <v>1</v>
          </cell>
          <cell r="C17">
            <v>1156.0606345574811</v>
          </cell>
          <cell r="K17">
            <v>1.0549999999999999</v>
          </cell>
          <cell r="O17">
            <v>120</v>
          </cell>
          <cell r="P17">
            <v>1.135</v>
          </cell>
          <cell r="Q17">
            <v>1.17</v>
          </cell>
        </row>
        <row r="18">
          <cell r="B18">
            <v>2</v>
          </cell>
          <cell r="C18">
            <v>1445.033987833001</v>
          </cell>
          <cell r="K18">
            <v>1.0549999999999999</v>
          </cell>
          <cell r="O18">
            <v>125</v>
          </cell>
          <cell r="P18">
            <v>1.1499999999999999</v>
          </cell>
          <cell r="Q18">
            <v>1.19</v>
          </cell>
        </row>
        <row r="19">
          <cell r="B19">
            <v>3</v>
          </cell>
          <cell r="C19">
            <v>1187.4450700528744</v>
          </cell>
          <cell r="K19">
            <v>1.0549999999999999</v>
          </cell>
          <cell r="O19">
            <v>140</v>
          </cell>
          <cell r="P19">
            <v>1.1950000000000001</v>
          </cell>
          <cell r="Q19">
            <v>1.24</v>
          </cell>
        </row>
        <row r="20">
          <cell r="B20">
            <v>4</v>
          </cell>
          <cell r="C20">
            <v>1476.4399030995787</v>
          </cell>
          <cell r="K20">
            <v>1.0549999999999999</v>
          </cell>
        </row>
        <row r="21">
          <cell r="B21">
            <v>5</v>
          </cell>
          <cell r="C21">
            <v>1536.9591633380937</v>
          </cell>
        </row>
        <row r="22">
          <cell r="B22">
            <v>6</v>
          </cell>
          <cell r="C22">
            <v>1706.3032288813083</v>
          </cell>
        </row>
        <row r="23">
          <cell r="B23">
            <v>7</v>
          </cell>
          <cell r="C23">
            <v>1955.9763667409734</v>
          </cell>
        </row>
        <row r="24">
          <cell r="B24">
            <v>8</v>
          </cell>
          <cell r="C24">
            <v>1997.2316711324015</v>
          </cell>
        </row>
        <row r="25">
          <cell r="B25">
            <v>9</v>
          </cell>
          <cell r="C25">
            <v>2638.0642023396122</v>
          </cell>
          <cell r="J25">
            <v>380.374542381124</v>
          </cell>
          <cell r="K25">
            <v>392.2565728543135</v>
          </cell>
          <cell r="L25">
            <v>357.60065064084409</v>
          </cell>
        </row>
        <row r="26">
          <cell r="J26">
            <v>384.54920151993753</v>
          </cell>
          <cell r="K26">
            <v>397.0086721181483</v>
          </cell>
          <cell r="L26">
            <v>360.66854954003361</v>
          </cell>
        </row>
        <row r="27">
          <cell r="J27">
            <v>527.51709672134962</v>
          </cell>
          <cell r="K27">
            <v>539.97656731956044</v>
          </cell>
          <cell r="L27">
            <v>503.63644474144559</v>
          </cell>
          <cell r="O27">
            <v>800</v>
          </cell>
          <cell r="P27">
            <v>-11.144347826086957</v>
          </cell>
        </row>
        <row r="28">
          <cell r="J28">
            <v>400.07646946350735</v>
          </cell>
          <cell r="K28">
            <v>413.5084513959398</v>
          </cell>
          <cell r="L28">
            <v>374.3318374263452</v>
          </cell>
          <cell r="O28">
            <v>1200</v>
          </cell>
          <cell r="P28">
            <v>0</v>
          </cell>
        </row>
        <row r="29">
          <cell r="J29">
            <v>543.05499165748074</v>
          </cell>
          <cell r="K29">
            <v>556.48697358991319</v>
          </cell>
          <cell r="L29">
            <v>517.31035962031865</v>
          </cell>
          <cell r="O29">
            <v>1600</v>
          </cell>
          <cell r="P29">
            <v>6.590988142292491</v>
          </cell>
        </row>
        <row r="30">
          <cell r="J30">
            <v>567.56529875791409</v>
          </cell>
          <cell r="K30">
            <v>605.97357415470378</v>
          </cell>
          <cell r="L30">
            <v>500.73851293078656</v>
          </cell>
          <cell r="O30">
            <v>2000</v>
          </cell>
          <cell r="P30">
            <v>16.870197628458499</v>
          </cell>
        </row>
        <row r="31">
          <cell r="J31">
            <v>650.55315360061263</v>
          </cell>
          <cell r="K31">
            <v>683.90088696469138</v>
          </cell>
          <cell r="L31">
            <v>597.17148500423207</v>
          </cell>
        </row>
        <row r="32">
          <cell r="J32">
            <v>772.90664769179762</v>
          </cell>
          <cell r="K32">
            <v>807.0715668031894</v>
          </cell>
          <cell r="L32">
            <v>719.82261604640144</v>
          </cell>
        </row>
        <row r="33">
          <cell r="J33">
            <v>793.12400341279556</v>
          </cell>
          <cell r="K33">
            <v>827.28892252418723</v>
          </cell>
          <cell r="L33">
            <v>740.03997176739938</v>
          </cell>
        </row>
        <row r="34">
          <cell r="J34">
            <v>1107.1669957533322</v>
          </cell>
          <cell r="K34">
            <v>1219.9825791597539</v>
          </cell>
          <cell r="L34">
            <v>904.17996667830164</v>
          </cell>
        </row>
      </sheetData>
      <sheetData sheetId="4">
        <row r="5">
          <cell r="D5">
            <v>1</v>
          </cell>
        </row>
        <row r="9">
          <cell r="D9">
            <v>2.8871634173443961</v>
          </cell>
        </row>
        <row r="10">
          <cell r="D10">
            <v>1.9342071468282909</v>
          </cell>
        </row>
        <row r="12">
          <cell r="I12">
            <v>1.226112829478214</v>
          </cell>
        </row>
        <row r="21">
          <cell r="I21">
            <v>1.36</v>
          </cell>
          <cell r="J21">
            <v>1.1100000000000001</v>
          </cell>
        </row>
        <row r="31">
          <cell r="I31">
            <v>1.6228497241155471</v>
          </cell>
          <cell r="J31">
            <v>1.3320663362723117</v>
          </cell>
          <cell r="K31">
            <v>1.4112334180073385</v>
          </cell>
          <cell r="L31">
            <v>1.219245139209701</v>
          </cell>
        </row>
        <row r="40">
          <cell r="I40">
            <v>1.43</v>
          </cell>
          <cell r="J40">
            <v>1.33</v>
          </cell>
        </row>
        <row r="51">
          <cell r="I51">
            <v>6.6900000000000001E-2</v>
          </cell>
        </row>
      </sheetData>
      <sheetData sheetId="5">
        <row r="2">
          <cell r="Z2" t="e">
            <v>#NAME?</v>
          </cell>
          <cell r="AE2">
            <v>1095.4777777777779</v>
          </cell>
        </row>
        <row r="3">
          <cell r="Z3">
            <v>5</v>
          </cell>
        </row>
        <row r="8">
          <cell r="D8">
            <v>98.593000000000004</v>
          </cell>
        </row>
        <row r="9">
          <cell r="D9">
            <v>2378.1428571428573</v>
          </cell>
          <cell r="H9" t="e">
            <v>#NAME?</v>
          </cell>
          <cell r="I9" t="str">
            <v>NA</v>
          </cell>
          <cell r="J9" t="e">
            <v>#NAME?</v>
          </cell>
          <cell r="M9" t="e">
            <v>#NAME?</v>
          </cell>
          <cell r="P9" t="e">
            <v>#NAME?</v>
          </cell>
          <cell r="S9" t="str">
            <v>78%AFUE - Baseline</v>
          </cell>
          <cell r="T9">
            <v>0.78</v>
          </cell>
          <cell r="U9" t="str">
            <v>PSC</v>
          </cell>
          <cell r="V9">
            <v>1</v>
          </cell>
          <cell r="W9" t="e">
            <v>#NAME?</v>
          </cell>
          <cell r="X9" t="str">
            <v>NA</v>
          </cell>
          <cell r="Y9">
            <v>1.3875968992248062</v>
          </cell>
          <cell r="Z9" t="str">
            <v>NA</v>
          </cell>
          <cell r="AA9">
            <v>1</v>
          </cell>
          <cell r="AB9" t="str">
            <v>NA</v>
          </cell>
          <cell r="AC9">
            <v>0.15934539190353145</v>
          </cell>
          <cell r="AD9" t="str">
            <v>NA</v>
          </cell>
          <cell r="AE9" t="str">
            <v>NA</v>
          </cell>
          <cell r="AF9" t="str">
            <v>NA</v>
          </cell>
          <cell r="AG9">
            <v>70.985340000000008</v>
          </cell>
          <cell r="AH9" t="str">
            <v>NA</v>
          </cell>
          <cell r="AI9" t="str">
            <v>NA</v>
          </cell>
          <cell r="AJ9">
            <v>0.78</v>
          </cell>
          <cell r="AK9">
            <v>0.78</v>
          </cell>
          <cell r="AL9" t="str">
            <v>NA</v>
          </cell>
          <cell r="AM9" t="str">
            <v>NA</v>
          </cell>
          <cell r="AN9">
            <v>0.80572600000000005</v>
          </cell>
          <cell r="AO9" t="str">
            <v>NA</v>
          </cell>
          <cell r="AP9" t="str">
            <v>NA</v>
          </cell>
          <cell r="AQ9" t="e">
            <v>#NAME?</v>
          </cell>
          <cell r="AR9" t="str">
            <v>NA</v>
          </cell>
          <cell r="AS9" t="str">
            <v>NA</v>
          </cell>
          <cell r="AT9" t="str">
            <v>NA</v>
          </cell>
          <cell r="AU9" t="str">
            <v>NA</v>
          </cell>
          <cell r="AX9">
            <v>3.87</v>
          </cell>
          <cell r="AY9" t="str">
            <v>NA</v>
          </cell>
          <cell r="AZ9" t="str">
            <v>NA</v>
          </cell>
          <cell r="BA9" t="str">
            <v>NA</v>
          </cell>
          <cell r="BB9">
            <v>75</v>
          </cell>
          <cell r="BC9" t="e">
            <v>#NAME?</v>
          </cell>
          <cell r="BD9" t="str">
            <v>NA</v>
          </cell>
          <cell r="BE9" t="str">
            <v>NA</v>
          </cell>
        </row>
        <row r="10">
          <cell r="H10" t="e">
            <v>#NAME?</v>
          </cell>
          <cell r="I10" t="str">
            <v>NA</v>
          </cell>
          <cell r="J10" t="e">
            <v>#NAME?</v>
          </cell>
          <cell r="M10" t="e">
            <v>#NAME?</v>
          </cell>
          <cell r="P10" t="e">
            <v>#NAME?</v>
          </cell>
          <cell r="S10" t="str">
            <v>80%AFUE - Increased HXArea</v>
          </cell>
          <cell r="T10">
            <v>0.8</v>
          </cell>
          <cell r="U10" t="str">
            <v>PSC</v>
          </cell>
          <cell r="V10">
            <v>1</v>
          </cell>
          <cell r="W10" t="e">
            <v>#NAME?</v>
          </cell>
          <cell r="X10" t="str">
            <v>NA</v>
          </cell>
          <cell r="Y10">
            <v>1.3875968992248062</v>
          </cell>
          <cell r="Z10" t="str">
            <v>NA</v>
          </cell>
          <cell r="AA10">
            <v>1</v>
          </cell>
          <cell r="AB10" t="str">
            <v>NA</v>
          </cell>
          <cell r="AC10">
            <v>0.15934539190353145</v>
          </cell>
          <cell r="AD10" t="str">
            <v>NA</v>
          </cell>
          <cell r="AE10" t="str">
            <v>NA</v>
          </cell>
          <cell r="AF10" t="str">
            <v>NA</v>
          </cell>
          <cell r="AG10">
            <v>72.2898</v>
          </cell>
          <cell r="AH10" t="str">
            <v>NA</v>
          </cell>
          <cell r="AI10" t="str">
            <v>NA</v>
          </cell>
          <cell r="AJ10">
            <v>0.8</v>
          </cell>
          <cell r="AK10">
            <v>0.8</v>
          </cell>
          <cell r="AL10" t="str">
            <v>NA</v>
          </cell>
          <cell r="AM10" t="str">
            <v>NA</v>
          </cell>
          <cell r="AN10">
            <v>0.82022000000000006</v>
          </cell>
          <cell r="AO10" t="str">
            <v>NA</v>
          </cell>
          <cell r="AP10" t="str">
            <v>NA</v>
          </cell>
          <cell r="AQ10" t="e">
            <v>#NAME?</v>
          </cell>
          <cell r="AR10" t="str">
            <v>NA</v>
          </cell>
          <cell r="AS10" t="str">
            <v>NA</v>
          </cell>
          <cell r="AT10" t="str">
            <v>NA</v>
          </cell>
          <cell r="AU10" t="str">
            <v>NA</v>
          </cell>
          <cell r="AX10">
            <v>3.87</v>
          </cell>
          <cell r="AY10" t="str">
            <v>NA</v>
          </cell>
          <cell r="AZ10" t="str">
            <v>NA</v>
          </cell>
          <cell r="BA10" t="str">
            <v>NA</v>
          </cell>
          <cell r="BB10">
            <v>75</v>
          </cell>
          <cell r="BC10" t="e">
            <v>#NAME?</v>
          </cell>
          <cell r="BD10" t="str">
            <v>NA</v>
          </cell>
          <cell r="BE10" t="str">
            <v>NA</v>
          </cell>
        </row>
        <row r="11">
          <cell r="H11" t="e">
            <v>#NAME?</v>
          </cell>
          <cell r="I11" t="e">
            <v>#NAME?</v>
          </cell>
          <cell r="J11" t="e">
            <v>#NAME?</v>
          </cell>
          <cell r="M11" t="e">
            <v>#NAME?</v>
          </cell>
          <cell r="P11" t="e">
            <v>#NAME?</v>
          </cell>
          <cell r="S11" t="str">
            <v>80%AFUE - Modulation (Two-stage)</v>
          </cell>
          <cell r="T11">
            <v>0.8</v>
          </cell>
          <cell r="U11" t="str">
            <v>ECM</v>
          </cell>
          <cell r="V11">
            <v>2</v>
          </cell>
          <cell r="W11" t="e">
            <v>#NAME?</v>
          </cell>
          <cell r="X11" t="e">
            <v>#NAME?</v>
          </cell>
          <cell r="Y11" t="e">
            <v>#NAME?</v>
          </cell>
          <cell r="Z11" t="e">
            <v>#NAME?</v>
          </cell>
          <cell r="AA11">
            <v>1</v>
          </cell>
          <cell r="AB11">
            <v>1</v>
          </cell>
          <cell r="AC11" t="e">
            <v>#NAME?</v>
          </cell>
          <cell r="AD11" t="e">
            <v>#NAME?</v>
          </cell>
          <cell r="AE11">
            <v>62.099999999999994</v>
          </cell>
          <cell r="AF11" t="str">
            <v>NA</v>
          </cell>
          <cell r="AG11">
            <v>72.2898</v>
          </cell>
          <cell r="AH11">
            <v>49.879961999999999</v>
          </cell>
          <cell r="AI11" t="str">
            <v>NA</v>
          </cell>
          <cell r="AJ11">
            <v>0.8</v>
          </cell>
          <cell r="AK11">
            <v>0.8</v>
          </cell>
          <cell r="AL11" t="e">
            <v>#NAME?</v>
          </cell>
          <cell r="AM11" t="str">
            <v>NA</v>
          </cell>
          <cell r="AN11">
            <v>0.82022000000000006</v>
          </cell>
          <cell r="AO11">
            <v>0.82022000000000006</v>
          </cell>
          <cell r="AP11" t="str">
            <v>NA</v>
          </cell>
          <cell r="AQ11" t="e">
            <v>#NAME?</v>
          </cell>
          <cell r="AR11" t="e">
            <v>#NAME?</v>
          </cell>
          <cell r="AS11" t="e">
            <v>#NAME?</v>
          </cell>
          <cell r="AT11" t="e">
            <v>#NAME?</v>
          </cell>
          <cell r="AU11" t="e">
            <v>#NAME?</v>
          </cell>
          <cell r="AX11" t="e">
            <v>#NAME?</v>
          </cell>
          <cell r="AY11" t="e">
            <v>#NAME?</v>
          </cell>
          <cell r="AZ11" t="e">
            <v>#NAME?</v>
          </cell>
          <cell r="BA11" t="e">
            <v>#NAME?</v>
          </cell>
          <cell r="BB11">
            <v>75</v>
          </cell>
          <cell r="BC11" t="str">
            <v>NA</v>
          </cell>
          <cell r="BD11" t="e">
            <v>#NAME?</v>
          </cell>
          <cell r="BE11" t="e">
            <v>#NAME?</v>
          </cell>
        </row>
        <row r="12">
          <cell r="D12">
            <v>0.8</v>
          </cell>
          <cell r="H12" t="e">
            <v>#NAME?</v>
          </cell>
          <cell r="I12" t="str">
            <v>NA</v>
          </cell>
          <cell r="J12" t="e">
            <v>#NAME?</v>
          </cell>
          <cell r="M12" t="e">
            <v>#NAME?</v>
          </cell>
          <cell r="P12" t="e">
            <v>#NAME?</v>
          </cell>
          <cell r="S12" t="str">
            <v>81%AFUE - Increased HX Area</v>
          </cell>
          <cell r="T12">
            <v>0.81</v>
          </cell>
          <cell r="U12" t="str">
            <v>PSC</v>
          </cell>
          <cell r="V12">
            <v>1</v>
          </cell>
          <cell r="W12" t="e">
            <v>#NAME?</v>
          </cell>
          <cell r="X12" t="str">
            <v>NA</v>
          </cell>
          <cell r="Y12">
            <v>1.3875968992248062</v>
          </cell>
          <cell r="Z12" t="str">
            <v>NA</v>
          </cell>
          <cell r="AA12">
            <v>1</v>
          </cell>
          <cell r="AB12" t="str">
            <v>NA</v>
          </cell>
          <cell r="AC12">
            <v>0.15934539190353145</v>
          </cell>
          <cell r="AD12" t="str">
            <v>NA</v>
          </cell>
          <cell r="AE12" t="str">
            <v>NA</v>
          </cell>
          <cell r="AF12" t="str">
            <v>NA</v>
          </cell>
          <cell r="AG12">
            <v>72.942030000000003</v>
          </cell>
          <cell r="AH12" t="str">
            <v>NA</v>
          </cell>
          <cell r="AI12" t="str">
            <v>NA</v>
          </cell>
          <cell r="AJ12">
            <v>0.81</v>
          </cell>
          <cell r="AK12">
            <v>0.81</v>
          </cell>
          <cell r="AL12" t="str">
            <v>NA</v>
          </cell>
          <cell r="AM12" t="str">
            <v>NA</v>
          </cell>
          <cell r="AN12">
            <v>0.82746700000000006</v>
          </cell>
          <cell r="AO12" t="str">
            <v>NA</v>
          </cell>
          <cell r="AP12" t="str">
            <v>NA</v>
          </cell>
          <cell r="AQ12" t="e">
            <v>#NAME?</v>
          </cell>
          <cell r="AR12" t="str">
            <v>NA</v>
          </cell>
          <cell r="AS12" t="str">
            <v>NA</v>
          </cell>
          <cell r="AT12" t="str">
            <v>NA</v>
          </cell>
          <cell r="AU12" t="str">
            <v>NA</v>
          </cell>
          <cell r="AX12">
            <v>3.87</v>
          </cell>
          <cell r="AY12" t="str">
            <v>NA</v>
          </cell>
          <cell r="AZ12" t="str">
            <v>NA</v>
          </cell>
          <cell r="BA12" t="str">
            <v>NA</v>
          </cell>
          <cell r="BB12">
            <v>75</v>
          </cell>
          <cell r="BC12" t="e">
            <v>#NAME?</v>
          </cell>
          <cell r="BD12" t="str">
            <v>NA</v>
          </cell>
          <cell r="BE12" t="str">
            <v>NA</v>
          </cell>
        </row>
        <row r="13">
          <cell r="H13" t="e">
            <v>#NAME?</v>
          </cell>
          <cell r="I13" t="e">
            <v>#NAME?</v>
          </cell>
          <cell r="J13" t="e">
            <v>#NAME?</v>
          </cell>
          <cell r="M13" t="e">
            <v>#NAME?</v>
          </cell>
          <cell r="P13" t="e">
            <v>#NAME?</v>
          </cell>
          <cell r="S13" t="str">
            <v>81%AFUE - Modulation (Two-stage)</v>
          </cell>
          <cell r="T13">
            <v>0.81</v>
          </cell>
          <cell r="U13" t="str">
            <v>ECM</v>
          </cell>
          <cell r="V13">
            <v>2</v>
          </cell>
          <cell r="W13" t="e">
            <v>#NAME?</v>
          </cell>
          <cell r="X13" t="e">
            <v>#NAME?</v>
          </cell>
          <cell r="Y13" t="e">
            <v>#NAME?</v>
          </cell>
          <cell r="Z13" t="e">
            <v>#NAME?</v>
          </cell>
          <cell r="AA13">
            <v>1</v>
          </cell>
          <cell r="AB13">
            <v>1</v>
          </cell>
          <cell r="AC13" t="e">
            <v>#NAME?</v>
          </cell>
          <cell r="AD13" t="e">
            <v>#NAME?</v>
          </cell>
          <cell r="AE13">
            <v>62.099999999999994</v>
          </cell>
          <cell r="AF13" t="str">
            <v>NA</v>
          </cell>
          <cell r="AG13">
            <v>72.942030000000003</v>
          </cell>
          <cell r="AH13">
            <v>50.330000699999992</v>
          </cell>
          <cell r="AI13" t="str">
            <v>NA</v>
          </cell>
          <cell r="AJ13">
            <v>0.81</v>
          </cell>
          <cell r="AK13">
            <v>0.81</v>
          </cell>
          <cell r="AL13" t="e">
            <v>#NAME?</v>
          </cell>
          <cell r="AM13" t="str">
            <v>NA</v>
          </cell>
          <cell r="AN13">
            <v>0.82746700000000006</v>
          </cell>
          <cell r="AO13">
            <v>0.82746699999999995</v>
          </cell>
          <cell r="AP13" t="str">
            <v>NA</v>
          </cell>
          <cell r="AQ13" t="e">
            <v>#NAME?</v>
          </cell>
          <cell r="AR13" t="e">
            <v>#NAME?</v>
          </cell>
          <cell r="AS13" t="e">
            <v>#NAME?</v>
          </cell>
          <cell r="AT13" t="e">
            <v>#NAME?</v>
          </cell>
          <cell r="AU13" t="e">
            <v>#NAME?</v>
          </cell>
          <cell r="AX13" t="e">
            <v>#NAME?</v>
          </cell>
          <cell r="AY13" t="e">
            <v>#NAME?</v>
          </cell>
          <cell r="AZ13" t="e">
            <v>#NAME?</v>
          </cell>
          <cell r="BA13" t="e">
            <v>#NAME?</v>
          </cell>
          <cell r="BB13">
            <v>75</v>
          </cell>
          <cell r="BC13" t="str">
            <v>NA</v>
          </cell>
          <cell r="BD13" t="e">
            <v>#NAME?</v>
          </cell>
          <cell r="BE13" t="e">
            <v>#NAME?</v>
          </cell>
        </row>
        <row r="14">
          <cell r="H14" t="e">
            <v>#NAME?</v>
          </cell>
          <cell r="I14" t="str">
            <v>NA</v>
          </cell>
          <cell r="J14" t="e">
            <v>#NAME?</v>
          </cell>
          <cell r="M14" t="e">
            <v>#NAME?</v>
          </cell>
          <cell r="P14" t="e">
            <v>#NAME?</v>
          </cell>
          <cell r="S14" t="str">
            <v>90%AFUE</v>
          </cell>
          <cell r="T14">
            <v>0.9</v>
          </cell>
          <cell r="U14" t="str">
            <v>PSC</v>
          </cell>
          <cell r="V14">
            <v>1</v>
          </cell>
          <cell r="W14" t="e">
            <v>#NAME?</v>
          </cell>
          <cell r="X14" t="str">
            <v>NA</v>
          </cell>
          <cell r="Y14">
            <v>1.3875968992248062</v>
          </cell>
          <cell r="Z14" t="str">
            <v>NA</v>
          </cell>
          <cell r="AA14">
            <v>1</v>
          </cell>
          <cell r="AB14" t="str">
            <v>NA</v>
          </cell>
          <cell r="AC14">
            <v>0.15934539190353145</v>
          </cell>
          <cell r="AD14" t="str">
            <v>NA</v>
          </cell>
          <cell r="AE14" t="str">
            <v>NA</v>
          </cell>
          <cell r="AF14" t="str">
            <v>NA</v>
          </cell>
          <cell r="AG14">
            <v>81.63</v>
          </cell>
          <cell r="AH14" t="str">
            <v>NA</v>
          </cell>
          <cell r="AI14" t="str">
            <v>NA</v>
          </cell>
          <cell r="AJ14">
            <v>0.9</v>
          </cell>
          <cell r="AK14">
            <v>0.9</v>
          </cell>
          <cell r="AL14" t="str">
            <v>NA</v>
          </cell>
          <cell r="AM14" t="str">
            <v>NA</v>
          </cell>
          <cell r="AN14">
            <v>0.92399999999999993</v>
          </cell>
          <cell r="AO14" t="str">
            <v>NA</v>
          </cell>
          <cell r="AP14" t="str">
            <v>NA</v>
          </cell>
          <cell r="AQ14" t="e">
            <v>#NAME?</v>
          </cell>
          <cell r="AR14" t="str">
            <v>NA</v>
          </cell>
          <cell r="AS14" t="str">
            <v>NA</v>
          </cell>
          <cell r="AT14" t="str">
            <v>NA</v>
          </cell>
          <cell r="AU14" t="str">
            <v>NA</v>
          </cell>
          <cell r="AX14">
            <v>3.87</v>
          </cell>
          <cell r="AY14" t="str">
            <v>NA</v>
          </cell>
          <cell r="AZ14" t="str">
            <v>NA</v>
          </cell>
          <cell r="BA14" t="str">
            <v>NA</v>
          </cell>
          <cell r="BB14">
            <v>90</v>
          </cell>
          <cell r="BC14" t="e">
            <v>#NAME?</v>
          </cell>
          <cell r="BD14" t="str">
            <v>NA</v>
          </cell>
          <cell r="BE14" t="str">
            <v>NA</v>
          </cell>
        </row>
        <row r="15">
          <cell r="H15" t="e">
            <v>#NAME?</v>
          </cell>
          <cell r="I15" t="str">
            <v>NA</v>
          </cell>
          <cell r="J15" t="e">
            <v>#NAME?</v>
          </cell>
          <cell r="M15" t="e">
            <v>#NAME?</v>
          </cell>
          <cell r="P15" t="e">
            <v>#NAME?</v>
          </cell>
          <cell r="S15" t="str">
            <v>92%AFUE - Increased HXArea</v>
          </cell>
          <cell r="T15">
            <v>0.92</v>
          </cell>
          <cell r="U15" t="str">
            <v>PSC</v>
          </cell>
          <cell r="V15">
            <v>1</v>
          </cell>
          <cell r="W15" t="e">
            <v>#NAME?</v>
          </cell>
          <cell r="X15" t="str">
            <v>NA</v>
          </cell>
          <cell r="Y15">
            <v>1.3875968992248062</v>
          </cell>
          <cell r="Z15" t="str">
            <v>NA</v>
          </cell>
          <cell r="AA15">
            <v>1</v>
          </cell>
          <cell r="AB15" t="str">
            <v>NA</v>
          </cell>
          <cell r="AC15">
            <v>0.15934539190353145</v>
          </cell>
          <cell r="AD15" t="str">
            <v>NA</v>
          </cell>
          <cell r="AE15" t="str">
            <v>NA</v>
          </cell>
          <cell r="AF15" t="str">
            <v>NA</v>
          </cell>
          <cell r="AG15">
            <v>83.092860000000002</v>
          </cell>
          <cell r="AH15" t="str">
            <v>NA</v>
          </cell>
          <cell r="AI15" t="str">
            <v>NA</v>
          </cell>
          <cell r="AJ15">
            <v>0.92</v>
          </cell>
          <cell r="AK15">
            <v>0.92</v>
          </cell>
          <cell r="AL15" t="str">
            <v>NA</v>
          </cell>
          <cell r="AM15" t="str">
            <v>NA</v>
          </cell>
          <cell r="AN15">
            <v>0.94025400000000003</v>
          </cell>
          <cell r="AO15" t="str">
            <v>NA</v>
          </cell>
          <cell r="AP15" t="str">
            <v>NA</v>
          </cell>
          <cell r="AQ15" t="e">
            <v>#NAME?</v>
          </cell>
          <cell r="AR15" t="str">
            <v>NA</v>
          </cell>
          <cell r="AS15" t="str">
            <v>NA</v>
          </cell>
          <cell r="AT15" t="str">
            <v>NA</v>
          </cell>
          <cell r="AU15" t="str">
            <v>NA</v>
          </cell>
          <cell r="AX15">
            <v>3.87</v>
          </cell>
          <cell r="AY15" t="str">
            <v>NA</v>
          </cell>
          <cell r="AZ15" t="str">
            <v>NA</v>
          </cell>
          <cell r="BA15" t="str">
            <v>NA</v>
          </cell>
          <cell r="BB15">
            <v>90</v>
          </cell>
          <cell r="BC15" t="e">
            <v>#NAME?</v>
          </cell>
          <cell r="BD15" t="str">
            <v>NA</v>
          </cell>
          <cell r="BE15" t="str">
            <v>NA</v>
          </cell>
        </row>
        <row r="16">
          <cell r="C16" t="str">
            <v>PSC</v>
          </cell>
          <cell r="D16" t="e">
            <v>#NAME?</v>
          </cell>
          <cell r="E16" t="e">
            <v>#NAME?</v>
          </cell>
          <cell r="H16" t="e">
            <v>#NAME?</v>
          </cell>
          <cell r="I16" t="e">
            <v>#NAME?</v>
          </cell>
          <cell r="J16" t="e">
            <v>#NAME?</v>
          </cell>
          <cell r="M16" t="e">
            <v>#NAME?</v>
          </cell>
          <cell r="P16" t="e">
            <v>#NAME?</v>
          </cell>
          <cell r="S16" t="str">
            <v>92%AFUE - Modulation (Two-stage)</v>
          </cell>
          <cell r="T16">
            <v>0.92</v>
          </cell>
          <cell r="U16" t="str">
            <v>ECM</v>
          </cell>
          <cell r="V16">
            <v>2</v>
          </cell>
          <cell r="W16" t="e">
            <v>#NAME?</v>
          </cell>
          <cell r="X16" t="e">
            <v>#NAME?</v>
          </cell>
          <cell r="Y16" t="e">
            <v>#NAME?</v>
          </cell>
          <cell r="Z16" t="e">
            <v>#NAME?</v>
          </cell>
          <cell r="AA16">
            <v>1</v>
          </cell>
          <cell r="AB16">
            <v>1</v>
          </cell>
          <cell r="AC16" t="e">
            <v>#NAME?</v>
          </cell>
          <cell r="AD16" t="e">
            <v>#NAME?</v>
          </cell>
          <cell r="AE16">
            <v>60.300000000000004</v>
          </cell>
          <cell r="AF16" t="str">
            <v>NA</v>
          </cell>
          <cell r="AG16">
            <v>83.092860000000002</v>
          </cell>
          <cell r="AH16">
            <v>55.672216200000001</v>
          </cell>
          <cell r="AI16" t="str">
            <v>NA</v>
          </cell>
          <cell r="AJ16">
            <v>0.92</v>
          </cell>
          <cell r="AK16">
            <v>0.92</v>
          </cell>
          <cell r="AL16" t="e">
            <v>#NAME?</v>
          </cell>
          <cell r="AM16" t="str">
            <v>NA</v>
          </cell>
          <cell r="AN16">
            <v>0.94025400000000003</v>
          </cell>
          <cell r="AO16">
            <v>0.94025399999999992</v>
          </cell>
          <cell r="AP16" t="str">
            <v>NA</v>
          </cell>
          <cell r="AQ16" t="e">
            <v>#NAME?</v>
          </cell>
          <cell r="AR16" t="e">
            <v>#NAME?</v>
          </cell>
          <cell r="AS16" t="e">
            <v>#NAME?</v>
          </cell>
          <cell r="AT16" t="e">
            <v>#NAME?</v>
          </cell>
          <cell r="AU16" t="e">
            <v>#NAME?</v>
          </cell>
          <cell r="AX16" t="e">
            <v>#NAME?</v>
          </cell>
          <cell r="AY16" t="e">
            <v>#NAME?</v>
          </cell>
          <cell r="AZ16" t="e">
            <v>#NAME?</v>
          </cell>
          <cell r="BA16" t="e">
            <v>#NAME?</v>
          </cell>
          <cell r="BB16">
            <v>90</v>
          </cell>
          <cell r="BC16" t="str">
            <v>NA</v>
          </cell>
          <cell r="BD16" t="e">
            <v>#NAME?</v>
          </cell>
          <cell r="BE16" t="e">
            <v>#NAME?</v>
          </cell>
        </row>
        <row r="17">
          <cell r="C17" t="str">
            <v>ECM</v>
          </cell>
          <cell r="D17" t="e">
            <v>#NAME?</v>
          </cell>
          <cell r="E17" t="e">
            <v>#NAME?</v>
          </cell>
          <cell r="H17" t="e">
            <v>#NAME?</v>
          </cell>
          <cell r="I17" t="e">
            <v>#NAME?</v>
          </cell>
          <cell r="J17" t="e">
            <v>#NAME?</v>
          </cell>
          <cell r="M17" t="e">
            <v>#NAME?</v>
          </cell>
          <cell r="P17" t="e">
            <v>#NAME?</v>
          </cell>
          <cell r="S17" t="str">
            <v>92%AFUE - Modulation (Continuous)</v>
          </cell>
          <cell r="T17">
            <v>0.92</v>
          </cell>
          <cell r="U17" t="str">
            <v>ECM</v>
          </cell>
          <cell r="V17">
            <v>3</v>
          </cell>
          <cell r="W17" t="e">
            <v>#NAME?</v>
          </cell>
          <cell r="X17" t="e">
            <v>#NAME?</v>
          </cell>
          <cell r="Y17" t="e">
            <v>#NAME?</v>
          </cell>
          <cell r="Z17" t="e">
            <v>#NAME?</v>
          </cell>
          <cell r="AA17">
            <v>1</v>
          </cell>
          <cell r="AB17">
            <v>1</v>
          </cell>
          <cell r="AC17" t="e">
            <v>#NAME?</v>
          </cell>
          <cell r="AD17" t="e">
            <v>#NAME?</v>
          </cell>
          <cell r="AE17">
            <v>36</v>
          </cell>
          <cell r="AF17" t="e">
            <v>#NAME?</v>
          </cell>
          <cell r="AG17">
            <v>83.092860000000002</v>
          </cell>
          <cell r="AH17">
            <v>33.237144000000001</v>
          </cell>
          <cell r="AI17" t="e">
            <v>#NAME?</v>
          </cell>
          <cell r="AJ17">
            <v>0.92</v>
          </cell>
          <cell r="AK17">
            <v>0.92</v>
          </cell>
          <cell r="AL17" t="e">
            <v>#NAME?</v>
          </cell>
          <cell r="AM17">
            <v>0.92325400000000002</v>
          </cell>
          <cell r="AN17">
            <v>0.94025400000000003</v>
          </cell>
          <cell r="AO17">
            <v>0.94025400000000003</v>
          </cell>
          <cell r="AP17" t="e">
            <v>#NAME?</v>
          </cell>
          <cell r="AQ17" t="e">
            <v>#NAME?</v>
          </cell>
          <cell r="AR17" t="e">
            <v>#NAME?</v>
          </cell>
          <cell r="AS17" t="e">
            <v>#NAME?</v>
          </cell>
          <cell r="AT17" t="e">
            <v>#NAME?</v>
          </cell>
          <cell r="AU17" t="e">
            <v>#NAME?</v>
          </cell>
          <cell r="AX17" t="e">
            <v>#NAME?</v>
          </cell>
          <cell r="AY17" t="e">
            <v>#NAME?</v>
          </cell>
          <cell r="AZ17" t="e">
            <v>#NAME?</v>
          </cell>
          <cell r="BA17" t="e">
            <v>#NAME?</v>
          </cell>
          <cell r="BB17">
            <v>90</v>
          </cell>
          <cell r="BC17" t="str">
            <v>NA</v>
          </cell>
          <cell r="BD17" t="e">
            <v>#NAME?</v>
          </cell>
          <cell r="BE17" t="e">
            <v>#NAME?</v>
          </cell>
        </row>
        <row r="18">
          <cell r="H18" t="e">
            <v>#NAME?</v>
          </cell>
          <cell r="I18" t="e">
            <v>#NAME?</v>
          </cell>
          <cell r="J18" t="e">
            <v>#NAME?</v>
          </cell>
          <cell r="M18" t="e">
            <v>#NAME?</v>
          </cell>
          <cell r="P18" t="e">
            <v>#NAME?</v>
          </cell>
          <cell r="S18" t="str">
            <v>96%AFUE - Modulation (Continuous)</v>
          </cell>
          <cell r="T18">
            <v>0.96</v>
          </cell>
          <cell r="U18" t="str">
            <v>ECM</v>
          </cell>
          <cell r="V18">
            <v>3</v>
          </cell>
          <cell r="W18" t="e">
            <v>#NAME?</v>
          </cell>
          <cell r="X18" t="e">
            <v>#NAME?</v>
          </cell>
          <cell r="Y18" t="e">
            <v>#NAME?</v>
          </cell>
          <cell r="Z18" t="e">
            <v>#NAME?</v>
          </cell>
          <cell r="AA18">
            <v>1</v>
          </cell>
          <cell r="AB18">
            <v>1</v>
          </cell>
          <cell r="AC18" t="e">
            <v>#NAME?</v>
          </cell>
          <cell r="AD18" t="e">
            <v>#NAME?</v>
          </cell>
          <cell r="AE18">
            <v>36</v>
          </cell>
          <cell r="AF18" t="e">
            <v>#NAME?</v>
          </cell>
          <cell r="AG18">
            <v>86.01858</v>
          </cell>
          <cell r="AH18">
            <v>34.407432</v>
          </cell>
          <cell r="AI18" t="e">
            <v>#NAME?</v>
          </cell>
          <cell r="AJ18">
            <v>0.96</v>
          </cell>
          <cell r="AK18">
            <v>0.96</v>
          </cell>
          <cell r="AL18" t="e">
            <v>#NAME?</v>
          </cell>
          <cell r="AM18">
            <v>0.955762</v>
          </cell>
          <cell r="AN18">
            <v>0.97276200000000002</v>
          </cell>
          <cell r="AO18">
            <v>0.97276200000000002</v>
          </cell>
          <cell r="AP18" t="e">
            <v>#NAME?</v>
          </cell>
          <cell r="AQ18" t="e">
            <v>#NAME?</v>
          </cell>
          <cell r="AR18" t="e">
            <v>#NAME?</v>
          </cell>
          <cell r="AS18" t="e">
            <v>#NAME?</v>
          </cell>
          <cell r="AT18" t="e">
            <v>#NAME?</v>
          </cell>
          <cell r="AU18" t="e">
            <v>#NAME?</v>
          </cell>
          <cell r="AX18" t="e">
            <v>#NAME?</v>
          </cell>
          <cell r="AY18" t="e">
            <v>#NAME?</v>
          </cell>
          <cell r="AZ18" t="e">
            <v>#NAME?</v>
          </cell>
          <cell r="BA18" t="e">
            <v>#NAME?</v>
          </cell>
          <cell r="BB18">
            <v>90</v>
          </cell>
          <cell r="BC18" t="str">
            <v>NA</v>
          </cell>
          <cell r="BD18" t="e">
            <v>#NAME?</v>
          </cell>
          <cell r="BE18" t="e">
            <v>#NAME?</v>
          </cell>
        </row>
        <row r="19">
          <cell r="D19" t="e">
            <v>#NAME?</v>
          </cell>
          <cell r="E19" t="e">
            <v>#NAME?</v>
          </cell>
        </row>
        <row r="20">
          <cell r="D20" t="e">
            <v>#NAME?</v>
          </cell>
          <cell r="E20" t="e">
            <v>#NAME?</v>
          </cell>
          <cell r="K20" t="e">
            <v>#NAME?</v>
          </cell>
          <cell r="AB20">
            <v>2</v>
          </cell>
          <cell r="AH20">
            <v>400</v>
          </cell>
        </row>
        <row r="21">
          <cell r="AB21">
            <v>0.5</v>
          </cell>
          <cell r="AH21">
            <v>75</v>
          </cell>
        </row>
        <row r="22">
          <cell r="D22" t="e">
            <v>#NAME?</v>
          </cell>
          <cell r="E22" t="e">
            <v>#NAME?</v>
          </cell>
          <cell r="I22">
            <v>6</v>
          </cell>
          <cell r="AB22">
            <v>8.3333333333333329E-2</v>
          </cell>
          <cell r="AH22">
            <v>90</v>
          </cell>
        </row>
        <row r="23">
          <cell r="D23" t="e">
            <v>#NAME?</v>
          </cell>
          <cell r="E23" t="e">
            <v>#NAME?</v>
          </cell>
          <cell r="I23">
            <v>0</v>
          </cell>
          <cell r="AB23">
            <v>0.6166666666666667</v>
          </cell>
          <cell r="AH23">
            <v>1.7</v>
          </cell>
        </row>
        <row r="24">
          <cell r="AB24">
            <v>3.87</v>
          </cell>
          <cell r="AH24">
            <v>0.01</v>
          </cell>
        </row>
      </sheetData>
      <sheetData sheetId="6">
        <row r="5">
          <cell r="E5">
            <v>1200</v>
          </cell>
        </row>
        <row r="7">
          <cell r="I7" t="e">
            <v>#NAME?</v>
          </cell>
          <cell r="J7" t="e">
            <v>#NAME?</v>
          </cell>
        </row>
        <row r="8">
          <cell r="I8" t="e">
            <v>#NAME?</v>
          </cell>
          <cell r="J8" t="e">
            <v>#NAME?</v>
          </cell>
        </row>
        <row r="10">
          <cell r="I10" t="e">
            <v>#NAME?</v>
          </cell>
          <cell r="J10" t="e">
            <v>#NAME?</v>
          </cell>
        </row>
        <row r="11">
          <cell r="I11" t="e">
            <v>#NAME?</v>
          </cell>
          <cell r="J11" t="e">
            <v>#NAME?</v>
          </cell>
        </row>
        <row r="13">
          <cell r="I13" t="e">
            <v>#NAME?</v>
          </cell>
          <cell r="J13" t="e">
            <v>#NAME?</v>
          </cell>
        </row>
        <row r="14">
          <cell r="I14" t="e">
            <v>#NAME?</v>
          </cell>
          <cell r="J14" t="e">
            <v>#NAME?</v>
          </cell>
        </row>
        <row r="17">
          <cell r="M17">
            <v>0.43</v>
          </cell>
        </row>
        <row r="21">
          <cell r="L21">
            <v>800</v>
          </cell>
          <cell r="M21">
            <v>0.97</v>
          </cell>
        </row>
        <row r="22">
          <cell r="L22">
            <v>1200</v>
          </cell>
          <cell r="M22">
            <v>0.43</v>
          </cell>
        </row>
        <row r="23">
          <cell r="L23">
            <v>1600</v>
          </cell>
          <cell r="M23">
            <v>0.24</v>
          </cell>
        </row>
        <row r="24">
          <cell r="L24">
            <v>2000</v>
          </cell>
          <cell r="M24">
            <v>0.16</v>
          </cell>
        </row>
      </sheetData>
      <sheetData sheetId="7">
        <row r="6">
          <cell r="H6">
            <v>800</v>
          </cell>
          <cell r="I6">
            <v>890.95560792327865</v>
          </cell>
          <cell r="J6">
            <v>-590.76503065125587</v>
          </cell>
          <cell r="K6">
            <v>564.63787352198244</v>
          </cell>
          <cell r="L6">
            <v>-552.2113531592596</v>
          </cell>
          <cell r="M6">
            <v>0</v>
          </cell>
          <cell r="P6">
            <v>800</v>
          </cell>
          <cell r="Q6">
            <v>0.38994830123618712</v>
          </cell>
          <cell r="R6">
            <v>-8.4281565324370346E-3</v>
          </cell>
          <cell r="S6">
            <v>-0.11092094249084285</v>
          </cell>
          <cell r="T6">
            <v>0.21756248289486232</v>
          </cell>
          <cell r="U6">
            <v>2.9745003279853365E-2</v>
          </cell>
        </row>
        <row r="7">
          <cell r="H7">
            <v>1200</v>
          </cell>
          <cell r="I7">
            <v>1280.3249199625782</v>
          </cell>
          <cell r="J7">
            <v>-279.83547888672473</v>
          </cell>
          <cell r="K7">
            <v>194.35434321120306</v>
          </cell>
          <cell r="L7">
            <v>-456.26236058747349</v>
          </cell>
          <cell r="M7">
            <v>0</v>
          </cell>
          <cell r="P7">
            <v>1200</v>
          </cell>
          <cell r="Q7">
            <v>0.42809179376241024</v>
          </cell>
          <cell r="R7">
            <v>-0.14811587395620276</v>
          </cell>
          <cell r="S7">
            <v>9.1679990203239164E-2</v>
          </cell>
          <cell r="T7">
            <v>1.722113460409485E-2</v>
          </cell>
          <cell r="U7">
            <v>6.2320707769477519E-2</v>
          </cell>
        </row>
        <row r="8">
          <cell r="H8">
            <v>1600</v>
          </cell>
          <cell r="I8">
            <v>1585.0522738735137</v>
          </cell>
          <cell r="J8">
            <v>32.768093557729301</v>
          </cell>
          <cell r="K8">
            <v>-575.74734883285112</v>
          </cell>
          <cell r="L8">
            <v>-78.405880478856091</v>
          </cell>
          <cell r="M8">
            <v>12.310770589043718</v>
          </cell>
          <cell r="P8">
            <v>1600</v>
          </cell>
          <cell r="Q8">
            <v>0.40950685285766719</v>
          </cell>
          <cell r="R8">
            <v>-0.16475906255713507</v>
          </cell>
          <cell r="S8">
            <v>0.13690979480316057</v>
          </cell>
          <cell r="T8">
            <v>-6.5374507483580938E-2</v>
          </cell>
          <cell r="U8">
            <v>7.9675119688231766E-2</v>
          </cell>
        </row>
        <row r="9">
          <cell r="D9">
            <v>1280.3249199625782</v>
          </cell>
          <cell r="E9">
            <v>1169.5172344845098</v>
          </cell>
          <cell r="H9">
            <v>2000</v>
          </cell>
          <cell r="I9">
            <v>1998.0550154493146</v>
          </cell>
          <cell r="J9">
            <v>-260.89035355766936</v>
          </cell>
          <cell r="K9">
            <v>-93.223331239363915</v>
          </cell>
          <cell r="L9">
            <v>-359.7957670303972</v>
          </cell>
          <cell r="M9">
            <v>115.94570233350828</v>
          </cell>
          <cell r="P9">
            <v>2000</v>
          </cell>
          <cell r="Q9">
            <v>0.43528022013576301</v>
          </cell>
          <cell r="R9">
            <v>-7.8968160581094043E-2</v>
          </cell>
          <cell r="S9">
            <v>6.6596192918532216E-3</v>
          </cell>
          <cell r="T9">
            <v>5.484402492209698E-2</v>
          </cell>
          <cell r="U9">
            <v>7.1190998237448035E-3</v>
          </cell>
        </row>
        <row r="10">
          <cell r="D10">
            <v>-279.83547888672473</v>
          </cell>
          <cell r="E10">
            <v>-226.10775298900887</v>
          </cell>
        </row>
        <row r="11">
          <cell r="D11">
            <v>194.35434321120306</v>
          </cell>
          <cell r="E11">
            <v>-272.56732462536047</v>
          </cell>
        </row>
        <row r="12">
          <cell r="D12">
            <v>-456.26236058747349</v>
          </cell>
          <cell r="E12">
            <v>-95.724717473422658</v>
          </cell>
          <cell r="H12">
            <v>800</v>
          </cell>
          <cell r="I12">
            <v>840.42515835089057</v>
          </cell>
          <cell r="J12">
            <v>70.027832536384111</v>
          </cell>
          <cell r="K12">
            <v>-908.44443441366127</v>
          </cell>
          <cell r="L12">
            <v>294.30532973108586</v>
          </cell>
          <cell r="M12">
            <v>56.40863294856311</v>
          </cell>
          <cell r="P12">
            <v>800</v>
          </cell>
          <cell r="Q12">
            <v>0.40085853692578105</v>
          </cell>
          <cell r="R12">
            <v>-0.19045558523134579</v>
          </cell>
          <cell r="S12">
            <v>0.40865499501288793</v>
          </cell>
          <cell r="T12">
            <v>-0.50426231301882285</v>
          </cell>
          <cell r="U12">
            <v>0.31273409976152394</v>
          </cell>
        </row>
        <row r="13">
          <cell r="D13">
            <v>0</v>
          </cell>
          <cell r="E13">
            <v>137.01418952699009</v>
          </cell>
          <cell r="H13">
            <v>1200</v>
          </cell>
          <cell r="I13">
            <v>1169.5172344845098</v>
          </cell>
          <cell r="J13">
            <v>-226.10775298900887</v>
          </cell>
          <cell r="K13">
            <v>-272.56732462536047</v>
          </cell>
          <cell r="L13">
            <v>-95.724717473422658</v>
          </cell>
          <cell r="M13">
            <v>137.01418952699009</v>
          </cell>
          <cell r="P13">
            <v>1200</v>
          </cell>
          <cell r="Q13">
            <v>0.44704818531985202</v>
          </cell>
          <cell r="R13">
            <v>-0.24268009744439811</v>
          </cell>
          <cell r="S13">
            <v>0.18720544606363218</v>
          </cell>
          <cell r="T13">
            <v>2.4302423227989506E-2</v>
          </cell>
          <cell r="U13">
            <v>-3.9995016613837309E-2</v>
          </cell>
        </row>
        <row r="14">
          <cell r="H14">
            <v>1600</v>
          </cell>
          <cell r="I14">
            <v>1541.19452903056</v>
          </cell>
          <cell r="J14">
            <v>-110.31840843249265</v>
          </cell>
          <cell r="K14">
            <v>-777.33568196637634</v>
          </cell>
          <cell r="L14">
            <v>418.97992880465853</v>
          </cell>
          <cell r="M14">
            <v>0</v>
          </cell>
          <cell r="P14">
            <v>1600</v>
          </cell>
          <cell r="Q14">
            <v>0.41125532098220685</v>
          </cell>
          <cell r="R14">
            <v>-0.11610175246020439</v>
          </cell>
          <cell r="S14">
            <v>-9.8476213418312045E-2</v>
          </cell>
          <cell r="T14">
            <v>0.19978329414125681</v>
          </cell>
          <cell r="U14">
            <v>-2.2549346033680036E-2</v>
          </cell>
        </row>
        <row r="15">
          <cell r="D15">
            <v>1091.1428443691671</v>
          </cell>
          <cell r="E15">
            <v>1002.9890282152951</v>
          </cell>
          <cell r="H15">
            <v>2000</v>
          </cell>
          <cell r="I15">
            <v>1915.1439093105973</v>
          </cell>
          <cell r="J15">
            <v>-197.97153052564101</v>
          </cell>
          <cell r="K15">
            <v>-594.5037131980647</v>
          </cell>
          <cell r="L15">
            <v>277.76981469080374</v>
          </cell>
          <cell r="M15">
            <v>8.3086018213339887</v>
          </cell>
          <cell r="P15">
            <v>2000</v>
          </cell>
          <cell r="Q15">
            <v>0.46794034724396438</v>
          </cell>
          <cell r="R15">
            <v>-0.18658506848179016</v>
          </cell>
          <cell r="S15">
            <v>0.29906042018739681</v>
          </cell>
          <cell r="T15">
            <v>-0.32157999053538933</v>
          </cell>
          <cell r="U15">
            <v>0.16654022062061202</v>
          </cell>
        </row>
        <row r="16">
          <cell r="D16">
            <v>37.4376115466941</v>
          </cell>
          <cell r="E16">
            <v>-27.430266284443249</v>
          </cell>
        </row>
        <row r="17">
          <cell r="D17">
            <v>0</v>
          </cell>
          <cell r="E17">
            <v>0</v>
          </cell>
        </row>
        <row r="18">
          <cell r="D18">
            <v>0</v>
          </cell>
          <cell r="E18">
            <v>0</v>
          </cell>
        </row>
        <row r="19">
          <cell r="D19">
            <v>0</v>
          </cell>
          <cell r="E19">
            <v>0</v>
          </cell>
          <cell r="H19">
            <v>800</v>
          </cell>
          <cell r="I19">
            <v>857.45200385192754</v>
          </cell>
          <cell r="J19">
            <v>62.01995390510497</v>
          </cell>
          <cell r="K19">
            <v>0</v>
          </cell>
          <cell r="L19">
            <v>0</v>
          </cell>
          <cell r="M19">
            <v>0</v>
          </cell>
          <cell r="P19">
            <v>800</v>
          </cell>
          <cell r="Q19">
            <v>0.12776554089391096</v>
          </cell>
          <cell r="R19">
            <v>0.24020984460439876</v>
          </cell>
          <cell r="S19">
            <v>0</v>
          </cell>
          <cell r="T19">
            <v>0</v>
          </cell>
          <cell r="U19">
            <v>0</v>
          </cell>
        </row>
        <row r="20">
          <cell r="H20">
            <v>1200</v>
          </cell>
          <cell r="I20">
            <v>1091.1428443691671</v>
          </cell>
          <cell r="J20">
            <v>37.4376115466941</v>
          </cell>
          <cell r="K20">
            <v>0</v>
          </cell>
          <cell r="L20">
            <v>0</v>
          </cell>
          <cell r="M20">
            <v>0</v>
          </cell>
          <cell r="P20">
            <v>1200</v>
          </cell>
          <cell r="Q20">
            <v>0.13866702252974245</v>
          </cell>
          <cell r="R20">
            <v>0.24028174746706968</v>
          </cell>
          <cell r="S20">
            <v>0</v>
          </cell>
          <cell r="T20">
            <v>0</v>
          </cell>
          <cell r="U20">
            <v>0</v>
          </cell>
        </row>
        <row r="21">
          <cell r="D21">
            <v>831.7158899822964</v>
          </cell>
          <cell r="E21">
            <v>680.16842502668101</v>
          </cell>
          <cell r="H21">
            <v>1600</v>
          </cell>
          <cell r="I21">
            <v>1324.8336848864064</v>
          </cell>
          <cell r="J21">
            <v>12.855269188283231</v>
          </cell>
          <cell r="K21">
            <v>0</v>
          </cell>
          <cell r="L21">
            <v>0</v>
          </cell>
          <cell r="M21">
            <v>0</v>
          </cell>
          <cell r="P21">
            <v>1600</v>
          </cell>
          <cell r="Q21">
            <v>0.14956850416557393</v>
          </cell>
          <cell r="R21">
            <v>0.2403536503297406</v>
          </cell>
          <cell r="S21">
            <v>0</v>
          </cell>
          <cell r="T21">
            <v>0</v>
          </cell>
          <cell r="U21">
            <v>0</v>
          </cell>
        </row>
        <row r="22">
          <cell r="D22">
            <v>6.377057878998432</v>
          </cell>
          <cell r="E22">
            <v>-31.513032346985202</v>
          </cell>
          <cell r="H22">
            <v>2000</v>
          </cell>
          <cell r="I22">
            <v>1558.5245254036461</v>
          </cell>
          <cell r="J22">
            <v>-11.727073170127641</v>
          </cell>
          <cell r="K22">
            <v>0</v>
          </cell>
          <cell r="L22">
            <v>0</v>
          </cell>
          <cell r="M22">
            <v>0</v>
          </cell>
          <cell r="P22">
            <v>2000</v>
          </cell>
          <cell r="Q22">
            <v>0.1604699858014054</v>
          </cell>
          <cell r="R22">
            <v>0.24042555319241152</v>
          </cell>
          <cell r="S22">
            <v>0</v>
          </cell>
          <cell r="T22">
            <v>0</v>
          </cell>
          <cell r="U22">
            <v>0</v>
          </cell>
        </row>
        <row r="23">
          <cell r="D23">
            <v>0</v>
          </cell>
          <cell r="E23">
            <v>0</v>
          </cell>
        </row>
        <row r="24">
          <cell r="D24">
            <v>0</v>
          </cell>
          <cell r="E24">
            <v>0</v>
          </cell>
        </row>
        <row r="25">
          <cell r="D25">
            <v>0</v>
          </cell>
          <cell r="E25">
            <v>0</v>
          </cell>
          <cell r="H25">
            <v>800</v>
          </cell>
          <cell r="I25">
            <v>714.03336659870854</v>
          </cell>
          <cell r="J25">
            <v>-16.420155405033981</v>
          </cell>
          <cell r="K25">
            <v>-13.815924562216246</v>
          </cell>
          <cell r="L25">
            <v>0</v>
          </cell>
          <cell r="M25">
            <v>0</v>
          </cell>
          <cell r="P25">
            <v>800</v>
          </cell>
          <cell r="Q25">
            <v>0.11590423147255609</v>
          </cell>
          <cell r="R25">
            <v>0.22906512999189499</v>
          </cell>
          <cell r="S25">
            <v>0</v>
          </cell>
          <cell r="T25">
            <v>0</v>
          </cell>
          <cell r="U25">
            <v>0</v>
          </cell>
        </row>
        <row r="26">
          <cell r="H26">
            <v>1200</v>
          </cell>
          <cell r="I26">
            <v>1002.9890282152951</v>
          </cell>
          <cell r="J26">
            <v>-27.430266284443249</v>
          </cell>
          <cell r="K26">
            <v>0</v>
          </cell>
          <cell r="L26">
            <v>0</v>
          </cell>
          <cell r="M26">
            <v>0</v>
          </cell>
          <cell r="P26">
            <v>1200</v>
          </cell>
          <cell r="Q26">
            <v>0.14408432918579606</v>
          </cell>
          <cell r="R26">
            <v>0.2400871267384975</v>
          </cell>
          <cell r="S26">
            <v>0</v>
          </cell>
          <cell r="T26">
            <v>0</v>
          </cell>
          <cell r="U26">
            <v>0</v>
          </cell>
        </row>
        <row r="27">
          <cell r="H27">
            <v>1600</v>
          </cell>
          <cell r="I27">
            <v>1291.9446898318815</v>
          </cell>
          <cell r="J27">
            <v>-38.440377163852517</v>
          </cell>
          <cell r="K27">
            <v>13.815924562216249</v>
          </cell>
          <cell r="L27">
            <v>0</v>
          </cell>
          <cell r="M27">
            <v>0</v>
          </cell>
          <cell r="P27">
            <v>1600</v>
          </cell>
          <cell r="Q27">
            <v>0.17226442689903604</v>
          </cell>
          <cell r="R27">
            <v>0.25110912348510001</v>
          </cell>
          <cell r="S27">
            <v>0</v>
          </cell>
          <cell r="T27">
            <v>0</v>
          </cell>
          <cell r="U27">
            <v>0</v>
          </cell>
        </row>
        <row r="28">
          <cell r="D28">
            <v>0.42809179376241024</v>
          </cell>
          <cell r="E28">
            <v>0.44704818531985202</v>
          </cell>
          <cell r="H28">
            <v>2000</v>
          </cell>
          <cell r="I28">
            <v>1580.9003514484682</v>
          </cell>
          <cell r="J28">
            <v>-49.450488043261785</v>
          </cell>
          <cell r="K28">
            <v>27.631849124432499</v>
          </cell>
          <cell r="L28">
            <v>0</v>
          </cell>
          <cell r="M28">
            <v>0</v>
          </cell>
          <cell r="P28">
            <v>2000</v>
          </cell>
          <cell r="Q28">
            <v>0.20044452461227599</v>
          </cell>
          <cell r="R28">
            <v>0.26213112023170249</v>
          </cell>
          <cell r="S28">
            <v>0</v>
          </cell>
          <cell r="T28">
            <v>0</v>
          </cell>
          <cell r="U28">
            <v>0</v>
          </cell>
        </row>
        <row r="29">
          <cell r="D29">
            <v>-0.14811587395620276</v>
          </cell>
          <cell r="E29">
            <v>-0.24268009744439811</v>
          </cell>
        </row>
        <row r="30">
          <cell r="D30">
            <v>9.1679990203239164E-2</v>
          </cell>
          <cell r="E30">
            <v>0.18720544606363218</v>
          </cell>
        </row>
        <row r="31">
          <cell r="D31">
            <v>1.722113460409485E-2</v>
          </cell>
          <cell r="E31">
            <v>2.4302423227989506E-2</v>
          </cell>
        </row>
        <row r="32">
          <cell r="D32">
            <v>6.2320707769477519E-2</v>
          </cell>
          <cell r="E32">
            <v>-3.9995016613837309E-2</v>
          </cell>
          <cell r="H32">
            <v>800</v>
          </cell>
          <cell r="I32">
            <v>634.72694838765995</v>
          </cell>
          <cell r="J32">
            <v>37.457146233093908</v>
          </cell>
          <cell r="K32">
            <v>0</v>
          </cell>
          <cell r="L32">
            <v>0</v>
          </cell>
          <cell r="M32">
            <v>0</v>
          </cell>
          <cell r="P32">
            <v>800</v>
          </cell>
          <cell r="Q32">
            <v>5.8662231885537923E-2</v>
          </cell>
          <cell r="R32">
            <v>0.25265175594596156</v>
          </cell>
          <cell r="S32">
            <v>0</v>
          </cell>
          <cell r="T32">
            <v>0</v>
          </cell>
          <cell r="U32">
            <v>0</v>
          </cell>
        </row>
        <row r="33">
          <cell r="H33">
            <v>1200</v>
          </cell>
          <cell r="I33">
            <v>831.7158899822964</v>
          </cell>
          <cell r="J33">
            <v>6.377057878998432</v>
          </cell>
          <cell r="K33">
            <v>0</v>
          </cell>
          <cell r="L33">
            <v>0</v>
          </cell>
          <cell r="M33">
            <v>0</v>
          </cell>
          <cell r="P33">
            <v>1200</v>
          </cell>
          <cell r="Q33">
            <v>7.6394732924759248E-2</v>
          </cell>
          <cell r="R33">
            <v>0.24961068251880855</v>
          </cell>
          <cell r="S33">
            <v>0</v>
          </cell>
          <cell r="T33">
            <v>0</v>
          </cell>
          <cell r="U33">
            <v>0</v>
          </cell>
        </row>
        <row r="34">
          <cell r="D34">
            <v>0.13866702252974245</v>
          </cell>
          <cell r="E34">
            <v>0.14408432918579606</v>
          </cell>
          <cell r="H34">
            <v>1600</v>
          </cell>
          <cell r="I34">
            <v>1028.704831576933</v>
          </cell>
          <cell r="J34">
            <v>-24.703030475097059</v>
          </cell>
          <cell r="K34">
            <v>0</v>
          </cell>
          <cell r="L34">
            <v>0</v>
          </cell>
          <cell r="M34">
            <v>0</v>
          </cell>
          <cell r="P34">
            <v>1600</v>
          </cell>
          <cell r="Q34">
            <v>9.4127233963980567E-2</v>
          </cell>
          <cell r="R34">
            <v>0.24656960909165557</v>
          </cell>
          <cell r="S34">
            <v>0</v>
          </cell>
          <cell r="T34">
            <v>0</v>
          </cell>
          <cell r="U34">
            <v>0</v>
          </cell>
        </row>
        <row r="35">
          <cell r="D35">
            <v>0.24028174746706968</v>
          </cell>
          <cell r="E35">
            <v>0.2400871267384975</v>
          </cell>
          <cell r="H35">
            <v>2000</v>
          </cell>
          <cell r="I35">
            <v>1225.6937731715693</v>
          </cell>
          <cell r="J35">
            <v>-55.783118829192546</v>
          </cell>
          <cell r="K35">
            <v>0</v>
          </cell>
          <cell r="L35">
            <v>0</v>
          </cell>
          <cell r="M35">
            <v>0</v>
          </cell>
          <cell r="P35">
            <v>2000</v>
          </cell>
          <cell r="Q35">
            <v>0.1118597350032019</v>
          </cell>
          <cell r="R35">
            <v>0.24352853566450258</v>
          </cell>
          <cell r="S35">
            <v>0</v>
          </cell>
          <cell r="T35">
            <v>0</v>
          </cell>
          <cell r="U35">
            <v>0</v>
          </cell>
        </row>
        <row r="36">
          <cell r="D36">
            <v>0</v>
          </cell>
          <cell r="E36">
            <v>0</v>
          </cell>
        </row>
        <row r="37">
          <cell r="D37">
            <v>0</v>
          </cell>
          <cell r="E37">
            <v>0</v>
          </cell>
        </row>
        <row r="38">
          <cell r="D38">
            <v>0</v>
          </cell>
          <cell r="E38">
            <v>0</v>
          </cell>
          <cell r="H38">
            <v>800</v>
          </cell>
          <cell r="I38">
            <v>489.44141216288108</v>
          </cell>
          <cell r="J38">
            <v>-50.173431129572769</v>
          </cell>
          <cell r="K38">
            <v>0</v>
          </cell>
          <cell r="L38">
            <v>0</v>
          </cell>
          <cell r="M38">
            <v>0</v>
          </cell>
          <cell r="P38">
            <v>800</v>
          </cell>
          <cell r="Q38">
            <v>9.9104615822276296E-2</v>
          </cell>
          <cell r="R38">
            <v>0.24469875343551067</v>
          </cell>
          <cell r="S38">
            <v>0</v>
          </cell>
          <cell r="T38">
            <v>0</v>
          </cell>
          <cell r="U38">
            <v>0</v>
          </cell>
        </row>
        <row r="39">
          <cell r="H39">
            <v>1200</v>
          </cell>
          <cell r="I39">
            <v>680.16842502668101</v>
          </cell>
          <cell r="J39">
            <v>-31.513032346985202</v>
          </cell>
          <cell r="K39">
            <v>0</v>
          </cell>
          <cell r="L39">
            <v>0</v>
          </cell>
          <cell r="M39">
            <v>0</v>
          </cell>
          <cell r="P39">
            <v>1200</v>
          </cell>
          <cell r="Q39">
            <v>0.10375745934840055</v>
          </cell>
          <cell r="R39">
            <v>0.2516432692309839</v>
          </cell>
          <cell r="S39">
            <v>0</v>
          </cell>
          <cell r="T39">
            <v>0</v>
          </cell>
          <cell r="U39">
            <v>0</v>
          </cell>
        </row>
        <row r="40">
          <cell r="D40">
            <v>7.6394732924759248E-2</v>
          </cell>
          <cell r="E40">
            <v>0.10375745934840055</v>
          </cell>
          <cell r="H40">
            <v>1600</v>
          </cell>
          <cell r="I40">
            <v>870.89543789048093</v>
          </cell>
          <cell r="J40">
            <v>-12.852633564397641</v>
          </cell>
          <cell r="K40">
            <v>0</v>
          </cell>
          <cell r="L40">
            <v>0</v>
          </cell>
          <cell r="M40">
            <v>0</v>
          </cell>
          <cell r="P40">
            <v>1600</v>
          </cell>
          <cell r="Q40">
            <v>0.10841030287452481</v>
          </cell>
          <cell r="R40">
            <v>0.25858778502645713</v>
          </cell>
          <cell r="S40">
            <v>0</v>
          </cell>
          <cell r="T40">
            <v>0</v>
          </cell>
          <cell r="U40">
            <v>0</v>
          </cell>
        </row>
        <row r="41">
          <cell r="D41">
            <v>0.24961068251880855</v>
          </cell>
          <cell r="E41">
            <v>0.2516432692309839</v>
          </cell>
          <cell r="H41">
            <v>2000</v>
          </cell>
          <cell r="I41">
            <v>1061.6224507542809</v>
          </cell>
          <cell r="J41">
            <v>5.8077652181899211</v>
          </cell>
          <cell r="K41">
            <v>0</v>
          </cell>
          <cell r="L41">
            <v>0</v>
          </cell>
          <cell r="M41">
            <v>0</v>
          </cell>
          <cell r="P41">
            <v>2000</v>
          </cell>
          <cell r="Q41">
            <v>0.11306314640064907</v>
          </cell>
          <cell r="R41">
            <v>0.26553230082193036</v>
          </cell>
          <cell r="S41">
            <v>0</v>
          </cell>
          <cell r="T41">
            <v>0</v>
          </cell>
          <cell r="U41">
            <v>0</v>
          </cell>
        </row>
        <row r="42">
          <cell r="D42">
            <v>0</v>
          </cell>
          <cell r="E42">
            <v>0</v>
          </cell>
        </row>
        <row r="43">
          <cell r="D43">
            <v>0</v>
          </cell>
          <cell r="E43">
            <v>0</v>
          </cell>
        </row>
        <row r="44">
          <cell r="D44">
            <v>0</v>
          </cell>
          <cell r="E44">
            <v>0</v>
          </cell>
        </row>
      </sheetData>
      <sheetData sheetId="8">
        <row r="4">
          <cell r="G4">
            <v>65</v>
          </cell>
          <cell r="I4">
            <v>0</v>
          </cell>
        </row>
        <row r="5">
          <cell r="G5">
            <v>66</v>
          </cell>
          <cell r="I5">
            <v>0</v>
          </cell>
        </row>
        <row r="6">
          <cell r="G6">
            <v>67</v>
          </cell>
          <cell r="I6">
            <v>0</v>
          </cell>
        </row>
        <row r="7">
          <cell r="D7">
            <v>0.66419944074913084</v>
          </cell>
          <cell r="G7">
            <v>68</v>
          </cell>
          <cell r="I7">
            <v>0</v>
          </cell>
        </row>
        <row r="8">
          <cell r="G8">
            <v>69</v>
          </cell>
          <cell r="I8">
            <v>0</v>
          </cell>
        </row>
        <row r="9">
          <cell r="G9">
            <v>70</v>
          </cell>
          <cell r="I9">
            <v>0</v>
          </cell>
        </row>
        <row r="10">
          <cell r="G10">
            <v>71</v>
          </cell>
          <cell r="I10">
            <v>0</v>
          </cell>
        </row>
        <row r="11">
          <cell r="D11">
            <v>0.8</v>
          </cell>
          <cell r="G11">
            <v>72</v>
          </cell>
          <cell r="I11">
            <v>0</v>
          </cell>
        </row>
        <row r="12">
          <cell r="G12">
            <v>73</v>
          </cell>
          <cell r="I12">
            <v>0</v>
          </cell>
        </row>
        <row r="13">
          <cell r="G13">
            <v>74</v>
          </cell>
          <cell r="I13">
            <v>0</v>
          </cell>
        </row>
        <row r="14">
          <cell r="G14">
            <v>75</v>
          </cell>
          <cell r="I14">
            <v>0</v>
          </cell>
        </row>
        <row r="15">
          <cell r="G15">
            <v>76</v>
          </cell>
          <cell r="I15">
            <v>0</v>
          </cell>
        </row>
        <row r="16">
          <cell r="G16">
            <v>77</v>
          </cell>
          <cell r="I16">
            <v>0</v>
          </cell>
        </row>
        <row r="17">
          <cell r="G17">
            <v>78</v>
          </cell>
          <cell r="I17">
            <v>1.4426E-2</v>
          </cell>
        </row>
        <row r="18">
          <cell r="G18">
            <v>79</v>
          </cell>
          <cell r="I18">
            <v>1.4426E-2</v>
          </cell>
        </row>
        <row r="19">
          <cell r="G19">
            <v>80</v>
          </cell>
          <cell r="I19">
            <v>0.71408700000000003</v>
          </cell>
        </row>
        <row r="20">
          <cell r="G20">
            <v>81</v>
          </cell>
          <cell r="I20">
            <v>0.72130000000000005</v>
          </cell>
        </row>
        <row r="21">
          <cell r="G21">
            <v>82</v>
          </cell>
          <cell r="I21">
            <v>0.72130000000000005</v>
          </cell>
        </row>
        <row r="22">
          <cell r="G22">
            <v>83</v>
          </cell>
          <cell r="I22">
            <v>0.72130000000000005</v>
          </cell>
        </row>
        <row r="23">
          <cell r="G23">
            <v>84</v>
          </cell>
          <cell r="I23">
            <v>0.72130000000000005</v>
          </cell>
        </row>
        <row r="24">
          <cell r="G24">
            <v>85</v>
          </cell>
          <cell r="I24">
            <v>0.72130000000000005</v>
          </cell>
        </row>
        <row r="25">
          <cell r="G25">
            <v>86</v>
          </cell>
          <cell r="I25">
            <v>0.72130000000000005</v>
          </cell>
        </row>
        <row r="26">
          <cell r="G26">
            <v>87</v>
          </cell>
          <cell r="I26">
            <v>0.72130000000000005</v>
          </cell>
        </row>
        <row r="27">
          <cell r="G27">
            <v>88</v>
          </cell>
          <cell r="I27">
            <v>0.72130000000000005</v>
          </cell>
        </row>
        <row r="28">
          <cell r="G28">
            <v>89</v>
          </cell>
          <cell r="I28">
            <v>0.72130000000000005</v>
          </cell>
        </row>
        <row r="29">
          <cell r="G29">
            <v>90</v>
          </cell>
          <cell r="I29">
            <v>0.84671500000000011</v>
          </cell>
        </row>
        <row r="30">
          <cell r="G30">
            <v>91</v>
          </cell>
          <cell r="I30">
            <v>0.86065000000000014</v>
          </cell>
        </row>
        <row r="31">
          <cell r="G31">
            <v>92</v>
          </cell>
          <cell r="I31">
            <v>0.97213000000000016</v>
          </cell>
        </row>
        <row r="32">
          <cell r="G32">
            <v>93</v>
          </cell>
          <cell r="I32">
            <v>0.98606500000000019</v>
          </cell>
        </row>
        <row r="33">
          <cell r="G33">
            <v>94</v>
          </cell>
          <cell r="I33">
            <v>0.98606500000000019</v>
          </cell>
        </row>
        <row r="34">
          <cell r="G34">
            <v>95</v>
          </cell>
          <cell r="I34">
            <v>0.98606500000000019</v>
          </cell>
        </row>
        <row r="35">
          <cell r="G35">
            <v>96</v>
          </cell>
          <cell r="I35">
            <v>1.0000000000000002</v>
          </cell>
        </row>
      </sheetData>
      <sheetData sheetId="9">
        <row r="4">
          <cell r="L4">
            <v>45</v>
          </cell>
          <cell r="M4">
            <v>2.7616697169379149E-2</v>
          </cell>
        </row>
        <row r="5">
          <cell r="G5">
            <v>161</v>
          </cell>
          <cell r="I5">
            <v>2.0679510979142201E-4</v>
          </cell>
          <cell r="L5">
            <v>50</v>
          </cell>
          <cell r="M5">
            <v>9.3996471222292696E-2</v>
          </cell>
        </row>
        <row r="6">
          <cell r="D6">
            <v>2395</v>
          </cell>
          <cell r="G6">
            <v>168</v>
          </cell>
          <cell r="I6">
            <v>4.806875905661789E-4</v>
          </cell>
          <cell r="L6">
            <v>60</v>
          </cell>
          <cell r="M6">
            <v>0.1796104041278388</v>
          </cell>
        </row>
        <row r="7">
          <cell r="G7">
            <v>200</v>
          </cell>
          <cell r="I7">
            <v>8.4107673089282788E-4</v>
          </cell>
          <cell r="L7">
            <v>70</v>
          </cell>
          <cell r="M7">
            <v>0.30360502945856105</v>
          </cell>
        </row>
        <row r="8">
          <cell r="G8">
            <v>204</v>
          </cell>
          <cell r="I8">
            <v>1.0339102314871822E-3</v>
          </cell>
          <cell r="L8">
            <v>75</v>
          </cell>
          <cell r="M8">
            <v>0.4275996547892833</v>
          </cell>
        </row>
        <row r="9">
          <cell r="G9">
            <v>275</v>
          </cell>
          <cell r="I9">
            <v>1.3594035135049028E-3</v>
          </cell>
          <cell r="L9">
            <v>80</v>
          </cell>
          <cell r="M9">
            <v>0.56447557511763935</v>
          </cell>
        </row>
        <row r="10">
          <cell r="D10">
            <v>0.64004497175043362</v>
          </cell>
          <cell r="G10">
            <v>297</v>
          </cell>
          <cell r="I10">
            <v>1.7860735564407893E-3</v>
          </cell>
          <cell r="L10">
            <v>90</v>
          </cell>
          <cell r="M10">
            <v>0.68039869325051194</v>
          </cell>
        </row>
        <row r="11">
          <cell r="G11">
            <v>312</v>
          </cell>
          <cell r="I11">
            <v>2.0273399609866088E-3</v>
          </cell>
          <cell r="L11">
            <v>100</v>
          </cell>
          <cell r="M11">
            <v>0.79632181138338454</v>
          </cell>
        </row>
        <row r="12">
          <cell r="D12">
            <v>90</v>
          </cell>
          <cell r="G12">
            <v>331</v>
          </cell>
          <cell r="I12">
            <v>2.7768905871431038E-3</v>
          </cell>
          <cell r="L12">
            <v>115</v>
          </cell>
          <cell r="M12">
            <v>0.8536368138870889</v>
          </cell>
        </row>
        <row r="13">
          <cell r="G13">
            <v>336</v>
          </cell>
          <cell r="I13">
            <v>3.0507830679178606E-3</v>
          </cell>
          <cell r="L13">
            <v>120</v>
          </cell>
          <cell r="M13">
            <v>0.88524439600974891</v>
          </cell>
        </row>
        <row r="14">
          <cell r="G14">
            <v>348</v>
          </cell>
          <cell r="I14">
            <v>3.5549196301881206E-3</v>
          </cell>
          <cell r="L14">
            <v>125</v>
          </cell>
          <cell r="M14">
            <v>0.94845956025506906</v>
          </cell>
        </row>
        <row r="15">
          <cell r="G15">
            <v>401</v>
          </cell>
          <cell r="I15">
            <v>4.0324556528302828E-3</v>
          </cell>
          <cell r="L15">
            <v>140</v>
          </cell>
          <cell r="M15">
            <v>0.99999999999999989</v>
          </cell>
        </row>
        <row r="16">
          <cell r="G16">
            <v>421</v>
          </cell>
          <cell r="I16">
            <v>4.6027588121374061E-3</v>
          </cell>
        </row>
        <row r="17">
          <cell r="G17">
            <v>425</v>
          </cell>
          <cell r="I17">
            <v>4.9250188793937008E-3</v>
          </cell>
        </row>
        <row r="18">
          <cell r="G18">
            <v>435</v>
          </cell>
          <cell r="I18">
            <v>5.4346421091378966E-3</v>
          </cell>
        </row>
        <row r="19">
          <cell r="D19">
            <v>0</v>
          </cell>
          <cell r="G19">
            <v>440</v>
          </cell>
          <cell r="I19">
            <v>5.6318845389523777E-3</v>
          </cell>
        </row>
        <row r="20">
          <cell r="G20">
            <v>445</v>
          </cell>
          <cell r="I20">
            <v>6.3113821786113045E-3</v>
          </cell>
        </row>
        <row r="21">
          <cell r="G21">
            <v>445</v>
          </cell>
          <cell r="I21">
            <v>6.6837570746697056E-3</v>
          </cell>
        </row>
        <row r="22">
          <cell r="G22">
            <v>451</v>
          </cell>
          <cell r="I22">
            <v>7.0517557002429433E-3</v>
          </cell>
        </row>
        <row r="23">
          <cell r="G23">
            <v>455</v>
          </cell>
          <cell r="I23">
            <v>7.3903777937161519E-3</v>
          </cell>
        </row>
        <row r="24">
          <cell r="G24">
            <v>460</v>
          </cell>
          <cell r="I24">
            <v>7.657297634576116E-3</v>
          </cell>
        </row>
        <row r="25">
          <cell r="G25">
            <v>467</v>
          </cell>
          <cell r="I25">
            <v>8.0464754497734433E-3</v>
          </cell>
        </row>
        <row r="26">
          <cell r="G26">
            <v>480</v>
          </cell>
          <cell r="I26">
            <v>8.5629733432275399E-3</v>
          </cell>
        </row>
        <row r="27">
          <cell r="G27">
            <v>480</v>
          </cell>
          <cell r="I27">
            <v>8.8735579127342396E-3</v>
          </cell>
        </row>
        <row r="28">
          <cell r="G28">
            <v>487</v>
          </cell>
          <cell r="I28">
            <v>9.7973428899231461E-3</v>
          </cell>
        </row>
        <row r="29">
          <cell r="G29">
            <v>490</v>
          </cell>
          <cell r="I29">
            <v>1.0631642933310965E-2</v>
          </cell>
        </row>
        <row r="30">
          <cell r="G30">
            <v>496</v>
          </cell>
          <cell r="I30">
            <v>1.0844349274130853E-2</v>
          </cell>
        </row>
        <row r="31">
          <cell r="G31">
            <v>498</v>
          </cell>
          <cell r="I31">
            <v>1.1155570688969349E-2</v>
          </cell>
        </row>
        <row r="32">
          <cell r="G32">
            <v>500</v>
          </cell>
          <cell r="I32">
            <v>1.1558824418936117E-2</v>
          </cell>
        </row>
        <row r="33">
          <cell r="G33">
            <v>511</v>
          </cell>
          <cell r="I33">
            <v>1.1845355830141903E-2</v>
          </cell>
        </row>
        <row r="34">
          <cell r="G34">
            <v>520</v>
          </cell>
          <cell r="I34">
            <v>1.2268613035274063E-2</v>
          </cell>
        </row>
        <row r="35">
          <cell r="G35">
            <v>525</v>
          </cell>
          <cell r="I35">
            <v>1.2819010695620688E-2</v>
          </cell>
        </row>
        <row r="36">
          <cell r="G36">
            <v>538</v>
          </cell>
          <cell r="I36">
            <v>1.3246921770485203E-2</v>
          </cell>
        </row>
        <row r="37">
          <cell r="G37">
            <v>544</v>
          </cell>
          <cell r="I37">
            <v>1.3989401780522014E-2</v>
          </cell>
        </row>
        <row r="38">
          <cell r="G38">
            <v>545</v>
          </cell>
          <cell r="I38">
            <v>1.4370333265140957E-2</v>
          </cell>
        </row>
        <row r="39">
          <cell r="G39">
            <v>546</v>
          </cell>
          <cell r="I39">
            <v>1.4784070449031139E-2</v>
          </cell>
        </row>
        <row r="40">
          <cell r="G40">
            <v>548</v>
          </cell>
          <cell r="I40">
            <v>1.5069213864000959E-2</v>
          </cell>
        </row>
        <row r="41">
          <cell r="G41">
            <v>550</v>
          </cell>
          <cell r="I41">
            <v>1.5450145348619902E-2</v>
          </cell>
        </row>
        <row r="42">
          <cell r="G42">
            <v>552</v>
          </cell>
          <cell r="I42">
            <v>1.5691183142020976E-2</v>
          </cell>
        </row>
        <row r="43">
          <cell r="G43">
            <v>555</v>
          </cell>
          <cell r="I43">
            <v>1.6118653323963478E-2</v>
          </cell>
        </row>
        <row r="44">
          <cell r="G44">
            <v>561</v>
          </cell>
          <cell r="I44">
            <v>1.6465227819400397E-2</v>
          </cell>
        </row>
        <row r="45">
          <cell r="G45">
            <v>563</v>
          </cell>
          <cell r="I45">
            <v>1.7443732507021321E-2</v>
          </cell>
        </row>
        <row r="46">
          <cell r="G46">
            <v>567</v>
          </cell>
          <cell r="I46">
            <v>1.7989868202455156E-2</v>
          </cell>
        </row>
        <row r="47">
          <cell r="G47">
            <v>577</v>
          </cell>
          <cell r="I47">
            <v>1.8659421257317576E-2</v>
          </cell>
        </row>
        <row r="48">
          <cell r="G48">
            <v>581</v>
          </cell>
          <cell r="I48">
            <v>1.8945952668523364E-2</v>
          </cell>
        </row>
        <row r="49">
          <cell r="G49">
            <v>582</v>
          </cell>
          <cell r="I49">
            <v>1.9187219073069185E-2</v>
          </cell>
        </row>
        <row r="50">
          <cell r="G50">
            <v>587</v>
          </cell>
          <cell r="I50">
            <v>1.9594914390991043E-2</v>
          </cell>
        </row>
        <row r="51">
          <cell r="G51">
            <v>595</v>
          </cell>
          <cell r="I51">
            <v>1.9982214328927946E-2</v>
          </cell>
        </row>
        <row r="52">
          <cell r="G52">
            <v>597</v>
          </cell>
          <cell r="I52">
            <v>2.0288879850238976E-2</v>
          </cell>
        </row>
        <row r="53">
          <cell r="G53">
            <v>600</v>
          </cell>
          <cell r="I53">
            <v>2.0444221123094772E-2</v>
          </cell>
        </row>
        <row r="54">
          <cell r="G54">
            <v>600</v>
          </cell>
          <cell r="I54">
            <v>2.1057552165716836E-2</v>
          </cell>
        </row>
        <row r="55">
          <cell r="G55">
            <v>600</v>
          </cell>
          <cell r="I55">
            <v>2.1421060215232539E-2</v>
          </cell>
        </row>
        <row r="56">
          <cell r="G56">
            <v>600</v>
          </cell>
          <cell r="I56">
            <v>2.166232661977836E-2</v>
          </cell>
        </row>
        <row r="57">
          <cell r="G57">
            <v>601</v>
          </cell>
          <cell r="I57">
            <v>2.2263818870976008E-2</v>
          </cell>
        </row>
        <row r="58">
          <cell r="G58">
            <v>605</v>
          </cell>
          <cell r="I58">
            <v>2.2989871537325977E-2</v>
          </cell>
        </row>
        <row r="59">
          <cell r="G59">
            <v>607</v>
          </cell>
          <cell r="I59">
            <v>2.3336446032762897E-2</v>
          </cell>
        </row>
        <row r="60">
          <cell r="G60">
            <v>608</v>
          </cell>
          <cell r="I60">
            <v>2.3679754654703424E-2</v>
          </cell>
        </row>
        <row r="61">
          <cell r="G61">
            <v>608</v>
          </cell>
          <cell r="I61">
            <v>2.4340244910613359E-2</v>
          </cell>
        </row>
        <row r="62">
          <cell r="G62">
            <v>608</v>
          </cell>
          <cell r="I62">
            <v>2.4824377997718229E-2</v>
          </cell>
        </row>
        <row r="63">
          <cell r="G63">
            <v>612</v>
          </cell>
          <cell r="I63">
            <v>2.5180292891354823E-2</v>
          </cell>
        </row>
        <row r="64">
          <cell r="G64">
            <v>615</v>
          </cell>
          <cell r="I64">
            <v>2.5800890502506356E-2</v>
          </cell>
        </row>
        <row r="65">
          <cell r="G65">
            <v>615</v>
          </cell>
          <cell r="I65">
            <v>2.6355419492825917E-2</v>
          </cell>
        </row>
        <row r="66">
          <cell r="G66">
            <v>635</v>
          </cell>
          <cell r="I66">
            <v>2.6629311973600675E-2</v>
          </cell>
        </row>
        <row r="67">
          <cell r="G67">
            <v>638</v>
          </cell>
          <cell r="I67">
            <v>2.6961288014508731E-2</v>
          </cell>
        </row>
        <row r="68">
          <cell r="G68">
            <v>640</v>
          </cell>
          <cell r="I68">
            <v>2.7179791280784713E-2</v>
          </cell>
        </row>
        <row r="69">
          <cell r="G69">
            <v>640</v>
          </cell>
          <cell r="I69">
            <v>2.7471972653139255E-2</v>
          </cell>
        </row>
        <row r="70">
          <cell r="G70">
            <v>646</v>
          </cell>
          <cell r="I70">
            <v>2.7848691160947854E-2</v>
          </cell>
        </row>
        <row r="71">
          <cell r="G71">
            <v>647</v>
          </cell>
          <cell r="I71">
            <v>2.8403220151267415E-2</v>
          </cell>
        </row>
        <row r="72">
          <cell r="G72">
            <v>648</v>
          </cell>
          <cell r="I72">
            <v>2.8721136606773511E-2</v>
          </cell>
        </row>
        <row r="73">
          <cell r="G73">
            <v>650</v>
          </cell>
          <cell r="I73">
            <v>2.9077051500410105E-2</v>
          </cell>
        </row>
        <row r="74">
          <cell r="G74">
            <v>657</v>
          </cell>
          <cell r="I74">
            <v>2.9363582911615893E-2</v>
          </cell>
        </row>
        <row r="75">
          <cell r="G75">
            <v>665</v>
          </cell>
          <cell r="I75">
            <v>2.963069870488564E-2</v>
          </cell>
        </row>
        <row r="76">
          <cell r="G76">
            <v>666</v>
          </cell>
          <cell r="I76">
            <v>3.0157990310245304E-2</v>
          </cell>
        </row>
        <row r="77">
          <cell r="G77">
            <v>670</v>
          </cell>
          <cell r="I77">
            <v>3.0624797938451825E-2</v>
          </cell>
        </row>
        <row r="78">
          <cell r="G78">
            <v>670</v>
          </cell>
          <cell r="I78">
            <v>3.0934076158559969E-2</v>
          </cell>
        </row>
        <row r="79">
          <cell r="G79">
            <v>670</v>
          </cell>
          <cell r="I79">
            <v>3.1289991052196563E-2</v>
          </cell>
        </row>
        <row r="80">
          <cell r="G80">
            <v>674</v>
          </cell>
          <cell r="I80">
            <v>3.1502697393016449E-2</v>
          </cell>
        </row>
        <row r="81">
          <cell r="G81">
            <v>676</v>
          </cell>
          <cell r="I81">
            <v>3.1946382636868526E-2</v>
          </cell>
        </row>
        <row r="82">
          <cell r="G82">
            <v>683</v>
          </cell>
          <cell r="I82">
            <v>3.2325583208534382E-2</v>
          </cell>
        </row>
        <row r="83">
          <cell r="G83">
            <v>684</v>
          </cell>
          <cell r="I83">
            <v>3.252354413051807E-2</v>
          </cell>
        </row>
        <row r="84">
          <cell r="G84">
            <v>692</v>
          </cell>
          <cell r="I84">
            <v>3.3252323801237521E-2</v>
          </cell>
        </row>
        <row r="85">
          <cell r="G85">
            <v>695</v>
          </cell>
          <cell r="I85">
            <v>3.3736456888342391E-2</v>
          </cell>
        </row>
        <row r="86">
          <cell r="G86">
            <v>699</v>
          </cell>
          <cell r="I86">
            <v>3.4022988299548175E-2</v>
          </cell>
        </row>
        <row r="87">
          <cell r="G87">
            <v>701</v>
          </cell>
          <cell r="I87">
            <v>3.4248480535106429E-2</v>
          </cell>
        </row>
        <row r="88">
          <cell r="G88">
            <v>701</v>
          </cell>
          <cell r="I88">
            <v>3.4398808692145268E-2</v>
          </cell>
        </row>
        <row r="89">
          <cell r="G89">
            <v>704</v>
          </cell>
          <cell r="I89">
            <v>3.4751065807465904E-2</v>
          </cell>
        </row>
        <row r="90">
          <cell r="G90">
            <v>712</v>
          </cell>
          <cell r="I90">
            <v>3.5294670450940036E-2</v>
          </cell>
        </row>
        <row r="91">
          <cell r="G91">
            <v>712</v>
          </cell>
          <cell r="I91">
            <v>3.5849199441259597E-2</v>
          </cell>
        </row>
        <row r="92">
          <cell r="G92">
            <v>717</v>
          </cell>
          <cell r="I92">
            <v>3.6201260604170449E-2</v>
          </cell>
        </row>
        <row r="93">
          <cell r="G93">
            <v>720</v>
          </cell>
          <cell r="I93">
            <v>3.6555624207896258E-2</v>
          </cell>
        </row>
        <row r="94">
          <cell r="G94">
            <v>720</v>
          </cell>
          <cell r="I94">
            <v>3.6785802971921834E-2</v>
          </cell>
        </row>
        <row r="95">
          <cell r="G95">
            <v>720</v>
          </cell>
          <cell r="I95">
            <v>3.6985233536978898E-2</v>
          </cell>
        </row>
        <row r="96">
          <cell r="G96">
            <v>720</v>
          </cell>
          <cell r="I96">
            <v>3.7440986183400138E-2</v>
          </cell>
        </row>
        <row r="97">
          <cell r="G97">
            <v>725</v>
          </cell>
          <cell r="I97">
            <v>3.7779265360156224E-2</v>
          </cell>
        </row>
        <row r="98">
          <cell r="G98">
            <v>725</v>
          </cell>
          <cell r="I98">
            <v>3.8036550874201838E-2</v>
          </cell>
        </row>
        <row r="99">
          <cell r="G99">
            <v>729</v>
          </cell>
          <cell r="I99">
            <v>3.8229384374796192E-2</v>
          </cell>
        </row>
        <row r="100">
          <cell r="G100">
            <v>730</v>
          </cell>
          <cell r="I100">
            <v>3.8515915786001977E-2</v>
          </cell>
        </row>
        <row r="101">
          <cell r="G101">
            <v>739</v>
          </cell>
          <cell r="I101">
            <v>3.8778769614358936E-2</v>
          </cell>
        </row>
        <row r="102">
          <cell r="G102">
            <v>741</v>
          </cell>
          <cell r="I102">
            <v>3.9312625625446344E-2</v>
          </cell>
        </row>
        <row r="103">
          <cell r="G103">
            <v>744</v>
          </cell>
          <cell r="I103">
            <v>3.9695957527085136E-2</v>
          </cell>
        </row>
        <row r="104">
          <cell r="G104">
            <v>744</v>
          </cell>
          <cell r="I104">
            <v>4.0022348924314367E-2</v>
          </cell>
        </row>
        <row r="105">
          <cell r="G105">
            <v>744</v>
          </cell>
          <cell r="I105">
            <v>4.0438257914079651E-2</v>
          </cell>
        </row>
        <row r="106">
          <cell r="G106">
            <v>746</v>
          </cell>
          <cell r="I106">
            <v>4.0759195302569905E-2</v>
          </cell>
        </row>
        <row r="107">
          <cell r="G107">
            <v>752</v>
          </cell>
          <cell r="I107">
            <v>4.1219193584536455E-2</v>
          </cell>
        </row>
        <row r="108">
          <cell r="G108">
            <v>753</v>
          </cell>
          <cell r="I108">
            <v>4.1504206364566421E-2</v>
          </cell>
        </row>
        <row r="109">
          <cell r="G109">
            <v>753</v>
          </cell>
          <cell r="I109">
            <v>4.3168755756695418E-2</v>
          </cell>
        </row>
        <row r="110">
          <cell r="G110">
            <v>754</v>
          </cell>
          <cell r="I110">
            <v>4.350737785016863E-2</v>
          </cell>
        </row>
        <row r="111">
          <cell r="G111">
            <v>755</v>
          </cell>
          <cell r="I111">
            <v>4.3933231424730421E-2</v>
          </cell>
        </row>
        <row r="112">
          <cell r="G112">
            <v>756</v>
          </cell>
          <cell r="I112">
            <v>4.4457028545448946E-2</v>
          </cell>
        </row>
        <row r="113">
          <cell r="G113">
            <v>756</v>
          </cell>
          <cell r="I113">
            <v>4.4771303552006564E-2</v>
          </cell>
        </row>
        <row r="114">
          <cell r="G114">
            <v>758</v>
          </cell>
          <cell r="I114">
            <v>4.4949309986927304E-2</v>
          </cell>
        </row>
        <row r="115">
          <cell r="G115">
            <v>760</v>
          </cell>
          <cell r="I115">
            <v>4.5223561713786664E-2</v>
          </cell>
        </row>
        <row r="116">
          <cell r="G116">
            <v>761</v>
          </cell>
          <cell r="I116">
            <v>4.5835668053847582E-2</v>
          </cell>
        </row>
        <row r="117">
          <cell r="G117">
            <v>761</v>
          </cell>
          <cell r="I117">
            <v>4.6022949569498074E-2</v>
          </cell>
        </row>
        <row r="118">
          <cell r="G118">
            <v>761</v>
          </cell>
          <cell r="I118">
            <v>4.6377411149428775E-2</v>
          </cell>
        </row>
        <row r="119">
          <cell r="G119">
            <v>761</v>
          </cell>
          <cell r="I119">
            <v>4.6697009529785512E-2</v>
          </cell>
        </row>
        <row r="120">
          <cell r="G120">
            <v>765</v>
          </cell>
          <cell r="I120">
            <v>4.7010647691011334E-2</v>
          </cell>
        </row>
        <row r="121">
          <cell r="G121">
            <v>765</v>
          </cell>
          <cell r="I121">
            <v>4.7324285852237157E-2</v>
          </cell>
        </row>
        <row r="122">
          <cell r="G122">
            <v>767</v>
          </cell>
          <cell r="I122">
            <v>4.7878635219514416E-2</v>
          </cell>
        </row>
        <row r="123">
          <cell r="G123">
            <v>767</v>
          </cell>
          <cell r="I123">
            <v>4.8076596141498104E-2</v>
          </cell>
        </row>
        <row r="124">
          <cell r="G124">
            <v>767</v>
          </cell>
          <cell r="I124">
            <v>4.8360645488846637E-2</v>
          </cell>
        </row>
        <row r="125">
          <cell r="G125">
            <v>768</v>
          </cell>
          <cell r="I125">
            <v>4.872929728911915E-2</v>
          </cell>
        </row>
        <row r="126">
          <cell r="G126">
            <v>770</v>
          </cell>
          <cell r="I126">
            <v>4.9081554404439787E-2</v>
          </cell>
        </row>
        <row r="127">
          <cell r="G127">
            <v>770</v>
          </cell>
          <cell r="I127">
            <v>4.9468691048701871E-2</v>
          </cell>
        </row>
        <row r="128">
          <cell r="G128">
            <v>775</v>
          </cell>
          <cell r="I128">
            <v>4.9735855830074067E-2</v>
          </cell>
        </row>
        <row r="129">
          <cell r="G129">
            <v>776</v>
          </cell>
          <cell r="I129">
            <v>4.995435909635005E-2</v>
          </cell>
        </row>
        <row r="130">
          <cell r="G130">
            <v>780</v>
          </cell>
          <cell r="I130">
            <v>5.0391953486131361E-2</v>
          </cell>
        </row>
        <row r="131">
          <cell r="G131">
            <v>784</v>
          </cell>
          <cell r="I131">
            <v>5.0940440610482599E-2</v>
          </cell>
        </row>
        <row r="132">
          <cell r="G132">
            <v>788</v>
          </cell>
          <cell r="I132">
            <v>5.1357753925851325E-2</v>
          </cell>
        </row>
        <row r="133">
          <cell r="G133">
            <v>790</v>
          </cell>
          <cell r="I133">
            <v>5.1664419447162359E-2</v>
          </cell>
        </row>
        <row r="134">
          <cell r="G134">
            <v>790</v>
          </cell>
          <cell r="I134">
            <v>5.2110750048546511E-2</v>
          </cell>
        </row>
        <row r="135">
          <cell r="G135">
            <v>790</v>
          </cell>
          <cell r="I135">
            <v>5.2413561839131803E-2</v>
          </cell>
        </row>
        <row r="136">
          <cell r="G136">
            <v>791</v>
          </cell>
          <cell r="I136">
            <v>5.2839415413693594E-2</v>
          </cell>
        </row>
        <row r="137">
          <cell r="G137">
            <v>791</v>
          </cell>
          <cell r="I137">
            <v>5.532651198739201E-2</v>
          </cell>
        </row>
        <row r="138">
          <cell r="G138">
            <v>792</v>
          </cell>
          <cell r="I138">
            <v>5.5678769102712647E-2</v>
          </cell>
        </row>
        <row r="139">
          <cell r="G139">
            <v>794</v>
          </cell>
          <cell r="I139">
            <v>5.5934013445823015E-2</v>
          </cell>
        </row>
        <row r="140">
          <cell r="G140">
            <v>795</v>
          </cell>
          <cell r="I140">
            <v>5.631590836312339E-2</v>
          </cell>
        </row>
        <row r="141">
          <cell r="G141">
            <v>795</v>
          </cell>
          <cell r="I141">
            <v>5.6662482858560306E-2</v>
          </cell>
        </row>
        <row r="142">
          <cell r="G142">
            <v>799</v>
          </cell>
          <cell r="I142">
            <v>5.7055171487766253E-2</v>
          </cell>
        </row>
        <row r="143">
          <cell r="G143">
            <v>799</v>
          </cell>
          <cell r="I143">
            <v>5.7419561323125978E-2</v>
          </cell>
        </row>
        <row r="144">
          <cell r="G144">
            <v>799</v>
          </cell>
          <cell r="I144">
            <v>5.7669270010659968E-2</v>
          </cell>
        </row>
        <row r="145">
          <cell r="G145">
            <v>800</v>
          </cell>
          <cell r="I145">
            <v>5.7975935531971001E-2</v>
          </cell>
        </row>
        <row r="146">
          <cell r="G146">
            <v>802</v>
          </cell>
          <cell r="I146">
            <v>5.8564380618550571E-2</v>
          </cell>
        </row>
        <row r="147">
          <cell r="G147">
            <v>804</v>
          </cell>
          <cell r="I147">
            <v>5.8897091480995312E-2</v>
          </cell>
        </row>
        <row r="148">
          <cell r="G148">
            <v>806</v>
          </cell>
          <cell r="I148">
            <v>5.9320054757512793E-2</v>
          </cell>
        </row>
        <row r="149">
          <cell r="G149">
            <v>806</v>
          </cell>
          <cell r="I149">
            <v>5.9858825908212267E-2</v>
          </cell>
        </row>
        <row r="150">
          <cell r="G150">
            <v>808</v>
          </cell>
          <cell r="I150">
            <v>6.0185217305441498E-2</v>
          </cell>
        </row>
        <row r="151">
          <cell r="G151">
            <v>811</v>
          </cell>
          <cell r="I151">
            <v>6.04770720904464E-2</v>
          </cell>
        </row>
        <row r="152">
          <cell r="G152">
            <v>816</v>
          </cell>
          <cell r="I152">
            <v>6.1160684730710776E-2</v>
          </cell>
        </row>
        <row r="153">
          <cell r="G153">
            <v>816</v>
          </cell>
          <cell r="I153">
            <v>6.1354253052841819E-2</v>
          </cell>
        </row>
        <row r="154">
          <cell r="G154">
            <v>816</v>
          </cell>
          <cell r="I154">
            <v>6.1640784464047603E-2</v>
          </cell>
        </row>
        <row r="155">
          <cell r="G155">
            <v>819</v>
          </cell>
          <cell r="I155">
            <v>6.2290529996154413E-2</v>
          </cell>
        </row>
        <row r="156">
          <cell r="G156">
            <v>822</v>
          </cell>
          <cell r="I156">
            <v>6.2782011298626164E-2</v>
          </cell>
        </row>
        <row r="157">
          <cell r="G157">
            <v>822</v>
          </cell>
          <cell r="I157">
            <v>6.3268152897931321E-2</v>
          </cell>
        </row>
        <row r="158">
          <cell r="G158">
            <v>823</v>
          </cell>
          <cell r="I158">
            <v>6.3553133019226327E-2</v>
          </cell>
        </row>
        <row r="159">
          <cell r="G159">
            <v>824</v>
          </cell>
          <cell r="I159">
            <v>6.3815986847583286E-2</v>
          </cell>
        </row>
        <row r="160">
          <cell r="G160">
            <v>825</v>
          </cell>
          <cell r="I160">
            <v>6.4142378244812517E-2</v>
          </cell>
        </row>
        <row r="161">
          <cell r="G161">
            <v>825</v>
          </cell>
          <cell r="I161">
            <v>6.4405444354946745E-2</v>
          </cell>
        </row>
        <row r="162">
          <cell r="G162">
            <v>826</v>
          </cell>
          <cell r="I162">
            <v>6.4636472246081378E-2</v>
          </cell>
        </row>
        <row r="163">
          <cell r="G163">
            <v>827</v>
          </cell>
          <cell r="I163">
            <v>6.4966717374036351E-2</v>
          </cell>
        </row>
        <row r="164">
          <cell r="G164">
            <v>830</v>
          </cell>
          <cell r="I164">
            <v>6.5404246446347736E-2</v>
          </cell>
        </row>
        <row r="165">
          <cell r="G165">
            <v>832</v>
          </cell>
          <cell r="I165">
            <v>6.5662740333587016E-2</v>
          </cell>
        </row>
        <row r="166">
          <cell r="G166">
            <v>840</v>
          </cell>
          <cell r="I166">
            <v>6.6002554470886404E-2</v>
          </cell>
        </row>
        <row r="167">
          <cell r="G167">
            <v>840</v>
          </cell>
          <cell r="I167">
            <v>6.6186864041655177E-2</v>
          </cell>
        </row>
        <row r="168">
          <cell r="G168">
            <v>840</v>
          </cell>
          <cell r="I168">
            <v>6.6545016058636802E-2</v>
          </cell>
        </row>
        <row r="169">
          <cell r="G169">
            <v>840</v>
          </cell>
          <cell r="I169">
            <v>6.6907707639778408E-2</v>
          </cell>
        </row>
        <row r="170">
          <cell r="G170">
            <v>843</v>
          </cell>
          <cell r="I170">
            <v>6.7184963970254447E-2</v>
          </cell>
        </row>
        <row r="171">
          <cell r="G171">
            <v>845</v>
          </cell>
          <cell r="I171">
            <v>6.7476818755259349E-2</v>
          </cell>
        </row>
        <row r="172">
          <cell r="G172">
            <v>845</v>
          </cell>
          <cell r="I172">
            <v>6.7763350166465133E-2</v>
          </cell>
        </row>
        <row r="173">
          <cell r="G173">
            <v>846</v>
          </cell>
          <cell r="I173">
            <v>6.8269446252833224E-2</v>
          </cell>
        </row>
        <row r="174">
          <cell r="G174">
            <v>850</v>
          </cell>
          <cell r="I174">
            <v>6.8587411696441766E-2</v>
          </cell>
        </row>
        <row r="175">
          <cell r="G175">
            <v>850</v>
          </cell>
          <cell r="I175">
            <v>6.8780980018572802E-2</v>
          </cell>
        </row>
        <row r="176">
          <cell r="G176">
            <v>851</v>
          </cell>
          <cell r="I176">
            <v>6.9638794351134625E-2</v>
          </cell>
        </row>
        <row r="177">
          <cell r="G177">
            <v>851</v>
          </cell>
          <cell r="I177">
            <v>7.4648655051680085E-2</v>
          </cell>
        </row>
        <row r="178">
          <cell r="G178">
            <v>854</v>
          </cell>
          <cell r="I178">
            <v>7.4868285044312324E-2</v>
          </cell>
        </row>
        <row r="179">
          <cell r="G179">
            <v>854</v>
          </cell>
          <cell r="I179">
            <v>7.5142177525087075E-2</v>
          </cell>
        </row>
        <row r="180">
          <cell r="G180">
            <v>854</v>
          </cell>
          <cell r="I180">
            <v>7.5443552331333957E-2</v>
          </cell>
        </row>
        <row r="181">
          <cell r="G181">
            <v>855</v>
          </cell>
          <cell r="I181">
            <v>7.6161228032165684E-2</v>
          </cell>
        </row>
        <row r="182">
          <cell r="G182">
            <v>858</v>
          </cell>
          <cell r="I182">
            <v>7.6659273740365172E-2</v>
          </cell>
        </row>
        <row r="183">
          <cell r="G183">
            <v>860</v>
          </cell>
          <cell r="I183">
            <v>7.7024414726629062E-2</v>
          </cell>
        </row>
        <row r="184">
          <cell r="G184">
            <v>864</v>
          </cell>
          <cell r="I184">
            <v>7.7476183007384708E-2</v>
          </cell>
        </row>
        <row r="185">
          <cell r="G185">
            <v>867</v>
          </cell>
          <cell r="I185">
            <v>7.7913434480448893E-2</v>
          </cell>
        </row>
        <row r="186">
          <cell r="G186">
            <v>867</v>
          </cell>
          <cell r="I186">
            <v>7.8388945661523296E-2</v>
          </cell>
        </row>
        <row r="187">
          <cell r="G187">
            <v>868</v>
          </cell>
          <cell r="I187">
            <v>7.8940698659370923E-2</v>
          </cell>
        </row>
        <row r="188">
          <cell r="G188">
            <v>868</v>
          </cell>
          <cell r="I188">
            <v>7.9243510449956214E-2</v>
          </cell>
        </row>
        <row r="189">
          <cell r="G189">
            <v>869</v>
          </cell>
          <cell r="I189">
            <v>7.9609206634714491E-2</v>
          </cell>
        </row>
        <row r="190">
          <cell r="G190">
            <v>870</v>
          </cell>
          <cell r="I190">
            <v>7.9858196830079275E-2</v>
          </cell>
        </row>
        <row r="191">
          <cell r="G191">
            <v>871</v>
          </cell>
          <cell r="I191">
            <v>8.0150051615084178E-2</v>
          </cell>
        </row>
        <row r="192">
          <cell r="G192">
            <v>873</v>
          </cell>
          <cell r="I192">
            <v>8.081054187099411E-2</v>
          </cell>
        </row>
        <row r="193">
          <cell r="G193">
            <v>873</v>
          </cell>
          <cell r="I193">
            <v>8.1199719686191441E-2</v>
          </cell>
        </row>
        <row r="194">
          <cell r="G194">
            <v>875</v>
          </cell>
          <cell r="I194">
            <v>8.17540690534687E-2</v>
          </cell>
        </row>
        <row r="195">
          <cell r="G195">
            <v>875</v>
          </cell>
          <cell r="I195">
            <v>8.1953499618525757E-2</v>
          </cell>
        </row>
        <row r="196">
          <cell r="G196">
            <v>876</v>
          </cell>
          <cell r="I196">
            <v>8.218256798556256E-2</v>
          </cell>
        </row>
        <row r="197">
          <cell r="G197">
            <v>876</v>
          </cell>
          <cell r="I197">
            <v>8.2560641830872167E-2</v>
          </cell>
        </row>
        <row r="198">
          <cell r="G198">
            <v>877</v>
          </cell>
          <cell r="I198">
            <v>8.289088695882714E-2</v>
          </cell>
        </row>
        <row r="199">
          <cell r="G199">
            <v>877</v>
          </cell>
          <cell r="I199">
            <v>8.3221132086782112E-2</v>
          </cell>
        </row>
        <row r="200">
          <cell r="G200">
            <v>877</v>
          </cell>
          <cell r="I200">
            <v>8.3705265173886989E-2</v>
          </cell>
        </row>
        <row r="201">
          <cell r="G201">
            <v>877</v>
          </cell>
          <cell r="I201">
            <v>8.4189398260991866E-2</v>
          </cell>
        </row>
        <row r="202">
          <cell r="G202">
            <v>880</v>
          </cell>
          <cell r="I202">
            <v>8.4751553065925495E-2</v>
          </cell>
        </row>
        <row r="203">
          <cell r="G203">
            <v>880</v>
          </cell>
          <cell r="I203">
            <v>8.5153369811553858E-2</v>
          </cell>
        </row>
        <row r="204">
          <cell r="G204">
            <v>884</v>
          </cell>
          <cell r="I204">
            <v>8.5395909906763268E-2</v>
          </cell>
        </row>
        <row r="205">
          <cell r="G205">
            <v>884</v>
          </cell>
          <cell r="I205">
            <v>8.5630007718984505E-2</v>
          </cell>
        </row>
        <row r="206">
          <cell r="G206">
            <v>886</v>
          </cell>
          <cell r="I206">
            <v>8.5962767569531695E-2</v>
          </cell>
        </row>
        <row r="207">
          <cell r="G207">
            <v>889</v>
          </cell>
          <cell r="I207">
            <v>8.62851092836254E-2</v>
          </cell>
        </row>
        <row r="208">
          <cell r="G208">
            <v>891</v>
          </cell>
          <cell r="I208">
            <v>8.6479298121720755E-2</v>
          </cell>
        </row>
        <row r="209">
          <cell r="G209">
            <v>891</v>
          </cell>
          <cell r="I209">
            <v>8.69307888032292E-2</v>
          </cell>
        </row>
        <row r="210">
          <cell r="G210">
            <v>893</v>
          </cell>
          <cell r="I210">
            <v>8.7364709085327077E-2</v>
          </cell>
        </row>
        <row r="211">
          <cell r="G211">
            <v>896</v>
          </cell>
          <cell r="I211">
            <v>8.7638601566101829E-2</v>
          </cell>
        </row>
        <row r="212">
          <cell r="G212">
            <v>896</v>
          </cell>
          <cell r="I212">
            <v>8.7888310253635818E-2</v>
          </cell>
        </row>
        <row r="213">
          <cell r="G213">
            <v>897</v>
          </cell>
          <cell r="I213">
            <v>8.8276198048802074E-2</v>
          </cell>
        </row>
        <row r="214">
          <cell r="G214">
            <v>900</v>
          </cell>
          <cell r="I214">
            <v>8.8817369616521397E-2</v>
          </cell>
        </row>
        <row r="215">
          <cell r="G215">
            <v>900</v>
          </cell>
          <cell r="I215">
            <v>8.912403513783243E-2</v>
          </cell>
        </row>
        <row r="216">
          <cell r="G216">
            <v>900</v>
          </cell>
          <cell r="I216">
            <v>8.9562723595235039E-2</v>
          </cell>
        </row>
        <row r="217">
          <cell r="G217">
            <v>900</v>
          </cell>
          <cell r="I217">
            <v>8.9778222257894336E-2</v>
          </cell>
        </row>
        <row r="218">
          <cell r="G218">
            <v>900</v>
          </cell>
          <cell r="I218">
            <v>8.9962531828663109E-2</v>
          </cell>
        </row>
        <row r="219">
          <cell r="G219">
            <v>900</v>
          </cell>
          <cell r="I219">
            <v>9.0571355965860148E-2</v>
          </cell>
        </row>
        <row r="220">
          <cell r="G220">
            <v>900</v>
          </cell>
          <cell r="I220">
            <v>9.0901601093815121E-2</v>
          </cell>
        </row>
        <row r="221">
          <cell r="G221">
            <v>900</v>
          </cell>
          <cell r="I221">
            <v>9.1471561336405119E-2</v>
          </cell>
        </row>
        <row r="222">
          <cell r="G222">
            <v>900</v>
          </cell>
          <cell r="I222">
            <v>9.1763742708759657E-2</v>
          </cell>
        </row>
        <row r="223">
          <cell r="G223">
            <v>900</v>
          </cell>
          <cell r="I223">
            <v>9.5092460021860989E-2</v>
          </cell>
        </row>
        <row r="224">
          <cell r="G224">
            <v>902</v>
          </cell>
          <cell r="I224">
            <v>9.5607912835796241E-2</v>
          </cell>
        </row>
        <row r="225">
          <cell r="G225">
            <v>903</v>
          </cell>
          <cell r="I225">
            <v>9.5801481157927276E-2</v>
          </cell>
        </row>
        <row r="226">
          <cell r="G226">
            <v>905</v>
          </cell>
          <cell r="I226">
            <v>9.6083130088255961E-2</v>
          </cell>
        </row>
        <row r="227">
          <cell r="G227">
            <v>905</v>
          </cell>
          <cell r="I227">
            <v>9.6395265947673447E-2</v>
          </cell>
        </row>
        <row r="228">
          <cell r="G228">
            <v>908</v>
          </cell>
          <cell r="I228">
            <v>9.7366324443722604E-2</v>
          </cell>
        </row>
        <row r="229">
          <cell r="G229">
            <v>910</v>
          </cell>
          <cell r="I229">
            <v>9.8049937083986988E-2</v>
          </cell>
        </row>
        <row r="230">
          <cell r="G230">
            <v>912</v>
          </cell>
          <cell r="I230">
            <v>9.8412726641333478E-2</v>
          </cell>
        </row>
        <row r="231">
          <cell r="G231">
            <v>912</v>
          </cell>
          <cell r="I231">
            <v>9.8755039171857614E-2</v>
          </cell>
        </row>
        <row r="232">
          <cell r="G232">
            <v>914</v>
          </cell>
          <cell r="I232">
            <v>9.9066244257328628E-2</v>
          </cell>
        </row>
        <row r="233">
          <cell r="G233">
            <v>914</v>
          </cell>
          <cell r="I233">
            <v>9.9944339664303036E-2</v>
          </cell>
        </row>
        <row r="234">
          <cell r="G234">
            <v>918</v>
          </cell>
          <cell r="I234">
            <v>0.1003406370837225</v>
          </cell>
        </row>
        <row r="235">
          <cell r="G235">
            <v>920</v>
          </cell>
          <cell r="I235">
            <v>0.10064730260503353</v>
          </cell>
        </row>
        <row r="236">
          <cell r="G236">
            <v>921</v>
          </cell>
          <cell r="I236">
            <v>0.10100176418496423</v>
          </cell>
        </row>
        <row r="237">
          <cell r="G237">
            <v>921</v>
          </cell>
          <cell r="I237">
            <v>0.10307191278442247</v>
          </cell>
        </row>
        <row r="238">
          <cell r="G238">
            <v>922</v>
          </cell>
          <cell r="I238">
            <v>0.10335844419562826</v>
          </cell>
        </row>
        <row r="239">
          <cell r="G239">
            <v>923</v>
          </cell>
          <cell r="I239">
            <v>0.10360098429083767</v>
          </cell>
        </row>
        <row r="240">
          <cell r="G240">
            <v>923</v>
          </cell>
          <cell r="I240">
            <v>0.10397554732213865</v>
          </cell>
        </row>
        <row r="241">
          <cell r="G241">
            <v>924</v>
          </cell>
          <cell r="I241">
            <v>0.10458887836476072</v>
          </cell>
        </row>
        <row r="242">
          <cell r="G242">
            <v>924</v>
          </cell>
          <cell r="I242">
            <v>0.10482297617698196</v>
          </cell>
        </row>
        <row r="243">
          <cell r="G243">
            <v>925</v>
          </cell>
          <cell r="I243">
            <v>0.10531834386891441</v>
          </cell>
        </row>
        <row r="244">
          <cell r="G244">
            <v>925</v>
          </cell>
          <cell r="I244">
            <v>0.10592354288653046</v>
          </cell>
        </row>
        <row r="245">
          <cell r="G245">
            <v>926</v>
          </cell>
          <cell r="I245">
            <v>0.10611773172462581</v>
          </cell>
        </row>
        <row r="246">
          <cell r="G246">
            <v>926</v>
          </cell>
          <cell r="I246">
            <v>0.10672983806468672</v>
          </cell>
        </row>
        <row r="247">
          <cell r="G247">
            <v>932</v>
          </cell>
          <cell r="I247">
            <v>0.10707113817442697</v>
          </cell>
        </row>
        <row r="248">
          <cell r="G248">
            <v>934</v>
          </cell>
          <cell r="I248">
            <v>0.10736149065762353</v>
          </cell>
        </row>
        <row r="249">
          <cell r="G249">
            <v>936</v>
          </cell>
          <cell r="I249">
            <v>0.10761119934515752</v>
          </cell>
        </row>
        <row r="250">
          <cell r="G250">
            <v>936</v>
          </cell>
          <cell r="I250">
            <v>0.10795351187568165</v>
          </cell>
        </row>
        <row r="251">
          <cell r="G251">
            <v>936</v>
          </cell>
          <cell r="I251">
            <v>0.10828622273812639</v>
          </cell>
        </row>
        <row r="252">
          <cell r="G252">
            <v>938</v>
          </cell>
          <cell r="I252">
            <v>0.10856715317628587</v>
          </cell>
        </row>
        <row r="253">
          <cell r="G253">
            <v>942</v>
          </cell>
          <cell r="I253">
            <v>0.10907826237847093</v>
          </cell>
        </row>
        <row r="254">
          <cell r="G254">
            <v>942</v>
          </cell>
          <cell r="I254">
            <v>0.10947940962003253</v>
          </cell>
        </row>
        <row r="255">
          <cell r="G255">
            <v>942</v>
          </cell>
          <cell r="I255">
            <v>0.10978999418953922</v>
          </cell>
        </row>
        <row r="256">
          <cell r="G256">
            <v>945</v>
          </cell>
          <cell r="I256">
            <v>0.11018268281874517</v>
          </cell>
        </row>
        <row r="257">
          <cell r="G257">
            <v>950</v>
          </cell>
          <cell r="I257">
            <v>0.11037687165684053</v>
          </cell>
        </row>
        <row r="258">
          <cell r="G258">
            <v>950</v>
          </cell>
          <cell r="I258">
            <v>0.11075558234748192</v>
          </cell>
        </row>
        <row r="259">
          <cell r="G259">
            <v>950</v>
          </cell>
          <cell r="I259">
            <v>0.11112124587350525</v>
          </cell>
        </row>
        <row r="260">
          <cell r="G260">
            <v>952</v>
          </cell>
          <cell r="I260">
            <v>0.11131641447364952</v>
          </cell>
        </row>
        <row r="261">
          <cell r="G261">
            <v>953</v>
          </cell>
          <cell r="I261">
            <v>0.11157374897579758</v>
          </cell>
        </row>
        <row r="262">
          <cell r="G262">
            <v>954</v>
          </cell>
          <cell r="I262">
            <v>0.11185730844212165</v>
          </cell>
        </row>
        <row r="263">
          <cell r="G263">
            <v>956</v>
          </cell>
          <cell r="I263">
            <v>0.11229426598657116</v>
          </cell>
        </row>
        <row r="264">
          <cell r="G264">
            <v>958</v>
          </cell>
          <cell r="I264">
            <v>0.1125715223170472</v>
          </cell>
        </row>
        <row r="265">
          <cell r="G265">
            <v>959</v>
          </cell>
          <cell r="I265">
            <v>0.11297528225740591</v>
          </cell>
        </row>
        <row r="266">
          <cell r="G266">
            <v>960</v>
          </cell>
          <cell r="I266">
            <v>0.11338416961915396</v>
          </cell>
        </row>
        <row r="267">
          <cell r="G267">
            <v>960</v>
          </cell>
          <cell r="I267">
            <v>0.11376750152079275</v>
          </cell>
        </row>
        <row r="268">
          <cell r="G268">
            <v>960</v>
          </cell>
          <cell r="I268">
            <v>0.1140994775617008</v>
          </cell>
        </row>
        <row r="269">
          <cell r="G269">
            <v>960</v>
          </cell>
          <cell r="I269">
            <v>0.11437337004247555</v>
          </cell>
        </row>
        <row r="270">
          <cell r="G270">
            <v>960</v>
          </cell>
          <cell r="I270">
            <v>0.1146567662151248</v>
          </cell>
        </row>
        <row r="271">
          <cell r="G271">
            <v>960</v>
          </cell>
          <cell r="I271">
            <v>0.11494032568144887</v>
          </cell>
        </row>
        <row r="272">
          <cell r="G272">
            <v>961</v>
          </cell>
          <cell r="I272">
            <v>0.11537757715451305</v>
          </cell>
        </row>
        <row r="273">
          <cell r="G273">
            <v>961</v>
          </cell>
          <cell r="I273">
            <v>0.11567996438154381</v>
          </cell>
        </row>
        <row r="274">
          <cell r="G274">
            <v>962</v>
          </cell>
          <cell r="I274">
            <v>0.11598662990285484</v>
          </cell>
        </row>
        <row r="275">
          <cell r="G275">
            <v>964</v>
          </cell>
          <cell r="I275">
            <v>0.11627316131406062</v>
          </cell>
        </row>
        <row r="276">
          <cell r="G276">
            <v>965</v>
          </cell>
          <cell r="I276">
            <v>0.11668085663198248</v>
          </cell>
        </row>
        <row r="277">
          <cell r="G277">
            <v>965</v>
          </cell>
          <cell r="I277">
            <v>0.11738664455328734</v>
          </cell>
        </row>
        <row r="278">
          <cell r="G278">
            <v>966</v>
          </cell>
          <cell r="I278">
            <v>0.11764487717064691</v>
          </cell>
        </row>
        <row r="279">
          <cell r="G279">
            <v>969</v>
          </cell>
          <cell r="I279">
            <v>0.11788335125335331</v>
          </cell>
        </row>
        <row r="280">
          <cell r="G280">
            <v>973</v>
          </cell>
          <cell r="I280">
            <v>0.11842948694878715</v>
          </cell>
        </row>
        <row r="281">
          <cell r="G281">
            <v>974</v>
          </cell>
          <cell r="I281">
            <v>0.11886649348133911</v>
          </cell>
        </row>
        <row r="282">
          <cell r="G282">
            <v>974</v>
          </cell>
          <cell r="I282">
            <v>0.11914035330337891</v>
          </cell>
        </row>
        <row r="283">
          <cell r="G283">
            <v>975</v>
          </cell>
          <cell r="I283">
            <v>0.11946919410573043</v>
          </cell>
        </row>
        <row r="284">
          <cell r="G284">
            <v>979</v>
          </cell>
          <cell r="I284">
            <v>0.12007439312334647</v>
          </cell>
        </row>
        <row r="285">
          <cell r="G285">
            <v>979</v>
          </cell>
          <cell r="I285">
            <v>0.1236089141254712</v>
          </cell>
        </row>
        <row r="286">
          <cell r="G286">
            <v>980</v>
          </cell>
          <cell r="I286">
            <v>0.12406891240743775</v>
          </cell>
        </row>
        <row r="287">
          <cell r="G287">
            <v>980</v>
          </cell>
          <cell r="I287">
            <v>0.12440753450091097</v>
          </cell>
        </row>
        <row r="288">
          <cell r="G288">
            <v>980</v>
          </cell>
          <cell r="I288">
            <v>0.1247602488385211</v>
          </cell>
        </row>
        <row r="289">
          <cell r="G289">
            <v>986</v>
          </cell>
          <cell r="I289">
            <v>0.12506691435983214</v>
          </cell>
        </row>
        <row r="290">
          <cell r="G290">
            <v>988</v>
          </cell>
          <cell r="I290">
            <v>0.1255184050413406</v>
          </cell>
        </row>
        <row r="291">
          <cell r="G291">
            <v>989</v>
          </cell>
          <cell r="I291">
            <v>0.12586497953677753</v>
          </cell>
        </row>
        <row r="292">
          <cell r="G292">
            <v>990</v>
          </cell>
          <cell r="I292">
            <v>0.12606294045876121</v>
          </cell>
        </row>
        <row r="293">
          <cell r="G293">
            <v>990</v>
          </cell>
          <cell r="I293">
            <v>0.12642860398478453</v>
          </cell>
        </row>
        <row r="294">
          <cell r="G294">
            <v>992</v>
          </cell>
          <cell r="I294">
            <v>0.12683749134653258</v>
          </cell>
        </row>
        <row r="295">
          <cell r="G295">
            <v>992</v>
          </cell>
          <cell r="I295">
            <v>0.12703265994667684</v>
          </cell>
        </row>
        <row r="296">
          <cell r="G296">
            <v>992</v>
          </cell>
          <cell r="I296">
            <v>0.12740743525975509</v>
          </cell>
        </row>
        <row r="297">
          <cell r="G297">
            <v>995</v>
          </cell>
          <cell r="I297">
            <v>0.12773768038771005</v>
          </cell>
        </row>
        <row r="298">
          <cell r="G298">
            <v>997</v>
          </cell>
          <cell r="I298">
            <v>0.12820982771908318</v>
          </cell>
        </row>
        <row r="299">
          <cell r="G299">
            <v>997</v>
          </cell>
          <cell r="I299">
            <v>0.12856546501347257</v>
          </cell>
        </row>
        <row r="300">
          <cell r="G300">
            <v>998</v>
          </cell>
          <cell r="I300">
            <v>0.12880800510868198</v>
          </cell>
        </row>
        <row r="301">
          <cell r="G301">
            <v>1000</v>
          </cell>
          <cell r="I301">
            <v>0.12899528662433246</v>
          </cell>
        </row>
        <row r="302">
          <cell r="G302">
            <v>1001</v>
          </cell>
          <cell r="I302">
            <v>0.12917667323832197</v>
          </cell>
        </row>
        <row r="303">
          <cell r="G303">
            <v>1001</v>
          </cell>
          <cell r="I303">
            <v>0.12951529533179518</v>
          </cell>
        </row>
        <row r="304">
          <cell r="G304">
            <v>1002</v>
          </cell>
          <cell r="I304">
            <v>0.12971472589685223</v>
          </cell>
        </row>
        <row r="305">
          <cell r="G305">
            <v>1003</v>
          </cell>
          <cell r="I305">
            <v>0.12989336917710478</v>
          </cell>
        </row>
        <row r="306">
          <cell r="G306">
            <v>1008</v>
          </cell>
          <cell r="I306">
            <v>0.13025802028234423</v>
          </cell>
        </row>
        <row r="307">
          <cell r="G307">
            <v>1008</v>
          </cell>
          <cell r="I307">
            <v>0.13079066792023797</v>
          </cell>
        </row>
        <row r="308">
          <cell r="G308">
            <v>1010</v>
          </cell>
          <cell r="I308">
            <v>0.13133050047982378</v>
          </cell>
        </row>
        <row r="309">
          <cell r="G309">
            <v>1010</v>
          </cell>
          <cell r="I309">
            <v>0.13169931557377113</v>
          </cell>
        </row>
        <row r="310">
          <cell r="G310">
            <v>1011</v>
          </cell>
          <cell r="I310">
            <v>0.13248206380401842</v>
          </cell>
        </row>
        <row r="311">
          <cell r="G311">
            <v>1012</v>
          </cell>
          <cell r="I311">
            <v>0.13289487021396212</v>
          </cell>
        </row>
        <row r="312">
          <cell r="G312">
            <v>1013</v>
          </cell>
          <cell r="I312">
            <v>0.13341866733468066</v>
          </cell>
        </row>
        <row r="313">
          <cell r="G313">
            <v>1014</v>
          </cell>
          <cell r="I313">
            <v>0.13374985956594959</v>
          </cell>
        </row>
        <row r="314">
          <cell r="G314">
            <v>1014</v>
          </cell>
          <cell r="I314">
            <v>0.13407535284796732</v>
          </cell>
        </row>
        <row r="315">
          <cell r="G315">
            <v>1015</v>
          </cell>
          <cell r="I315">
            <v>0.13431003851741791</v>
          </cell>
        </row>
        <row r="316">
          <cell r="G316">
            <v>1019</v>
          </cell>
          <cell r="I316">
            <v>0.13479709456130204</v>
          </cell>
        </row>
        <row r="317">
          <cell r="G317">
            <v>1019</v>
          </cell>
          <cell r="I317">
            <v>0.13511136956785966</v>
          </cell>
        </row>
        <row r="318">
          <cell r="G318">
            <v>1019</v>
          </cell>
          <cell r="I318">
            <v>0.13694681803817677</v>
          </cell>
        </row>
        <row r="319">
          <cell r="G319">
            <v>1025</v>
          </cell>
          <cell r="I319">
            <v>0.13728019840468828</v>
          </cell>
        </row>
        <row r="320">
          <cell r="G320">
            <v>1026</v>
          </cell>
          <cell r="I320">
            <v>0.13755668725489267</v>
          </cell>
        </row>
        <row r="321">
          <cell r="G321">
            <v>1026</v>
          </cell>
          <cell r="I321">
            <v>0.13803422327753484</v>
          </cell>
        </row>
        <row r="322">
          <cell r="G322">
            <v>1026</v>
          </cell>
          <cell r="I322">
            <v>0.13842238867194828</v>
          </cell>
        </row>
        <row r="323">
          <cell r="G323">
            <v>1040</v>
          </cell>
          <cell r="I323">
            <v>0.13888032945361212</v>
          </cell>
        </row>
        <row r="324">
          <cell r="G324">
            <v>1040</v>
          </cell>
          <cell r="I324">
            <v>0.13926746609787419</v>
          </cell>
        </row>
        <row r="325">
          <cell r="G325">
            <v>1040</v>
          </cell>
          <cell r="I325">
            <v>0.14194196037728668</v>
          </cell>
        </row>
        <row r="326">
          <cell r="G326">
            <v>1041</v>
          </cell>
          <cell r="I326">
            <v>0.14233229757757523</v>
          </cell>
        </row>
        <row r="327">
          <cell r="G327">
            <v>1042</v>
          </cell>
          <cell r="I327">
            <v>0.14268793487196463</v>
          </cell>
        </row>
        <row r="328">
          <cell r="G328">
            <v>1042</v>
          </cell>
          <cell r="I328">
            <v>0.14339682537309106</v>
          </cell>
        </row>
        <row r="329">
          <cell r="G329">
            <v>1042</v>
          </cell>
          <cell r="I329">
            <v>0.14376074165679381</v>
          </cell>
        </row>
        <row r="330">
          <cell r="G330">
            <v>1043</v>
          </cell>
          <cell r="I330">
            <v>0.14395870257877749</v>
          </cell>
        </row>
        <row r="331">
          <cell r="G331">
            <v>1045</v>
          </cell>
          <cell r="I331">
            <v>0.14423295430563685</v>
          </cell>
        </row>
        <row r="332">
          <cell r="G332">
            <v>1050</v>
          </cell>
          <cell r="I332">
            <v>0.14478730367291409</v>
          </cell>
        </row>
        <row r="333">
          <cell r="G333">
            <v>1050</v>
          </cell>
          <cell r="I333">
            <v>0.14498673423797115</v>
          </cell>
        </row>
        <row r="334">
          <cell r="G334">
            <v>1050</v>
          </cell>
          <cell r="I334">
            <v>0.14519989780108053</v>
          </cell>
        </row>
        <row r="335">
          <cell r="G335">
            <v>1053</v>
          </cell>
          <cell r="I335">
            <v>0.1456822183283949</v>
          </cell>
        </row>
        <row r="336">
          <cell r="G336">
            <v>1054</v>
          </cell>
          <cell r="I336">
            <v>0.14592475842360431</v>
          </cell>
        </row>
        <row r="337">
          <cell r="G337">
            <v>1054</v>
          </cell>
          <cell r="I337">
            <v>0.14618782453373852</v>
          </cell>
        </row>
        <row r="338">
          <cell r="G338">
            <v>1057</v>
          </cell>
          <cell r="I338">
            <v>0.14648949326860009</v>
          </cell>
        </row>
        <row r="339">
          <cell r="G339">
            <v>1058</v>
          </cell>
          <cell r="I339">
            <v>0.14668745419058377</v>
          </cell>
        </row>
        <row r="340">
          <cell r="G340">
            <v>1058</v>
          </cell>
          <cell r="I340">
            <v>0.14695052030071798</v>
          </cell>
        </row>
        <row r="341">
          <cell r="G341">
            <v>1060</v>
          </cell>
          <cell r="I341">
            <v>0.14744716168331404</v>
          </cell>
        </row>
        <row r="342">
          <cell r="G342">
            <v>1063</v>
          </cell>
          <cell r="I342">
            <v>0.14800169067363358</v>
          </cell>
        </row>
        <row r="343">
          <cell r="G343">
            <v>1063</v>
          </cell>
          <cell r="I343">
            <v>0.14837137122405747</v>
          </cell>
        </row>
        <row r="344">
          <cell r="G344">
            <v>1064</v>
          </cell>
          <cell r="I344">
            <v>0.1486620176358687</v>
          </cell>
        </row>
        <row r="345">
          <cell r="G345">
            <v>1064</v>
          </cell>
          <cell r="I345">
            <v>0.14950384551766568</v>
          </cell>
        </row>
        <row r="346">
          <cell r="G346">
            <v>1064</v>
          </cell>
          <cell r="I346">
            <v>0.14977809724452504</v>
          </cell>
        </row>
        <row r="347">
          <cell r="G347">
            <v>1064</v>
          </cell>
          <cell r="I347">
            <v>0.15009769562488179</v>
          </cell>
        </row>
        <row r="348">
          <cell r="G348">
            <v>1065</v>
          </cell>
          <cell r="I348">
            <v>0.15053800068966511</v>
          </cell>
        </row>
        <row r="349">
          <cell r="G349">
            <v>1065</v>
          </cell>
          <cell r="I349">
            <v>0.1509036968744234</v>
          </cell>
        </row>
        <row r="350">
          <cell r="G350">
            <v>1065</v>
          </cell>
          <cell r="I350">
            <v>0.15123488910569233</v>
          </cell>
        </row>
        <row r="351">
          <cell r="G351">
            <v>1066</v>
          </cell>
          <cell r="I351">
            <v>0.15148387930105711</v>
          </cell>
        </row>
        <row r="352">
          <cell r="G352">
            <v>1066</v>
          </cell>
          <cell r="I352">
            <v>0.15176747142611616</v>
          </cell>
        </row>
        <row r="353">
          <cell r="G353">
            <v>1066</v>
          </cell>
          <cell r="I353">
            <v>0.15230514850919435</v>
          </cell>
        </row>
        <row r="354">
          <cell r="G354">
            <v>1066</v>
          </cell>
          <cell r="I354">
            <v>0.15281552288984271</v>
          </cell>
        </row>
        <row r="355">
          <cell r="G355">
            <v>1071</v>
          </cell>
          <cell r="I355">
            <v>0.15325252942239467</v>
          </cell>
        </row>
        <row r="356">
          <cell r="G356">
            <v>1071</v>
          </cell>
          <cell r="I356">
            <v>0.15362709245369566</v>
          </cell>
        </row>
        <row r="357">
          <cell r="G357">
            <v>1074</v>
          </cell>
          <cell r="I357">
            <v>0.15394943416778936</v>
          </cell>
        </row>
        <row r="358">
          <cell r="G358">
            <v>1076</v>
          </cell>
          <cell r="I358">
            <v>0.15416316925876061</v>
          </cell>
        </row>
        <row r="359">
          <cell r="G359">
            <v>1076</v>
          </cell>
          <cell r="I359">
            <v>0.15541143825117362</v>
          </cell>
        </row>
        <row r="360">
          <cell r="G360">
            <v>1077</v>
          </cell>
          <cell r="I360">
            <v>0.15573025282189124</v>
          </cell>
        </row>
        <row r="361">
          <cell r="G361">
            <v>1080</v>
          </cell>
          <cell r="I361">
            <v>0.15617057421604202</v>
          </cell>
        </row>
        <row r="362">
          <cell r="G362">
            <v>1080</v>
          </cell>
          <cell r="I362">
            <v>0.15653522532128147</v>
          </cell>
        </row>
        <row r="363">
          <cell r="G363">
            <v>1080</v>
          </cell>
          <cell r="I363">
            <v>0.15699166380113697</v>
          </cell>
        </row>
        <row r="364">
          <cell r="G364">
            <v>1080</v>
          </cell>
          <cell r="I364">
            <v>0.15731715708315469</v>
          </cell>
        </row>
        <row r="365">
          <cell r="G365">
            <v>1083</v>
          </cell>
          <cell r="I365">
            <v>0.15774041428828686</v>
          </cell>
        </row>
        <row r="366">
          <cell r="G366">
            <v>1084</v>
          </cell>
          <cell r="I366">
            <v>0.15803217109708687</v>
          </cell>
        </row>
        <row r="367">
          <cell r="G367">
            <v>1089</v>
          </cell>
          <cell r="I367">
            <v>0.1583585624943161</v>
          </cell>
        </row>
        <row r="368">
          <cell r="G368">
            <v>1089</v>
          </cell>
          <cell r="I368">
            <v>0.15874811588496551</v>
          </cell>
        </row>
        <row r="369">
          <cell r="G369">
            <v>1092</v>
          </cell>
          <cell r="I369">
            <v>0.15903876229677674</v>
          </cell>
        </row>
        <row r="370">
          <cell r="G370">
            <v>1094</v>
          </cell>
          <cell r="I370">
            <v>0.15939082345968761</v>
          </cell>
        </row>
        <row r="371">
          <cell r="G371">
            <v>1094</v>
          </cell>
          <cell r="I371">
            <v>0.15982778100413714</v>
          </cell>
        </row>
        <row r="372">
          <cell r="G372">
            <v>1095</v>
          </cell>
          <cell r="I372">
            <v>0.16063428846407068</v>
          </cell>
        </row>
        <row r="373">
          <cell r="G373">
            <v>1097</v>
          </cell>
          <cell r="I373">
            <v>0.16094095398538172</v>
          </cell>
        </row>
        <row r="374">
          <cell r="G374">
            <v>1098</v>
          </cell>
          <cell r="I374">
            <v>0.16139517167125966</v>
          </cell>
        </row>
        <row r="375">
          <cell r="G375">
            <v>1099</v>
          </cell>
          <cell r="I375">
            <v>0.16150936293806095</v>
          </cell>
        </row>
        <row r="376">
          <cell r="G376">
            <v>1100</v>
          </cell>
          <cell r="I376">
            <v>0.16179029337622042</v>
          </cell>
        </row>
        <row r="377">
          <cell r="G377">
            <v>1100</v>
          </cell>
          <cell r="I377">
            <v>0.16210584207344164</v>
          </cell>
        </row>
        <row r="378">
          <cell r="G378">
            <v>1100</v>
          </cell>
          <cell r="I378">
            <v>0.16265877078574797</v>
          </cell>
        </row>
        <row r="379">
          <cell r="G379">
            <v>1100</v>
          </cell>
          <cell r="I379">
            <v>0.16326396980336402</v>
          </cell>
        </row>
        <row r="380">
          <cell r="G380">
            <v>1100</v>
          </cell>
          <cell r="I380">
            <v>0.1636067722149126</v>
          </cell>
        </row>
        <row r="381">
          <cell r="G381">
            <v>1102</v>
          </cell>
          <cell r="I381">
            <v>0.16399428443462677</v>
          </cell>
        </row>
        <row r="382">
          <cell r="G382">
            <v>1102</v>
          </cell>
          <cell r="I382">
            <v>0.16419224535661045</v>
          </cell>
        </row>
        <row r="383">
          <cell r="G383">
            <v>1103</v>
          </cell>
          <cell r="I383">
            <v>0.16450652036316807</v>
          </cell>
        </row>
        <row r="384">
          <cell r="G384">
            <v>1104</v>
          </cell>
          <cell r="I384">
            <v>0.16482290185813087</v>
          </cell>
        </row>
        <row r="385">
          <cell r="G385">
            <v>1105</v>
          </cell>
          <cell r="I385">
            <v>0.1652038333427498</v>
          </cell>
        </row>
        <row r="386">
          <cell r="G386">
            <v>1107</v>
          </cell>
          <cell r="I386">
            <v>0.16553407847070475</v>
          </cell>
        </row>
        <row r="387">
          <cell r="G387">
            <v>1110</v>
          </cell>
          <cell r="I387">
            <v>0.1657972915451463</v>
          </cell>
        </row>
        <row r="388">
          <cell r="G388">
            <v>1110</v>
          </cell>
          <cell r="I388">
            <v>0.16663911942694329</v>
          </cell>
        </row>
        <row r="389">
          <cell r="G389">
            <v>1116</v>
          </cell>
          <cell r="I389">
            <v>0.16689645392909136</v>
          </cell>
        </row>
        <row r="390">
          <cell r="G390">
            <v>1116</v>
          </cell>
          <cell r="I390">
            <v>0.16704825172920357</v>
          </cell>
        </row>
        <row r="391">
          <cell r="G391">
            <v>1120</v>
          </cell>
          <cell r="I391">
            <v>0.16802064923338625</v>
          </cell>
        </row>
        <row r="392">
          <cell r="G392">
            <v>1120</v>
          </cell>
          <cell r="I392">
            <v>0.16841844895461405</v>
          </cell>
        </row>
        <row r="393">
          <cell r="G393">
            <v>1122</v>
          </cell>
          <cell r="I393">
            <v>0.16903177999723612</v>
          </cell>
        </row>
        <row r="394">
          <cell r="G394">
            <v>1122</v>
          </cell>
          <cell r="I394">
            <v>0.16951367596099595</v>
          </cell>
        </row>
        <row r="395">
          <cell r="G395">
            <v>1122</v>
          </cell>
          <cell r="I395">
            <v>0.16999557192475578</v>
          </cell>
        </row>
        <row r="396">
          <cell r="G396">
            <v>1122</v>
          </cell>
          <cell r="I396">
            <v>0.17031125125691685</v>
          </cell>
        </row>
        <row r="397">
          <cell r="G397">
            <v>1125</v>
          </cell>
          <cell r="I397">
            <v>0.17056935323933656</v>
          </cell>
        </row>
        <row r="398">
          <cell r="G398">
            <v>1126</v>
          </cell>
          <cell r="I398">
            <v>0.1708466095698126</v>
          </cell>
        </row>
        <row r="399">
          <cell r="G399">
            <v>1127</v>
          </cell>
          <cell r="I399">
            <v>0.17164632401287364</v>
          </cell>
        </row>
        <row r="400">
          <cell r="G400">
            <v>1128</v>
          </cell>
          <cell r="I400">
            <v>0.17186520285460169</v>
          </cell>
        </row>
        <row r="401">
          <cell r="G401">
            <v>1129</v>
          </cell>
          <cell r="I401">
            <v>0.17214879497966074</v>
          </cell>
        </row>
        <row r="402">
          <cell r="G402">
            <v>1129</v>
          </cell>
          <cell r="I402">
            <v>0.1727020502793167</v>
          </cell>
        </row>
        <row r="403">
          <cell r="G403">
            <v>1130</v>
          </cell>
          <cell r="I403">
            <v>0.1731279038538785</v>
          </cell>
        </row>
        <row r="404">
          <cell r="G404">
            <v>1130</v>
          </cell>
          <cell r="I404">
            <v>0.17561500042757691</v>
          </cell>
        </row>
        <row r="405">
          <cell r="G405">
            <v>1131</v>
          </cell>
          <cell r="I405">
            <v>0.17580918926567227</v>
          </cell>
        </row>
        <row r="406">
          <cell r="G406">
            <v>1131</v>
          </cell>
          <cell r="I406">
            <v>0.1765180797667987</v>
          </cell>
        </row>
        <row r="407">
          <cell r="G407">
            <v>1134</v>
          </cell>
          <cell r="I407">
            <v>0.17683171792802452</v>
          </cell>
        </row>
        <row r="408">
          <cell r="G408">
            <v>1135</v>
          </cell>
          <cell r="I408">
            <v>0.17703523083495207</v>
          </cell>
        </row>
        <row r="409">
          <cell r="G409">
            <v>1135</v>
          </cell>
          <cell r="I409">
            <v>0.17727626862835313</v>
          </cell>
        </row>
        <row r="410">
          <cell r="G410">
            <v>1136</v>
          </cell>
          <cell r="I410">
            <v>0.17758340770132114</v>
          </cell>
        </row>
        <row r="411">
          <cell r="G411">
            <v>1138</v>
          </cell>
          <cell r="I411">
            <v>0.17794800981845812</v>
          </cell>
        </row>
        <row r="412">
          <cell r="G412">
            <v>1139</v>
          </cell>
          <cell r="I412">
            <v>0.17851511242173879</v>
          </cell>
        </row>
        <row r="413">
          <cell r="G413">
            <v>1139</v>
          </cell>
          <cell r="I413">
            <v>0.17879236875221483</v>
          </cell>
        </row>
        <row r="414">
          <cell r="G414">
            <v>1140</v>
          </cell>
          <cell r="I414">
            <v>0.17909903427352586</v>
          </cell>
        </row>
        <row r="415">
          <cell r="G415">
            <v>1144</v>
          </cell>
          <cell r="I415">
            <v>0.17940316874287718</v>
          </cell>
        </row>
        <row r="416">
          <cell r="G416">
            <v>1144</v>
          </cell>
          <cell r="I416">
            <v>0.17978823155746906</v>
          </cell>
        </row>
        <row r="417">
          <cell r="G417">
            <v>1147</v>
          </cell>
          <cell r="I417">
            <v>0.18009943664294006</v>
          </cell>
        </row>
        <row r="418">
          <cell r="G418">
            <v>1147</v>
          </cell>
          <cell r="I418">
            <v>0.18036250275307428</v>
          </cell>
        </row>
        <row r="419">
          <cell r="G419">
            <v>1150</v>
          </cell>
          <cell r="I419">
            <v>0.18074121344371569</v>
          </cell>
        </row>
        <row r="420">
          <cell r="G420">
            <v>1150</v>
          </cell>
          <cell r="I420">
            <v>0.18110460718765903</v>
          </cell>
        </row>
        <row r="421">
          <cell r="G421">
            <v>1152</v>
          </cell>
          <cell r="I421">
            <v>0.18141127270897006</v>
          </cell>
        </row>
        <row r="422">
          <cell r="G422">
            <v>1153</v>
          </cell>
          <cell r="I422">
            <v>0.18189679379231088</v>
          </cell>
        </row>
        <row r="423">
          <cell r="G423">
            <v>1154</v>
          </cell>
          <cell r="I423">
            <v>0.18250199280992693</v>
          </cell>
        </row>
        <row r="424">
          <cell r="G424">
            <v>1155</v>
          </cell>
          <cell r="I424">
            <v>0.18294231420407772</v>
          </cell>
        </row>
        <row r="425">
          <cell r="G425">
            <v>1155</v>
          </cell>
          <cell r="I425">
            <v>0.18320041618649743</v>
          </cell>
        </row>
        <row r="426">
          <cell r="G426">
            <v>1156</v>
          </cell>
          <cell r="I426">
            <v>0.18351255204591491</v>
          </cell>
        </row>
        <row r="427">
          <cell r="G427">
            <v>1157</v>
          </cell>
          <cell r="I427">
            <v>0.18381921756722594</v>
          </cell>
        </row>
        <row r="428">
          <cell r="G428">
            <v>1158</v>
          </cell>
          <cell r="I428">
            <v>0.18436620238976884</v>
          </cell>
        </row>
        <row r="429">
          <cell r="G429">
            <v>1160</v>
          </cell>
          <cell r="I429">
            <v>0.18482200402429252</v>
          </cell>
        </row>
        <row r="430">
          <cell r="G430">
            <v>1160</v>
          </cell>
          <cell r="I430">
            <v>0.18518665512953197</v>
          </cell>
        </row>
        <row r="431">
          <cell r="G431">
            <v>1160</v>
          </cell>
          <cell r="I431">
            <v>0.18546758556769144</v>
          </cell>
        </row>
        <row r="432">
          <cell r="G432">
            <v>1160</v>
          </cell>
          <cell r="I432">
            <v>0.18566115388982249</v>
          </cell>
        </row>
        <row r="433">
          <cell r="G433">
            <v>1160</v>
          </cell>
          <cell r="I433">
            <v>0.18600772838525942</v>
          </cell>
        </row>
        <row r="434">
          <cell r="G434">
            <v>1160</v>
          </cell>
          <cell r="I434">
            <v>0.18629425979646522</v>
          </cell>
        </row>
        <row r="435">
          <cell r="G435">
            <v>1161</v>
          </cell>
          <cell r="I435">
            <v>0.18666903510954347</v>
          </cell>
        </row>
        <row r="436">
          <cell r="G436">
            <v>1163</v>
          </cell>
          <cell r="I436">
            <v>0.18708262532912631</v>
          </cell>
        </row>
        <row r="437">
          <cell r="G437">
            <v>1166</v>
          </cell>
          <cell r="I437">
            <v>0.18746595723076509</v>
          </cell>
        </row>
        <row r="438">
          <cell r="G438">
            <v>1167</v>
          </cell>
          <cell r="I438">
            <v>0.18795216414754018</v>
          </cell>
        </row>
        <row r="439">
          <cell r="G439">
            <v>1167</v>
          </cell>
          <cell r="I439">
            <v>0.19079174007000155</v>
          </cell>
        </row>
        <row r="440">
          <cell r="G440">
            <v>1170</v>
          </cell>
          <cell r="I440">
            <v>0.19115954274316499</v>
          </cell>
        </row>
        <row r="441">
          <cell r="G441">
            <v>1170</v>
          </cell>
          <cell r="I441">
            <v>0.19177184503563569</v>
          </cell>
        </row>
        <row r="442">
          <cell r="G442">
            <v>1173</v>
          </cell>
          <cell r="I442">
            <v>0.19208496065710209</v>
          </cell>
        </row>
        <row r="443">
          <cell r="G443">
            <v>1175</v>
          </cell>
          <cell r="I443">
            <v>0.1924676393840416</v>
          </cell>
        </row>
        <row r="444">
          <cell r="G444">
            <v>1176</v>
          </cell>
          <cell r="I444">
            <v>0.19284048783175697</v>
          </cell>
        </row>
        <row r="445">
          <cell r="G445">
            <v>1177</v>
          </cell>
          <cell r="I445">
            <v>0.19341126454272106</v>
          </cell>
        </row>
        <row r="446">
          <cell r="G446">
            <v>1180</v>
          </cell>
          <cell r="I446">
            <v>0.19378411299043644</v>
          </cell>
        </row>
        <row r="447">
          <cell r="G447">
            <v>1184</v>
          </cell>
          <cell r="I447">
            <v>0.19409469755994313</v>
          </cell>
        </row>
        <row r="448">
          <cell r="G448">
            <v>1185</v>
          </cell>
          <cell r="I448">
            <v>0.19429265848192681</v>
          </cell>
        </row>
        <row r="449">
          <cell r="G449">
            <v>1186</v>
          </cell>
          <cell r="I449">
            <v>0.19510806544713802</v>
          </cell>
        </row>
        <row r="450">
          <cell r="G450">
            <v>1186</v>
          </cell>
          <cell r="I450">
            <v>0.19566241481441526</v>
          </cell>
        </row>
        <row r="451">
          <cell r="G451">
            <v>1188</v>
          </cell>
          <cell r="I451">
            <v>0.19590088889712168</v>
          </cell>
        </row>
        <row r="452">
          <cell r="G452">
            <v>1188</v>
          </cell>
          <cell r="I452">
            <v>0.19626496847449926</v>
          </cell>
        </row>
        <row r="453">
          <cell r="G453">
            <v>1190</v>
          </cell>
          <cell r="I453">
            <v>0.19673179243207325</v>
          </cell>
        </row>
        <row r="454">
          <cell r="G454">
            <v>1190</v>
          </cell>
          <cell r="I454">
            <v>0.1969196618049531</v>
          </cell>
        </row>
        <row r="455">
          <cell r="G455">
            <v>1190</v>
          </cell>
          <cell r="I455">
            <v>0.19721239837580204</v>
          </cell>
        </row>
        <row r="456">
          <cell r="G456">
            <v>1190</v>
          </cell>
          <cell r="I456">
            <v>0.19749892978700784</v>
          </cell>
        </row>
        <row r="457">
          <cell r="G457">
            <v>1190</v>
          </cell>
          <cell r="I457">
            <v>0.19776242046069659</v>
          </cell>
        </row>
        <row r="458">
          <cell r="G458">
            <v>1194</v>
          </cell>
          <cell r="I458">
            <v>0.19806908598200762</v>
          </cell>
        </row>
        <row r="459">
          <cell r="G459">
            <v>1194</v>
          </cell>
          <cell r="I459">
            <v>0.1982670469039913</v>
          </cell>
        </row>
        <row r="460">
          <cell r="G460">
            <v>1194</v>
          </cell>
          <cell r="I460">
            <v>0.19863586199793865</v>
          </cell>
        </row>
        <row r="461">
          <cell r="G461">
            <v>1196</v>
          </cell>
          <cell r="I461">
            <v>0.19894190700328537</v>
          </cell>
        </row>
        <row r="462">
          <cell r="G462">
            <v>1200</v>
          </cell>
          <cell r="I462">
            <v>0.19932523890492415</v>
          </cell>
        </row>
        <row r="463">
          <cell r="G463">
            <v>1200</v>
          </cell>
          <cell r="I463">
            <v>0.19966957627701604</v>
          </cell>
        </row>
        <row r="464">
          <cell r="G464">
            <v>1200</v>
          </cell>
          <cell r="I464">
            <v>0.19987637138680747</v>
          </cell>
        </row>
        <row r="465">
          <cell r="G465">
            <v>1200</v>
          </cell>
          <cell r="I465">
            <v>0.20018934004396655</v>
          </cell>
        </row>
        <row r="466">
          <cell r="G466">
            <v>1200</v>
          </cell>
          <cell r="I466">
            <v>0.2004532879399448</v>
          </cell>
        </row>
        <row r="467">
          <cell r="G467">
            <v>1200</v>
          </cell>
          <cell r="I467">
            <v>0.20090386417687425</v>
          </cell>
        </row>
        <row r="468">
          <cell r="G468">
            <v>1200</v>
          </cell>
          <cell r="I468">
            <v>0.20116693028700847</v>
          </cell>
        </row>
        <row r="469">
          <cell r="G469">
            <v>1200</v>
          </cell>
          <cell r="I469">
            <v>0.20152508230399008</v>
          </cell>
        </row>
        <row r="470">
          <cell r="G470">
            <v>1200</v>
          </cell>
          <cell r="I470">
            <v>0.20191764029825618</v>
          </cell>
        </row>
        <row r="471">
          <cell r="G471">
            <v>1200</v>
          </cell>
          <cell r="I471">
            <v>0.20223723867861293</v>
          </cell>
        </row>
        <row r="472">
          <cell r="G472">
            <v>1202</v>
          </cell>
          <cell r="I472">
            <v>0.20272875263981965</v>
          </cell>
        </row>
        <row r="473">
          <cell r="G473">
            <v>1204</v>
          </cell>
          <cell r="I473">
            <v>0.2032332484481745</v>
          </cell>
        </row>
        <row r="474">
          <cell r="G474">
            <v>1204</v>
          </cell>
          <cell r="I474">
            <v>0.20356349357612946</v>
          </cell>
        </row>
        <row r="475">
          <cell r="G475">
            <v>1204</v>
          </cell>
          <cell r="I475">
            <v>0.20383774530298882</v>
          </cell>
        </row>
        <row r="476">
          <cell r="G476">
            <v>1210</v>
          </cell>
          <cell r="I476">
            <v>0.20457375888350277</v>
          </cell>
        </row>
        <row r="477">
          <cell r="G477">
            <v>1216</v>
          </cell>
          <cell r="I477">
            <v>0.20527472964140045</v>
          </cell>
        </row>
        <row r="478">
          <cell r="G478">
            <v>1216</v>
          </cell>
          <cell r="I478">
            <v>0.20549515977303931</v>
          </cell>
        </row>
        <row r="479">
          <cell r="G479">
            <v>1218</v>
          </cell>
          <cell r="I479">
            <v>0.20578169118424511</v>
          </cell>
        </row>
        <row r="480">
          <cell r="G480">
            <v>1219</v>
          </cell>
          <cell r="I480">
            <v>0.20608835670555614</v>
          </cell>
        </row>
        <row r="481">
          <cell r="G481">
            <v>1222</v>
          </cell>
          <cell r="I481">
            <v>0.20676558456313507</v>
          </cell>
        </row>
        <row r="482">
          <cell r="G482">
            <v>1222</v>
          </cell>
          <cell r="I482">
            <v>0.20727350953866114</v>
          </cell>
        </row>
        <row r="483">
          <cell r="G483">
            <v>1222</v>
          </cell>
          <cell r="I483">
            <v>0.2082030424532037</v>
          </cell>
        </row>
        <row r="484">
          <cell r="G484">
            <v>1224</v>
          </cell>
          <cell r="I484">
            <v>0.20858905237110953</v>
          </cell>
        </row>
        <row r="485">
          <cell r="G485">
            <v>1226</v>
          </cell>
          <cell r="I485">
            <v>0.20906311023847804</v>
          </cell>
        </row>
        <row r="486">
          <cell r="G486">
            <v>1226</v>
          </cell>
          <cell r="I486">
            <v>0.20944234346887886</v>
          </cell>
        </row>
        <row r="487">
          <cell r="G487">
            <v>1226</v>
          </cell>
          <cell r="I487">
            <v>0.21165716500450416</v>
          </cell>
        </row>
        <row r="488">
          <cell r="G488">
            <v>1227</v>
          </cell>
          <cell r="I488">
            <v>0.21185799989516466</v>
          </cell>
        </row>
        <row r="489">
          <cell r="G489">
            <v>1227</v>
          </cell>
          <cell r="I489">
            <v>0.21217163805639047</v>
          </cell>
        </row>
        <row r="490">
          <cell r="G490">
            <v>1229</v>
          </cell>
          <cell r="I490">
            <v>0.21277226485111159</v>
          </cell>
        </row>
        <row r="491">
          <cell r="G491">
            <v>1229</v>
          </cell>
          <cell r="I491">
            <v>0.2133728916458327</v>
          </cell>
        </row>
        <row r="492">
          <cell r="G492">
            <v>1230</v>
          </cell>
          <cell r="I492">
            <v>0.21371634723208058</v>
          </cell>
        </row>
        <row r="493">
          <cell r="G493">
            <v>1230</v>
          </cell>
          <cell r="I493">
            <v>0.21405980281832845</v>
          </cell>
        </row>
        <row r="494">
          <cell r="G494">
            <v>1233</v>
          </cell>
          <cell r="I494">
            <v>0.21427830608460444</v>
          </cell>
        </row>
        <row r="495">
          <cell r="G495">
            <v>1237</v>
          </cell>
          <cell r="I495">
            <v>0.21458111787518971</v>
          </cell>
        </row>
        <row r="496">
          <cell r="G496">
            <v>1238</v>
          </cell>
          <cell r="I496">
            <v>0.21513349138900165</v>
          </cell>
        </row>
        <row r="497">
          <cell r="G497">
            <v>1240</v>
          </cell>
          <cell r="I497">
            <v>0.21544469647447265</v>
          </cell>
        </row>
        <row r="498">
          <cell r="G498">
            <v>1242</v>
          </cell>
          <cell r="I498">
            <v>0.21589618715598111</v>
          </cell>
        </row>
        <row r="499">
          <cell r="G499">
            <v>1244</v>
          </cell>
          <cell r="I499">
            <v>0.21617721557034547</v>
          </cell>
        </row>
        <row r="500">
          <cell r="G500">
            <v>1247</v>
          </cell>
          <cell r="I500">
            <v>0.21650992643279021</v>
          </cell>
        </row>
        <row r="501">
          <cell r="G501">
            <v>1250</v>
          </cell>
          <cell r="I501">
            <v>0.21678710111642885</v>
          </cell>
        </row>
        <row r="502">
          <cell r="G502">
            <v>1250</v>
          </cell>
          <cell r="I502">
            <v>0.21704520309884856</v>
          </cell>
        </row>
        <row r="503">
          <cell r="G503">
            <v>1253</v>
          </cell>
          <cell r="I503">
            <v>0.21730330508126827</v>
          </cell>
        </row>
        <row r="504">
          <cell r="G504">
            <v>1253</v>
          </cell>
          <cell r="I504">
            <v>0.21758686454759235</v>
          </cell>
        </row>
        <row r="505">
          <cell r="G505">
            <v>1254</v>
          </cell>
          <cell r="I505">
            <v>0.21799967095753606</v>
          </cell>
        </row>
        <row r="506">
          <cell r="G506">
            <v>1254</v>
          </cell>
          <cell r="I506">
            <v>0.21884149883933304</v>
          </cell>
        </row>
        <row r="507">
          <cell r="G507">
            <v>1256</v>
          </cell>
          <cell r="I507">
            <v>0.2192063132382473</v>
          </cell>
        </row>
        <row r="508">
          <cell r="G508">
            <v>1257</v>
          </cell>
          <cell r="I508">
            <v>0.21961409020300657</v>
          </cell>
        </row>
        <row r="509">
          <cell r="G509">
            <v>1257</v>
          </cell>
          <cell r="I509">
            <v>0.2199207557243176</v>
          </cell>
        </row>
        <row r="510">
          <cell r="G510">
            <v>1258</v>
          </cell>
          <cell r="I510">
            <v>0.22014549680897169</v>
          </cell>
        </row>
        <row r="511">
          <cell r="G511">
            <v>1260</v>
          </cell>
          <cell r="I511">
            <v>0.22032980637974048</v>
          </cell>
        </row>
        <row r="512">
          <cell r="G512">
            <v>1260</v>
          </cell>
          <cell r="I512">
            <v>0.22075371675957192</v>
          </cell>
        </row>
        <row r="513">
          <cell r="G513">
            <v>1261</v>
          </cell>
          <cell r="I513">
            <v>0.22099219084227834</v>
          </cell>
        </row>
        <row r="514">
          <cell r="G514">
            <v>1262</v>
          </cell>
          <cell r="I514">
            <v>0.22142152257211378</v>
          </cell>
        </row>
        <row r="515">
          <cell r="G515">
            <v>1262</v>
          </cell>
          <cell r="I515">
            <v>0.22167521562531337</v>
          </cell>
        </row>
        <row r="516">
          <cell r="G516">
            <v>1264</v>
          </cell>
          <cell r="I516">
            <v>0.22237618638321105</v>
          </cell>
        </row>
        <row r="517">
          <cell r="G517">
            <v>1264</v>
          </cell>
          <cell r="I517">
            <v>0.22268285190452208</v>
          </cell>
        </row>
        <row r="518">
          <cell r="G518">
            <v>1266</v>
          </cell>
          <cell r="I518">
            <v>0.22301414211199588</v>
          </cell>
        </row>
        <row r="519">
          <cell r="G519">
            <v>1269</v>
          </cell>
          <cell r="I519">
            <v>0.22324517000313052</v>
          </cell>
        </row>
        <row r="520">
          <cell r="G520">
            <v>1272</v>
          </cell>
          <cell r="I520">
            <v>0.22361754489918892</v>
          </cell>
        </row>
        <row r="521">
          <cell r="G521">
            <v>1272</v>
          </cell>
          <cell r="I521">
            <v>0.22387811261609841</v>
          </cell>
        </row>
        <row r="522">
          <cell r="G522">
            <v>1272</v>
          </cell>
          <cell r="I522">
            <v>0.22436962657730514</v>
          </cell>
        </row>
        <row r="523">
          <cell r="G523">
            <v>1272</v>
          </cell>
          <cell r="I523">
            <v>0.22465615798851093</v>
          </cell>
        </row>
        <row r="524">
          <cell r="G524">
            <v>1273</v>
          </cell>
          <cell r="I524">
            <v>0.22521050735578818</v>
          </cell>
        </row>
        <row r="525">
          <cell r="G525">
            <v>1273</v>
          </cell>
          <cell r="I525">
            <v>0.22545796259060966</v>
          </cell>
        </row>
        <row r="526">
          <cell r="G526">
            <v>1274</v>
          </cell>
          <cell r="I526">
            <v>0.22599670108257416</v>
          </cell>
        </row>
        <row r="527">
          <cell r="G527">
            <v>1275</v>
          </cell>
          <cell r="I527">
            <v>0.22628246501350829</v>
          </cell>
        </row>
        <row r="528">
          <cell r="G528">
            <v>1276</v>
          </cell>
          <cell r="I528">
            <v>0.22658913053481933</v>
          </cell>
        </row>
        <row r="529">
          <cell r="G529">
            <v>1282</v>
          </cell>
          <cell r="I529">
            <v>0.22692223330208364</v>
          </cell>
        </row>
        <row r="530">
          <cell r="G530">
            <v>1283</v>
          </cell>
          <cell r="I530">
            <v>0.22722889882339467</v>
          </cell>
        </row>
        <row r="531">
          <cell r="G531">
            <v>1285</v>
          </cell>
          <cell r="I531">
            <v>0.22770240149226878</v>
          </cell>
        </row>
        <row r="532">
          <cell r="G532">
            <v>1285</v>
          </cell>
          <cell r="I532">
            <v>0.22792203148490101</v>
          </cell>
        </row>
        <row r="533">
          <cell r="G533">
            <v>1285</v>
          </cell>
          <cell r="I533">
            <v>0.22828495167718735</v>
          </cell>
        </row>
        <row r="534">
          <cell r="G534">
            <v>1285</v>
          </cell>
          <cell r="I534">
            <v>0.22860711376823875</v>
          </cell>
        </row>
        <row r="535">
          <cell r="G535">
            <v>1285</v>
          </cell>
          <cell r="I535">
            <v>0.22988981053254121</v>
          </cell>
        </row>
        <row r="536">
          <cell r="G536">
            <v>1286</v>
          </cell>
          <cell r="I536">
            <v>0.23016706686301724</v>
          </cell>
        </row>
        <row r="537">
          <cell r="G537">
            <v>1287</v>
          </cell>
          <cell r="I537">
            <v>0.23047373238432828</v>
          </cell>
        </row>
        <row r="538">
          <cell r="G538">
            <v>1288</v>
          </cell>
          <cell r="I538">
            <v>0.23125648061457557</v>
          </cell>
        </row>
        <row r="539">
          <cell r="G539">
            <v>1289</v>
          </cell>
          <cell r="I539">
            <v>0.23152359640784531</v>
          </cell>
        </row>
        <row r="540">
          <cell r="G540">
            <v>1289</v>
          </cell>
          <cell r="I540">
            <v>0.23179071220111505</v>
          </cell>
        </row>
        <row r="541">
          <cell r="G541">
            <v>1290</v>
          </cell>
          <cell r="I541">
            <v>0.23220351861105876</v>
          </cell>
        </row>
        <row r="542">
          <cell r="G542">
            <v>1290</v>
          </cell>
          <cell r="I542">
            <v>0.23461441632121235</v>
          </cell>
        </row>
        <row r="543">
          <cell r="G543">
            <v>1291</v>
          </cell>
          <cell r="I543">
            <v>0.23470576280290639</v>
          </cell>
        </row>
        <row r="544">
          <cell r="G544">
            <v>1291</v>
          </cell>
          <cell r="I544">
            <v>0.23519130021561471</v>
          </cell>
        </row>
        <row r="545">
          <cell r="G545">
            <v>1293</v>
          </cell>
          <cell r="I545">
            <v>0.23537858173126519</v>
          </cell>
        </row>
        <row r="546">
          <cell r="G546">
            <v>1296</v>
          </cell>
          <cell r="I546">
            <v>0.23568002185498199</v>
          </cell>
        </row>
        <row r="547">
          <cell r="G547">
            <v>1296</v>
          </cell>
          <cell r="I547">
            <v>0.23598146197869879</v>
          </cell>
        </row>
        <row r="548">
          <cell r="G548">
            <v>1296</v>
          </cell>
          <cell r="I548">
            <v>0.23626722590963292</v>
          </cell>
        </row>
        <row r="549">
          <cell r="G549">
            <v>1297</v>
          </cell>
          <cell r="I549">
            <v>0.23660584800310613</v>
          </cell>
        </row>
        <row r="550">
          <cell r="G550">
            <v>1297</v>
          </cell>
          <cell r="I550">
            <v>0.23695242249854306</v>
          </cell>
        </row>
        <row r="551">
          <cell r="G551">
            <v>1298</v>
          </cell>
          <cell r="I551">
            <v>0.23736130986029111</v>
          </cell>
        </row>
        <row r="552">
          <cell r="G552">
            <v>1298</v>
          </cell>
          <cell r="I552">
            <v>0.23762452293473266</v>
          </cell>
        </row>
        <row r="553">
          <cell r="G553">
            <v>1299</v>
          </cell>
          <cell r="I553">
            <v>0.23830175079231158</v>
          </cell>
        </row>
        <row r="554">
          <cell r="G554">
            <v>1299</v>
          </cell>
          <cell r="I554">
            <v>0.23864538600160176</v>
          </cell>
        </row>
        <row r="555">
          <cell r="G555">
            <v>1300</v>
          </cell>
          <cell r="I555">
            <v>0.23973555090406426</v>
          </cell>
        </row>
        <row r="556">
          <cell r="G556">
            <v>1300</v>
          </cell>
          <cell r="I556">
            <v>0.24000008665727185</v>
          </cell>
        </row>
        <row r="557">
          <cell r="G557">
            <v>1300</v>
          </cell>
          <cell r="I557">
            <v>0.2405854781521323</v>
          </cell>
        </row>
        <row r="558">
          <cell r="G558">
            <v>1300</v>
          </cell>
          <cell r="I558">
            <v>0.24142730603392928</v>
          </cell>
        </row>
        <row r="559">
          <cell r="G559">
            <v>1300</v>
          </cell>
          <cell r="I559">
            <v>0.24193118132631983</v>
          </cell>
        </row>
        <row r="560">
          <cell r="G560">
            <v>1301</v>
          </cell>
          <cell r="I560">
            <v>0.24226980341979304</v>
          </cell>
        </row>
        <row r="561">
          <cell r="G561">
            <v>1302</v>
          </cell>
          <cell r="I561">
            <v>0.24269565699435483</v>
          </cell>
        </row>
        <row r="562">
          <cell r="G562">
            <v>1303</v>
          </cell>
          <cell r="I562">
            <v>0.24349537143741587</v>
          </cell>
        </row>
        <row r="563">
          <cell r="G563">
            <v>1303</v>
          </cell>
          <cell r="I563">
            <v>0.24368893975954692</v>
          </cell>
        </row>
        <row r="564">
          <cell r="G564">
            <v>1304</v>
          </cell>
          <cell r="I564">
            <v>0.24389573486933835</v>
          </cell>
        </row>
        <row r="565">
          <cell r="G565">
            <v>1304</v>
          </cell>
          <cell r="I565">
            <v>0.24410156654644835</v>
          </cell>
        </row>
        <row r="566">
          <cell r="G566">
            <v>1304</v>
          </cell>
          <cell r="I566">
            <v>0.24459908971488842</v>
          </cell>
        </row>
        <row r="567">
          <cell r="G567">
            <v>1304</v>
          </cell>
          <cell r="I567">
            <v>0.24504966595181787</v>
          </cell>
        </row>
        <row r="568">
          <cell r="G568">
            <v>1315</v>
          </cell>
          <cell r="I568">
            <v>0.24528786243527709</v>
          </cell>
        </row>
        <row r="569">
          <cell r="G569">
            <v>1316</v>
          </cell>
          <cell r="I569">
            <v>0.24572562011873322</v>
          </cell>
        </row>
        <row r="570">
          <cell r="G570">
            <v>1316</v>
          </cell>
          <cell r="I570">
            <v>0.24606424221220644</v>
          </cell>
        </row>
        <row r="571">
          <cell r="G571">
            <v>1317</v>
          </cell>
          <cell r="I571">
            <v>0.24635077362341223</v>
          </cell>
        </row>
        <row r="572">
          <cell r="G572">
            <v>1319</v>
          </cell>
          <cell r="I572">
            <v>0.24671643714943556</v>
          </cell>
        </row>
        <row r="573">
          <cell r="G573">
            <v>1320</v>
          </cell>
          <cell r="I573">
            <v>0.24703211648159662</v>
          </cell>
        </row>
        <row r="574">
          <cell r="G574">
            <v>1320</v>
          </cell>
          <cell r="I574">
            <v>0.24742054314588977</v>
          </cell>
        </row>
        <row r="575">
          <cell r="G575">
            <v>1321</v>
          </cell>
          <cell r="I575">
            <v>0.24774603642790749</v>
          </cell>
        </row>
        <row r="576">
          <cell r="G576">
            <v>1321</v>
          </cell>
          <cell r="I576">
            <v>0.24835123544552354</v>
          </cell>
        </row>
        <row r="577">
          <cell r="G577">
            <v>1322</v>
          </cell>
          <cell r="I577">
            <v>0.24876404185546724</v>
          </cell>
        </row>
        <row r="578">
          <cell r="G578">
            <v>1323</v>
          </cell>
          <cell r="I578">
            <v>0.24949334406594612</v>
          </cell>
        </row>
        <row r="579">
          <cell r="G579">
            <v>1323</v>
          </cell>
          <cell r="I579">
            <v>0.24985855036967994</v>
          </cell>
        </row>
        <row r="580">
          <cell r="G580">
            <v>1324</v>
          </cell>
          <cell r="I580">
            <v>0.2501507317420345</v>
          </cell>
        </row>
        <row r="581">
          <cell r="G581">
            <v>1325</v>
          </cell>
          <cell r="I581">
            <v>0.25050298885735517</v>
          </cell>
        </row>
        <row r="582">
          <cell r="G582">
            <v>1325</v>
          </cell>
          <cell r="I582">
            <v>0.25073401674848983</v>
          </cell>
        </row>
        <row r="583">
          <cell r="G583">
            <v>1325</v>
          </cell>
          <cell r="I583">
            <v>0.25096504463962449</v>
          </cell>
        </row>
        <row r="584">
          <cell r="G584">
            <v>1325</v>
          </cell>
          <cell r="I584">
            <v>0.25129388544197601</v>
          </cell>
        </row>
        <row r="585">
          <cell r="G585">
            <v>1326</v>
          </cell>
          <cell r="I585">
            <v>0.25160943413919723</v>
          </cell>
        </row>
        <row r="586">
          <cell r="G586">
            <v>1330</v>
          </cell>
          <cell r="I586">
            <v>0.25180460273934152</v>
          </cell>
        </row>
        <row r="587">
          <cell r="G587">
            <v>1332</v>
          </cell>
          <cell r="I587">
            <v>0.25199188425499203</v>
          </cell>
        </row>
        <row r="588">
          <cell r="G588">
            <v>1332</v>
          </cell>
          <cell r="I588">
            <v>0.25238734887666991</v>
          </cell>
        </row>
        <row r="589">
          <cell r="G589">
            <v>1332</v>
          </cell>
          <cell r="I589">
            <v>0.25278256855783554</v>
          </cell>
        </row>
        <row r="590">
          <cell r="G590">
            <v>1332</v>
          </cell>
          <cell r="I590">
            <v>0.25306909996904131</v>
          </cell>
        </row>
        <row r="591">
          <cell r="G591">
            <v>1332</v>
          </cell>
          <cell r="I591">
            <v>0.25537728657026154</v>
          </cell>
        </row>
        <row r="592">
          <cell r="G592">
            <v>1333</v>
          </cell>
          <cell r="I592">
            <v>0.25588690980000572</v>
          </cell>
        </row>
        <row r="593">
          <cell r="G593">
            <v>1334</v>
          </cell>
          <cell r="I593">
            <v>0.25629579716175377</v>
          </cell>
        </row>
        <row r="594">
          <cell r="G594">
            <v>1334</v>
          </cell>
          <cell r="I594">
            <v>0.25650953225272499</v>
          </cell>
        </row>
        <row r="595">
          <cell r="G595">
            <v>1337</v>
          </cell>
          <cell r="I595">
            <v>0.2569374433275895</v>
          </cell>
        </row>
        <row r="596">
          <cell r="G596">
            <v>1340</v>
          </cell>
          <cell r="I596">
            <v>0.25725798881126016</v>
          </cell>
        </row>
        <row r="597">
          <cell r="G597">
            <v>1343</v>
          </cell>
          <cell r="I597">
            <v>0.2575152743253058</v>
          </cell>
        </row>
        <row r="598">
          <cell r="G598">
            <v>1344</v>
          </cell>
          <cell r="I598">
            <v>0.25782193984661683</v>
          </cell>
        </row>
        <row r="599">
          <cell r="G599">
            <v>1346</v>
          </cell>
          <cell r="I599">
            <v>0.2581084712578226</v>
          </cell>
        </row>
        <row r="600">
          <cell r="G600">
            <v>1348</v>
          </cell>
          <cell r="I600">
            <v>0.25855996193933106</v>
          </cell>
        </row>
        <row r="601">
          <cell r="G601">
            <v>1348</v>
          </cell>
          <cell r="I601">
            <v>0.25898321914446321</v>
          </cell>
        </row>
        <row r="602">
          <cell r="G602">
            <v>1348</v>
          </cell>
          <cell r="I602">
            <v>0.25932184123793639</v>
          </cell>
        </row>
        <row r="603">
          <cell r="G603">
            <v>1349</v>
          </cell>
          <cell r="I603">
            <v>0.25964733451995409</v>
          </cell>
        </row>
        <row r="604">
          <cell r="G604">
            <v>1350</v>
          </cell>
          <cell r="I604">
            <v>0.25985579522522867</v>
          </cell>
        </row>
        <row r="605">
          <cell r="G605">
            <v>1350</v>
          </cell>
          <cell r="I605">
            <v>0.26021971150893142</v>
          </cell>
        </row>
        <row r="606">
          <cell r="G606">
            <v>1350</v>
          </cell>
          <cell r="I606">
            <v>0.26050376085627996</v>
          </cell>
        </row>
        <row r="607">
          <cell r="G607">
            <v>1350</v>
          </cell>
          <cell r="I607">
            <v>0.26262912740566619</v>
          </cell>
        </row>
        <row r="608">
          <cell r="G608">
            <v>1353</v>
          </cell>
          <cell r="I608">
            <v>0.26293193919625146</v>
          </cell>
        </row>
        <row r="609">
          <cell r="G609">
            <v>1357</v>
          </cell>
          <cell r="I609">
            <v>0.26341955043862997</v>
          </cell>
        </row>
        <row r="610">
          <cell r="G610">
            <v>1357</v>
          </cell>
          <cell r="I610">
            <v>0.26386770992917208</v>
          </cell>
        </row>
        <row r="611">
          <cell r="G611">
            <v>1360</v>
          </cell>
          <cell r="I611">
            <v>0.26410618401187846</v>
          </cell>
        </row>
        <row r="612">
          <cell r="G612">
            <v>1360</v>
          </cell>
          <cell r="I612">
            <v>0.26430414493386217</v>
          </cell>
        </row>
        <row r="613">
          <cell r="G613">
            <v>1362</v>
          </cell>
          <cell r="I613">
            <v>0.26477305905047388</v>
          </cell>
        </row>
        <row r="614">
          <cell r="G614">
            <v>1364</v>
          </cell>
          <cell r="I614">
            <v>0.26498666350650529</v>
          </cell>
        </row>
        <row r="615">
          <cell r="G615">
            <v>1368</v>
          </cell>
          <cell r="I615">
            <v>0.26525377929977506</v>
          </cell>
        </row>
        <row r="616">
          <cell r="G616">
            <v>1368</v>
          </cell>
          <cell r="I616">
            <v>0.26552089509304483</v>
          </cell>
        </row>
        <row r="617">
          <cell r="G617">
            <v>1368</v>
          </cell>
          <cell r="I617">
            <v>0.2661342261356669</v>
          </cell>
        </row>
        <row r="618">
          <cell r="G618">
            <v>1368</v>
          </cell>
          <cell r="I618">
            <v>0.26649988966169019</v>
          </cell>
        </row>
        <row r="619">
          <cell r="G619">
            <v>1372</v>
          </cell>
          <cell r="I619">
            <v>0.26690224527644546</v>
          </cell>
        </row>
        <row r="620">
          <cell r="G620">
            <v>1372</v>
          </cell>
          <cell r="I620">
            <v>0.26739015044743863</v>
          </cell>
        </row>
        <row r="621">
          <cell r="G621">
            <v>1372</v>
          </cell>
          <cell r="I621">
            <v>0.26766440217429799</v>
          </cell>
        </row>
        <row r="622">
          <cell r="G622">
            <v>1377</v>
          </cell>
          <cell r="I622">
            <v>0.26834163003187694</v>
          </cell>
        </row>
        <row r="623">
          <cell r="G623">
            <v>1377</v>
          </cell>
          <cell r="I623">
            <v>0.26885574383767868</v>
          </cell>
        </row>
        <row r="624">
          <cell r="G624">
            <v>1377</v>
          </cell>
          <cell r="I624">
            <v>0.26904302535332919</v>
          </cell>
        </row>
        <row r="625">
          <cell r="G625">
            <v>1378</v>
          </cell>
          <cell r="I625">
            <v>0.26976728178925613</v>
          </cell>
        </row>
        <row r="626">
          <cell r="G626">
            <v>1378</v>
          </cell>
          <cell r="I626">
            <v>0.27011739975743665</v>
          </cell>
        </row>
        <row r="627">
          <cell r="G627">
            <v>1379</v>
          </cell>
          <cell r="I627">
            <v>0.27039312112736941</v>
          </cell>
        </row>
        <row r="628">
          <cell r="G628">
            <v>1380</v>
          </cell>
          <cell r="I628">
            <v>0.27077514667960961</v>
          </cell>
        </row>
        <row r="629">
          <cell r="G629">
            <v>1381</v>
          </cell>
          <cell r="I629">
            <v>0.2713957606201286</v>
          </cell>
        </row>
        <row r="630">
          <cell r="G630">
            <v>1382</v>
          </cell>
          <cell r="I630">
            <v>0.27172966352639955</v>
          </cell>
        </row>
        <row r="631">
          <cell r="G631">
            <v>1382</v>
          </cell>
          <cell r="I631">
            <v>0.27195440461105364</v>
          </cell>
        </row>
        <row r="632">
          <cell r="G632">
            <v>1382</v>
          </cell>
          <cell r="I632">
            <v>0.2732669514933655</v>
          </cell>
        </row>
        <row r="633">
          <cell r="G633">
            <v>1384</v>
          </cell>
          <cell r="I633">
            <v>0.27363261501938879</v>
          </cell>
        </row>
        <row r="634">
          <cell r="G634">
            <v>1385</v>
          </cell>
          <cell r="I634">
            <v>0.27389848978072989</v>
          </cell>
        </row>
        <row r="635">
          <cell r="G635">
            <v>1386</v>
          </cell>
          <cell r="I635">
            <v>0.27449289508644037</v>
          </cell>
        </row>
        <row r="636">
          <cell r="G636">
            <v>1387</v>
          </cell>
          <cell r="I636">
            <v>0.27497995113032453</v>
          </cell>
        </row>
        <row r="637">
          <cell r="G637">
            <v>1388</v>
          </cell>
          <cell r="I637">
            <v>0.27559205747038545</v>
          </cell>
        </row>
        <row r="638">
          <cell r="G638">
            <v>1391</v>
          </cell>
          <cell r="I638">
            <v>0.27625063719030002</v>
          </cell>
        </row>
        <row r="639">
          <cell r="G639">
            <v>1394</v>
          </cell>
          <cell r="I639">
            <v>0.27662541250337824</v>
          </cell>
        </row>
        <row r="640">
          <cell r="G640">
            <v>1397</v>
          </cell>
          <cell r="I640">
            <v>0.27691333191082002</v>
          </cell>
        </row>
        <row r="641">
          <cell r="G641">
            <v>1399</v>
          </cell>
          <cell r="I641">
            <v>0.27741627642926409</v>
          </cell>
        </row>
        <row r="642">
          <cell r="G642">
            <v>1399</v>
          </cell>
          <cell r="I642">
            <v>0.27767356194330972</v>
          </cell>
        </row>
        <row r="643">
          <cell r="G643">
            <v>1399</v>
          </cell>
          <cell r="I643">
            <v>0.27805207668154136</v>
          </cell>
        </row>
        <row r="644">
          <cell r="G644">
            <v>1399</v>
          </cell>
          <cell r="I644">
            <v>0.2785847243194351</v>
          </cell>
        </row>
        <row r="645">
          <cell r="G645">
            <v>1400</v>
          </cell>
          <cell r="I645">
            <v>0.27904472260140162</v>
          </cell>
        </row>
        <row r="646">
          <cell r="G646">
            <v>1400</v>
          </cell>
          <cell r="I646">
            <v>0.27936943207378018</v>
          </cell>
        </row>
        <row r="647">
          <cell r="G647">
            <v>1400</v>
          </cell>
          <cell r="I647">
            <v>0.27978223848372391</v>
          </cell>
        </row>
        <row r="648">
          <cell r="G648">
            <v>1400</v>
          </cell>
          <cell r="I648">
            <v>0.28014635071983646</v>
          </cell>
        </row>
        <row r="649">
          <cell r="G649">
            <v>1400</v>
          </cell>
          <cell r="I649">
            <v>0.28043211465077061</v>
          </cell>
        </row>
        <row r="650">
          <cell r="G650">
            <v>1400</v>
          </cell>
          <cell r="I650">
            <v>0.28076482551321535</v>
          </cell>
        </row>
        <row r="651">
          <cell r="G651">
            <v>1400</v>
          </cell>
          <cell r="I651">
            <v>0.28140402227392886</v>
          </cell>
        </row>
        <row r="652">
          <cell r="G652">
            <v>1402</v>
          </cell>
          <cell r="I652">
            <v>0.28184177995738496</v>
          </cell>
        </row>
        <row r="653">
          <cell r="G653">
            <v>1403</v>
          </cell>
          <cell r="I653">
            <v>0.28212187759780288</v>
          </cell>
        </row>
        <row r="654">
          <cell r="G654">
            <v>1403</v>
          </cell>
          <cell r="I654">
            <v>0.28238509067224443</v>
          </cell>
        </row>
        <row r="655">
          <cell r="G655">
            <v>1404</v>
          </cell>
          <cell r="I655">
            <v>0.28271376818092114</v>
          </cell>
        </row>
        <row r="656">
          <cell r="G656">
            <v>1404</v>
          </cell>
          <cell r="I656">
            <v>0.28306602529624181</v>
          </cell>
        </row>
        <row r="657">
          <cell r="G657">
            <v>1405</v>
          </cell>
          <cell r="I657">
            <v>0.28353284925381583</v>
          </cell>
        </row>
        <row r="658">
          <cell r="G658">
            <v>1406</v>
          </cell>
          <cell r="I658">
            <v>0.28399771368729199</v>
          </cell>
        </row>
        <row r="659">
          <cell r="G659">
            <v>1409</v>
          </cell>
          <cell r="I659">
            <v>0.28430870649098572</v>
          </cell>
        </row>
        <row r="660">
          <cell r="G660">
            <v>1410</v>
          </cell>
          <cell r="I660">
            <v>0.28467210023492906</v>
          </cell>
        </row>
        <row r="661">
          <cell r="G661">
            <v>1415</v>
          </cell>
          <cell r="I661">
            <v>0.28508800922469435</v>
          </cell>
        </row>
        <row r="662">
          <cell r="G662">
            <v>1418</v>
          </cell>
          <cell r="I662">
            <v>0.28545367275071765</v>
          </cell>
        </row>
        <row r="663">
          <cell r="G663">
            <v>1421</v>
          </cell>
          <cell r="I663">
            <v>0.28581806258607739</v>
          </cell>
        </row>
        <row r="664">
          <cell r="G664">
            <v>1424</v>
          </cell>
          <cell r="I664">
            <v>0.28612472810738843</v>
          </cell>
        </row>
        <row r="665">
          <cell r="G665">
            <v>1426</v>
          </cell>
          <cell r="I665">
            <v>0.28647548292090075</v>
          </cell>
        </row>
        <row r="666">
          <cell r="G666">
            <v>1430</v>
          </cell>
          <cell r="I666">
            <v>0.28675713185122942</v>
          </cell>
        </row>
        <row r="667">
          <cell r="G667">
            <v>1433</v>
          </cell>
          <cell r="I667">
            <v>0.28707140685778704</v>
          </cell>
        </row>
        <row r="668">
          <cell r="G668">
            <v>1434</v>
          </cell>
          <cell r="I668">
            <v>0.28852896619922597</v>
          </cell>
        </row>
        <row r="669">
          <cell r="G669">
            <v>1437</v>
          </cell>
          <cell r="I669">
            <v>0.28899577382743247</v>
          </cell>
        </row>
        <row r="670">
          <cell r="G670">
            <v>1437</v>
          </cell>
          <cell r="I670">
            <v>0.28927303015790851</v>
          </cell>
        </row>
        <row r="671">
          <cell r="G671">
            <v>1438</v>
          </cell>
          <cell r="I671">
            <v>0.28953126277526808</v>
          </cell>
        </row>
        <row r="672">
          <cell r="G672">
            <v>1439</v>
          </cell>
          <cell r="I672">
            <v>0.28981918218270986</v>
          </cell>
        </row>
        <row r="673">
          <cell r="G673">
            <v>1440</v>
          </cell>
          <cell r="I673">
            <v>0.29027096679283299</v>
          </cell>
        </row>
        <row r="674">
          <cell r="G674">
            <v>1440</v>
          </cell>
          <cell r="I674">
            <v>0.29070029852266843</v>
          </cell>
        </row>
        <row r="675">
          <cell r="G675">
            <v>1440</v>
          </cell>
          <cell r="I675">
            <v>0.29111495015113759</v>
          </cell>
        </row>
        <row r="676">
          <cell r="G676">
            <v>1440</v>
          </cell>
          <cell r="I676">
            <v>0.29173922186997253</v>
          </cell>
        </row>
        <row r="677">
          <cell r="G677">
            <v>1441</v>
          </cell>
          <cell r="I677">
            <v>0.29203731447335551</v>
          </cell>
        </row>
        <row r="678">
          <cell r="G678">
            <v>1442</v>
          </cell>
          <cell r="I678">
            <v>0.29242064637499432</v>
          </cell>
        </row>
        <row r="679">
          <cell r="G679">
            <v>1450</v>
          </cell>
          <cell r="I679">
            <v>0.29280397827663313</v>
          </cell>
        </row>
        <row r="680">
          <cell r="G680">
            <v>1450</v>
          </cell>
          <cell r="I680">
            <v>0.29315623539195379</v>
          </cell>
        </row>
        <row r="681">
          <cell r="G681">
            <v>1450</v>
          </cell>
          <cell r="I681">
            <v>0.29348648051990878</v>
          </cell>
        </row>
        <row r="682">
          <cell r="G682">
            <v>1451</v>
          </cell>
          <cell r="I682">
            <v>0.29385472408599422</v>
          </cell>
        </row>
        <row r="683">
          <cell r="G683">
            <v>1456</v>
          </cell>
          <cell r="I683">
            <v>0.29411793716043577</v>
          </cell>
        </row>
        <row r="684">
          <cell r="G684">
            <v>1456</v>
          </cell>
          <cell r="I684">
            <v>0.29433644042671175</v>
          </cell>
        </row>
        <row r="685">
          <cell r="G685">
            <v>1456</v>
          </cell>
          <cell r="I685">
            <v>0.29587367382030216</v>
          </cell>
        </row>
        <row r="686">
          <cell r="G686">
            <v>1457</v>
          </cell>
          <cell r="I686">
            <v>0.29617606104733291</v>
          </cell>
        </row>
        <row r="687">
          <cell r="G687">
            <v>1459</v>
          </cell>
          <cell r="I687">
            <v>0.29698256850726645</v>
          </cell>
        </row>
        <row r="688">
          <cell r="G688">
            <v>1463</v>
          </cell>
          <cell r="I688">
            <v>0.29780818132715386</v>
          </cell>
        </row>
        <row r="689">
          <cell r="G689">
            <v>1467</v>
          </cell>
          <cell r="I689">
            <v>0.29809471273835964</v>
          </cell>
        </row>
        <row r="690">
          <cell r="G690">
            <v>1467</v>
          </cell>
          <cell r="I690">
            <v>0.29836896446521899</v>
          </cell>
        </row>
        <row r="691">
          <cell r="G691">
            <v>1470</v>
          </cell>
          <cell r="I691">
            <v>0.29857575957501042</v>
          </cell>
        </row>
        <row r="692">
          <cell r="G692">
            <v>1471</v>
          </cell>
          <cell r="I692">
            <v>0.2991301089422877</v>
          </cell>
        </row>
        <row r="693">
          <cell r="G693">
            <v>1472</v>
          </cell>
          <cell r="I693">
            <v>0.29943078158573283</v>
          </cell>
        </row>
        <row r="694">
          <cell r="G694">
            <v>1473</v>
          </cell>
          <cell r="I694">
            <v>0.2998676738127124</v>
          </cell>
        </row>
        <row r="695">
          <cell r="G695">
            <v>1475</v>
          </cell>
          <cell r="I695">
            <v>0.30022213539264309</v>
          </cell>
        </row>
        <row r="696">
          <cell r="G696">
            <v>1475</v>
          </cell>
          <cell r="I696">
            <v>0.30053618178805597</v>
          </cell>
        </row>
        <row r="697">
          <cell r="G697">
            <v>1476</v>
          </cell>
          <cell r="I697">
            <v>0.30085711917654623</v>
          </cell>
        </row>
        <row r="698">
          <cell r="G698">
            <v>1476</v>
          </cell>
          <cell r="I698">
            <v>0.301143650587752</v>
          </cell>
        </row>
        <row r="699">
          <cell r="G699">
            <v>1476</v>
          </cell>
          <cell r="I699">
            <v>0.30174884960536807</v>
          </cell>
        </row>
        <row r="700">
          <cell r="G700">
            <v>1476</v>
          </cell>
          <cell r="I700">
            <v>0.3036232081336655</v>
          </cell>
        </row>
        <row r="701">
          <cell r="G701">
            <v>1478</v>
          </cell>
          <cell r="I701">
            <v>0.30388627424379971</v>
          </cell>
        </row>
        <row r="702">
          <cell r="G702">
            <v>1479</v>
          </cell>
          <cell r="I702">
            <v>0.30416353057427575</v>
          </cell>
        </row>
        <row r="703">
          <cell r="G703">
            <v>1480</v>
          </cell>
          <cell r="I703">
            <v>0.30488778701020269</v>
          </cell>
        </row>
        <row r="704">
          <cell r="G704">
            <v>1480</v>
          </cell>
          <cell r="I704">
            <v>0.30536107739729956</v>
          </cell>
        </row>
        <row r="705">
          <cell r="G705">
            <v>1483</v>
          </cell>
          <cell r="I705">
            <v>0.3056627461321611</v>
          </cell>
        </row>
        <row r="706">
          <cell r="G706">
            <v>1484</v>
          </cell>
          <cell r="I706">
            <v>0.3061043412169755</v>
          </cell>
        </row>
        <row r="707">
          <cell r="G707">
            <v>1484</v>
          </cell>
          <cell r="I707">
            <v>0.30630377178203255</v>
          </cell>
        </row>
        <row r="708">
          <cell r="G708">
            <v>1487</v>
          </cell>
          <cell r="I708">
            <v>0.30670446180130467</v>
          </cell>
        </row>
        <row r="709">
          <cell r="G709">
            <v>1487</v>
          </cell>
          <cell r="I709">
            <v>0.30740543255920239</v>
          </cell>
        </row>
        <row r="710">
          <cell r="G710">
            <v>1487</v>
          </cell>
          <cell r="I710">
            <v>0.30791505578894657</v>
          </cell>
        </row>
        <row r="711">
          <cell r="G711">
            <v>1490</v>
          </cell>
          <cell r="I711">
            <v>0.30827069308333599</v>
          </cell>
        </row>
        <row r="712">
          <cell r="G712">
            <v>1492</v>
          </cell>
          <cell r="I712">
            <v>0.30872618445987754</v>
          </cell>
        </row>
        <row r="713">
          <cell r="G713">
            <v>1496</v>
          </cell>
          <cell r="I713">
            <v>0.30916777954469193</v>
          </cell>
        </row>
        <row r="714">
          <cell r="G714">
            <v>1496</v>
          </cell>
          <cell r="I714">
            <v>0.30959711127452738</v>
          </cell>
        </row>
        <row r="715">
          <cell r="G715">
            <v>1498</v>
          </cell>
          <cell r="I715">
            <v>0.31001302026429267</v>
          </cell>
        </row>
        <row r="716">
          <cell r="G716">
            <v>1499</v>
          </cell>
          <cell r="I716">
            <v>0.31025405805769374</v>
          </cell>
        </row>
        <row r="717">
          <cell r="G717">
            <v>1499</v>
          </cell>
          <cell r="I717">
            <v>0.31094892163215321</v>
          </cell>
        </row>
        <row r="718">
          <cell r="G718">
            <v>1499</v>
          </cell>
          <cell r="I718">
            <v>0.31500710716459651</v>
          </cell>
        </row>
        <row r="719">
          <cell r="G719">
            <v>1500</v>
          </cell>
          <cell r="I719">
            <v>0.31538263362857893</v>
          </cell>
        </row>
        <row r="720">
          <cell r="G720">
            <v>1500</v>
          </cell>
          <cell r="I720">
            <v>0.31568929914988997</v>
          </cell>
        </row>
        <row r="721">
          <cell r="G721">
            <v>1500</v>
          </cell>
          <cell r="I721">
            <v>0.315995964671201</v>
          </cell>
        </row>
        <row r="722">
          <cell r="G722">
            <v>1500</v>
          </cell>
          <cell r="I722">
            <v>0.31627761360152967</v>
          </cell>
        </row>
        <row r="723">
          <cell r="G723">
            <v>1501</v>
          </cell>
          <cell r="I723">
            <v>0.31654082667597122</v>
          </cell>
        </row>
        <row r="724">
          <cell r="G724">
            <v>1502</v>
          </cell>
          <cell r="I724">
            <v>0.31684749219728225</v>
          </cell>
        </row>
        <row r="725">
          <cell r="G725">
            <v>1504</v>
          </cell>
          <cell r="I725">
            <v>0.31712914112761093</v>
          </cell>
        </row>
        <row r="726">
          <cell r="G726">
            <v>1504</v>
          </cell>
          <cell r="I726">
            <v>0.31737813132297571</v>
          </cell>
        </row>
        <row r="727">
          <cell r="G727">
            <v>1505</v>
          </cell>
          <cell r="I727">
            <v>0.31898753745262926</v>
          </cell>
        </row>
        <row r="728">
          <cell r="G728">
            <v>1510</v>
          </cell>
          <cell r="I728">
            <v>0.31940034386257299</v>
          </cell>
        </row>
        <row r="729">
          <cell r="G729">
            <v>1510</v>
          </cell>
          <cell r="I729">
            <v>0.31970408642710474</v>
          </cell>
        </row>
        <row r="730">
          <cell r="G730">
            <v>1511</v>
          </cell>
          <cell r="I730">
            <v>0.32006847626246449</v>
          </cell>
        </row>
        <row r="731">
          <cell r="G731">
            <v>1512</v>
          </cell>
          <cell r="I731">
            <v>0.32037878323272401</v>
          </cell>
        </row>
        <row r="732">
          <cell r="G732">
            <v>1514</v>
          </cell>
          <cell r="I732">
            <v>0.32068544875403504</v>
          </cell>
        </row>
        <row r="733">
          <cell r="G733">
            <v>1514</v>
          </cell>
          <cell r="I733">
            <v>0.32095930857607485</v>
          </cell>
        </row>
        <row r="734">
          <cell r="G734">
            <v>1514</v>
          </cell>
          <cell r="I734">
            <v>0.32138516215063662</v>
          </cell>
        </row>
        <row r="735">
          <cell r="G735">
            <v>1514</v>
          </cell>
          <cell r="I735">
            <v>0.32164822826077083</v>
          </cell>
        </row>
        <row r="736">
          <cell r="G736">
            <v>1514</v>
          </cell>
          <cell r="I736">
            <v>0.3234392353413359</v>
          </cell>
        </row>
        <row r="737">
          <cell r="G737">
            <v>1514</v>
          </cell>
          <cell r="I737">
            <v>0.32592633191503428</v>
          </cell>
        </row>
        <row r="738">
          <cell r="G738">
            <v>1518</v>
          </cell>
          <cell r="I738">
            <v>0.32639313954324078</v>
          </cell>
        </row>
        <row r="739">
          <cell r="G739">
            <v>1520</v>
          </cell>
          <cell r="I739">
            <v>0.32668442280038384</v>
          </cell>
        </row>
        <row r="740">
          <cell r="G740">
            <v>1520</v>
          </cell>
          <cell r="I740">
            <v>0.32709211811830569</v>
          </cell>
        </row>
        <row r="741">
          <cell r="G741">
            <v>1520</v>
          </cell>
          <cell r="I741">
            <v>0.32743443064882982</v>
          </cell>
        </row>
        <row r="742">
          <cell r="G742">
            <v>1520</v>
          </cell>
          <cell r="I742">
            <v>0.32752577713052383</v>
          </cell>
        </row>
        <row r="743">
          <cell r="G743">
            <v>1522</v>
          </cell>
          <cell r="I743">
            <v>0.32806560969010962</v>
          </cell>
        </row>
        <row r="744">
          <cell r="G744">
            <v>1523</v>
          </cell>
          <cell r="I744">
            <v>0.32825289120576012</v>
          </cell>
        </row>
        <row r="745">
          <cell r="G745">
            <v>1524</v>
          </cell>
          <cell r="I745">
            <v>0.32861855473178342</v>
          </cell>
        </row>
        <row r="746">
          <cell r="G746">
            <v>1525</v>
          </cell>
          <cell r="I746">
            <v>0.32899140317949882</v>
          </cell>
        </row>
        <row r="747">
          <cell r="G747">
            <v>1526</v>
          </cell>
          <cell r="I747">
            <v>0.32926865950997486</v>
          </cell>
        </row>
        <row r="748">
          <cell r="G748">
            <v>1530</v>
          </cell>
          <cell r="I748">
            <v>0.32951061174795493</v>
          </cell>
        </row>
        <row r="749">
          <cell r="G749">
            <v>1530</v>
          </cell>
          <cell r="I749">
            <v>0.32988524009672582</v>
          </cell>
        </row>
        <row r="750">
          <cell r="G750">
            <v>1531</v>
          </cell>
          <cell r="I750">
            <v>0.33019951510328344</v>
          </cell>
        </row>
        <row r="751">
          <cell r="G751">
            <v>1532</v>
          </cell>
          <cell r="I751">
            <v>0.33061232151322717</v>
          </cell>
        </row>
        <row r="752">
          <cell r="G752">
            <v>1534</v>
          </cell>
          <cell r="I752">
            <v>0.33089885292443294</v>
          </cell>
        </row>
        <row r="753">
          <cell r="G753">
            <v>1536</v>
          </cell>
          <cell r="I753">
            <v>0.33120551844574397</v>
          </cell>
        </row>
        <row r="754">
          <cell r="G754">
            <v>1536</v>
          </cell>
          <cell r="I754">
            <v>0.33158819717268351</v>
          </cell>
        </row>
        <row r="755">
          <cell r="G755">
            <v>1538</v>
          </cell>
          <cell r="I755">
            <v>0.33199989318563844</v>
          </cell>
        </row>
        <row r="756">
          <cell r="G756">
            <v>1540</v>
          </cell>
          <cell r="I756">
            <v>0.33252230231012098</v>
          </cell>
        </row>
        <row r="757">
          <cell r="G757">
            <v>1540</v>
          </cell>
          <cell r="I757">
            <v>0.33279655403698033</v>
          </cell>
        </row>
        <row r="758">
          <cell r="G758">
            <v>1541</v>
          </cell>
          <cell r="I758">
            <v>0.33317988593861914</v>
          </cell>
        </row>
        <row r="759">
          <cell r="G759">
            <v>1542</v>
          </cell>
          <cell r="I759">
            <v>0.33399904865835117</v>
          </cell>
        </row>
        <row r="760">
          <cell r="G760">
            <v>1544</v>
          </cell>
          <cell r="I760">
            <v>0.33452745066069961</v>
          </cell>
        </row>
        <row r="761">
          <cell r="G761">
            <v>1547</v>
          </cell>
          <cell r="I761">
            <v>0.33498744894266613</v>
          </cell>
        </row>
        <row r="762">
          <cell r="G762">
            <v>1547</v>
          </cell>
          <cell r="I762">
            <v>0.33525139683864436</v>
          </cell>
        </row>
        <row r="763">
          <cell r="G763">
            <v>1547</v>
          </cell>
          <cell r="I763">
            <v>0.33562021193259167</v>
          </cell>
        </row>
        <row r="764">
          <cell r="G764">
            <v>1548</v>
          </cell>
          <cell r="I764">
            <v>0.33589407175463148</v>
          </cell>
        </row>
        <row r="765">
          <cell r="G765">
            <v>1548</v>
          </cell>
          <cell r="I765">
            <v>0.33599492192820002</v>
          </cell>
        </row>
        <row r="766">
          <cell r="G766">
            <v>1548</v>
          </cell>
          <cell r="I766">
            <v>0.33636889710227164</v>
          </cell>
        </row>
        <row r="767">
          <cell r="G767">
            <v>1549</v>
          </cell>
          <cell r="I767">
            <v>0.33658777594399969</v>
          </cell>
        </row>
        <row r="768">
          <cell r="G768">
            <v>1550</v>
          </cell>
          <cell r="I768">
            <v>0.33703062839011017</v>
          </cell>
        </row>
        <row r="769">
          <cell r="G769">
            <v>1550</v>
          </cell>
          <cell r="I769">
            <v>0.33747348083622064</v>
          </cell>
        </row>
        <row r="770">
          <cell r="G770">
            <v>1550</v>
          </cell>
          <cell r="I770">
            <v>0.33808682820821018</v>
          </cell>
        </row>
        <row r="771">
          <cell r="G771">
            <v>1550</v>
          </cell>
          <cell r="I771">
            <v>0.33872602496892368</v>
          </cell>
        </row>
        <row r="772">
          <cell r="G772">
            <v>1552</v>
          </cell>
          <cell r="I772">
            <v>0.33910277613546724</v>
          </cell>
        </row>
        <row r="773">
          <cell r="G773">
            <v>1552</v>
          </cell>
          <cell r="I773">
            <v>0.33929634445759826</v>
          </cell>
        </row>
        <row r="774">
          <cell r="G774">
            <v>1552</v>
          </cell>
          <cell r="I774">
            <v>0.33968024788709894</v>
          </cell>
        </row>
        <row r="775">
          <cell r="G775">
            <v>1552</v>
          </cell>
          <cell r="I775">
            <v>0.34005832173240852</v>
          </cell>
        </row>
        <row r="776">
          <cell r="G776">
            <v>1552</v>
          </cell>
          <cell r="I776">
            <v>0.34060680885675976</v>
          </cell>
        </row>
        <row r="777">
          <cell r="G777">
            <v>1552</v>
          </cell>
          <cell r="I777">
            <v>0.34280713448843159</v>
          </cell>
        </row>
        <row r="778">
          <cell r="G778">
            <v>1553</v>
          </cell>
          <cell r="I778">
            <v>0.34309154308186474</v>
          </cell>
        </row>
        <row r="779">
          <cell r="G779">
            <v>1555</v>
          </cell>
          <cell r="I779">
            <v>0.34336963221008238</v>
          </cell>
        </row>
        <row r="780">
          <cell r="G780">
            <v>1555</v>
          </cell>
          <cell r="I780">
            <v>0.34360810629278876</v>
          </cell>
        </row>
        <row r="781">
          <cell r="G781">
            <v>1557</v>
          </cell>
          <cell r="I781">
            <v>0.3439147718140998</v>
          </cell>
        </row>
        <row r="782">
          <cell r="G782">
            <v>1557</v>
          </cell>
          <cell r="I782">
            <v>0.34427958621301408</v>
          </cell>
        </row>
        <row r="783">
          <cell r="G783">
            <v>1559</v>
          </cell>
          <cell r="I783">
            <v>0.34450209017432315</v>
          </cell>
        </row>
        <row r="784">
          <cell r="G784">
            <v>1560</v>
          </cell>
          <cell r="I784">
            <v>0.34468073345457567</v>
          </cell>
        </row>
        <row r="785">
          <cell r="G785">
            <v>1560</v>
          </cell>
          <cell r="I785">
            <v>0.34491176134571033</v>
          </cell>
        </row>
        <row r="786">
          <cell r="G786">
            <v>1563</v>
          </cell>
          <cell r="I786">
            <v>0.34525833584114723</v>
          </cell>
        </row>
        <row r="787">
          <cell r="G787">
            <v>1566</v>
          </cell>
          <cell r="I787">
            <v>0.34568874530923649</v>
          </cell>
        </row>
        <row r="788">
          <cell r="G788">
            <v>1568</v>
          </cell>
          <cell r="I788">
            <v>0.34611807703907194</v>
          </cell>
        </row>
        <row r="789">
          <cell r="G789">
            <v>1568</v>
          </cell>
          <cell r="I789">
            <v>0.34636061713428135</v>
          </cell>
        </row>
        <row r="790">
          <cell r="G790">
            <v>1568</v>
          </cell>
          <cell r="I790">
            <v>0.34668962123030767</v>
          </cell>
        </row>
        <row r="791">
          <cell r="G791">
            <v>1568</v>
          </cell>
          <cell r="I791">
            <v>0.34691005136194653</v>
          </cell>
        </row>
        <row r="792">
          <cell r="G792">
            <v>1572</v>
          </cell>
          <cell r="I792">
            <v>0.34724134156942033</v>
          </cell>
        </row>
        <row r="793">
          <cell r="G793">
            <v>1572</v>
          </cell>
          <cell r="I793">
            <v>0.34756683485143802</v>
          </cell>
        </row>
        <row r="794">
          <cell r="G794">
            <v>1573</v>
          </cell>
          <cell r="I794">
            <v>0.34791340934687492</v>
          </cell>
        </row>
        <row r="795">
          <cell r="G795">
            <v>1574</v>
          </cell>
          <cell r="I795">
            <v>0.34815188342958131</v>
          </cell>
        </row>
        <row r="796">
          <cell r="G796">
            <v>1575</v>
          </cell>
          <cell r="I796">
            <v>0.34855957874750315</v>
          </cell>
        </row>
        <row r="797">
          <cell r="G797">
            <v>1577</v>
          </cell>
          <cell r="I797">
            <v>0.34879805283020954</v>
          </cell>
        </row>
        <row r="798">
          <cell r="G798">
            <v>1580</v>
          </cell>
          <cell r="I798">
            <v>0.34912836327563446</v>
          </cell>
        </row>
        <row r="799">
          <cell r="G799">
            <v>1581</v>
          </cell>
          <cell r="I799">
            <v>0.34964455091110641</v>
          </cell>
        </row>
        <row r="800">
          <cell r="G800">
            <v>1581</v>
          </cell>
          <cell r="I800">
            <v>0.35265922209447925</v>
          </cell>
        </row>
        <row r="801">
          <cell r="G801">
            <v>1584</v>
          </cell>
          <cell r="I801">
            <v>0.35306036933604085</v>
          </cell>
        </row>
        <row r="802">
          <cell r="G802">
            <v>1584</v>
          </cell>
          <cell r="I802">
            <v>0.35338937343206717</v>
          </cell>
        </row>
        <row r="803">
          <cell r="G803">
            <v>1586</v>
          </cell>
          <cell r="I803">
            <v>0.3536960389533782</v>
          </cell>
        </row>
        <row r="804">
          <cell r="G804">
            <v>1586</v>
          </cell>
          <cell r="I804">
            <v>0.3543352357140917</v>
          </cell>
        </row>
        <row r="805">
          <cell r="G805">
            <v>1587</v>
          </cell>
          <cell r="I805">
            <v>0.35451324214901242</v>
          </cell>
        </row>
        <row r="806">
          <cell r="G806">
            <v>1589</v>
          </cell>
          <cell r="I806">
            <v>0.3547765531996589</v>
          </cell>
        </row>
        <row r="807">
          <cell r="G807">
            <v>1589</v>
          </cell>
          <cell r="I807">
            <v>0.35523204457620045</v>
          </cell>
        </row>
        <row r="808">
          <cell r="G808">
            <v>1589</v>
          </cell>
          <cell r="I808">
            <v>0.35541005101112116</v>
          </cell>
        </row>
        <row r="809">
          <cell r="G809">
            <v>1590</v>
          </cell>
          <cell r="I809">
            <v>0.35603249384079816</v>
          </cell>
        </row>
        <row r="810">
          <cell r="G810">
            <v>1592</v>
          </cell>
          <cell r="I810">
            <v>0.35633938797325393</v>
          </cell>
        </row>
        <row r="811">
          <cell r="G811">
            <v>1592</v>
          </cell>
          <cell r="I811">
            <v>0.3566259193844597</v>
          </cell>
        </row>
        <row r="812">
          <cell r="G812">
            <v>1593</v>
          </cell>
          <cell r="I812">
            <v>0.35696063875910472</v>
          </cell>
        </row>
        <row r="813">
          <cell r="G813">
            <v>1594</v>
          </cell>
          <cell r="I813">
            <v>0.35723453123987947</v>
          </cell>
        </row>
        <row r="814">
          <cell r="G814">
            <v>1594</v>
          </cell>
          <cell r="I814">
            <v>0.35883413516758544</v>
          </cell>
        </row>
        <row r="815">
          <cell r="G815">
            <v>1595</v>
          </cell>
          <cell r="I815">
            <v>0.35904667821473052</v>
          </cell>
        </row>
        <row r="816">
          <cell r="G816">
            <v>1595</v>
          </cell>
          <cell r="I816">
            <v>0.35933941478557946</v>
          </cell>
        </row>
        <row r="817">
          <cell r="G817">
            <v>1596</v>
          </cell>
          <cell r="I817">
            <v>0.359952762157569</v>
          </cell>
        </row>
        <row r="818">
          <cell r="G818">
            <v>1597</v>
          </cell>
          <cell r="I818">
            <v>0.36023379057193339</v>
          </cell>
        </row>
        <row r="819">
          <cell r="G819">
            <v>1599</v>
          </cell>
          <cell r="I819">
            <v>0.36070430496655831</v>
          </cell>
        </row>
        <row r="820">
          <cell r="G820">
            <v>1600</v>
          </cell>
          <cell r="I820">
            <v>0.3609333733335951</v>
          </cell>
        </row>
        <row r="821">
          <cell r="G821">
            <v>1600</v>
          </cell>
          <cell r="I821">
            <v>0.36113878044715053</v>
          </cell>
        </row>
        <row r="822">
          <cell r="G822">
            <v>1600</v>
          </cell>
          <cell r="I822">
            <v>0.36139688242957024</v>
          </cell>
        </row>
        <row r="823">
          <cell r="G823">
            <v>1600</v>
          </cell>
          <cell r="I823">
            <v>0.3615963129946273</v>
          </cell>
        </row>
        <row r="824">
          <cell r="G824">
            <v>1600</v>
          </cell>
          <cell r="I824">
            <v>0.36194762300663397</v>
          </cell>
        </row>
        <row r="825">
          <cell r="G825">
            <v>1600</v>
          </cell>
          <cell r="I825">
            <v>0.36255282202425004</v>
          </cell>
        </row>
        <row r="826">
          <cell r="G826">
            <v>1601</v>
          </cell>
          <cell r="I826">
            <v>0.36302833320532446</v>
          </cell>
        </row>
        <row r="827">
          <cell r="G827">
            <v>1603</v>
          </cell>
          <cell r="I827">
            <v>0.36333707255630571</v>
          </cell>
        </row>
        <row r="828">
          <cell r="G828">
            <v>1606</v>
          </cell>
          <cell r="I828">
            <v>0.36354390032483208</v>
          </cell>
        </row>
        <row r="829">
          <cell r="G829">
            <v>1606</v>
          </cell>
          <cell r="I829">
            <v>0.36390956385085538</v>
          </cell>
        </row>
        <row r="830">
          <cell r="G830">
            <v>1608</v>
          </cell>
          <cell r="I830">
            <v>0.36425613834629228</v>
          </cell>
        </row>
        <row r="831">
          <cell r="G831">
            <v>1609</v>
          </cell>
          <cell r="I831">
            <v>0.36451879622223943</v>
          </cell>
        </row>
        <row r="832">
          <cell r="G832">
            <v>1609</v>
          </cell>
          <cell r="I832">
            <v>0.36470310579300819</v>
          </cell>
        </row>
        <row r="833">
          <cell r="G833">
            <v>1610</v>
          </cell>
          <cell r="I833">
            <v>0.364976965615048</v>
          </cell>
        </row>
        <row r="834">
          <cell r="G834">
            <v>1613</v>
          </cell>
          <cell r="I834">
            <v>0.36522667430258199</v>
          </cell>
        </row>
        <row r="835">
          <cell r="G835">
            <v>1614</v>
          </cell>
          <cell r="I835">
            <v>0.36579555680691817</v>
          </cell>
        </row>
        <row r="836">
          <cell r="G836">
            <v>1614</v>
          </cell>
          <cell r="I836">
            <v>0.36634169250235199</v>
          </cell>
        </row>
        <row r="837">
          <cell r="G837">
            <v>1616</v>
          </cell>
          <cell r="I837">
            <v>0.36657988898581118</v>
          </cell>
        </row>
        <row r="838">
          <cell r="G838">
            <v>1616</v>
          </cell>
          <cell r="I838">
            <v>0.36694870407975849</v>
          </cell>
        </row>
        <row r="839">
          <cell r="G839">
            <v>1617</v>
          </cell>
          <cell r="I839">
            <v>0.367135985595409</v>
          </cell>
        </row>
        <row r="840">
          <cell r="G840">
            <v>1617</v>
          </cell>
          <cell r="I840">
            <v>0.36750164912143229</v>
          </cell>
        </row>
        <row r="841">
          <cell r="G841">
            <v>1618</v>
          </cell>
          <cell r="I841">
            <v>0.36793865565398426</v>
          </cell>
        </row>
        <row r="842">
          <cell r="G842">
            <v>1618</v>
          </cell>
          <cell r="I842">
            <v>0.36816339673863835</v>
          </cell>
        </row>
        <row r="843">
          <cell r="G843">
            <v>1618</v>
          </cell>
          <cell r="I843">
            <v>0.37071562951233816</v>
          </cell>
        </row>
        <row r="844">
          <cell r="G844">
            <v>1620</v>
          </cell>
          <cell r="I844">
            <v>0.37126997887961544</v>
          </cell>
        </row>
        <row r="845">
          <cell r="G845">
            <v>1622</v>
          </cell>
          <cell r="I845">
            <v>0.37154570024954819</v>
          </cell>
        </row>
        <row r="846">
          <cell r="G846">
            <v>1630</v>
          </cell>
          <cell r="I846">
            <v>0.37173356962242804</v>
          </cell>
        </row>
        <row r="847">
          <cell r="G847">
            <v>1631</v>
          </cell>
          <cell r="I847">
            <v>0.37220039358000206</v>
          </cell>
        </row>
        <row r="848">
          <cell r="G848">
            <v>1631</v>
          </cell>
          <cell r="I848">
            <v>0.37241412867097334</v>
          </cell>
        </row>
        <row r="849">
          <cell r="G849">
            <v>1631</v>
          </cell>
          <cell r="I849">
            <v>0.37273051016593611</v>
          </cell>
        </row>
        <row r="850">
          <cell r="G850">
            <v>1632</v>
          </cell>
          <cell r="I850">
            <v>0.37299382121658259</v>
          </cell>
        </row>
        <row r="851">
          <cell r="G851">
            <v>1632</v>
          </cell>
          <cell r="I851">
            <v>0.37334945851097201</v>
          </cell>
        </row>
        <row r="852">
          <cell r="G852">
            <v>1636</v>
          </cell>
          <cell r="I852">
            <v>0.37353674002662252</v>
          </cell>
        </row>
        <row r="853">
          <cell r="G853">
            <v>1636</v>
          </cell>
          <cell r="I853">
            <v>0.37417593678733602</v>
          </cell>
        </row>
        <row r="854">
          <cell r="G854">
            <v>1638</v>
          </cell>
          <cell r="I854">
            <v>0.37463017080258143</v>
          </cell>
        </row>
        <row r="855">
          <cell r="G855">
            <v>1638</v>
          </cell>
          <cell r="I855">
            <v>0.3750925041840979</v>
          </cell>
        </row>
        <row r="856">
          <cell r="G856">
            <v>1639</v>
          </cell>
          <cell r="I856">
            <v>0.37539417291895943</v>
          </cell>
        </row>
        <row r="857">
          <cell r="G857">
            <v>1639</v>
          </cell>
          <cell r="I857">
            <v>0.37715599745603923</v>
          </cell>
        </row>
        <row r="858">
          <cell r="G858">
            <v>1640</v>
          </cell>
          <cell r="I858">
            <v>0.37769960209951337</v>
          </cell>
        </row>
        <row r="859">
          <cell r="G859">
            <v>1640</v>
          </cell>
          <cell r="I859">
            <v>0.37799856015937294</v>
          </cell>
        </row>
        <row r="860">
          <cell r="G860">
            <v>1640</v>
          </cell>
          <cell r="I860">
            <v>0.37837663400468252</v>
          </cell>
        </row>
        <row r="861">
          <cell r="G861">
            <v>1641</v>
          </cell>
          <cell r="I861">
            <v>0.37869090901124014</v>
          </cell>
        </row>
        <row r="862">
          <cell r="G862">
            <v>1641</v>
          </cell>
          <cell r="I862">
            <v>0.37896516073809949</v>
          </cell>
        </row>
        <row r="863">
          <cell r="G863">
            <v>1641</v>
          </cell>
          <cell r="I863">
            <v>0.38080060920841657</v>
          </cell>
        </row>
        <row r="864">
          <cell r="G864">
            <v>1644</v>
          </cell>
          <cell r="I864">
            <v>0.38126741683662307</v>
          </cell>
        </row>
        <row r="865">
          <cell r="G865">
            <v>1644</v>
          </cell>
          <cell r="I865">
            <v>0.38166371425604251</v>
          </cell>
        </row>
        <row r="866">
          <cell r="G866">
            <v>1644</v>
          </cell>
          <cell r="I866">
            <v>0.38213922543711693</v>
          </cell>
        </row>
        <row r="867">
          <cell r="G867">
            <v>1645</v>
          </cell>
          <cell r="I867">
            <v>0.38246947056507191</v>
          </cell>
        </row>
        <row r="868">
          <cell r="G868">
            <v>1645</v>
          </cell>
          <cell r="I868">
            <v>0.38274333038711172</v>
          </cell>
        </row>
        <row r="869">
          <cell r="G869">
            <v>1645</v>
          </cell>
          <cell r="I869">
            <v>0.38302058671758776</v>
          </cell>
        </row>
        <row r="870">
          <cell r="G870">
            <v>1647</v>
          </cell>
          <cell r="I870">
            <v>0.38345759325013973</v>
          </cell>
        </row>
        <row r="871">
          <cell r="G871">
            <v>1647</v>
          </cell>
          <cell r="I871">
            <v>0.38600982602383954</v>
          </cell>
        </row>
        <row r="872">
          <cell r="G872">
            <v>1648</v>
          </cell>
          <cell r="I872">
            <v>0.38635744559879531</v>
          </cell>
        </row>
        <row r="873">
          <cell r="G873">
            <v>1649</v>
          </cell>
          <cell r="I873">
            <v>0.38670950676170618</v>
          </cell>
        </row>
        <row r="874">
          <cell r="G874">
            <v>1649</v>
          </cell>
          <cell r="I874">
            <v>0.38701617228301721</v>
          </cell>
        </row>
        <row r="875">
          <cell r="G875">
            <v>1650</v>
          </cell>
          <cell r="I875">
            <v>0.38736473896128693</v>
          </cell>
        </row>
        <row r="876">
          <cell r="G876">
            <v>1650</v>
          </cell>
          <cell r="I876">
            <v>0.387648298427611</v>
          </cell>
        </row>
        <row r="877">
          <cell r="G877">
            <v>1655</v>
          </cell>
          <cell r="I877">
            <v>0.38801629705318424</v>
          </cell>
        </row>
        <row r="878">
          <cell r="G878">
            <v>1664</v>
          </cell>
          <cell r="I878">
            <v>0.38836724781910631</v>
          </cell>
        </row>
        <row r="879">
          <cell r="G879">
            <v>1664</v>
          </cell>
          <cell r="I879">
            <v>0.38871158519119819</v>
          </cell>
        </row>
        <row r="880">
          <cell r="G880">
            <v>1672</v>
          </cell>
          <cell r="I880">
            <v>0.38908629518680654</v>
          </cell>
        </row>
        <row r="881">
          <cell r="G881">
            <v>1672</v>
          </cell>
          <cell r="I881">
            <v>0.38972549194752004</v>
          </cell>
        </row>
        <row r="882">
          <cell r="G882">
            <v>1675</v>
          </cell>
          <cell r="I882">
            <v>0.3899098015182888</v>
          </cell>
        </row>
        <row r="883">
          <cell r="G883">
            <v>1677</v>
          </cell>
          <cell r="I883">
            <v>0.39025211404881294</v>
          </cell>
        </row>
        <row r="884">
          <cell r="G884">
            <v>1678</v>
          </cell>
          <cell r="I884">
            <v>0.39045890915860437</v>
          </cell>
        </row>
        <row r="885">
          <cell r="G885">
            <v>1678</v>
          </cell>
          <cell r="I885">
            <v>0.39110414778528618</v>
          </cell>
        </row>
        <row r="886">
          <cell r="G886">
            <v>1678</v>
          </cell>
          <cell r="I886">
            <v>0.39487251060644957</v>
          </cell>
        </row>
        <row r="887">
          <cell r="G887">
            <v>1680</v>
          </cell>
          <cell r="I887">
            <v>0.39513061258886928</v>
          </cell>
        </row>
        <row r="888">
          <cell r="G888">
            <v>1680</v>
          </cell>
          <cell r="I888">
            <v>0.39530861902379</v>
          </cell>
        </row>
        <row r="889">
          <cell r="G889">
            <v>1680</v>
          </cell>
          <cell r="I889">
            <v>0.39557168513392421</v>
          </cell>
        </row>
        <row r="890">
          <cell r="G890">
            <v>1680</v>
          </cell>
          <cell r="I890">
            <v>0.39593163338132886</v>
          </cell>
        </row>
        <row r="891">
          <cell r="G891">
            <v>1680</v>
          </cell>
          <cell r="I891">
            <v>0.39697123765104342</v>
          </cell>
        </row>
        <row r="892">
          <cell r="G892">
            <v>1681</v>
          </cell>
          <cell r="I892">
            <v>0.39714988093129594</v>
          </cell>
        </row>
        <row r="893">
          <cell r="G893">
            <v>1681</v>
          </cell>
          <cell r="I893">
            <v>0.39742797005951358</v>
          </cell>
        </row>
        <row r="894">
          <cell r="G894">
            <v>1681</v>
          </cell>
          <cell r="I894">
            <v>0.39781878081145911</v>
          </cell>
        </row>
        <row r="895">
          <cell r="G895">
            <v>1682</v>
          </cell>
          <cell r="I895">
            <v>0.39843211185408117</v>
          </cell>
        </row>
        <row r="896">
          <cell r="G896">
            <v>1682</v>
          </cell>
          <cell r="I896">
            <v>0.39876235698203616</v>
          </cell>
        </row>
        <row r="897">
          <cell r="G897">
            <v>1684</v>
          </cell>
          <cell r="I897">
            <v>0.39902292469894562</v>
          </cell>
        </row>
        <row r="898">
          <cell r="G898">
            <v>1687</v>
          </cell>
          <cell r="I898">
            <v>0.3992811573163052</v>
          </cell>
        </row>
        <row r="899">
          <cell r="G899">
            <v>1691</v>
          </cell>
          <cell r="I899">
            <v>0.39946546688707396</v>
          </cell>
        </row>
        <row r="900">
          <cell r="G900">
            <v>1692</v>
          </cell>
          <cell r="I900">
            <v>0.39974711581740263</v>
          </cell>
        </row>
        <row r="901">
          <cell r="G901">
            <v>1692</v>
          </cell>
          <cell r="I901">
            <v>0.40036955864707963</v>
          </cell>
        </row>
        <row r="902">
          <cell r="G902">
            <v>1693</v>
          </cell>
          <cell r="I902">
            <v>0.4005753903241896</v>
          </cell>
        </row>
        <row r="903">
          <cell r="G903">
            <v>1693</v>
          </cell>
          <cell r="I903">
            <v>0.40177750130664552</v>
          </cell>
        </row>
        <row r="904">
          <cell r="G904">
            <v>1694</v>
          </cell>
          <cell r="I904">
            <v>0.40208562014166244</v>
          </cell>
        </row>
        <row r="905">
          <cell r="G905">
            <v>1696</v>
          </cell>
          <cell r="I905">
            <v>0.40246895204330124</v>
          </cell>
        </row>
        <row r="906">
          <cell r="G906">
            <v>1696</v>
          </cell>
          <cell r="I906">
            <v>0.40283376644221552</v>
          </cell>
        </row>
        <row r="907">
          <cell r="G907">
            <v>1699</v>
          </cell>
          <cell r="I907">
            <v>0.40308122167703703</v>
          </cell>
        </row>
        <row r="908">
          <cell r="G908">
            <v>1700</v>
          </cell>
          <cell r="I908">
            <v>0.40329317686695276</v>
          </cell>
        </row>
        <row r="909">
          <cell r="G909">
            <v>1700</v>
          </cell>
          <cell r="I909">
            <v>0.40370395843532869</v>
          </cell>
        </row>
        <row r="910">
          <cell r="G910">
            <v>1700</v>
          </cell>
          <cell r="I910">
            <v>0.40399669500617763</v>
          </cell>
        </row>
        <row r="911">
          <cell r="G911">
            <v>1700</v>
          </cell>
          <cell r="I911">
            <v>0.40460189402379371</v>
          </cell>
        </row>
        <row r="912">
          <cell r="G912">
            <v>1704</v>
          </cell>
          <cell r="I912">
            <v>0.4048516027113277</v>
          </cell>
        </row>
        <row r="913">
          <cell r="G913">
            <v>1704</v>
          </cell>
          <cell r="I913">
            <v>0.40511466882146191</v>
          </cell>
        </row>
        <row r="914">
          <cell r="G914">
            <v>1705</v>
          </cell>
          <cell r="I914">
            <v>0.40547874839883946</v>
          </cell>
        </row>
        <row r="915">
          <cell r="G915">
            <v>1710</v>
          </cell>
          <cell r="I915">
            <v>0.40586208030047827</v>
          </cell>
        </row>
        <row r="916">
          <cell r="G916">
            <v>1712</v>
          </cell>
          <cell r="I916">
            <v>0.40613594012251808</v>
          </cell>
        </row>
        <row r="917">
          <cell r="G917">
            <v>1716</v>
          </cell>
          <cell r="I917">
            <v>0.40641758905284675</v>
          </cell>
        </row>
        <row r="918">
          <cell r="G918">
            <v>1716</v>
          </cell>
          <cell r="I918">
            <v>0.40688441301042078</v>
          </cell>
        </row>
        <row r="919">
          <cell r="G919">
            <v>1716</v>
          </cell>
          <cell r="I919">
            <v>0.40716166934089681</v>
          </cell>
        </row>
        <row r="920">
          <cell r="G920">
            <v>1720</v>
          </cell>
          <cell r="I920">
            <v>0.40759302591230001</v>
          </cell>
        </row>
        <row r="921">
          <cell r="G921">
            <v>1720</v>
          </cell>
          <cell r="I921">
            <v>0.40778499395641782</v>
          </cell>
        </row>
        <row r="922">
          <cell r="G922">
            <v>1720</v>
          </cell>
          <cell r="I922">
            <v>0.40833269727112992</v>
          </cell>
        </row>
        <row r="923">
          <cell r="G923">
            <v>1724</v>
          </cell>
          <cell r="I923">
            <v>0.40877429235594431</v>
          </cell>
        </row>
        <row r="924">
          <cell r="G924">
            <v>1724</v>
          </cell>
          <cell r="I924">
            <v>0.40896157387159482</v>
          </cell>
        </row>
        <row r="925">
          <cell r="G925">
            <v>1724</v>
          </cell>
          <cell r="I925">
            <v>0.40929067594382607</v>
          </cell>
        </row>
        <row r="926">
          <cell r="G926">
            <v>1725</v>
          </cell>
          <cell r="I926">
            <v>0.40958114273259499</v>
          </cell>
        </row>
        <row r="927">
          <cell r="G927">
            <v>1726</v>
          </cell>
          <cell r="I927">
            <v>0.40990663601461269</v>
          </cell>
        </row>
        <row r="928">
          <cell r="G928">
            <v>1728</v>
          </cell>
          <cell r="I928">
            <v>0.41033642496673761</v>
          </cell>
        </row>
        <row r="929">
          <cell r="G929">
            <v>1728</v>
          </cell>
          <cell r="I929">
            <v>0.41089077433401489</v>
          </cell>
        </row>
        <row r="930">
          <cell r="G930">
            <v>1728</v>
          </cell>
          <cell r="I930">
            <v>0.41142409147597542</v>
          </cell>
        </row>
        <row r="931">
          <cell r="G931">
            <v>1728</v>
          </cell>
          <cell r="I931">
            <v>0.41188408975794194</v>
          </cell>
        </row>
        <row r="932">
          <cell r="G932">
            <v>1728</v>
          </cell>
          <cell r="I932">
            <v>0.41216511817230633</v>
          </cell>
        </row>
        <row r="933">
          <cell r="G933">
            <v>1732</v>
          </cell>
          <cell r="I933">
            <v>0.4124516495835121</v>
          </cell>
        </row>
        <row r="934">
          <cell r="G934">
            <v>1735</v>
          </cell>
          <cell r="I934">
            <v>0.41296708606807986</v>
          </cell>
        </row>
        <row r="935">
          <cell r="G935">
            <v>1735</v>
          </cell>
          <cell r="I935">
            <v>0.41332154764801055</v>
          </cell>
        </row>
        <row r="936">
          <cell r="G936">
            <v>1736</v>
          </cell>
          <cell r="I936">
            <v>0.41384318929222147</v>
          </cell>
        </row>
        <row r="937">
          <cell r="G937">
            <v>1736</v>
          </cell>
          <cell r="I937">
            <v>0.41412798979047416</v>
          </cell>
        </row>
        <row r="938">
          <cell r="G938">
            <v>1736</v>
          </cell>
          <cell r="I938">
            <v>0.41579129940134396</v>
          </cell>
        </row>
        <row r="939">
          <cell r="G939">
            <v>1738</v>
          </cell>
          <cell r="I939">
            <v>0.41613563677343585</v>
          </cell>
        </row>
        <row r="940">
          <cell r="G940">
            <v>1741</v>
          </cell>
          <cell r="I940">
            <v>0.41640017252664346</v>
          </cell>
        </row>
        <row r="941">
          <cell r="G941">
            <v>1746</v>
          </cell>
          <cell r="I941">
            <v>0.41676456236200321</v>
          </cell>
        </row>
        <row r="942">
          <cell r="G942">
            <v>1748</v>
          </cell>
          <cell r="I942">
            <v>0.41708901056450209</v>
          </cell>
        </row>
        <row r="943">
          <cell r="G943">
            <v>1750</v>
          </cell>
          <cell r="I943">
            <v>0.41732748464720848</v>
          </cell>
        </row>
        <row r="944">
          <cell r="G944">
            <v>1750</v>
          </cell>
          <cell r="I944">
            <v>0.41771081654884729</v>
          </cell>
        </row>
        <row r="945">
          <cell r="G945">
            <v>1750</v>
          </cell>
          <cell r="I945">
            <v>0.41815538357854337</v>
          </cell>
        </row>
        <row r="946">
          <cell r="G946">
            <v>1750</v>
          </cell>
          <cell r="I946">
            <v>0.41850613839205569</v>
          </cell>
        </row>
        <row r="947">
          <cell r="G947">
            <v>1756</v>
          </cell>
          <cell r="I947">
            <v>0.41869970671418671</v>
          </cell>
        </row>
        <row r="948">
          <cell r="G948">
            <v>1757</v>
          </cell>
          <cell r="I948">
            <v>0.41889327503631774</v>
          </cell>
        </row>
        <row r="949">
          <cell r="G949">
            <v>1759</v>
          </cell>
          <cell r="I949">
            <v>0.41971888785620515</v>
          </cell>
        </row>
        <row r="950">
          <cell r="G950">
            <v>1760</v>
          </cell>
          <cell r="I950">
            <v>0.42000053678653382</v>
          </cell>
        </row>
        <row r="951">
          <cell r="G951">
            <v>1760</v>
          </cell>
          <cell r="I951">
            <v>0.42027625815646658</v>
          </cell>
        </row>
        <row r="952">
          <cell r="G952">
            <v>1761</v>
          </cell>
          <cell r="I952">
            <v>0.42055343284010521</v>
          </cell>
        </row>
        <row r="953">
          <cell r="G953">
            <v>1767</v>
          </cell>
          <cell r="I953">
            <v>0.42076613918092509</v>
          </cell>
        </row>
        <row r="954">
          <cell r="G954">
            <v>1767</v>
          </cell>
          <cell r="I954">
            <v>0.4211481647331653</v>
          </cell>
        </row>
        <row r="955">
          <cell r="G955">
            <v>1769</v>
          </cell>
          <cell r="I955">
            <v>0.42142202455520511</v>
          </cell>
        </row>
        <row r="956">
          <cell r="G956">
            <v>1771</v>
          </cell>
          <cell r="I956">
            <v>0.42215803813571906</v>
          </cell>
        </row>
        <row r="957">
          <cell r="G957">
            <v>1771</v>
          </cell>
          <cell r="I957">
            <v>0.42243968706604773</v>
          </cell>
        </row>
        <row r="958">
          <cell r="G958">
            <v>1771</v>
          </cell>
          <cell r="I958">
            <v>0.42290915638115378</v>
          </cell>
        </row>
        <row r="959">
          <cell r="G959">
            <v>1773</v>
          </cell>
          <cell r="I959">
            <v>0.42325573087659069</v>
          </cell>
        </row>
        <row r="960">
          <cell r="G960">
            <v>1776</v>
          </cell>
          <cell r="I960">
            <v>0.42370751548671381</v>
          </cell>
        </row>
        <row r="961">
          <cell r="G961">
            <v>1776</v>
          </cell>
          <cell r="I961">
            <v>0.42398176721357317</v>
          </cell>
        </row>
        <row r="962">
          <cell r="G962">
            <v>1777</v>
          </cell>
          <cell r="I962">
            <v>0.42438152645889882</v>
          </cell>
        </row>
        <row r="963">
          <cell r="G963">
            <v>1778</v>
          </cell>
          <cell r="I963">
            <v>0.42499485750152088</v>
          </cell>
        </row>
        <row r="964">
          <cell r="G964">
            <v>1779</v>
          </cell>
          <cell r="I964">
            <v>0.42527926609495403</v>
          </cell>
        </row>
        <row r="965">
          <cell r="G965">
            <v>1780</v>
          </cell>
          <cell r="I965">
            <v>0.42560020348344429</v>
          </cell>
        </row>
        <row r="966">
          <cell r="G966">
            <v>1781</v>
          </cell>
          <cell r="I966">
            <v>0.42583867756615068</v>
          </cell>
        </row>
        <row r="967">
          <cell r="G967">
            <v>1781</v>
          </cell>
          <cell r="I967">
            <v>0.42618301493824257</v>
          </cell>
        </row>
        <row r="968">
          <cell r="G968">
            <v>1782</v>
          </cell>
          <cell r="I968">
            <v>0.42690727137416951</v>
          </cell>
        </row>
        <row r="969">
          <cell r="G969">
            <v>1785</v>
          </cell>
          <cell r="I969">
            <v>0.42729233418876139</v>
          </cell>
        </row>
        <row r="970">
          <cell r="G970">
            <v>1786</v>
          </cell>
          <cell r="I970">
            <v>0.42801659062468833</v>
          </cell>
        </row>
        <row r="971">
          <cell r="G971">
            <v>1791</v>
          </cell>
          <cell r="I971">
            <v>0.42852046591707887</v>
          </cell>
        </row>
        <row r="972">
          <cell r="G972">
            <v>1791</v>
          </cell>
          <cell r="I972">
            <v>0.42886704041251578</v>
          </cell>
        </row>
        <row r="973">
          <cell r="G973">
            <v>1792</v>
          </cell>
          <cell r="I973">
            <v>0.42913025348695732</v>
          </cell>
        </row>
        <row r="974">
          <cell r="G974">
            <v>1792</v>
          </cell>
          <cell r="I974">
            <v>0.42962390659530419</v>
          </cell>
        </row>
        <row r="975">
          <cell r="G975">
            <v>1792</v>
          </cell>
          <cell r="I975">
            <v>0.4311611399888946</v>
          </cell>
        </row>
        <row r="976">
          <cell r="G976">
            <v>1794</v>
          </cell>
          <cell r="I976">
            <v>0.43149029104922826</v>
          </cell>
        </row>
        <row r="977">
          <cell r="G977">
            <v>1795</v>
          </cell>
          <cell r="I977">
            <v>0.4317473806108641</v>
          </cell>
        </row>
        <row r="978">
          <cell r="G978">
            <v>1796</v>
          </cell>
          <cell r="I978">
            <v>0.43222731705052608</v>
          </cell>
        </row>
        <row r="979">
          <cell r="G979">
            <v>1799</v>
          </cell>
          <cell r="I979">
            <v>0.4329282878084238</v>
          </cell>
        </row>
        <row r="980">
          <cell r="G980">
            <v>1799</v>
          </cell>
          <cell r="I980">
            <v>0.43328392510281322</v>
          </cell>
        </row>
        <row r="981">
          <cell r="G981">
            <v>1800</v>
          </cell>
          <cell r="I981">
            <v>0.43389603144287414</v>
          </cell>
        </row>
        <row r="982">
          <cell r="G982">
            <v>1800</v>
          </cell>
          <cell r="I982">
            <v>0.43444373475758624</v>
          </cell>
        </row>
        <row r="983">
          <cell r="G983">
            <v>1800</v>
          </cell>
          <cell r="I983">
            <v>0.43474510956383311</v>
          </cell>
        </row>
        <row r="984">
          <cell r="G984">
            <v>1800</v>
          </cell>
          <cell r="I984">
            <v>0.43501936129069246</v>
          </cell>
        </row>
        <row r="985">
          <cell r="G985">
            <v>1800</v>
          </cell>
          <cell r="I985">
            <v>0.43533895967104919</v>
          </cell>
        </row>
        <row r="986">
          <cell r="G986">
            <v>1801</v>
          </cell>
          <cell r="I986">
            <v>0.43559719228840876</v>
          </cell>
        </row>
        <row r="987">
          <cell r="G987">
            <v>1802</v>
          </cell>
          <cell r="I987">
            <v>0.43598517805977993</v>
          </cell>
        </row>
        <row r="988">
          <cell r="G988">
            <v>1802</v>
          </cell>
          <cell r="I988">
            <v>0.43639798446972367</v>
          </cell>
        </row>
        <row r="989">
          <cell r="G989">
            <v>1802</v>
          </cell>
          <cell r="I989">
            <v>0.43670172703425542</v>
          </cell>
        </row>
        <row r="990">
          <cell r="G990">
            <v>1802</v>
          </cell>
          <cell r="I990">
            <v>0.4389676657048745</v>
          </cell>
        </row>
        <row r="991">
          <cell r="G991">
            <v>1803</v>
          </cell>
          <cell r="I991">
            <v>0.43928363896565026</v>
          </cell>
        </row>
        <row r="992">
          <cell r="G992">
            <v>1804</v>
          </cell>
          <cell r="I992">
            <v>0.43949618201279533</v>
          </cell>
        </row>
        <row r="993">
          <cell r="G993">
            <v>1809</v>
          </cell>
          <cell r="I993">
            <v>0.44032179483268274</v>
          </cell>
        </row>
        <row r="994">
          <cell r="G994">
            <v>1810</v>
          </cell>
          <cell r="I994">
            <v>0.44070512673432155</v>
          </cell>
        </row>
        <row r="995">
          <cell r="G995">
            <v>1810</v>
          </cell>
          <cell r="I995">
            <v>0.44106113960416304</v>
          </cell>
        </row>
        <row r="996">
          <cell r="G996">
            <v>1811</v>
          </cell>
          <cell r="I996">
            <v>0.44147394601410678</v>
          </cell>
        </row>
        <row r="997">
          <cell r="G997">
            <v>1811</v>
          </cell>
          <cell r="I997">
            <v>0.44179032750906955</v>
          </cell>
        </row>
        <row r="998">
          <cell r="G998">
            <v>1813</v>
          </cell>
          <cell r="I998">
            <v>0.44240365855169161</v>
          </cell>
        </row>
        <row r="999">
          <cell r="G999">
            <v>1820</v>
          </cell>
          <cell r="I999">
            <v>0.44278555346899201</v>
          </cell>
        </row>
        <row r="1000">
          <cell r="G1000">
            <v>1820</v>
          </cell>
          <cell r="I1000">
            <v>0.44303132677896284</v>
          </cell>
        </row>
        <row r="1001">
          <cell r="G1001">
            <v>1824</v>
          </cell>
          <cell r="I1001">
            <v>0.44334253186443384</v>
          </cell>
        </row>
        <row r="1002">
          <cell r="G1002">
            <v>1827</v>
          </cell>
          <cell r="I1002">
            <v>0.44352981338008435</v>
          </cell>
        </row>
        <row r="1003">
          <cell r="G1003">
            <v>1830</v>
          </cell>
          <cell r="I1003">
            <v>0.44387975172522254</v>
          </cell>
        </row>
        <row r="1004">
          <cell r="G1004">
            <v>1831</v>
          </cell>
          <cell r="I1004">
            <v>0.44415400345208189</v>
          </cell>
        </row>
        <row r="1005">
          <cell r="G1005">
            <v>1832</v>
          </cell>
          <cell r="I1005">
            <v>0.44443503186644628</v>
          </cell>
        </row>
        <row r="1006">
          <cell r="G1006">
            <v>1835</v>
          </cell>
          <cell r="I1006">
            <v>0.44467350594915267</v>
          </cell>
        </row>
        <row r="1007">
          <cell r="G1007">
            <v>1836</v>
          </cell>
          <cell r="I1007">
            <v>0.44489681004946835</v>
          </cell>
        </row>
        <row r="1008">
          <cell r="G1008">
            <v>1836</v>
          </cell>
          <cell r="I1008">
            <v>0.44530961645941208</v>
          </cell>
        </row>
        <row r="1009">
          <cell r="G1009">
            <v>1837</v>
          </cell>
          <cell r="I1009">
            <v>0.44556486080252244</v>
          </cell>
        </row>
        <row r="1010">
          <cell r="G1010">
            <v>1837</v>
          </cell>
          <cell r="I1010">
            <v>0.44705555471499914</v>
          </cell>
        </row>
        <row r="1011">
          <cell r="G1011">
            <v>1840</v>
          </cell>
          <cell r="I1011">
            <v>0.44756666391718419</v>
          </cell>
        </row>
        <row r="1012">
          <cell r="G1012">
            <v>1845</v>
          </cell>
          <cell r="I1012">
            <v>0.44784676155760211</v>
          </cell>
        </row>
        <row r="1013">
          <cell r="G1013">
            <v>1847</v>
          </cell>
          <cell r="I1013">
            <v>0.4482012231375328</v>
          </cell>
        </row>
        <row r="1014">
          <cell r="G1014">
            <v>1848</v>
          </cell>
          <cell r="I1014">
            <v>0.44846453418817928</v>
          </cell>
        </row>
        <row r="1015">
          <cell r="G1015">
            <v>1848</v>
          </cell>
          <cell r="I1015">
            <v>0.44888271296002452</v>
          </cell>
        </row>
        <row r="1016">
          <cell r="G1016">
            <v>1848</v>
          </cell>
          <cell r="I1016">
            <v>0.4493668460471294</v>
          </cell>
        </row>
        <row r="1017">
          <cell r="G1017">
            <v>1849</v>
          </cell>
          <cell r="I1017">
            <v>0.4500060428078429</v>
          </cell>
        </row>
        <row r="1018">
          <cell r="G1018">
            <v>1852</v>
          </cell>
          <cell r="I1018">
            <v>0.45046837618935937</v>
          </cell>
        </row>
        <row r="1019">
          <cell r="G1019">
            <v>1856</v>
          </cell>
          <cell r="I1019">
            <v>0.45074631835326967</v>
          </cell>
        </row>
        <row r="1020">
          <cell r="G1020">
            <v>1857</v>
          </cell>
          <cell r="I1020">
            <v>0.45129480547762091</v>
          </cell>
        </row>
        <row r="1021">
          <cell r="G1021">
            <v>1860</v>
          </cell>
          <cell r="I1021">
            <v>0.45164137997305781</v>
          </cell>
        </row>
        <row r="1022">
          <cell r="G1022">
            <v>1860</v>
          </cell>
          <cell r="I1022">
            <v>0.45200132822046246</v>
          </cell>
        </row>
        <row r="1023">
          <cell r="G1023">
            <v>1862</v>
          </cell>
          <cell r="I1023">
            <v>0.45230840197596056</v>
          </cell>
        </row>
        <row r="1024">
          <cell r="G1024">
            <v>1862</v>
          </cell>
          <cell r="I1024">
            <v>0.45256896969287003</v>
          </cell>
        </row>
        <row r="1025">
          <cell r="G1025">
            <v>1862</v>
          </cell>
          <cell r="I1025">
            <v>0.4528913114069637</v>
          </cell>
        </row>
        <row r="1026">
          <cell r="G1026">
            <v>1864</v>
          </cell>
          <cell r="I1026">
            <v>0.45331456861209585</v>
          </cell>
        </row>
        <row r="1027">
          <cell r="G1027">
            <v>1865</v>
          </cell>
          <cell r="I1027">
            <v>0.45412999190667452</v>
          </cell>
        </row>
        <row r="1028">
          <cell r="G1028">
            <v>1865</v>
          </cell>
          <cell r="I1028">
            <v>0.45455666194961042</v>
          </cell>
        </row>
        <row r="1029">
          <cell r="G1029">
            <v>1867</v>
          </cell>
          <cell r="I1029">
            <v>0.45477629194224267</v>
          </cell>
        </row>
        <row r="1030">
          <cell r="G1030">
            <v>1868</v>
          </cell>
          <cell r="I1030">
            <v>0.45529278983569677</v>
          </cell>
        </row>
        <row r="1031">
          <cell r="G1031">
            <v>1868</v>
          </cell>
          <cell r="I1031">
            <v>0.45555102245305634</v>
          </cell>
        </row>
        <row r="1032">
          <cell r="G1032">
            <v>1869</v>
          </cell>
          <cell r="I1032">
            <v>0.45592573244866469</v>
          </cell>
        </row>
        <row r="1033">
          <cell r="G1033">
            <v>1871</v>
          </cell>
          <cell r="I1033">
            <v>0.45639254007687119</v>
          </cell>
        </row>
        <row r="1034">
          <cell r="G1034">
            <v>1872</v>
          </cell>
          <cell r="I1034">
            <v>0.45729553776925558</v>
          </cell>
        </row>
        <row r="1035">
          <cell r="G1035">
            <v>1872</v>
          </cell>
          <cell r="I1035">
            <v>0.45766353639482882</v>
          </cell>
        </row>
        <row r="1036">
          <cell r="G1036">
            <v>1872</v>
          </cell>
          <cell r="I1036">
            <v>0.45797384336508834</v>
          </cell>
        </row>
        <row r="1037">
          <cell r="G1037">
            <v>1872</v>
          </cell>
          <cell r="I1037">
            <v>0.45816112488073885</v>
          </cell>
        </row>
        <row r="1038">
          <cell r="G1038">
            <v>1872</v>
          </cell>
          <cell r="I1038">
            <v>0.45864808294841808</v>
          </cell>
        </row>
        <row r="1039">
          <cell r="G1039">
            <v>1873</v>
          </cell>
          <cell r="I1039">
            <v>0.45892533927889412</v>
          </cell>
        </row>
        <row r="1040">
          <cell r="G1040">
            <v>1875</v>
          </cell>
          <cell r="I1040">
            <v>0.45925653151016305</v>
          </cell>
        </row>
        <row r="1041">
          <cell r="G1041">
            <v>1875</v>
          </cell>
          <cell r="I1041">
            <v>0.45952106726337066</v>
          </cell>
        </row>
        <row r="1042">
          <cell r="G1042">
            <v>1875</v>
          </cell>
          <cell r="I1042">
            <v>0.45990497069287134</v>
          </cell>
        </row>
        <row r="1043">
          <cell r="G1043">
            <v>1875</v>
          </cell>
          <cell r="I1043">
            <v>0.46023768155531608</v>
          </cell>
        </row>
        <row r="1044">
          <cell r="G1044">
            <v>1876</v>
          </cell>
          <cell r="I1044">
            <v>0.46051562371922639</v>
          </cell>
        </row>
        <row r="1045">
          <cell r="G1045">
            <v>1876</v>
          </cell>
          <cell r="I1045">
            <v>0.46078987544608574</v>
          </cell>
        </row>
        <row r="1046">
          <cell r="G1046">
            <v>1877</v>
          </cell>
          <cell r="I1046">
            <v>0.46116458544169409</v>
          </cell>
        </row>
        <row r="1047">
          <cell r="G1047">
            <v>1877</v>
          </cell>
          <cell r="I1047">
            <v>0.46141982978480445</v>
          </cell>
        </row>
        <row r="1048">
          <cell r="G1048">
            <v>1879</v>
          </cell>
          <cell r="I1048">
            <v>0.46170480990609947</v>
          </cell>
        </row>
        <row r="1049">
          <cell r="G1049">
            <v>1884</v>
          </cell>
          <cell r="I1049">
            <v>0.46196291188851918</v>
          </cell>
        </row>
        <row r="1050">
          <cell r="G1050">
            <v>1885</v>
          </cell>
          <cell r="I1050">
            <v>0.46237179925026722</v>
          </cell>
        </row>
        <row r="1051">
          <cell r="G1051">
            <v>1886</v>
          </cell>
          <cell r="I1051">
            <v>0.46270204437822221</v>
          </cell>
        </row>
        <row r="1052">
          <cell r="G1052">
            <v>1887</v>
          </cell>
          <cell r="I1052">
            <v>0.46303514714548655</v>
          </cell>
        </row>
        <row r="1053">
          <cell r="G1053">
            <v>1889</v>
          </cell>
          <cell r="I1053">
            <v>0.46330900696752636</v>
          </cell>
        </row>
        <row r="1054">
          <cell r="G1054">
            <v>1890</v>
          </cell>
          <cell r="I1054">
            <v>0.46361567248883739</v>
          </cell>
        </row>
        <row r="1055">
          <cell r="G1055">
            <v>1890</v>
          </cell>
          <cell r="I1055">
            <v>0.46392597945909692</v>
          </cell>
        </row>
        <row r="1056">
          <cell r="G1056">
            <v>1892</v>
          </cell>
          <cell r="I1056">
            <v>0.46418708604513331</v>
          </cell>
        </row>
        <row r="1057">
          <cell r="G1057">
            <v>1894</v>
          </cell>
          <cell r="I1057">
            <v>0.46564464538657224</v>
          </cell>
        </row>
        <row r="1058">
          <cell r="G1058">
            <v>1894</v>
          </cell>
          <cell r="I1058">
            <v>0.46601749383428764</v>
          </cell>
        </row>
        <row r="1059">
          <cell r="G1059">
            <v>1894</v>
          </cell>
          <cell r="I1059">
            <v>0.46819502656434847</v>
          </cell>
        </row>
        <row r="1060">
          <cell r="G1060">
            <v>1894</v>
          </cell>
          <cell r="I1060">
            <v>0.47670755542543675</v>
          </cell>
        </row>
        <row r="1061">
          <cell r="G1061">
            <v>1896</v>
          </cell>
          <cell r="I1061">
            <v>0.47711644278718479</v>
          </cell>
        </row>
        <row r="1062">
          <cell r="G1062">
            <v>1898</v>
          </cell>
          <cell r="I1062">
            <v>0.47742310830849582</v>
          </cell>
        </row>
        <row r="1063">
          <cell r="G1063">
            <v>1900</v>
          </cell>
          <cell r="I1063">
            <v>0.4779774576757731</v>
          </cell>
        </row>
        <row r="1064">
          <cell r="G1064">
            <v>1900</v>
          </cell>
          <cell r="I1064">
            <v>0.47825910660610177</v>
          </cell>
        </row>
        <row r="1065">
          <cell r="G1065">
            <v>1902</v>
          </cell>
          <cell r="I1065">
            <v>0.478825686669623</v>
          </cell>
        </row>
        <row r="1066">
          <cell r="G1066">
            <v>1902</v>
          </cell>
          <cell r="I1066">
            <v>0.47933018247797787</v>
          </cell>
        </row>
        <row r="1067">
          <cell r="G1067">
            <v>1903</v>
          </cell>
          <cell r="I1067">
            <v>0.47969818110355111</v>
          </cell>
        </row>
        <row r="1068">
          <cell r="G1068">
            <v>1903</v>
          </cell>
          <cell r="I1068">
            <v>0.47989761166860817</v>
          </cell>
        </row>
        <row r="1069">
          <cell r="G1069">
            <v>1904</v>
          </cell>
          <cell r="I1069">
            <v>0.48033536935206428</v>
          </cell>
        </row>
        <row r="1070">
          <cell r="G1070">
            <v>1904</v>
          </cell>
          <cell r="I1070">
            <v>0.48066808021450902</v>
          </cell>
        </row>
        <row r="1071">
          <cell r="G1071">
            <v>1904</v>
          </cell>
          <cell r="I1071">
            <v>0.48322469990651051</v>
          </cell>
        </row>
        <row r="1072">
          <cell r="G1072">
            <v>1908</v>
          </cell>
          <cell r="I1072">
            <v>0.4835690372786024</v>
          </cell>
        </row>
        <row r="1073">
          <cell r="G1073">
            <v>1908</v>
          </cell>
          <cell r="I1073">
            <v>0.48400935867275319</v>
          </cell>
        </row>
        <row r="1074">
          <cell r="G1074">
            <v>1908</v>
          </cell>
          <cell r="I1074">
            <v>0.48442216508269692</v>
          </cell>
        </row>
        <row r="1075">
          <cell r="G1075">
            <v>1908</v>
          </cell>
          <cell r="I1075">
            <v>0.48494380672690784</v>
          </cell>
        </row>
        <row r="1076">
          <cell r="G1076">
            <v>1910</v>
          </cell>
          <cell r="I1076">
            <v>0.48535236750130623</v>
          </cell>
        </row>
        <row r="1077">
          <cell r="G1077">
            <v>1912</v>
          </cell>
          <cell r="I1077">
            <v>0.48559740598974038</v>
          </cell>
        </row>
        <row r="1078">
          <cell r="G1078">
            <v>1913</v>
          </cell>
          <cell r="I1078">
            <v>0.48602216549668087</v>
          </cell>
        </row>
        <row r="1079">
          <cell r="G1079">
            <v>1916</v>
          </cell>
          <cell r="I1079">
            <v>0.48635126756891212</v>
          </cell>
        </row>
        <row r="1080">
          <cell r="G1080">
            <v>1917</v>
          </cell>
          <cell r="I1080">
            <v>0.48686237677109717</v>
          </cell>
        </row>
        <row r="1081">
          <cell r="G1081">
            <v>1920</v>
          </cell>
          <cell r="I1081">
            <v>0.48732918439930367</v>
          </cell>
        </row>
        <row r="1082">
          <cell r="G1082">
            <v>1920</v>
          </cell>
          <cell r="I1082">
            <v>0.48824919729260424</v>
          </cell>
        </row>
        <row r="1083">
          <cell r="G1083">
            <v>1920</v>
          </cell>
          <cell r="I1083">
            <v>0.48851241036704579</v>
          </cell>
        </row>
        <row r="1084">
          <cell r="G1084">
            <v>1920</v>
          </cell>
          <cell r="I1084">
            <v>0.48888718568012401</v>
          </cell>
        </row>
        <row r="1085">
          <cell r="G1085">
            <v>1920</v>
          </cell>
          <cell r="I1085">
            <v>0.49426030228960838</v>
          </cell>
        </row>
        <row r="1086">
          <cell r="G1086">
            <v>1922</v>
          </cell>
          <cell r="I1086">
            <v>0.49452109861766264</v>
          </cell>
        </row>
        <row r="1087">
          <cell r="G1087">
            <v>1924</v>
          </cell>
          <cell r="I1087">
            <v>0.49470248523165217</v>
          </cell>
        </row>
        <row r="1088">
          <cell r="G1088">
            <v>1926</v>
          </cell>
          <cell r="I1088">
            <v>0.49495772957476253</v>
          </cell>
        </row>
        <row r="1089">
          <cell r="G1089">
            <v>1928</v>
          </cell>
          <cell r="I1089">
            <v>0.49542453720296903</v>
          </cell>
        </row>
        <row r="1090">
          <cell r="G1090">
            <v>1928</v>
          </cell>
          <cell r="I1090">
            <v>0.49579302570956674</v>
          </cell>
        </row>
        <row r="1091">
          <cell r="G1091">
            <v>1928</v>
          </cell>
          <cell r="I1091">
            <v>0.49618016235382884</v>
          </cell>
        </row>
        <row r="1092">
          <cell r="G1092">
            <v>1928</v>
          </cell>
          <cell r="I1092">
            <v>0.49644322846396305</v>
          </cell>
        </row>
        <row r="1093">
          <cell r="G1093">
            <v>1928</v>
          </cell>
          <cell r="I1093">
            <v>0.49681290901438691</v>
          </cell>
        </row>
        <row r="1094">
          <cell r="G1094">
            <v>1930</v>
          </cell>
          <cell r="I1094">
            <v>0.49704739873142773</v>
          </cell>
        </row>
        <row r="1095">
          <cell r="G1095">
            <v>1931</v>
          </cell>
          <cell r="I1095">
            <v>0.49735406425273876</v>
          </cell>
        </row>
        <row r="1096">
          <cell r="G1096">
            <v>1931</v>
          </cell>
          <cell r="I1096">
            <v>0.49777137756810746</v>
          </cell>
        </row>
        <row r="1097">
          <cell r="G1097">
            <v>1937</v>
          </cell>
          <cell r="I1097">
            <v>0.49810965674486357</v>
          </cell>
        </row>
        <row r="1098">
          <cell r="G1098">
            <v>1937</v>
          </cell>
          <cell r="I1098">
            <v>0.49885213675490037</v>
          </cell>
        </row>
        <row r="1099">
          <cell r="G1099">
            <v>1940</v>
          </cell>
          <cell r="I1099">
            <v>0.4991588022762114</v>
          </cell>
        </row>
        <row r="1100">
          <cell r="G1100">
            <v>1940</v>
          </cell>
          <cell r="I1100">
            <v>0.49945065706121627</v>
          </cell>
        </row>
        <row r="1101">
          <cell r="G1101">
            <v>1950</v>
          </cell>
          <cell r="I1101">
            <v>0.49993686397799136</v>
          </cell>
        </row>
        <row r="1102">
          <cell r="G1102">
            <v>1950</v>
          </cell>
          <cell r="I1102">
            <v>0.50037532382424921</v>
          </cell>
        </row>
        <row r="1103">
          <cell r="G1103">
            <v>1951</v>
          </cell>
          <cell r="I1103">
            <v>0.50072189831968617</v>
          </cell>
        </row>
        <row r="1104">
          <cell r="G1104">
            <v>1953</v>
          </cell>
          <cell r="I1104">
            <v>0.50100545778601024</v>
          </cell>
        </row>
        <row r="1105">
          <cell r="G1105">
            <v>1959</v>
          </cell>
          <cell r="I1105">
            <v>0.50123019887066433</v>
          </cell>
        </row>
        <row r="1106">
          <cell r="G1106">
            <v>1959</v>
          </cell>
          <cell r="I1106">
            <v>0.50254274575297619</v>
          </cell>
        </row>
        <row r="1107">
          <cell r="G1107">
            <v>1960</v>
          </cell>
          <cell r="I1107">
            <v>0.50295555216291987</v>
          </cell>
        </row>
        <row r="1108">
          <cell r="G1108">
            <v>1963</v>
          </cell>
          <cell r="I1108">
            <v>0.50322266795618964</v>
          </cell>
        </row>
        <row r="1109">
          <cell r="G1109">
            <v>1964</v>
          </cell>
          <cell r="I1109">
            <v>0.50347995347023522</v>
          </cell>
        </row>
        <row r="1110">
          <cell r="G1110">
            <v>1971</v>
          </cell>
          <cell r="I1110">
            <v>0.50371842755294161</v>
          </cell>
        </row>
        <row r="1111">
          <cell r="G1111">
            <v>1971</v>
          </cell>
          <cell r="I1111">
            <v>0.50395946534634273</v>
          </cell>
        </row>
        <row r="1112">
          <cell r="G1112">
            <v>1972</v>
          </cell>
          <cell r="I1112">
            <v>0.50443195559443299</v>
          </cell>
        </row>
        <row r="1113">
          <cell r="G1113">
            <v>1972</v>
          </cell>
          <cell r="I1113">
            <v>0.504704264126562</v>
          </cell>
        </row>
        <row r="1114">
          <cell r="G1114">
            <v>1974</v>
          </cell>
          <cell r="I1114">
            <v>0.50504288622003524</v>
          </cell>
        </row>
        <row r="1115">
          <cell r="G1115">
            <v>1976</v>
          </cell>
          <cell r="I1115">
            <v>0.50523571972062964</v>
          </cell>
        </row>
        <row r="1116">
          <cell r="G1116">
            <v>1976</v>
          </cell>
          <cell r="I1116">
            <v>0.50552363912807141</v>
          </cell>
        </row>
        <row r="1117">
          <cell r="G1117">
            <v>1976</v>
          </cell>
          <cell r="I1117">
            <v>0.50592739906843009</v>
          </cell>
        </row>
        <row r="1118">
          <cell r="G1118">
            <v>1979</v>
          </cell>
          <cell r="I1118">
            <v>0.50612158790652551</v>
          </cell>
        </row>
        <row r="1119">
          <cell r="G1119">
            <v>1982</v>
          </cell>
          <cell r="I1119">
            <v>0.50631355595064331</v>
          </cell>
        </row>
        <row r="1120">
          <cell r="G1120">
            <v>1984</v>
          </cell>
          <cell r="I1120">
            <v>0.50658780767750267</v>
          </cell>
        </row>
        <row r="1121">
          <cell r="G1121">
            <v>1985</v>
          </cell>
          <cell r="I1121">
            <v>0.50684630156474197</v>
          </cell>
        </row>
        <row r="1122">
          <cell r="G1122">
            <v>1988</v>
          </cell>
          <cell r="I1122">
            <v>0.50718492365821521</v>
          </cell>
        </row>
        <row r="1123">
          <cell r="G1123">
            <v>1989</v>
          </cell>
          <cell r="I1123">
            <v>0.50749096866356191</v>
          </cell>
        </row>
        <row r="1124">
          <cell r="G1124">
            <v>1989</v>
          </cell>
          <cell r="I1124">
            <v>0.50791803061131735</v>
          </cell>
        </row>
        <row r="1125">
          <cell r="G1125">
            <v>1989</v>
          </cell>
          <cell r="I1125">
            <v>0.50820207995866584</v>
          </cell>
        </row>
        <row r="1126">
          <cell r="G1126">
            <v>1989</v>
          </cell>
          <cell r="I1126">
            <v>0.51069623374876261</v>
          </cell>
        </row>
        <row r="1127">
          <cell r="G1127">
            <v>1990</v>
          </cell>
          <cell r="I1127">
            <v>0.51097048547562196</v>
          </cell>
        </row>
        <row r="1128">
          <cell r="G1128">
            <v>1994</v>
          </cell>
          <cell r="I1128">
            <v>0.51139633905018378</v>
          </cell>
        </row>
        <row r="1129">
          <cell r="G1129">
            <v>1994</v>
          </cell>
          <cell r="I1129">
            <v>0.51388343562388217</v>
          </cell>
        </row>
        <row r="1130">
          <cell r="G1130">
            <v>1996</v>
          </cell>
          <cell r="I1130">
            <v>0.51429232298563021</v>
          </cell>
        </row>
        <row r="1131">
          <cell r="G1131">
            <v>2000</v>
          </cell>
          <cell r="I1131">
            <v>0.51466595524298475</v>
          </cell>
        </row>
        <row r="1132">
          <cell r="G1132">
            <v>2000</v>
          </cell>
          <cell r="I1132">
            <v>0.5149291683174263</v>
          </cell>
        </row>
        <row r="1133">
          <cell r="G1133">
            <v>2000</v>
          </cell>
          <cell r="I1133">
            <v>0.51521276044248532</v>
          </cell>
        </row>
        <row r="1134">
          <cell r="G1134">
            <v>2000</v>
          </cell>
          <cell r="I1134">
            <v>0.51556351525599764</v>
          </cell>
        </row>
        <row r="1135">
          <cell r="G1135">
            <v>2001</v>
          </cell>
          <cell r="I1135">
            <v>0.51638130630886125</v>
          </cell>
        </row>
        <row r="1136">
          <cell r="G1136">
            <v>2001</v>
          </cell>
          <cell r="I1136">
            <v>0.51693565567613853</v>
          </cell>
        </row>
        <row r="1137">
          <cell r="G1137">
            <v>2001</v>
          </cell>
          <cell r="I1137">
            <v>0.51721972135285454</v>
          </cell>
        </row>
        <row r="1138">
          <cell r="G1138">
            <v>2001</v>
          </cell>
          <cell r="I1138">
            <v>0.52199583560215057</v>
          </cell>
        </row>
        <row r="1139">
          <cell r="G1139">
            <v>2004</v>
          </cell>
          <cell r="I1139">
            <v>0.5226530436551966</v>
          </cell>
        </row>
        <row r="1140">
          <cell r="G1140">
            <v>2006</v>
          </cell>
          <cell r="I1140">
            <v>0.52312968156262729</v>
          </cell>
        </row>
        <row r="1141">
          <cell r="G1141">
            <v>2007</v>
          </cell>
          <cell r="I1141">
            <v>0.52333508867618272</v>
          </cell>
        </row>
        <row r="1142">
          <cell r="G1142">
            <v>2008</v>
          </cell>
          <cell r="I1142">
            <v>0.52395570261670177</v>
          </cell>
        </row>
        <row r="1143">
          <cell r="G1143">
            <v>2008</v>
          </cell>
          <cell r="I1143">
            <v>0.52434359041186807</v>
          </cell>
        </row>
        <row r="1144">
          <cell r="G1144">
            <v>2008</v>
          </cell>
          <cell r="I1144">
            <v>0.52460665652200233</v>
          </cell>
        </row>
        <row r="1145">
          <cell r="G1145">
            <v>2010</v>
          </cell>
          <cell r="I1145">
            <v>0.52496693135675665</v>
          </cell>
        </row>
        <row r="1146">
          <cell r="G1146">
            <v>2015</v>
          </cell>
          <cell r="I1146">
            <v>0.52525485076419842</v>
          </cell>
        </row>
        <row r="1147">
          <cell r="G1147">
            <v>2019</v>
          </cell>
          <cell r="I1147">
            <v>0.52564440415484781</v>
          </cell>
        </row>
        <row r="1148">
          <cell r="G1148">
            <v>2020</v>
          </cell>
          <cell r="I1148">
            <v>0.5260190325036187</v>
          </cell>
        </row>
        <row r="1149">
          <cell r="G1149">
            <v>2020</v>
          </cell>
          <cell r="I1149">
            <v>0.5265735614939383</v>
          </cell>
        </row>
        <row r="1150">
          <cell r="G1150">
            <v>2021</v>
          </cell>
          <cell r="I1150">
            <v>0.52685081782441434</v>
          </cell>
        </row>
        <row r="1151">
          <cell r="G1151">
            <v>2022</v>
          </cell>
          <cell r="I1151">
            <v>0.52723955474668971</v>
          </cell>
        </row>
        <row r="1152">
          <cell r="G1152">
            <v>2022</v>
          </cell>
          <cell r="I1152">
            <v>0.52833499403484885</v>
          </cell>
        </row>
        <row r="1153">
          <cell r="G1153">
            <v>2023</v>
          </cell>
          <cell r="I1153">
            <v>0.52862717540720339</v>
          </cell>
        </row>
        <row r="1154">
          <cell r="G1154">
            <v>2024</v>
          </cell>
          <cell r="I1154">
            <v>0.52893384092851436</v>
          </cell>
        </row>
        <row r="1155">
          <cell r="G1155">
            <v>2024</v>
          </cell>
          <cell r="I1155">
            <v>0.52921178309242467</v>
          </cell>
        </row>
        <row r="1156">
          <cell r="G1156">
            <v>2025</v>
          </cell>
          <cell r="I1156">
            <v>0.52960096090762199</v>
          </cell>
        </row>
        <row r="1157">
          <cell r="G1157">
            <v>2026</v>
          </cell>
          <cell r="I1157">
            <v>0.53020615992523801</v>
          </cell>
        </row>
        <row r="1158">
          <cell r="G1158">
            <v>2027</v>
          </cell>
          <cell r="I1158">
            <v>0.53063322187299344</v>
          </cell>
        </row>
        <row r="1159">
          <cell r="G1159">
            <v>2027</v>
          </cell>
          <cell r="I1159">
            <v>0.53312737566309021</v>
          </cell>
        </row>
        <row r="1160">
          <cell r="G1160">
            <v>2029</v>
          </cell>
          <cell r="I1160">
            <v>0.53345208513546882</v>
          </cell>
        </row>
        <row r="1161">
          <cell r="G1161">
            <v>2029</v>
          </cell>
          <cell r="I1161">
            <v>0.53377679460784744</v>
          </cell>
        </row>
        <row r="1162">
          <cell r="G1162">
            <v>2029</v>
          </cell>
          <cell r="I1162">
            <v>0.53410150408022605</v>
          </cell>
        </row>
        <row r="1163">
          <cell r="G1163">
            <v>2030</v>
          </cell>
          <cell r="I1163">
            <v>0.53428014736047857</v>
          </cell>
        </row>
        <row r="1164">
          <cell r="G1164">
            <v>2030</v>
          </cell>
          <cell r="I1164">
            <v>0.53462776693543435</v>
          </cell>
        </row>
        <row r="1165">
          <cell r="G1165">
            <v>2030</v>
          </cell>
          <cell r="I1165">
            <v>0.53500329339941677</v>
          </cell>
        </row>
        <row r="1166">
          <cell r="G1166">
            <v>2030</v>
          </cell>
          <cell r="I1166">
            <v>0.53531756840597444</v>
          </cell>
        </row>
        <row r="1167">
          <cell r="G1167">
            <v>2030</v>
          </cell>
          <cell r="I1167">
            <v>0.53569227840158273</v>
          </cell>
        </row>
        <row r="1168">
          <cell r="G1168">
            <v>2030</v>
          </cell>
          <cell r="I1168">
            <v>0.53619032410978218</v>
          </cell>
        </row>
        <row r="1169">
          <cell r="G1169">
            <v>2032</v>
          </cell>
          <cell r="I1169">
            <v>0.53683900823300268</v>
          </cell>
        </row>
        <row r="1170">
          <cell r="G1170">
            <v>2034</v>
          </cell>
          <cell r="I1170">
            <v>0.53747820499371612</v>
          </cell>
        </row>
        <row r="1171">
          <cell r="G1171">
            <v>2035</v>
          </cell>
          <cell r="I1171">
            <v>0.53830381781360359</v>
          </cell>
        </row>
        <row r="1172">
          <cell r="G1172">
            <v>2038</v>
          </cell>
          <cell r="I1172">
            <v>0.53866820764896328</v>
          </cell>
        </row>
        <row r="1173">
          <cell r="G1173">
            <v>2039</v>
          </cell>
          <cell r="I1173">
            <v>0.53908411663872857</v>
          </cell>
        </row>
        <row r="1174">
          <cell r="G1174">
            <v>2040</v>
          </cell>
          <cell r="I1174">
            <v>0.53978508739662623</v>
          </cell>
        </row>
        <row r="1175">
          <cell r="G1175">
            <v>2041</v>
          </cell>
          <cell r="I1175">
            <v>0.54004033173973665</v>
          </cell>
        </row>
        <row r="1176">
          <cell r="G1176">
            <v>2043</v>
          </cell>
          <cell r="I1176">
            <v>0.5407413024976343</v>
          </cell>
        </row>
        <row r="1177">
          <cell r="G1177">
            <v>2043</v>
          </cell>
          <cell r="I1177">
            <v>0.54105440178973319</v>
          </cell>
        </row>
        <row r="1178">
          <cell r="G1178">
            <v>2045</v>
          </cell>
          <cell r="I1178">
            <v>0.54142917710281147</v>
          </cell>
        </row>
        <row r="1179">
          <cell r="G1179">
            <v>2046</v>
          </cell>
          <cell r="I1179">
            <v>0.5417515188169052</v>
          </cell>
        </row>
        <row r="1180">
          <cell r="G1180">
            <v>2048</v>
          </cell>
          <cell r="I1180">
            <v>0.54208217217904719</v>
          </cell>
        </row>
        <row r="1181">
          <cell r="G1181">
            <v>2049</v>
          </cell>
          <cell r="I1181">
            <v>0.54290133489877923</v>
          </cell>
        </row>
        <row r="1182">
          <cell r="G1182">
            <v>2049</v>
          </cell>
          <cell r="I1182">
            <v>0.54768546004236529</v>
          </cell>
        </row>
        <row r="1183">
          <cell r="G1183">
            <v>2050</v>
          </cell>
          <cell r="I1183">
            <v>0.54805411184263786</v>
          </cell>
        </row>
        <row r="1184">
          <cell r="G1184">
            <v>2050</v>
          </cell>
          <cell r="I1184">
            <v>0.54838321391486911</v>
          </cell>
        </row>
        <row r="1185">
          <cell r="G1185">
            <v>2052</v>
          </cell>
          <cell r="I1185">
            <v>0.54864628002500337</v>
          </cell>
        </row>
        <row r="1186">
          <cell r="G1186">
            <v>2058</v>
          </cell>
          <cell r="I1186">
            <v>0.54896331469466542</v>
          </cell>
        </row>
        <row r="1187">
          <cell r="G1187">
            <v>2062</v>
          </cell>
          <cell r="I1187">
            <v>0.54915688301679644</v>
          </cell>
        </row>
        <row r="1188">
          <cell r="G1188">
            <v>2062</v>
          </cell>
          <cell r="I1188">
            <v>0.54935045133892746</v>
          </cell>
        </row>
        <row r="1189">
          <cell r="G1189">
            <v>2063</v>
          </cell>
          <cell r="I1189">
            <v>0.54981309497842612</v>
          </cell>
        </row>
        <row r="1190">
          <cell r="G1190">
            <v>2063</v>
          </cell>
          <cell r="I1190">
            <v>0.5501111875818091</v>
          </cell>
        </row>
        <row r="1191">
          <cell r="G1191">
            <v>2063</v>
          </cell>
          <cell r="I1191">
            <v>0.55049308249910944</v>
          </cell>
        </row>
        <row r="1192">
          <cell r="G1192">
            <v>2063</v>
          </cell>
          <cell r="I1192">
            <v>0.55082437270658324</v>
          </cell>
        </row>
        <row r="1193">
          <cell r="G1193">
            <v>2063</v>
          </cell>
          <cell r="I1193">
            <v>0.55101168688096869</v>
          </cell>
        </row>
        <row r="1194">
          <cell r="G1194">
            <v>2063</v>
          </cell>
          <cell r="I1194">
            <v>0.55133394694822502</v>
          </cell>
        </row>
        <row r="1195">
          <cell r="G1195">
            <v>2064</v>
          </cell>
          <cell r="I1195">
            <v>0.5517995462032379</v>
          </cell>
        </row>
        <row r="1196">
          <cell r="G1196">
            <v>2064</v>
          </cell>
          <cell r="I1196">
            <v>0.55208119513356657</v>
          </cell>
        </row>
        <row r="1197">
          <cell r="G1197">
            <v>2064</v>
          </cell>
          <cell r="I1197">
            <v>0.5525533424649397</v>
          </cell>
        </row>
        <row r="1198">
          <cell r="G1198">
            <v>2065</v>
          </cell>
          <cell r="I1198">
            <v>0.55311992252846098</v>
          </cell>
        </row>
        <row r="1199">
          <cell r="G1199">
            <v>2068</v>
          </cell>
          <cell r="I1199">
            <v>0.55339378235050074</v>
          </cell>
        </row>
        <row r="1200">
          <cell r="G1200">
            <v>2068</v>
          </cell>
          <cell r="I1200">
            <v>0.55360751744147196</v>
          </cell>
        </row>
        <row r="1201">
          <cell r="G1201">
            <v>2070</v>
          </cell>
          <cell r="I1201">
            <v>0.553923196773633</v>
          </cell>
        </row>
        <row r="1202">
          <cell r="G1202">
            <v>2073</v>
          </cell>
          <cell r="I1202">
            <v>0.55427525793654386</v>
          </cell>
        </row>
        <row r="1203">
          <cell r="G1203">
            <v>2073</v>
          </cell>
          <cell r="I1203">
            <v>0.55460796879898866</v>
          </cell>
        </row>
        <row r="1204">
          <cell r="G1204">
            <v>2074</v>
          </cell>
          <cell r="I1204">
            <v>0.55488605792720624</v>
          </cell>
        </row>
        <row r="1205">
          <cell r="G1205">
            <v>2075</v>
          </cell>
          <cell r="I1205">
            <v>0.5551397509804058</v>
          </cell>
        </row>
        <row r="1206">
          <cell r="G1206">
            <v>2076</v>
          </cell>
          <cell r="I1206">
            <v>0.55548408835249774</v>
          </cell>
        </row>
        <row r="1207">
          <cell r="G1207">
            <v>2076</v>
          </cell>
          <cell r="I1207">
            <v>0.55621286802321723</v>
          </cell>
        </row>
        <row r="1208">
          <cell r="G1208">
            <v>2080</v>
          </cell>
          <cell r="I1208">
            <v>0.5565334135068879</v>
          </cell>
        </row>
        <row r="1209">
          <cell r="G1209">
            <v>2080</v>
          </cell>
          <cell r="I1209">
            <v>0.55677188758959428</v>
          </cell>
        </row>
        <row r="1210">
          <cell r="G1210">
            <v>2080</v>
          </cell>
          <cell r="I1210">
            <v>0.55716694397708511</v>
          </cell>
        </row>
        <row r="1211">
          <cell r="G1211">
            <v>2080</v>
          </cell>
          <cell r="I1211">
            <v>0.55751789474300717</v>
          </cell>
        </row>
        <row r="1212">
          <cell r="G1212">
            <v>2080</v>
          </cell>
          <cell r="I1212">
            <v>0.55786801271118769</v>
          </cell>
        </row>
        <row r="1213">
          <cell r="G1213">
            <v>2084</v>
          </cell>
          <cell r="I1213">
            <v>0.55833769430807101</v>
          </cell>
        </row>
        <row r="1214">
          <cell r="G1214">
            <v>2089</v>
          </cell>
          <cell r="I1214">
            <v>0.55874658166981905</v>
          </cell>
        </row>
        <row r="1215">
          <cell r="G1215">
            <v>2089</v>
          </cell>
          <cell r="I1215">
            <v>0.5590863958071185</v>
          </cell>
        </row>
        <row r="1216">
          <cell r="G1216">
            <v>2091</v>
          </cell>
          <cell r="I1216">
            <v>0.55943297030255545</v>
          </cell>
        </row>
        <row r="1217">
          <cell r="G1217">
            <v>2092</v>
          </cell>
          <cell r="I1217">
            <v>0.55978308827073597</v>
          </cell>
        </row>
        <row r="1218">
          <cell r="G1218">
            <v>2092</v>
          </cell>
          <cell r="I1218">
            <v>0.5603715333573156</v>
          </cell>
        </row>
        <row r="1219">
          <cell r="G1219">
            <v>2096</v>
          </cell>
          <cell r="I1219">
            <v>0.56062976597467518</v>
          </cell>
        </row>
        <row r="1220">
          <cell r="G1220">
            <v>2100</v>
          </cell>
          <cell r="I1220">
            <v>0.56092565411344808</v>
          </cell>
        </row>
        <row r="1221">
          <cell r="G1221">
            <v>2100</v>
          </cell>
          <cell r="I1221">
            <v>0.56132311091795872</v>
          </cell>
        </row>
        <row r="1222">
          <cell r="G1222">
            <v>2101</v>
          </cell>
          <cell r="I1222">
            <v>0.56164755912045761</v>
          </cell>
        </row>
        <row r="1223">
          <cell r="G1223">
            <v>2103</v>
          </cell>
          <cell r="I1223">
            <v>0.56212651579807071</v>
          </cell>
        </row>
        <row r="1224">
          <cell r="G1224">
            <v>2105</v>
          </cell>
          <cell r="I1224">
            <v>0.5625980752722145</v>
          </cell>
        </row>
        <row r="1225">
          <cell r="G1225">
            <v>2105</v>
          </cell>
          <cell r="I1225">
            <v>0.56535210628779264</v>
          </cell>
        </row>
        <row r="1226">
          <cell r="G1226">
            <v>2112</v>
          </cell>
          <cell r="I1226">
            <v>0.56573400120509298</v>
          </cell>
        </row>
        <row r="1227">
          <cell r="G1227">
            <v>2112</v>
          </cell>
          <cell r="I1227">
            <v>0.56606529141256678</v>
          </cell>
        </row>
        <row r="1228">
          <cell r="G1228">
            <v>2112</v>
          </cell>
          <cell r="I1228">
            <v>0.56655224948024607</v>
          </cell>
        </row>
        <row r="1229">
          <cell r="G1229">
            <v>2112</v>
          </cell>
          <cell r="I1229">
            <v>0.56687459119433981</v>
          </cell>
        </row>
        <row r="1230">
          <cell r="G1230">
            <v>2116</v>
          </cell>
          <cell r="I1230">
            <v>0.56734141515191383</v>
          </cell>
        </row>
        <row r="1231">
          <cell r="G1231">
            <v>2116</v>
          </cell>
          <cell r="I1231">
            <v>0.56785760278738573</v>
          </cell>
        </row>
        <row r="1232">
          <cell r="G1232">
            <v>2116</v>
          </cell>
          <cell r="I1232">
            <v>0.57087227397075857</v>
          </cell>
        </row>
        <row r="1233">
          <cell r="G1233">
            <v>2122</v>
          </cell>
          <cell r="I1233">
            <v>0.57123748027449239</v>
          </cell>
        </row>
        <row r="1234">
          <cell r="G1234">
            <v>2123</v>
          </cell>
          <cell r="I1234">
            <v>0.57194161892968154</v>
          </cell>
        </row>
        <row r="1235">
          <cell r="G1235">
            <v>2125</v>
          </cell>
          <cell r="I1235">
            <v>0.57221887526015758</v>
          </cell>
        </row>
        <row r="1236">
          <cell r="G1236">
            <v>2129</v>
          </cell>
          <cell r="I1236">
            <v>0.5727650109555914</v>
          </cell>
        </row>
        <row r="1237">
          <cell r="G1237">
            <v>2136</v>
          </cell>
          <cell r="I1237">
            <v>0.57327463418533564</v>
          </cell>
        </row>
        <row r="1238">
          <cell r="G1238">
            <v>2136</v>
          </cell>
          <cell r="I1238">
            <v>0.57371422075794976</v>
          </cell>
        </row>
        <row r="1239">
          <cell r="G1239">
            <v>2139</v>
          </cell>
          <cell r="I1239">
            <v>0.57418369007305581</v>
          </cell>
        </row>
        <row r="1240">
          <cell r="G1240">
            <v>2142</v>
          </cell>
          <cell r="I1240">
            <v>0.57446945400398997</v>
          </cell>
        </row>
        <row r="1241">
          <cell r="G1241">
            <v>2144</v>
          </cell>
          <cell r="I1241">
            <v>0.57491971998293723</v>
          </cell>
        </row>
        <row r="1242">
          <cell r="G1242">
            <v>2145</v>
          </cell>
          <cell r="I1242">
            <v>0.57528940053336108</v>
          </cell>
        </row>
        <row r="1243">
          <cell r="G1243">
            <v>2146</v>
          </cell>
          <cell r="I1243">
            <v>0.57567446334795291</v>
          </cell>
        </row>
        <row r="1244">
          <cell r="G1244">
            <v>2150</v>
          </cell>
          <cell r="I1244">
            <v>0.57598112886926389</v>
          </cell>
        </row>
        <row r="1245">
          <cell r="G1245">
            <v>2150</v>
          </cell>
          <cell r="I1245">
            <v>0.57635983955990533</v>
          </cell>
        </row>
        <row r="1246">
          <cell r="G1246">
            <v>2152</v>
          </cell>
          <cell r="I1246">
            <v>0.57664086797426972</v>
          </cell>
        </row>
        <row r="1247">
          <cell r="G1247">
            <v>2154</v>
          </cell>
          <cell r="I1247">
            <v>0.57688902537189291</v>
          </cell>
        </row>
        <row r="1248">
          <cell r="G1248">
            <v>2158</v>
          </cell>
          <cell r="I1248">
            <v>0.57708270799959627</v>
          </cell>
        </row>
        <row r="1249">
          <cell r="G1249">
            <v>2158</v>
          </cell>
          <cell r="I1249">
            <v>0.57736630012465529</v>
          </cell>
        </row>
        <row r="1250">
          <cell r="G1250">
            <v>2158</v>
          </cell>
          <cell r="I1250">
            <v>0.57767917080560949</v>
          </cell>
        </row>
        <row r="1251">
          <cell r="G1251">
            <v>2163</v>
          </cell>
          <cell r="I1251">
            <v>0.57777051728730355</v>
          </cell>
        </row>
        <row r="1252">
          <cell r="G1252">
            <v>2164</v>
          </cell>
          <cell r="I1252">
            <v>0.57795779880295406</v>
          </cell>
        </row>
        <row r="1253">
          <cell r="G1253">
            <v>2164</v>
          </cell>
          <cell r="I1253">
            <v>0.57829050966539886</v>
          </cell>
        </row>
        <row r="1254">
          <cell r="G1254">
            <v>2169</v>
          </cell>
          <cell r="I1254">
            <v>0.57858236445040379</v>
          </cell>
        </row>
        <row r="1255">
          <cell r="G1255">
            <v>2172</v>
          </cell>
          <cell r="I1255">
            <v>0.5788404664328235</v>
          </cell>
        </row>
        <row r="1256">
          <cell r="G1256">
            <v>2175</v>
          </cell>
          <cell r="I1256">
            <v>0.57919610372721286</v>
          </cell>
        </row>
        <row r="1257">
          <cell r="G1257">
            <v>2176</v>
          </cell>
          <cell r="I1257">
            <v>0.57980943476983493</v>
          </cell>
        </row>
        <row r="1258">
          <cell r="G1258">
            <v>2176</v>
          </cell>
          <cell r="I1258">
            <v>0.58000300309196595</v>
          </cell>
        </row>
        <row r="1259">
          <cell r="G1259">
            <v>2178</v>
          </cell>
          <cell r="I1259">
            <v>0.5803976022571673</v>
          </cell>
        </row>
        <row r="1260">
          <cell r="G1260">
            <v>2180</v>
          </cell>
          <cell r="I1260">
            <v>0.5806701394004411</v>
          </cell>
        </row>
        <row r="1261">
          <cell r="G1261">
            <v>2180</v>
          </cell>
          <cell r="I1261">
            <v>0.58101671389587806</v>
          </cell>
        </row>
        <row r="1262">
          <cell r="G1262">
            <v>2180</v>
          </cell>
          <cell r="I1262">
            <v>0.58130112248931121</v>
          </cell>
        </row>
        <row r="1263">
          <cell r="G1263">
            <v>2180</v>
          </cell>
          <cell r="I1263">
            <v>0.58157537421617056</v>
          </cell>
        </row>
        <row r="1264">
          <cell r="G1264">
            <v>2184</v>
          </cell>
          <cell r="I1264">
            <v>0.5819830695340924</v>
          </cell>
        </row>
        <row r="1265">
          <cell r="G1265">
            <v>2184</v>
          </cell>
          <cell r="I1265">
            <v>0.58217663785622342</v>
          </cell>
        </row>
        <row r="1266">
          <cell r="G1266">
            <v>2188</v>
          </cell>
          <cell r="I1266">
            <v>0.58251970153765176</v>
          </cell>
        </row>
        <row r="1267">
          <cell r="G1267">
            <v>2192</v>
          </cell>
          <cell r="I1267">
            <v>0.58299184886902489</v>
          </cell>
        </row>
        <row r="1268">
          <cell r="G1268">
            <v>2192</v>
          </cell>
          <cell r="I1268">
            <v>0.58345418225054135</v>
          </cell>
        </row>
        <row r="1269">
          <cell r="G1269">
            <v>2196</v>
          </cell>
          <cell r="I1269">
            <v>0.58384148218847831</v>
          </cell>
        </row>
        <row r="1270">
          <cell r="G1270">
            <v>2199</v>
          </cell>
          <cell r="I1270">
            <v>0.58396756123480642</v>
          </cell>
        </row>
        <row r="1271">
          <cell r="G1271">
            <v>2200</v>
          </cell>
          <cell r="I1271">
            <v>0.58429656533083274</v>
          </cell>
        </row>
        <row r="1272">
          <cell r="G1272">
            <v>2200</v>
          </cell>
          <cell r="I1272">
            <v>0.58476603464593879</v>
          </cell>
        </row>
        <row r="1273">
          <cell r="G1273">
            <v>2200</v>
          </cell>
          <cell r="I1273">
            <v>0.58502312420757463</v>
          </cell>
        </row>
        <row r="1274">
          <cell r="G1274">
            <v>2201</v>
          </cell>
          <cell r="I1274">
            <v>0.58530965561878046</v>
          </cell>
        </row>
        <row r="1275">
          <cell r="G1275">
            <v>2204</v>
          </cell>
          <cell r="I1275">
            <v>0.58573671756653589</v>
          </cell>
        </row>
        <row r="1276">
          <cell r="G1276">
            <v>2204</v>
          </cell>
          <cell r="I1276">
            <v>0.58823087135663266</v>
          </cell>
        </row>
        <row r="1277">
          <cell r="G1277">
            <v>2205</v>
          </cell>
          <cell r="I1277">
            <v>0.58866862904008876</v>
          </cell>
        </row>
        <row r="1278">
          <cell r="G1278">
            <v>2205</v>
          </cell>
          <cell r="I1278">
            <v>0.58895027797041744</v>
          </cell>
        </row>
        <row r="1279">
          <cell r="G1279">
            <v>2205</v>
          </cell>
          <cell r="I1279">
            <v>0.58922452969727679</v>
          </cell>
        </row>
        <row r="1280">
          <cell r="G1280">
            <v>2207</v>
          </cell>
          <cell r="I1280">
            <v>0.58955843260354768</v>
          </cell>
        </row>
        <row r="1281">
          <cell r="G1281">
            <v>2209</v>
          </cell>
          <cell r="I1281">
            <v>0.58995588940805832</v>
          </cell>
        </row>
        <row r="1282">
          <cell r="G1282">
            <v>2210</v>
          </cell>
          <cell r="I1282">
            <v>0.59029180082652954</v>
          </cell>
        </row>
        <row r="1283">
          <cell r="G1283">
            <v>2210</v>
          </cell>
          <cell r="I1283">
            <v>0.59225361161749357</v>
          </cell>
        </row>
        <row r="1284">
          <cell r="G1284">
            <v>2211</v>
          </cell>
          <cell r="I1284">
            <v>0.59260018611293053</v>
          </cell>
        </row>
        <row r="1285">
          <cell r="G1285">
            <v>2211</v>
          </cell>
          <cell r="I1285">
            <v>0.59291978449328731</v>
          </cell>
        </row>
        <row r="1286">
          <cell r="G1286">
            <v>2214</v>
          </cell>
          <cell r="I1286">
            <v>0.59329434752458832</v>
          </cell>
        </row>
        <row r="1287">
          <cell r="G1287">
            <v>2214</v>
          </cell>
          <cell r="I1287">
            <v>0.59361668923868205</v>
          </cell>
        </row>
        <row r="1288">
          <cell r="G1288">
            <v>2217</v>
          </cell>
          <cell r="I1288">
            <v>0.59394218252069975</v>
          </cell>
        </row>
        <row r="1289">
          <cell r="G1289">
            <v>2225</v>
          </cell>
          <cell r="I1289">
            <v>0.59437943399376392</v>
          </cell>
        </row>
        <row r="1290">
          <cell r="G1290">
            <v>2225</v>
          </cell>
          <cell r="I1290">
            <v>0.59475228244147926</v>
          </cell>
        </row>
        <row r="1291">
          <cell r="G1291">
            <v>2227</v>
          </cell>
          <cell r="I1291">
            <v>0.59499699434256381</v>
          </cell>
        </row>
        <row r="1292">
          <cell r="G1292">
            <v>2227</v>
          </cell>
          <cell r="I1292">
            <v>0.59555152333288341</v>
          </cell>
        </row>
        <row r="1293">
          <cell r="G1293">
            <v>2227</v>
          </cell>
          <cell r="I1293">
            <v>0.59698070502134715</v>
          </cell>
        </row>
        <row r="1294">
          <cell r="G1294">
            <v>2235</v>
          </cell>
          <cell r="I1294">
            <v>0.59737355694422789</v>
          </cell>
        </row>
        <row r="1295">
          <cell r="G1295">
            <v>2235</v>
          </cell>
          <cell r="I1295">
            <v>0.59773869793049184</v>
          </cell>
        </row>
        <row r="1296">
          <cell r="G1296">
            <v>2240</v>
          </cell>
          <cell r="I1296">
            <v>0.59865871082379241</v>
          </cell>
        </row>
        <row r="1297">
          <cell r="G1297">
            <v>2240</v>
          </cell>
          <cell r="I1297">
            <v>0.59921306019106968</v>
          </cell>
        </row>
        <row r="1298">
          <cell r="G1298">
            <v>2240</v>
          </cell>
          <cell r="I1298">
            <v>0.59956401095699174</v>
          </cell>
        </row>
        <row r="1299">
          <cell r="G1299">
            <v>2240</v>
          </cell>
          <cell r="I1299">
            <v>0.5997483205277605</v>
          </cell>
        </row>
        <row r="1300">
          <cell r="G1300">
            <v>2240</v>
          </cell>
          <cell r="I1300">
            <v>0.60005074041352624</v>
          </cell>
        </row>
        <row r="1301">
          <cell r="G1301">
            <v>2240</v>
          </cell>
          <cell r="I1301">
            <v>0.60023802192917675</v>
          </cell>
        </row>
        <row r="1302">
          <cell r="G1302">
            <v>2240</v>
          </cell>
          <cell r="I1302">
            <v>0.60078572524388885</v>
          </cell>
        </row>
        <row r="1303">
          <cell r="G1303">
            <v>2240</v>
          </cell>
          <cell r="I1303">
            <v>0.60615884185337321</v>
          </cell>
        </row>
        <row r="1304">
          <cell r="G1304">
            <v>2244</v>
          </cell>
          <cell r="I1304">
            <v>0.60645059866217321</v>
          </cell>
        </row>
        <row r="1305">
          <cell r="G1305">
            <v>2244</v>
          </cell>
          <cell r="I1305">
            <v>0.60680135347568553</v>
          </cell>
        </row>
        <row r="1306">
          <cell r="G1306">
            <v>2245</v>
          </cell>
          <cell r="I1306">
            <v>0.60734905679039763</v>
          </cell>
        </row>
        <row r="1307">
          <cell r="G1307">
            <v>2247</v>
          </cell>
          <cell r="I1307">
            <v>0.60779272570488219</v>
          </cell>
        </row>
        <row r="1308">
          <cell r="G1308">
            <v>2248</v>
          </cell>
          <cell r="I1308">
            <v>0.60840607307687178</v>
          </cell>
        </row>
        <row r="1309">
          <cell r="G1309">
            <v>2248</v>
          </cell>
          <cell r="I1309">
            <v>0.6088728970344458</v>
          </cell>
        </row>
        <row r="1310">
          <cell r="G1310">
            <v>2248</v>
          </cell>
          <cell r="I1310">
            <v>0.60917427184069273</v>
          </cell>
        </row>
        <row r="1311">
          <cell r="G1311">
            <v>2248</v>
          </cell>
          <cell r="I1311">
            <v>0.61275638136961197</v>
          </cell>
        </row>
        <row r="1312">
          <cell r="G1312">
            <v>2250</v>
          </cell>
          <cell r="I1312">
            <v>0.6130060900571459</v>
          </cell>
        </row>
        <row r="1313">
          <cell r="G1313">
            <v>2250</v>
          </cell>
          <cell r="I1313">
            <v>0.61332176938930694</v>
          </cell>
        </row>
        <row r="1314">
          <cell r="G1314">
            <v>2251</v>
          </cell>
          <cell r="I1314">
            <v>0.61358442726525408</v>
          </cell>
        </row>
        <row r="1315">
          <cell r="G1315">
            <v>2252</v>
          </cell>
          <cell r="I1315">
            <v>0.61389109278656506</v>
          </cell>
        </row>
        <row r="1316">
          <cell r="G1316">
            <v>2252</v>
          </cell>
          <cell r="I1316">
            <v>0.61425688694752822</v>
          </cell>
        </row>
        <row r="1317">
          <cell r="G1317">
            <v>2253</v>
          </cell>
          <cell r="I1317">
            <v>0.6148098156598345</v>
          </cell>
        </row>
        <row r="1318">
          <cell r="G1318">
            <v>2257</v>
          </cell>
          <cell r="I1318">
            <v>0.61508406738669386</v>
          </cell>
        </row>
        <row r="1319">
          <cell r="G1319">
            <v>2259</v>
          </cell>
          <cell r="I1319">
            <v>0.61537198679413563</v>
          </cell>
        </row>
        <row r="1320">
          <cell r="G1320">
            <v>2259</v>
          </cell>
          <cell r="I1320">
            <v>0.61565851820534145</v>
          </cell>
        </row>
        <row r="1321">
          <cell r="G1321">
            <v>2260</v>
          </cell>
          <cell r="I1321">
            <v>0.61586434988245142</v>
          </cell>
        </row>
        <row r="1322">
          <cell r="G1322">
            <v>2262</v>
          </cell>
          <cell r="I1322">
            <v>0.61622462471720574</v>
          </cell>
        </row>
        <row r="1323">
          <cell r="G1323">
            <v>2262</v>
          </cell>
          <cell r="I1323">
            <v>0.61704378743693777</v>
          </cell>
        </row>
        <row r="1324">
          <cell r="G1324">
            <v>2263</v>
          </cell>
          <cell r="I1324">
            <v>0.61738360157423722</v>
          </cell>
        </row>
        <row r="1325">
          <cell r="G1325">
            <v>2263</v>
          </cell>
          <cell r="I1325">
            <v>0.6176475494702155</v>
          </cell>
        </row>
        <row r="1326">
          <cell r="G1326">
            <v>2274</v>
          </cell>
          <cell r="I1326">
            <v>0.61800268055421292</v>
          </cell>
        </row>
        <row r="1327">
          <cell r="G1327">
            <v>2276</v>
          </cell>
          <cell r="I1327">
            <v>0.61825637360741248</v>
          </cell>
        </row>
        <row r="1328">
          <cell r="G1328">
            <v>2280</v>
          </cell>
          <cell r="I1328">
            <v>0.61854855497976702</v>
          </cell>
        </row>
        <row r="1329">
          <cell r="G1329">
            <v>2282</v>
          </cell>
          <cell r="I1329">
            <v>0.61890301655969771</v>
          </cell>
        </row>
        <row r="1330">
          <cell r="G1330">
            <v>2283</v>
          </cell>
          <cell r="I1330">
            <v>0.61954221332041115</v>
          </cell>
        </row>
        <row r="1331">
          <cell r="G1331">
            <v>2288</v>
          </cell>
          <cell r="I1331">
            <v>0.61991021194598439</v>
          </cell>
        </row>
        <row r="1332">
          <cell r="G1332">
            <v>2290</v>
          </cell>
          <cell r="I1332">
            <v>0.62032612093574968</v>
          </cell>
        </row>
        <row r="1333">
          <cell r="G1333">
            <v>2291</v>
          </cell>
          <cell r="I1333">
            <v>0.62093822727581061</v>
          </cell>
        </row>
        <row r="1334">
          <cell r="G1334">
            <v>2295</v>
          </cell>
          <cell r="I1334">
            <v>0.62119632925823032</v>
          </cell>
        </row>
        <row r="1335">
          <cell r="G1335">
            <v>2300</v>
          </cell>
          <cell r="I1335">
            <v>0.62157822417553066</v>
          </cell>
        </row>
        <row r="1336">
          <cell r="G1336">
            <v>2300</v>
          </cell>
          <cell r="I1336">
            <v>0.62190722827155698</v>
          </cell>
        </row>
        <row r="1337">
          <cell r="G1337">
            <v>2300</v>
          </cell>
          <cell r="I1337">
            <v>0.62219898508035698</v>
          </cell>
        </row>
        <row r="1338">
          <cell r="G1338">
            <v>2300</v>
          </cell>
          <cell r="I1338">
            <v>0.62253489649882821</v>
          </cell>
        </row>
        <row r="1339">
          <cell r="G1339">
            <v>2300</v>
          </cell>
          <cell r="I1339">
            <v>0.62449670728979223</v>
          </cell>
        </row>
        <row r="1340">
          <cell r="G1340">
            <v>2302</v>
          </cell>
          <cell r="I1340">
            <v>0.62495670557175875</v>
          </cell>
        </row>
        <row r="1341">
          <cell r="G1341">
            <v>2303</v>
          </cell>
          <cell r="I1341">
            <v>0.62524717236052774</v>
          </cell>
        </row>
        <row r="1342">
          <cell r="G1342">
            <v>2304</v>
          </cell>
          <cell r="I1342">
            <v>0.62545460431565092</v>
          </cell>
        </row>
        <row r="1343">
          <cell r="G1343">
            <v>2318</v>
          </cell>
          <cell r="I1343">
            <v>0.62564743781624532</v>
          </cell>
        </row>
        <row r="1344">
          <cell r="G1344">
            <v>2318</v>
          </cell>
          <cell r="I1344">
            <v>0.626031341245746</v>
          </cell>
        </row>
        <row r="1345">
          <cell r="G1345">
            <v>2320</v>
          </cell>
          <cell r="I1345">
            <v>0.62627930269095944</v>
          </cell>
        </row>
        <row r="1346">
          <cell r="G1346">
            <v>2325</v>
          </cell>
          <cell r="I1346">
            <v>0.62689263373358151</v>
          </cell>
        </row>
        <row r="1347">
          <cell r="G1347">
            <v>2326</v>
          </cell>
          <cell r="I1347">
            <v>0.62707991524923201</v>
          </cell>
        </row>
        <row r="1348">
          <cell r="G1348">
            <v>2329</v>
          </cell>
          <cell r="I1348">
            <v>0.62735377507127177</v>
          </cell>
        </row>
        <row r="1349">
          <cell r="G1349">
            <v>2329</v>
          </cell>
          <cell r="I1349">
            <v>0.62744512155296583</v>
          </cell>
        </row>
        <row r="1350">
          <cell r="G1350">
            <v>2332</v>
          </cell>
          <cell r="I1350">
            <v>0.62798629312068521</v>
          </cell>
        </row>
        <row r="1351">
          <cell r="G1351">
            <v>2336</v>
          </cell>
          <cell r="I1351">
            <v>0.62866352097826417</v>
          </cell>
        </row>
        <row r="1352">
          <cell r="G1352">
            <v>2336</v>
          </cell>
          <cell r="I1352">
            <v>0.62910127866172028</v>
          </cell>
        </row>
        <row r="1353">
          <cell r="G1353">
            <v>2336</v>
          </cell>
          <cell r="I1353">
            <v>0.63165789835372177</v>
          </cell>
        </row>
        <row r="1354">
          <cell r="G1354">
            <v>2340</v>
          </cell>
          <cell r="I1354">
            <v>0.63206678571546981</v>
          </cell>
        </row>
        <row r="1355">
          <cell r="G1355">
            <v>2340</v>
          </cell>
          <cell r="I1355">
            <v>0.63232985182560408</v>
          </cell>
        </row>
        <row r="1356">
          <cell r="G1356">
            <v>2343</v>
          </cell>
          <cell r="I1356">
            <v>0.63265078921409434</v>
          </cell>
        </row>
        <row r="1357">
          <cell r="G1357">
            <v>2344</v>
          </cell>
          <cell r="I1357">
            <v>0.63294143562590555</v>
          </cell>
        </row>
        <row r="1358">
          <cell r="G1358">
            <v>2345</v>
          </cell>
          <cell r="I1358">
            <v>0.63355476666852761</v>
          </cell>
        </row>
        <row r="1359">
          <cell r="G1359">
            <v>2345</v>
          </cell>
          <cell r="I1359">
            <v>0.63385850923305942</v>
          </cell>
        </row>
        <row r="1360">
          <cell r="G1360">
            <v>2346</v>
          </cell>
          <cell r="I1360">
            <v>0.63423321922866771</v>
          </cell>
        </row>
        <row r="1361">
          <cell r="G1361">
            <v>2346</v>
          </cell>
          <cell r="I1361">
            <v>0.63442678755079873</v>
          </cell>
        </row>
        <row r="1362">
          <cell r="G1362">
            <v>2346</v>
          </cell>
          <cell r="I1362">
            <v>0.63474246688295977</v>
          </cell>
        </row>
        <row r="1363">
          <cell r="G1363">
            <v>2350</v>
          </cell>
          <cell r="I1363">
            <v>0.63529699587327937</v>
          </cell>
        </row>
        <row r="1364">
          <cell r="G1364">
            <v>2355</v>
          </cell>
          <cell r="I1364">
            <v>0.63572239222555171</v>
          </cell>
        </row>
        <row r="1365">
          <cell r="G1365">
            <v>2356</v>
          </cell>
          <cell r="I1365">
            <v>0.63590970639993716</v>
          </cell>
        </row>
        <row r="1366">
          <cell r="G1366">
            <v>2356</v>
          </cell>
          <cell r="I1366">
            <v>0.63632561538970245</v>
          </cell>
        </row>
        <row r="1367">
          <cell r="G1367">
            <v>2362</v>
          </cell>
          <cell r="I1367">
            <v>0.63667573335788297</v>
          </cell>
        </row>
        <row r="1368">
          <cell r="G1368">
            <v>2368</v>
          </cell>
          <cell r="I1368">
            <v>0.63696087677285274</v>
          </cell>
        </row>
        <row r="1369">
          <cell r="G1369">
            <v>2370</v>
          </cell>
          <cell r="I1369">
            <v>0.63726754229416371</v>
          </cell>
        </row>
        <row r="1370">
          <cell r="G1370">
            <v>2372</v>
          </cell>
          <cell r="I1370">
            <v>0.63750164010638499</v>
          </cell>
        </row>
        <row r="1371">
          <cell r="G1371">
            <v>2375</v>
          </cell>
          <cell r="I1371">
            <v>0.63780830562769597</v>
          </cell>
        </row>
        <row r="1372">
          <cell r="G1372">
            <v>2378</v>
          </cell>
          <cell r="I1372">
            <v>0.63800187394982699</v>
          </cell>
        </row>
        <row r="1373">
          <cell r="G1373">
            <v>2380</v>
          </cell>
          <cell r="I1373">
            <v>0.63837740041380941</v>
          </cell>
        </row>
        <row r="1374">
          <cell r="G1374">
            <v>2385</v>
          </cell>
          <cell r="I1374">
            <v>0.6388740417964055</v>
          </cell>
        </row>
        <row r="1375">
          <cell r="G1375">
            <v>2385</v>
          </cell>
          <cell r="I1375">
            <v>0.63909367178903775</v>
          </cell>
        </row>
        <row r="1376">
          <cell r="G1376">
            <v>2390</v>
          </cell>
          <cell r="I1376">
            <v>0.6394770036906765</v>
          </cell>
        </row>
        <row r="1377">
          <cell r="G1377">
            <v>2395</v>
          </cell>
          <cell r="I1377">
            <v>0.63978768623638804</v>
          </cell>
        </row>
        <row r="1378">
          <cell r="G1378">
            <v>2395</v>
          </cell>
          <cell r="I1378">
            <v>0.64004497175043362</v>
          </cell>
        </row>
        <row r="1379">
          <cell r="G1379">
            <v>2396</v>
          </cell>
          <cell r="I1379">
            <v>0.6404288751799343</v>
          </cell>
        </row>
        <row r="1380">
          <cell r="G1380">
            <v>2398</v>
          </cell>
          <cell r="I1380">
            <v>0.64079687380550754</v>
          </cell>
        </row>
        <row r="1381">
          <cell r="G1381">
            <v>2400</v>
          </cell>
          <cell r="I1381">
            <v>0.64118020570714629</v>
          </cell>
        </row>
        <row r="1382">
          <cell r="G1382">
            <v>2400</v>
          </cell>
          <cell r="I1382">
            <v>0.64137537430729052</v>
          </cell>
        </row>
        <row r="1383">
          <cell r="G1383">
            <v>2400</v>
          </cell>
          <cell r="I1383">
            <v>0.64194195437081181</v>
          </cell>
        </row>
        <row r="1384">
          <cell r="G1384">
            <v>2400</v>
          </cell>
          <cell r="I1384">
            <v>0.64221767574074451</v>
          </cell>
        </row>
        <row r="1385">
          <cell r="G1385">
            <v>2400</v>
          </cell>
          <cell r="I1385">
            <v>0.64256425023618147</v>
          </cell>
        </row>
        <row r="1386">
          <cell r="G1386">
            <v>2400</v>
          </cell>
          <cell r="I1386">
            <v>0.64283850196304082</v>
          </cell>
        </row>
        <row r="1387">
          <cell r="G1387">
            <v>2400</v>
          </cell>
          <cell r="I1387">
            <v>0.64614747814378448</v>
          </cell>
        </row>
        <row r="1388">
          <cell r="G1388">
            <v>2401</v>
          </cell>
          <cell r="I1388">
            <v>0.64653081004542323</v>
          </cell>
        </row>
        <row r="1389">
          <cell r="G1389">
            <v>2405</v>
          </cell>
          <cell r="I1389">
            <v>0.64683747556673421</v>
          </cell>
        </row>
        <row r="1390">
          <cell r="G1390">
            <v>2408</v>
          </cell>
          <cell r="I1390">
            <v>0.64709858215277061</v>
          </cell>
        </row>
        <row r="1391">
          <cell r="G1391">
            <v>2408</v>
          </cell>
          <cell r="I1391">
            <v>0.64738511356397643</v>
          </cell>
        </row>
        <row r="1392">
          <cell r="G1392">
            <v>2413</v>
          </cell>
          <cell r="I1392">
            <v>0.64782670864879077</v>
          </cell>
        </row>
        <row r="1393">
          <cell r="G1393">
            <v>2413</v>
          </cell>
          <cell r="I1393">
            <v>0.6482374902171667</v>
          </cell>
        </row>
        <row r="1394">
          <cell r="G1394">
            <v>2414</v>
          </cell>
          <cell r="I1394">
            <v>0.64861205324846771</v>
          </cell>
        </row>
        <row r="1395">
          <cell r="G1395">
            <v>2414</v>
          </cell>
          <cell r="I1395">
            <v>0.64895861141453715</v>
          </cell>
        </row>
        <row r="1396">
          <cell r="G1396">
            <v>2418</v>
          </cell>
          <cell r="I1396">
            <v>0.64928305961703603</v>
          </cell>
        </row>
        <row r="1397">
          <cell r="G1397">
            <v>2420</v>
          </cell>
          <cell r="I1397">
            <v>0.64946736918780479</v>
          </cell>
        </row>
        <row r="1398">
          <cell r="G1398">
            <v>2420</v>
          </cell>
          <cell r="I1398">
            <v>0.64965167875857355</v>
          </cell>
        </row>
        <row r="1399">
          <cell r="G1399">
            <v>2424</v>
          </cell>
          <cell r="I1399">
            <v>0.64995834427988453</v>
          </cell>
        </row>
        <row r="1400">
          <cell r="G1400">
            <v>2426</v>
          </cell>
          <cell r="I1400">
            <v>0.65021562979393011</v>
          </cell>
        </row>
        <row r="1401">
          <cell r="G1401">
            <v>2427</v>
          </cell>
          <cell r="I1401">
            <v>0.65045410387663649</v>
          </cell>
        </row>
        <row r="1402">
          <cell r="G1402">
            <v>2428</v>
          </cell>
          <cell r="I1402">
            <v>0.65081437871139081</v>
          </cell>
        </row>
        <row r="1403">
          <cell r="G1403">
            <v>2436</v>
          </cell>
          <cell r="I1403">
            <v>0.65107729785721769</v>
          </cell>
        </row>
        <row r="1404">
          <cell r="G1404">
            <v>2436</v>
          </cell>
          <cell r="I1404">
            <v>0.65261281463060306</v>
          </cell>
        </row>
        <row r="1405">
          <cell r="G1405">
            <v>2437</v>
          </cell>
          <cell r="I1405">
            <v>0.65308228394570911</v>
          </cell>
        </row>
        <row r="1406">
          <cell r="G1406">
            <v>2439</v>
          </cell>
          <cell r="I1406">
            <v>0.65358591429758739</v>
          </cell>
        </row>
        <row r="1407">
          <cell r="G1407">
            <v>2440</v>
          </cell>
          <cell r="I1407">
            <v>0.65399480165933543</v>
          </cell>
        </row>
        <row r="1408">
          <cell r="G1408">
            <v>2440</v>
          </cell>
          <cell r="I1408">
            <v>0.65455297209860341</v>
          </cell>
        </row>
        <row r="1409">
          <cell r="G1409">
            <v>2443</v>
          </cell>
          <cell r="I1409">
            <v>0.65519821072528517</v>
          </cell>
        </row>
        <row r="1410">
          <cell r="G1410">
            <v>2445</v>
          </cell>
          <cell r="I1410">
            <v>0.65569645238589447</v>
          </cell>
        </row>
        <row r="1411">
          <cell r="G1411">
            <v>2448</v>
          </cell>
          <cell r="I1411">
            <v>0.65597810131622314</v>
          </cell>
        </row>
        <row r="1412">
          <cell r="G1412">
            <v>2449</v>
          </cell>
          <cell r="I1412">
            <v>0.65649355413015842</v>
          </cell>
        </row>
        <row r="1413">
          <cell r="G1413">
            <v>2450</v>
          </cell>
          <cell r="I1413">
            <v>0.6568002196514694</v>
          </cell>
        </row>
        <row r="1414">
          <cell r="G1414">
            <v>2454</v>
          </cell>
          <cell r="I1414">
            <v>0.65705845226882897</v>
          </cell>
        </row>
        <row r="1415">
          <cell r="G1415">
            <v>2456</v>
          </cell>
          <cell r="I1415">
            <v>0.65747436125859426</v>
          </cell>
        </row>
        <row r="1416">
          <cell r="G1416">
            <v>2457</v>
          </cell>
          <cell r="I1416">
            <v>0.65767464095076034</v>
          </cell>
        </row>
        <row r="1417">
          <cell r="G1417">
            <v>2460</v>
          </cell>
          <cell r="I1417">
            <v>0.65798130647207131</v>
          </cell>
        </row>
        <row r="1418">
          <cell r="G1418">
            <v>2460</v>
          </cell>
          <cell r="I1418">
            <v>0.65959071260172486</v>
          </cell>
        </row>
        <row r="1419">
          <cell r="G1419">
            <v>2460</v>
          </cell>
          <cell r="I1419">
            <v>0.66899006653428139</v>
          </cell>
        </row>
        <row r="1420">
          <cell r="G1420">
            <v>2461</v>
          </cell>
          <cell r="I1420">
            <v>0.6691773480499319</v>
          </cell>
        </row>
        <row r="1421">
          <cell r="G1421">
            <v>2464</v>
          </cell>
          <cell r="I1421">
            <v>0.66963394982346225</v>
          </cell>
        </row>
        <row r="1422">
          <cell r="G1422">
            <v>2464</v>
          </cell>
          <cell r="I1422">
            <v>0.67015559146767312</v>
          </cell>
        </row>
        <row r="1423">
          <cell r="G1423">
            <v>2466</v>
          </cell>
          <cell r="I1423">
            <v>0.67046371030269003</v>
          </cell>
        </row>
        <row r="1424">
          <cell r="G1424">
            <v>2467</v>
          </cell>
          <cell r="I1424">
            <v>0.67076537903755162</v>
          </cell>
        </row>
        <row r="1425">
          <cell r="G1425">
            <v>2472</v>
          </cell>
          <cell r="I1425">
            <v>0.67120418180052654</v>
          </cell>
        </row>
        <row r="1426">
          <cell r="G1426">
            <v>2480</v>
          </cell>
          <cell r="I1426">
            <v>0.67155624296343741</v>
          </cell>
        </row>
        <row r="1427">
          <cell r="G1427">
            <v>2481</v>
          </cell>
          <cell r="I1427">
            <v>0.67180471061904279</v>
          </cell>
        </row>
        <row r="1428">
          <cell r="G1428">
            <v>2484</v>
          </cell>
          <cell r="I1428">
            <v>0.67211137614035377</v>
          </cell>
        </row>
        <row r="1429">
          <cell r="G1429">
            <v>2497</v>
          </cell>
          <cell r="I1429">
            <v>0.67266590513067337</v>
          </cell>
        </row>
        <row r="1430">
          <cell r="G1430">
            <v>2498</v>
          </cell>
          <cell r="I1430">
            <v>0.67296829235770417</v>
          </cell>
        </row>
        <row r="1431">
          <cell r="G1431">
            <v>2500</v>
          </cell>
          <cell r="I1431">
            <v>0.67327495787901515</v>
          </cell>
        </row>
        <row r="1432">
          <cell r="G1432">
            <v>2500</v>
          </cell>
          <cell r="I1432">
            <v>0.67360561124115714</v>
          </cell>
        </row>
        <row r="1433">
          <cell r="G1433">
            <v>2500</v>
          </cell>
          <cell r="I1433">
            <v>0.67388663965552154</v>
          </cell>
        </row>
        <row r="1434">
          <cell r="G1434">
            <v>2502</v>
          </cell>
          <cell r="I1434">
            <v>0.67422054256179242</v>
          </cell>
        </row>
        <row r="1435">
          <cell r="G1435">
            <v>2509</v>
          </cell>
          <cell r="I1435">
            <v>0.6745272080831034</v>
          </cell>
        </row>
        <row r="1436">
          <cell r="G1436">
            <v>2510</v>
          </cell>
          <cell r="I1436">
            <v>0.67478531006552311</v>
          </cell>
        </row>
        <row r="1437">
          <cell r="G1437">
            <v>2512</v>
          </cell>
          <cell r="I1437">
            <v>0.67515330869109635</v>
          </cell>
        </row>
        <row r="1438">
          <cell r="G1438">
            <v>2512</v>
          </cell>
          <cell r="I1438">
            <v>0.67575850770871237</v>
          </cell>
        </row>
        <row r="1439">
          <cell r="G1439">
            <v>2512</v>
          </cell>
          <cell r="I1439">
            <v>0.67618463888252134</v>
          </cell>
        </row>
        <row r="1440">
          <cell r="G1440">
            <v>2516</v>
          </cell>
          <cell r="I1440">
            <v>0.67647673860803847</v>
          </cell>
        </row>
        <row r="1441">
          <cell r="G1441">
            <v>2517</v>
          </cell>
          <cell r="I1441">
            <v>0.67676291077315964</v>
          </cell>
        </row>
        <row r="1442">
          <cell r="G1442">
            <v>2517</v>
          </cell>
          <cell r="I1442">
            <v>0.67703002656642941</v>
          </cell>
        </row>
        <row r="1443">
          <cell r="G1443">
            <v>2522</v>
          </cell>
          <cell r="I1443">
            <v>0.67743891392817746</v>
          </cell>
        </row>
        <row r="1444">
          <cell r="G1444">
            <v>2522</v>
          </cell>
          <cell r="I1444">
            <v>0.67772544533938328</v>
          </cell>
        </row>
        <row r="1445">
          <cell r="G1445">
            <v>2524</v>
          </cell>
          <cell r="I1445">
            <v>0.67799256113265305</v>
          </cell>
        </row>
        <row r="1446">
          <cell r="G1446">
            <v>2524</v>
          </cell>
          <cell r="I1446">
            <v>0.67818612945478407</v>
          </cell>
        </row>
        <row r="1447">
          <cell r="G1447">
            <v>2529</v>
          </cell>
          <cell r="I1447">
            <v>0.67866818871221868</v>
          </cell>
        </row>
        <row r="1448">
          <cell r="G1448">
            <v>2536</v>
          </cell>
          <cell r="I1448">
            <v>0.67901812705735687</v>
          </cell>
        </row>
        <row r="1449">
          <cell r="G1449">
            <v>2538</v>
          </cell>
          <cell r="I1449">
            <v>0.67920243662812563</v>
          </cell>
        </row>
        <row r="1450">
          <cell r="G1450">
            <v>2538</v>
          </cell>
          <cell r="I1450">
            <v>0.67956810015414892</v>
          </cell>
        </row>
        <row r="1451">
          <cell r="G1451">
            <v>2543</v>
          </cell>
          <cell r="I1451">
            <v>0.68002453863400436</v>
          </cell>
        </row>
        <row r="1452">
          <cell r="G1452">
            <v>2543</v>
          </cell>
          <cell r="I1452">
            <v>0.68269025907681347</v>
          </cell>
        </row>
        <row r="1453">
          <cell r="G1453">
            <v>2546</v>
          </cell>
          <cell r="I1453">
            <v>0.68297381854313755</v>
          </cell>
        </row>
        <row r="1454">
          <cell r="G1454">
            <v>2547</v>
          </cell>
          <cell r="I1454">
            <v>0.68348344177288178</v>
          </cell>
        </row>
        <row r="1455">
          <cell r="G1455">
            <v>2550</v>
          </cell>
          <cell r="I1455">
            <v>0.68402461334060116</v>
          </cell>
        </row>
        <row r="1456">
          <cell r="G1456">
            <v>2550</v>
          </cell>
          <cell r="I1456">
            <v>0.68435526670274316</v>
          </cell>
        </row>
        <row r="1457">
          <cell r="G1457">
            <v>2550</v>
          </cell>
          <cell r="I1457">
            <v>0.68488139892301159</v>
          </cell>
        </row>
        <row r="1458">
          <cell r="G1458">
            <v>2551</v>
          </cell>
          <cell r="I1458">
            <v>0.68511987300571797</v>
          </cell>
        </row>
        <row r="1459">
          <cell r="G1459">
            <v>2556</v>
          </cell>
          <cell r="I1459">
            <v>0.68542915122582615</v>
          </cell>
        </row>
        <row r="1460">
          <cell r="G1460">
            <v>2556</v>
          </cell>
          <cell r="I1460">
            <v>0.68723541715265801</v>
          </cell>
        </row>
        <row r="1461">
          <cell r="G1461">
            <v>2558</v>
          </cell>
          <cell r="I1461">
            <v>0.68770998123041849</v>
          </cell>
        </row>
        <row r="1462">
          <cell r="G1462">
            <v>2558</v>
          </cell>
          <cell r="I1462">
            <v>0.68805854790868826</v>
          </cell>
        </row>
        <row r="1463">
          <cell r="G1463">
            <v>2564</v>
          </cell>
          <cell r="I1463">
            <v>0.68853069524006139</v>
          </cell>
        </row>
        <row r="1464">
          <cell r="G1464">
            <v>2568</v>
          </cell>
          <cell r="I1464">
            <v>0.68908886567932937</v>
          </cell>
        </row>
        <row r="1465">
          <cell r="G1465">
            <v>2568</v>
          </cell>
          <cell r="I1465">
            <v>0.68945751747960193</v>
          </cell>
        </row>
        <row r="1466">
          <cell r="G1466">
            <v>2570</v>
          </cell>
          <cell r="I1466">
            <v>0.68994165056670675</v>
          </cell>
        </row>
        <row r="1467">
          <cell r="G1467">
            <v>2570</v>
          </cell>
          <cell r="I1467">
            <v>0.69276911477994385</v>
          </cell>
        </row>
        <row r="1468">
          <cell r="G1468">
            <v>2571</v>
          </cell>
          <cell r="I1468">
            <v>0.69312938961469817</v>
          </cell>
        </row>
        <row r="1469">
          <cell r="G1469">
            <v>2578</v>
          </cell>
          <cell r="I1469">
            <v>0.6935103210993171</v>
          </cell>
        </row>
        <row r="1470">
          <cell r="G1470">
            <v>2579</v>
          </cell>
          <cell r="I1470">
            <v>0.69374879518202348</v>
          </cell>
        </row>
        <row r="1471">
          <cell r="G1471">
            <v>2579</v>
          </cell>
          <cell r="I1471">
            <v>0.6939423635041545</v>
          </cell>
        </row>
        <row r="1472">
          <cell r="G1472">
            <v>2580</v>
          </cell>
          <cell r="I1472">
            <v>0.69427136760018082</v>
          </cell>
        </row>
        <row r="1473">
          <cell r="G1473">
            <v>2580</v>
          </cell>
          <cell r="I1473">
            <v>0.6945286531142264</v>
          </cell>
        </row>
        <row r="1474">
          <cell r="G1474">
            <v>2580</v>
          </cell>
          <cell r="I1474">
            <v>0.6948613639766712</v>
          </cell>
        </row>
        <row r="1475">
          <cell r="G1475">
            <v>2580</v>
          </cell>
          <cell r="I1475">
            <v>0.69636397886279389</v>
          </cell>
        </row>
        <row r="1476">
          <cell r="G1476">
            <v>2580</v>
          </cell>
          <cell r="I1476">
            <v>0.69830709756708109</v>
          </cell>
        </row>
        <row r="1477">
          <cell r="G1477">
            <v>2582</v>
          </cell>
          <cell r="I1477">
            <v>0.69864300898555232</v>
          </cell>
        </row>
        <row r="1478">
          <cell r="G1478">
            <v>2582</v>
          </cell>
          <cell r="I1478">
            <v>0.70060481977651634</v>
          </cell>
        </row>
        <row r="1479">
          <cell r="G1479">
            <v>2584</v>
          </cell>
          <cell r="I1479">
            <v>0.70095707689183695</v>
          </cell>
        </row>
        <row r="1480">
          <cell r="G1480">
            <v>2584</v>
          </cell>
          <cell r="I1480">
            <v>0.70123800732999642</v>
          </cell>
        </row>
        <row r="1481">
          <cell r="G1481">
            <v>2589</v>
          </cell>
          <cell r="I1481">
            <v>0.7015360999333794</v>
          </cell>
        </row>
        <row r="1482">
          <cell r="G1482">
            <v>2592</v>
          </cell>
          <cell r="I1482">
            <v>0.70178580862091333</v>
          </cell>
        </row>
        <row r="1483">
          <cell r="G1483">
            <v>2592</v>
          </cell>
          <cell r="I1483">
            <v>0.7019916402980233</v>
          </cell>
        </row>
        <row r="1484">
          <cell r="G1484">
            <v>2594</v>
          </cell>
          <cell r="I1484">
            <v>0.70227328922835197</v>
          </cell>
        </row>
        <row r="1485">
          <cell r="G1485">
            <v>2594</v>
          </cell>
          <cell r="I1485">
            <v>0.70257144714920494</v>
          </cell>
        </row>
        <row r="1486">
          <cell r="G1486">
            <v>2594</v>
          </cell>
          <cell r="I1486">
            <v>0.70421635077676548</v>
          </cell>
        </row>
        <row r="1487">
          <cell r="G1487">
            <v>2600</v>
          </cell>
          <cell r="I1487">
            <v>0.70447900865271262</v>
          </cell>
        </row>
        <row r="1488">
          <cell r="G1488">
            <v>2600</v>
          </cell>
          <cell r="I1488">
            <v>0.70476477258364678</v>
          </cell>
        </row>
        <row r="1489">
          <cell r="G1489">
            <v>2600</v>
          </cell>
          <cell r="I1489">
            <v>0.70485611906534085</v>
          </cell>
        </row>
        <row r="1490">
          <cell r="G1490">
            <v>2600</v>
          </cell>
          <cell r="I1490">
            <v>0.70538960647794369</v>
          </cell>
        </row>
        <row r="1491">
          <cell r="G1491">
            <v>2604</v>
          </cell>
          <cell r="I1491">
            <v>0.70569627199925467</v>
          </cell>
        </row>
        <row r="1492">
          <cell r="G1492">
            <v>2606</v>
          </cell>
          <cell r="I1492">
            <v>0.70593881209446407</v>
          </cell>
        </row>
        <row r="1493">
          <cell r="G1493">
            <v>2606</v>
          </cell>
          <cell r="I1493">
            <v>0.70619704471182365</v>
          </cell>
        </row>
        <row r="1494">
          <cell r="G1494">
            <v>2609</v>
          </cell>
          <cell r="I1494">
            <v>0.70675521515109163</v>
          </cell>
        </row>
        <row r="1495">
          <cell r="G1495">
            <v>2609</v>
          </cell>
          <cell r="I1495">
            <v>0.7100150769204141</v>
          </cell>
        </row>
        <row r="1496">
          <cell r="G1496">
            <v>2610</v>
          </cell>
          <cell r="I1496">
            <v>0.71044120809422306</v>
          </cell>
        </row>
        <row r="1497">
          <cell r="G1497">
            <v>2618</v>
          </cell>
          <cell r="I1497">
            <v>0.71097348015666473</v>
          </cell>
        </row>
        <row r="1498">
          <cell r="G1498">
            <v>2619</v>
          </cell>
          <cell r="I1498">
            <v>0.71121602025187414</v>
          </cell>
        </row>
        <row r="1499">
          <cell r="G1499">
            <v>2619</v>
          </cell>
          <cell r="I1499">
            <v>0.71149027197873349</v>
          </cell>
        </row>
        <row r="1500">
          <cell r="G1500">
            <v>2622</v>
          </cell>
          <cell r="I1500">
            <v>0.71204264549254548</v>
          </cell>
        </row>
        <row r="1501">
          <cell r="G1501">
            <v>2623</v>
          </cell>
          <cell r="I1501">
            <v>0.71223547899313988</v>
          </cell>
        </row>
        <row r="1502">
          <cell r="G1502">
            <v>2623</v>
          </cell>
          <cell r="I1502">
            <v>0.71305464171287192</v>
          </cell>
        </row>
        <row r="1503">
          <cell r="G1503">
            <v>2624</v>
          </cell>
          <cell r="I1503">
            <v>0.71346096536392534</v>
          </cell>
        </row>
        <row r="1504">
          <cell r="G1504">
            <v>2625</v>
          </cell>
          <cell r="I1504">
            <v>0.71372417843836689</v>
          </cell>
        </row>
        <row r="1505">
          <cell r="G1505">
            <v>2629</v>
          </cell>
          <cell r="I1505">
            <v>0.71396265252107327</v>
          </cell>
        </row>
        <row r="1506">
          <cell r="G1506">
            <v>2632</v>
          </cell>
          <cell r="I1506">
            <v>0.71414696209184203</v>
          </cell>
        </row>
        <row r="1507">
          <cell r="G1507">
            <v>2632</v>
          </cell>
          <cell r="I1507">
            <v>0.71433424360749254</v>
          </cell>
        </row>
        <row r="1508">
          <cell r="G1508">
            <v>2639</v>
          </cell>
          <cell r="I1508">
            <v>0.71468186318244831</v>
          </cell>
        </row>
        <row r="1509">
          <cell r="G1509">
            <v>2640</v>
          </cell>
          <cell r="I1509">
            <v>0.71518111726384148</v>
          </cell>
        </row>
        <row r="1510">
          <cell r="G1510">
            <v>2640</v>
          </cell>
          <cell r="I1510">
            <v>0.71550205465233174</v>
          </cell>
        </row>
        <row r="1511">
          <cell r="G1511">
            <v>2640</v>
          </cell>
          <cell r="I1511">
            <v>0.71641517655255493</v>
          </cell>
        </row>
        <row r="1512">
          <cell r="G1512">
            <v>2643</v>
          </cell>
          <cell r="I1512">
            <v>0.7167729529940845</v>
          </cell>
        </row>
        <row r="1513">
          <cell r="G1513">
            <v>2645</v>
          </cell>
          <cell r="I1513">
            <v>0.71725991106176379</v>
          </cell>
        </row>
        <row r="1514">
          <cell r="G1514">
            <v>2652</v>
          </cell>
          <cell r="I1514">
            <v>0.71781426042904106</v>
          </cell>
        </row>
        <row r="1515">
          <cell r="G1515">
            <v>2652</v>
          </cell>
          <cell r="I1515">
            <v>0.71809590935936973</v>
          </cell>
        </row>
        <row r="1516">
          <cell r="G1516">
            <v>2657</v>
          </cell>
          <cell r="I1516">
            <v>0.71890060425951274</v>
          </cell>
        </row>
        <row r="1517">
          <cell r="G1517">
            <v>2657</v>
          </cell>
          <cell r="I1517">
            <v>0.71909343776010715</v>
          </cell>
        </row>
        <row r="1518">
          <cell r="G1518">
            <v>2657</v>
          </cell>
          <cell r="I1518">
            <v>0.71948299115075653</v>
          </cell>
        </row>
        <row r="1519">
          <cell r="G1519">
            <v>2659</v>
          </cell>
          <cell r="I1519">
            <v>0.71995513848212966</v>
          </cell>
        </row>
        <row r="1520">
          <cell r="G1520">
            <v>2663</v>
          </cell>
          <cell r="I1520">
            <v>0.72019361256483605</v>
          </cell>
        </row>
        <row r="1521">
          <cell r="G1521">
            <v>2671</v>
          </cell>
          <cell r="I1521">
            <v>0.72054123213979182</v>
          </cell>
        </row>
        <row r="1522">
          <cell r="G1522">
            <v>2671</v>
          </cell>
          <cell r="I1522">
            <v>0.72079094082732575</v>
          </cell>
        </row>
        <row r="1523">
          <cell r="G1523">
            <v>2671</v>
          </cell>
          <cell r="I1523">
            <v>0.72114757421313158</v>
          </cell>
        </row>
        <row r="1524">
          <cell r="G1524">
            <v>2678</v>
          </cell>
          <cell r="I1524">
            <v>0.72144067003006507</v>
          </cell>
        </row>
        <row r="1525">
          <cell r="G1525">
            <v>2685</v>
          </cell>
          <cell r="I1525">
            <v>0.72205400107268713</v>
          </cell>
        </row>
        <row r="1526">
          <cell r="G1526">
            <v>2685</v>
          </cell>
          <cell r="I1526">
            <v>0.7223749384611774</v>
          </cell>
        </row>
        <row r="1527">
          <cell r="G1527">
            <v>2685</v>
          </cell>
          <cell r="I1527">
            <v>0.72262464714871133</v>
          </cell>
        </row>
        <row r="1528">
          <cell r="G1528">
            <v>2686</v>
          </cell>
          <cell r="I1528">
            <v>0.72297122164414829</v>
          </cell>
        </row>
        <row r="1529">
          <cell r="G1529">
            <v>2688</v>
          </cell>
          <cell r="I1529">
            <v>0.72358455268677035</v>
          </cell>
        </row>
        <row r="1530">
          <cell r="G1530">
            <v>2688</v>
          </cell>
          <cell r="I1530">
            <v>0.72380343152849846</v>
          </cell>
        </row>
        <row r="1531">
          <cell r="G1531">
            <v>2695</v>
          </cell>
          <cell r="I1531">
            <v>0.72417814152410676</v>
          </cell>
        </row>
        <row r="1532">
          <cell r="G1532">
            <v>2696</v>
          </cell>
          <cell r="I1532">
            <v>0.72441661560681314</v>
          </cell>
        </row>
        <row r="1533">
          <cell r="G1533">
            <v>2696</v>
          </cell>
          <cell r="I1533">
            <v>0.7248063812792398</v>
          </cell>
        </row>
        <row r="1534">
          <cell r="G1534">
            <v>2698</v>
          </cell>
          <cell r="I1534">
            <v>0.72513909214168459</v>
          </cell>
        </row>
        <row r="1535">
          <cell r="G1535">
            <v>2700</v>
          </cell>
          <cell r="I1535">
            <v>0.72554365222104988</v>
          </cell>
        </row>
        <row r="1536">
          <cell r="G1536">
            <v>2700</v>
          </cell>
          <cell r="I1536">
            <v>0.72591230402132245</v>
          </cell>
        </row>
        <row r="1537">
          <cell r="G1537">
            <v>2700</v>
          </cell>
          <cell r="I1537">
            <v>0.72617040600374216</v>
          </cell>
        </row>
        <row r="1538">
          <cell r="G1538">
            <v>2708</v>
          </cell>
          <cell r="I1538">
            <v>0.72645133644190163</v>
          </cell>
        </row>
        <row r="1539">
          <cell r="G1539">
            <v>2713</v>
          </cell>
          <cell r="I1539">
            <v>0.72672927860581193</v>
          </cell>
        </row>
        <row r="1540">
          <cell r="G1540">
            <v>2714</v>
          </cell>
          <cell r="I1540">
            <v>0.72710678092325964</v>
          </cell>
        </row>
        <row r="1541">
          <cell r="G1541">
            <v>2715</v>
          </cell>
          <cell r="I1541">
            <v>0.72747198722699347</v>
          </cell>
        </row>
        <row r="1542">
          <cell r="G1542">
            <v>2717</v>
          </cell>
          <cell r="I1542">
            <v>0.72772045488259884</v>
          </cell>
        </row>
        <row r="1543">
          <cell r="G1543">
            <v>2720</v>
          </cell>
          <cell r="I1543">
            <v>0.72806391046884666</v>
          </cell>
        </row>
        <row r="1544">
          <cell r="G1544">
            <v>2727</v>
          </cell>
          <cell r="I1544">
            <v>0.72825119198449717</v>
          </cell>
        </row>
        <row r="1545">
          <cell r="G1545">
            <v>2728</v>
          </cell>
          <cell r="I1545">
            <v>0.72880554135177444</v>
          </cell>
        </row>
        <row r="1546">
          <cell r="G1546">
            <v>2728</v>
          </cell>
          <cell r="I1546">
            <v>0.72906819922772159</v>
          </cell>
        </row>
        <row r="1547">
          <cell r="G1547">
            <v>2728</v>
          </cell>
          <cell r="I1547">
            <v>0.7294910318692992</v>
          </cell>
        </row>
        <row r="1548">
          <cell r="G1548">
            <v>2728</v>
          </cell>
          <cell r="I1548">
            <v>0.72991610163422183</v>
          </cell>
        </row>
        <row r="1549">
          <cell r="G1549">
            <v>2730</v>
          </cell>
          <cell r="I1549">
            <v>0.73010338314987233</v>
          </cell>
        </row>
        <row r="1550">
          <cell r="G1550">
            <v>2731</v>
          </cell>
          <cell r="I1550">
            <v>0.73060701350175061</v>
          </cell>
        </row>
        <row r="1551">
          <cell r="G1551">
            <v>2732</v>
          </cell>
          <cell r="I1551">
            <v>0.73107916083312374</v>
          </cell>
        </row>
        <row r="1552">
          <cell r="G1552">
            <v>2733</v>
          </cell>
          <cell r="I1552">
            <v>0.73148561511911703</v>
          </cell>
        </row>
        <row r="1553">
          <cell r="G1553">
            <v>2733</v>
          </cell>
          <cell r="I1553">
            <v>0.73184953140281983</v>
          </cell>
        </row>
        <row r="1554">
          <cell r="G1554">
            <v>2734</v>
          </cell>
          <cell r="I1554">
            <v>0.73213606281402566</v>
          </cell>
        </row>
        <row r="1555">
          <cell r="G1555">
            <v>2736</v>
          </cell>
          <cell r="I1555">
            <v>0.73232889631462006</v>
          </cell>
        </row>
        <row r="1556">
          <cell r="G1556">
            <v>2750</v>
          </cell>
          <cell r="I1556">
            <v>0.73268095747753093</v>
          </cell>
        </row>
        <row r="1557">
          <cell r="G1557">
            <v>2750</v>
          </cell>
          <cell r="I1557">
            <v>0.7329626064078596</v>
          </cell>
        </row>
        <row r="1558">
          <cell r="G1558">
            <v>2750</v>
          </cell>
          <cell r="I1558">
            <v>0.73325534297870854</v>
          </cell>
        </row>
        <row r="1559">
          <cell r="G1559">
            <v>2752</v>
          </cell>
          <cell r="I1559">
            <v>0.73379894762218267</v>
          </cell>
        </row>
        <row r="1560">
          <cell r="G1560">
            <v>2752</v>
          </cell>
          <cell r="I1560">
            <v>0.73424127752853374</v>
          </cell>
        </row>
        <row r="1561">
          <cell r="G1561">
            <v>2754</v>
          </cell>
          <cell r="I1561">
            <v>0.73449951014589332</v>
          </cell>
        </row>
        <row r="1562">
          <cell r="G1562">
            <v>2755</v>
          </cell>
          <cell r="I1562">
            <v>0.73470534182300329</v>
          </cell>
        </row>
        <row r="1563">
          <cell r="G1563">
            <v>2755</v>
          </cell>
          <cell r="I1563">
            <v>0.73480619199657182</v>
          </cell>
        </row>
        <row r="1564">
          <cell r="G1564">
            <v>2759</v>
          </cell>
          <cell r="I1564">
            <v>0.73516282538237765</v>
          </cell>
        </row>
        <row r="1565">
          <cell r="G1565">
            <v>2760</v>
          </cell>
          <cell r="I1565">
            <v>0.73545074478981942</v>
          </cell>
        </row>
        <row r="1566">
          <cell r="G1566">
            <v>2768</v>
          </cell>
          <cell r="I1566">
            <v>0.73578665620829065</v>
          </cell>
        </row>
        <row r="1567">
          <cell r="G1567">
            <v>2768</v>
          </cell>
          <cell r="I1567">
            <v>0.73774846699925467</v>
          </cell>
        </row>
        <row r="1568">
          <cell r="G1568">
            <v>2769</v>
          </cell>
          <cell r="I1568">
            <v>0.7382152909568287</v>
          </cell>
        </row>
        <row r="1569">
          <cell r="G1569">
            <v>2784</v>
          </cell>
          <cell r="I1569">
            <v>0.73847352357418827</v>
          </cell>
        </row>
        <row r="1570">
          <cell r="G1570">
            <v>2788</v>
          </cell>
          <cell r="I1570">
            <v>0.73885685547582702</v>
          </cell>
        </row>
        <row r="1571">
          <cell r="G1571">
            <v>2791</v>
          </cell>
          <cell r="I1571">
            <v>0.73912916400795603</v>
          </cell>
        </row>
        <row r="1572">
          <cell r="G1572">
            <v>2792</v>
          </cell>
          <cell r="I1572">
            <v>0.73961105997171583</v>
          </cell>
        </row>
        <row r="1573">
          <cell r="G1573">
            <v>2793</v>
          </cell>
          <cell r="I1573">
            <v>0.74016540933899311</v>
          </cell>
        </row>
        <row r="1574">
          <cell r="G1574">
            <v>2793</v>
          </cell>
          <cell r="I1574">
            <v>0.7404464377533575</v>
          </cell>
        </row>
        <row r="1575">
          <cell r="G1575">
            <v>2796</v>
          </cell>
          <cell r="I1575">
            <v>0.74063371926900801</v>
          </cell>
        </row>
        <row r="1576">
          <cell r="G1576">
            <v>2800</v>
          </cell>
          <cell r="I1576">
            <v>0.74118806863628528</v>
          </cell>
        </row>
        <row r="1577">
          <cell r="G1577">
            <v>2800</v>
          </cell>
          <cell r="I1577">
            <v>0.74163622812682739</v>
          </cell>
        </row>
        <row r="1578">
          <cell r="G1578">
            <v>2800</v>
          </cell>
          <cell r="I1578">
            <v>0.7420054677843293</v>
          </cell>
        </row>
        <row r="1579">
          <cell r="G1579">
            <v>2800</v>
          </cell>
          <cell r="I1579">
            <v>0.7425531710990414</v>
          </cell>
        </row>
        <row r="1580">
          <cell r="G1580">
            <v>2808</v>
          </cell>
          <cell r="I1580">
            <v>0.74293650300068015</v>
          </cell>
        </row>
        <row r="1581">
          <cell r="G1581">
            <v>2808</v>
          </cell>
          <cell r="I1581">
            <v>0.74327512509415339</v>
          </cell>
        </row>
        <row r="1582">
          <cell r="G1582">
            <v>2813</v>
          </cell>
          <cell r="I1582">
            <v>0.74361493923145283</v>
          </cell>
        </row>
        <row r="1583">
          <cell r="G1583">
            <v>2813</v>
          </cell>
          <cell r="I1583">
            <v>0.74390803504838632</v>
          </cell>
        </row>
        <row r="1584">
          <cell r="G1584">
            <v>2824</v>
          </cell>
          <cell r="I1584">
            <v>0.74432621382023156</v>
          </cell>
        </row>
        <row r="1585">
          <cell r="G1585">
            <v>2824</v>
          </cell>
          <cell r="I1585">
            <v>0.74451904732082597</v>
          </cell>
        </row>
        <row r="1586">
          <cell r="G1586">
            <v>2847</v>
          </cell>
          <cell r="I1586">
            <v>0.7449911946521991</v>
          </cell>
        </row>
        <row r="1587">
          <cell r="G1587">
            <v>2850</v>
          </cell>
          <cell r="I1587">
            <v>0.74529786017351007</v>
          </cell>
        </row>
        <row r="1588">
          <cell r="G1588">
            <v>2856</v>
          </cell>
          <cell r="I1588">
            <v>0.74582057955597481</v>
          </cell>
        </row>
        <row r="1589">
          <cell r="G1589">
            <v>2856</v>
          </cell>
          <cell r="I1589">
            <v>0.74612195436222173</v>
          </cell>
        </row>
        <row r="1590">
          <cell r="G1590">
            <v>2864</v>
          </cell>
          <cell r="I1590">
            <v>0.74660427488953607</v>
          </cell>
        </row>
        <row r="1591">
          <cell r="G1591">
            <v>2864</v>
          </cell>
          <cell r="I1591">
            <v>0.74720330140624391</v>
          </cell>
        </row>
        <row r="1592">
          <cell r="G1592">
            <v>2866</v>
          </cell>
          <cell r="I1592">
            <v>0.74829874069440305</v>
          </cell>
        </row>
        <row r="1593">
          <cell r="G1593">
            <v>2872</v>
          </cell>
          <cell r="I1593">
            <v>0.7486933398596044</v>
          </cell>
        </row>
        <row r="1594">
          <cell r="G1594">
            <v>2874</v>
          </cell>
          <cell r="I1594">
            <v>0.74909402987887652</v>
          </cell>
        </row>
        <row r="1595">
          <cell r="G1595">
            <v>2874</v>
          </cell>
          <cell r="I1595">
            <v>0.74933598211685659</v>
          </cell>
        </row>
        <row r="1596">
          <cell r="G1596">
            <v>2879</v>
          </cell>
          <cell r="I1596">
            <v>0.74977842632878</v>
          </cell>
        </row>
        <row r="1597">
          <cell r="G1597">
            <v>2879</v>
          </cell>
          <cell r="I1597">
            <v>0.75003652831119971</v>
          </cell>
        </row>
        <row r="1598">
          <cell r="G1598">
            <v>2879</v>
          </cell>
          <cell r="I1598">
            <v>0.7502449890164743</v>
          </cell>
        </row>
        <row r="1599">
          <cell r="G1599">
            <v>2880</v>
          </cell>
          <cell r="I1599">
            <v>0.75069675729722996</v>
          </cell>
        </row>
        <row r="1600">
          <cell r="G1600">
            <v>2880</v>
          </cell>
          <cell r="I1600">
            <v>0.75113835238204429</v>
          </cell>
        </row>
        <row r="1601">
          <cell r="G1601">
            <v>2886</v>
          </cell>
          <cell r="I1601">
            <v>0.75153949962360589</v>
          </cell>
        </row>
        <row r="1602">
          <cell r="G1602">
            <v>2888</v>
          </cell>
          <cell r="I1602">
            <v>0.75189565945775472</v>
          </cell>
        </row>
        <row r="1603">
          <cell r="G1603">
            <v>2894</v>
          </cell>
          <cell r="I1603">
            <v>0.75234715013926312</v>
          </cell>
        </row>
        <row r="1604">
          <cell r="G1604">
            <v>2898</v>
          </cell>
          <cell r="I1604">
            <v>0.75316494119212674</v>
          </cell>
        </row>
        <row r="1605">
          <cell r="G1605">
            <v>2898</v>
          </cell>
          <cell r="I1605">
            <v>0.75794105544142276</v>
          </cell>
        </row>
        <row r="1606">
          <cell r="G1606">
            <v>2902</v>
          </cell>
          <cell r="I1606">
            <v>0.75812892481430261</v>
          </cell>
        </row>
        <row r="1607">
          <cell r="G1607">
            <v>2903</v>
          </cell>
          <cell r="I1607">
            <v>0.75838601437593844</v>
          </cell>
        </row>
        <row r="1608">
          <cell r="G1608">
            <v>2907</v>
          </cell>
          <cell r="I1608">
            <v>0.75870695176442871</v>
          </cell>
        </row>
        <row r="1609">
          <cell r="G1609">
            <v>2911</v>
          </cell>
          <cell r="I1609">
            <v>0.75921058211630699</v>
          </cell>
        </row>
        <row r="1610">
          <cell r="G1610">
            <v>2912</v>
          </cell>
          <cell r="I1610">
            <v>0.75951339390689232</v>
          </cell>
        </row>
        <row r="1611">
          <cell r="G1611">
            <v>2915</v>
          </cell>
          <cell r="I1611">
            <v>0.75988163747297777</v>
          </cell>
        </row>
        <row r="1612">
          <cell r="G1612">
            <v>2916</v>
          </cell>
          <cell r="I1612">
            <v>0.76021047827532928</v>
          </cell>
        </row>
        <row r="1613">
          <cell r="G1613">
            <v>2916</v>
          </cell>
          <cell r="I1613">
            <v>0.76213099481358382</v>
          </cell>
        </row>
        <row r="1614">
          <cell r="G1614">
            <v>2918</v>
          </cell>
          <cell r="I1614">
            <v>0.7623794624691892</v>
          </cell>
        </row>
        <row r="1615">
          <cell r="G1615">
            <v>2923</v>
          </cell>
          <cell r="I1615">
            <v>0.7625667439848397</v>
          </cell>
        </row>
        <row r="1616">
          <cell r="G1616">
            <v>2929</v>
          </cell>
          <cell r="I1616">
            <v>0.76290265540331093</v>
          </cell>
        </row>
        <row r="1617">
          <cell r="G1617">
            <v>2929</v>
          </cell>
          <cell r="I1617">
            <v>0.76486446619427495</v>
          </cell>
        </row>
        <row r="1618">
          <cell r="G1618">
            <v>2937</v>
          </cell>
          <cell r="I1618">
            <v>0.76523909454304584</v>
          </cell>
        </row>
        <row r="1619">
          <cell r="G1619">
            <v>2940</v>
          </cell>
          <cell r="I1619">
            <v>0.76548654977786734</v>
          </cell>
        </row>
        <row r="1620">
          <cell r="G1620">
            <v>2945</v>
          </cell>
          <cell r="I1620">
            <v>0.76609989714985693</v>
          </cell>
        </row>
        <row r="1621">
          <cell r="G1621">
            <v>2945</v>
          </cell>
          <cell r="I1621">
            <v>0.76968200667877618</v>
          </cell>
        </row>
        <row r="1622">
          <cell r="G1622">
            <v>2946</v>
          </cell>
          <cell r="I1622">
            <v>0.77016406593621078</v>
          </cell>
        </row>
        <row r="1623">
          <cell r="G1623">
            <v>2950</v>
          </cell>
          <cell r="I1623">
            <v>0.77056862601557607</v>
          </cell>
        </row>
        <row r="1624">
          <cell r="G1624">
            <v>2950</v>
          </cell>
          <cell r="I1624">
            <v>0.77095252944507675</v>
          </cell>
        </row>
        <row r="1625">
          <cell r="G1625">
            <v>2952</v>
          </cell>
          <cell r="I1625">
            <v>0.77117103271135268</v>
          </cell>
        </row>
        <row r="1626">
          <cell r="G1626">
            <v>2956</v>
          </cell>
          <cell r="I1626">
            <v>0.77157689914011651</v>
          </cell>
        </row>
        <row r="1627">
          <cell r="G1627">
            <v>2959</v>
          </cell>
          <cell r="I1627">
            <v>0.77213124850739379</v>
          </cell>
        </row>
        <row r="1628">
          <cell r="G1628">
            <v>2959</v>
          </cell>
          <cell r="I1628">
            <v>0.77265504562811227</v>
          </cell>
        </row>
        <row r="1629">
          <cell r="G1629">
            <v>2959</v>
          </cell>
          <cell r="I1629">
            <v>0.77303057209209469</v>
          </cell>
        </row>
        <row r="1630">
          <cell r="G1630">
            <v>2959</v>
          </cell>
          <cell r="I1630">
            <v>0.77330629346202739</v>
          </cell>
        </row>
        <row r="1631">
          <cell r="G1631">
            <v>2959</v>
          </cell>
          <cell r="I1631">
            <v>0.77377261120920948</v>
          </cell>
        </row>
        <row r="1632">
          <cell r="G1632">
            <v>2959</v>
          </cell>
          <cell r="I1632">
            <v>0.77409495292330321</v>
          </cell>
        </row>
        <row r="1633">
          <cell r="G1633">
            <v>2962</v>
          </cell>
          <cell r="I1633">
            <v>0.77446376801725059</v>
          </cell>
        </row>
        <row r="1634">
          <cell r="G1634">
            <v>2970</v>
          </cell>
          <cell r="I1634">
            <v>0.77523044814989561</v>
          </cell>
        </row>
        <row r="1635">
          <cell r="G1635">
            <v>2974</v>
          </cell>
          <cell r="I1635">
            <v>0.77559844677546885</v>
          </cell>
        </row>
        <row r="1636">
          <cell r="G1636">
            <v>2976</v>
          </cell>
          <cell r="I1636">
            <v>0.77590912932118039</v>
          </cell>
        </row>
        <row r="1637">
          <cell r="G1637">
            <v>2976</v>
          </cell>
          <cell r="I1637">
            <v>0.77613530739017289</v>
          </cell>
        </row>
        <row r="1638">
          <cell r="G1638">
            <v>2983</v>
          </cell>
          <cell r="I1638">
            <v>0.77642303084520481</v>
          </cell>
        </row>
        <row r="1639">
          <cell r="G1639">
            <v>2983</v>
          </cell>
          <cell r="I1639">
            <v>0.77686671608905689</v>
          </cell>
        </row>
        <row r="1640">
          <cell r="G1640">
            <v>2986</v>
          </cell>
          <cell r="I1640">
            <v>0.77760919609909374</v>
          </cell>
        </row>
        <row r="1641">
          <cell r="G1641">
            <v>2997</v>
          </cell>
          <cell r="I1641">
            <v>0.7782225271417158</v>
          </cell>
        </row>
        <row r="1642">
          <cell r="G1642">
            <v>3000</v>
          </cell>
          <cell r="I1642">
            <v>0.77858773344544963</v>
          </cell>
        </row>
        <row r="1643">
          <cell r="G1643">
            <v>3004</v>
          </cell>
          <cell r="I1643">
            <v>0.7788943989667606</v>
          </cell>
        </row>
        <row r="1644">
          <cell r="G1644">
            <v>3007</v>
          </cell>
          <cell r="I1644">
            <v>0.77920106448807158</v>
          </cell>
        </row>
        <row r="1645">
          <cell r="G1645">
            <v>3007</v>
          </cell>
          <cell r="I1645">
            <v>0.77950773000938256</v>
          </cell>
        </row>
        <row r="1646">
          <cell r="G1646">
            <v>3009</v>
          </cell>
          <cell r="I1646">
            <v>0.77982411150434539</v>
          </cell>
        </row>
        <row r="1647">
          <cell r="G1647">
            <v>3016</v>
          </cell>
          <cell r="I1647">
            <v>0.78004374149697764</v>
          </cell>
        </row>
        <row r="1648">
          <cell r="G1648">
            <v>3017</v>
          </cell>
          <cell r="I1648">
            <v>0.78037503170445144</v>
          </cell>
        </row>
        <row r="1649">
          <cell r="G1649">
            <v>3020</v>
          </cell>
          <cell r="I1649">
            <v>0.78079141424587373</v>
          </cell>
        </row>
        <row r="1650">
          <cell r="G1650">
            <v>3023</v>
          </cell>
          <cell r="I1650">
            <v>0.78105707672543756</v>
          </cell>
        </row>
        <row r="1651">
          <cell r="G1651">
            <v>3024</v>
          </cell>
          <cell r="I1651">
            <v>0.78147990936701517</v>
          </cell>
        </row>
        <row r="1652">
          <cell r="G1652">
            <v>3031</v>
          </cell>
          <cell r="I1652">
            <v>0.78203807980628315</v>
          </cell>
        </row>
        <row r="1653">
          <cell r="G1653">
            <v>3031</v>
          </cell>
          <cell r="I1653">
            <v>0.78529794157560562</v>
          </cell>
        </row>
        <row r="1654">
          <cell r="G1654">
            <v>3037</v>
          </cell>
          <cell r="I1654">
            <v>0.78550677785633227</v>
          </cell>
        </row>
        <row r="1655">
          <cell r="G1655">
            <v>3040</v>
          </cell>
          <cell r="I1655">
            <v>0.78606494829560025</v>
          </cell>
        </row>
        <row r="1656">
          <cell r="G1656">
            <v>3040</v>
          </cell>
          <cell r="I1656">
            <v>0.78932481006492272</v>
          </cell>
        </row>
        <row r="1657">
          <cell r="G1657">
            <v>3048</v>
          </cell>
          <cell r="I1657">
            <v>0.78982145144751881</v>
          </cell>
        </row>
        <row r="1658">
          <cell r="G1658">
            <v>3056</v>
          </cell>
          <cell r="I1658">
            <v>0.79020450574991041</v>
          </cell>
        </row>
        <row r="1659">
          <cell r="G1659">
            <v>3056</v>
          </cell>
          <cell r="I1659">
            <v>0.79244164334820089</v>
          </cell>
        </row>
        <row r="1660">
          <cell r="G1660">
            <v>3060</v>
          </cell>
          <cell r="I1660">
            <v>0.79263521167033191</v>
          </cell>
        </row>
        <row r="1661">
          <cell r="G1661">
            <v>3062</v>
          </cell>
          <cell r="I1661">
            <v>0.7935483335705551</v>
          </cell>
        </row>
        <row r="1662">
          <cell r="G1662">
            <v>3065</v>
          </cell>
          <cell r="I1662">
            <v>0.79446145547077829</v>
          </cell>
        </row>
        <row r="1663">
          <cell r="G1663">
            <v>3067</v>
          </cell>
          <cell r="I1663">
            <v>0.79496373048515556</v>
          </cell>
        </row>
        <row r="1664">
          <cell r="G1664">
            <v>3067</v>
          </cell>
          <cell r="I1664">
            <v>0.79789714831215774</v>
          </cell>
        </row>
        <row r="1665">
          <cell r="G1665">
            <v>3074</v>
          </cell>
          <cell r="I1665">
            <v>0.79845149767943502</v>
          </cell>
        </row>
        <row r="1666">
          <cell r="G1666">
            <v>3074</v>
          </cell>
          <cell r="I1666">
            <v>0.79876787917439784</v>
          </cell>
        </row>
        <row r="1667">
          <cell r="G1667">
            <v>3074</v>
          </cell>
          <cell r="I1667">
            <v>0.80200542488105508</v>
          </cell>
        </row>
        <row r="1668">
          <cell r="G1668">
            <v>3080</v>
          </cell>
          <cell r="I1668">
            <v>0.80227967660791444</v>
          </cell>
        </row>
        <row r="1669">
          <cell r="G1669">
            <v>3096</v>
          </cell>
          <cell r="I1669">
            <v>0.80255356908868924</v>
          </cell>
        </row>
        <row r="1670">
          <cell r="G1670">
            <v>3107</v>
          </cell>
          <cell r="I1670">
            <v>0.80292156771426249</v>
          </cell>
        </row>
        <row r="1671">
          <cell r="G1671">
            <v>3108</v>
          </cell>
          <cell r="I1671">
            <v>0.80347591708153976</v>
          </cell>
        </row>
        <row r="1672">
          <cell r="G1672">
            <v>3108</v>
          </cell>
          <cell r="I1672">
            <v>0.80385144354552218</v>
          </cell>
        </row>
        <row r="1673">
          <cell r="G1673">
            <v>3110</v>
          </cell>
          <cell r="I1673">
            <v>0.80403872506117269</v>
          </cell>
        </row>
        <row r="1674">
          <cell r="G1674">
            <v>3113</v>
          </cell>
          <cell r="I1674">
            <v>0.80428343696225724</v>
          </cell>
        </row>
        <row r="1675">
          <cell r="G1675">
            <v>3113</v>
          </cell>
          <cell r="I1675">
            <v>0.80571261865072097</v>
          </cell>
        </row>
        <row r="1676">
          <cell r="G1676">
            <v>3120</v>
          </cell>
          <cell r="I1676">
            <v>0.80601077657157394</v>
          </cell>
        </row>
        <row r="1677">
          <cell r="G1677">
            <v>3121</v>
          </cell>
          <cell r="I1677">
            <v>0.80656512593885121</v>
          </cell>
        </row>
        <row r="1678">
          <cell r="G1678">
            <v>3127</v>
          </cell>
          <cell r="I1678">
            <v>0.80687205273004192</v>
          </cell>
        </row>
        <row r="1679">
          <cell r="G1679">
            <v>3127</v>
          </cell>
          <cell r="I1679">
            <v>0.8086645856952337</v>
          </cell>
        </row>
        <row r="1680">
          <cell r="G1680">
            <v>3128</v>
          </cell>
          <cell r="I1680">
            <v>0.80889365406227054</v>
          </cell>
        </row>
        <row r="1681">
          <cell r="G1681">
            <v>3132</v>
          </cell>
          <cell r="I1681">
            <v>0.80919684142830794</v>
          </cell>
        </row>
        <row r="1682">
          <cell r="G1682">
            <v>3132</v>
          </cell>
          <cell r="I1682">
            <v>0.80948337283951377</v>
          </cell>
        </row>
        <row r="1683">
          <cell r="G1683">
            <v>3133</v>
          </cell>
          <cell r="I1683">
            <v>0.80981361796746876</v>
          </cell>
        </row>
        <row r="1684">
          <cell r="G1684">
            <v>3140</v>
          </cell>
          <cell r="I1684">
            <v>0.81033975018773718</v>
          </cell>
        </row>
        <row r="1685">
          <cell r="G1685">
            <v>3141</v>
          </cell>
          <cell r="I1685">
            <v>0.81066320229881961</v>
          </cell>
        </row>
        <row r="1686">
          <cell r="G1686">
            <v>3145</v>
          </cell>
          <cell r="I1686">
            <v>0.81127653334144167</v>
          </cell>
        </row>
        <row r="1687">
          <cell r="G1687">
            <v>3145</v>
          </cell>
          <cell r="I1687">
            <v>0.81156829015024168</v>
          </cell>
        </row>
        <row r="1688">
          <cell r="G1688">
            <v>3150</v>
          </cell>
          <cell r="I1688">
            <v>0.81181799883777561</v>
          </cell>
        </row>
        <row r="1689">
          <cell r="G1689">
            <v>3152</v>
          </cell>
          <cell r="I1689">
            <v>0.81200528035342612</v>
          </cell>
        </row>
        <row r="1690">
          <cell r="G1690">
            <v>3164</v>
          </cell>
          <cell r="I1690">
            <v>0.81226351297078569</v>
          </cell>
        </row>
        <row r="1691">
          <cell r="G1691">
            <v>3165</v>
          </cell>
          <cell r="I1691">
            <v>0.81253062876405546</v>
          </cell>
        </row>
        <row r="1692">
          <cell r="G1692">
            <v>3174</v>
          </cell>
          <cell r="I1692">
            <v>0.81289583506778929</v>
          </cell>
        </row>
        <row r="1693">
          <cell r="G1693">
            <v>3179</v>
          </cell>
          <cell r="I1693">
            <v>0.81308311658343979</v>
          </cell>
        </row>
        <row r="1694">
          <cell r="G1694">
            <v>3180</v>
          </cell>
          <cell r="I1694">
            <v>0.81363746595071706</v>
          </cell>
        </row>
        <row r="1695">
          <cell r="G1695">
            <v>3194</v>
          </cell>
          <cell r="I1695">
            <v>0.81413427062698795</v>
          </cell>
        </row>
        <row r="1696">
          <cell r="G1696">
            <v>3195</v>
          </cell>
          <cell r="I1696">
            <v>0.81441591955731663</v>
          </cell>
        </row>
        <row r="1697">
          <cell r="G1697">
            <v>3200</v>
          </cell>
          <cell r="I1697">
            <v>0.81503836238699356</v>
          </cell>
        </row>
        <row r="1698">
          <cell r="G1698">
            <v>3200</v>
          </cell>
          <cell r="I1698">
            <v>0.81546375873926591</v>
          </cell>
        </row>
        <row r="1699">
          <cell r="G1699">
            <v>3215</v>
          </cell>
          <cell r="I1699">
            <v>0.81581991857341474</v>
          </cell>
        </row>
        <row r="1700">
          <cell r="G1700">
            <v>3223</v>
          </cell>
          <cell r="I1700">
            <v>0.81624159182990119</v>
          </cell>
        </row>
        <row r="1701">
          <cell r="G1701">
            <v>3225</v>
          </cell>
          <cell r="I1701">
            <v>0.816543913739462</v>
          </cell>
        </row>
        <row r="1702">
          <cell r="G1702">
            <v>3234</v>
          </cell>
          <cell r="I1702">
            <v>0.81724488449735966</v>
          </cell>
        </row>
        <row r="1703">
          <cell r="G1703">
            <v>3235</v>
          </cell>
          <cell r="I1703">
            <v>0.81772694375479427</v>
          </cell>
        </row>
        <row r="1704">
          <cell r="G1704">
            <v>3235</v>
          </cell>
          <cell r="I1704">
            <v>0.82054229625880715</v>
          </cell>
        </row>
        <row r="1705">
          <cell r="G1705">
            <v>3236</v>
          </cell>
          <cell r="I1705">
            <v>0.82074909136859853</v>
          </cell>
        </row>
        <row r="1706">
          <cell r="G1706">
            <v>3236</v>
          </cell>
          <cell r="I1706">
            <v>0.82084043785029259</v>
          </cell>
        </row>
        <row r="1707">
          <cell r="G1707">
            <v>3239</v>
          </cell>
          <cell r="I1707">
            <v>0.82120843647586583</v>
          </cell>
        </row>
        <row r="1708">
          <cell r="G1708">
            <v>3239</v>
          </cell>
          <cell r="I1708">
            <v>0.82159798986651522</v>
          </cell>
        </row>
        <row r="1709">
          <cell r="G1709">
            <v>3240</v>
          </cell>
          <cell r="I1709">
            <v>0.82186105597664949</v>
          </cell>
        </row>
        <row r="1710">
          <cell r="G1710">
            <v>3241</v>
          </cell>
          <cell r="I1710">
            <v>0.82221117394483001</v>
          </cell>
        </row>
        <row r="1711">
          <cell r="G1711">
            <v>3250</v>
          </cell>
          <cell r="I1711">
            <v>0.82275535011616596</v>
          </cell>
        </row>
        <row r="1712">
          <cell r="G1712">
            <v>3252</v>
          </cell>
          <cell r="I1712">
            <v>0.82325922540855656</v>
          </cell>
        </row>
        <row r="1713">
          <cell r="G1713">
            <v>3256</v>
          </cell>
          <cell r="I1713">
            <v>0.82360579990399352</v>
          </cell>
        </row>
        <row r="1714">
          <cell r="G1714">
            <v>3268</v>
          </cell>
          <cell r="I1714">
            <v>0.82391648244970506</v>
          </cell>
        </row>
        <row r="1715">
          <cell r="G1715">
            <v>3268</v>
          </cell>
          <cell r="I1715">
            <v>0.82420776570684806</v>
          </cell>
        </row>
        <row r="1716">
          <cell r="G1716">
            <v>3269</v>
          </cell>
          <cell r="I1716">
            <v>0.82482109674947013</v>
          </cell>
        </row>
        <row r="1717">
          <cell r="G1717">
            <v>3269</v>
          </cell>
          <cell r="I1717">
            <v>0.8250630489874502</v>
          </cell>
        </row>
        <row r="1718">
          <cell r="G1718">
            <v>3274</v>
          </cell>
          <cell r="I1718">
            <v>0.82535614480438368</v>
          </cell>
        </row>
        <row r="1719">
          <cell r="G1719">
            <v>3276</v>
          </cell>
          <cell r="I1719">
            <v>0.82554342632003419</v>
          </cell>
        </row>
        <row r="1720">
          <cell r="G1720">
            <v>3282</v>
          </cell>
          <cell r="I1720">
            <v>0.8258503531112249</v>
          </cell>
        </row>
        <row r="1721">
          <cell r="G1721">
            <v>3282</v>
          </cell>
          <cell r="I1721">
            <v>0.82764288607641667</v>
          </cell>
        </row>
        <row r="1722">
          <cell r="G1722">
            <v>3291</v>
          </cell>
          <cell r="I1722">
            <v>0.82796170064713426</v>
          </cell>
        </row>
        <row r="1723">
          <cell r="G1723">
            <v>3296</v>
          </cell>
          <cell r="I1723">
            <v>0.82828614884963314</v>
          </cell>
        </row>
        <row r="1724">
          <cell r="G1724">
            <v>3296</v>
          </cell>
          <cell r="I1724">
            <v>0.83018101145260159</v>
          </cell>
        </row>
        <row r="1725">
          <cell r="G1725">
            <v>3297</v>
          </cell>
          <cell r="I1725">
            <v>0.83080528317143654</v>
          </cell>
        </row>
        <row r="1726">
          <cell r="G1726">
            <v>3300</v>
          </cell>
          <cell r="I1726">
            <v>0.83150625392933419</v>
          </cell>
        </row>
        <row r="1727">
          <cell r="G1727">
            <v>3305</v>
          </cell>
          <cell r="I1727">
            <v>0.83188958583097294</v>
          </cell>
        </row>
        <row r="1728">
          <cell r="G1728">
            <v>3309</v>
          </cell>
          <cell r="I1728">
            <v>0.83218134263977295</v>
          </cell>
        </row>
        <row r="1729">
          <cell r="G1729">
            <v>3312</v>
          </cell>
          <cell r="I1729">
            <v>0.83254958620585839</v>
          </cell>
        </row>
        <row r="1730">
          <cell r="G1730">
            <v>3313</v>
          </cell>
          <cell r="I1730">
            <v>0.83295847356760644</v>
          </cell>
        </row>
        <row r="1731">
          <cell r="G1731">
            <v>3325</v>
          </cell>
          <cell r="I1731">
            <v>0.83336479721865986</v>
          </cell>
        </row>
        <row r="1732">
          <cell r="G1732">
            <v>3330</v>
          </cell>
          <cell r="I1732">
            <v>0.83394816387195259</v>
          </cell>
        </row>
        <row r="1733">
          <cell r="G1733">
            <v>3338</v>
          </cell>
          <cell r="I1733">
            <v>0.83431740352945449</v>
          </cell>
        </row>
        <row r="1734">
          <cell r="G1734">
            <v>3352</v>
          </cell>
          <cell r="I1734">
            <v>0.83451823842011497</v>
          </cell>
        </row>
        <row r="1735">
          <cell r="G1735">
            <v>3352</v>
          </cell>
          <cell r="I1735">
            <v>0.83480952167725797</v>
          </cell>
        </row>
        <row r="1736">
          <cell r="G1736">
            <v>3354</v>
          </cell>
          <cell r="I1736">
            <v>0.83515963964543849</v>
          </cell>
        </row>
        <row r="1737">
          <cell r="G1737">
            <v>3356</v>
          </cell>
          <cell r="I1737">
            <v>0.83571398901271576</v>
          </cell>
        </row>
        <row r="1738">
          <cell r="G1738">
            <v>3357</v>
          </cell>
          <cell r="I1738">
            <v>0.83612287637446381</v>
          </cell>
        </row>
        <row r="1739">
          <cell r="G1739">
            <v>3364</v>
          </cell>
          <cell r="I1739">
            <v>0.83650620827610256</v>
          </cell>
        </row>
        <row r="1740">
          <cell r="G1740">
            <v>3375</v>
          </cell>
          <cell r="I1740">
            <v>0.83675591696363649</v>
          </cell>
        </row>
        <row r="1741">
          <cell r="G1741">
            <v>3378</v>
          </cell>
          <cell r="I1741">
            <v>0.83702977678567625</v>
          </cell>
        </row>
        <row r="1742">
          <cell r="G1742">
            <v>3380</v>
          </cell>
          <cell r="I1742">
            <v>0.83723560846278622</v>
          </cell>
        </row>
        <row r="1743">
          <cell r="G1743">
            <v>3384</v>
          </cell>
          <cell r="I1743">
            <v>0.83814873036300941</v>
          </cell>
        </row>
        <row r="1744">
          <cell r="G1744">
            <v>3400</v>
          </cell>
          <cell r="I1744">
            <v>0.83845539588432039</v>
          </cell>
        </row>
        <row r="1745">
          <cell r="G1745">
            <v>3400</v>
          </cell>
          <cell r="I1745">
            <v>0.83876206140563137</v>
          </cell>
        </row>
        <row r="1746">
          <cell r="G1746">
            <v>3402</v>
          </cell>
          <cell r="I1746">
            <v>0.83910187554293081</v>
          </cell>
        </row>
        <row r="1747">
          <cell r="G1747">
            <v>3402</v>
          </cell>
          <cell r="I1747">
            <v>0.83982724237584649</v>
          </cell>
        </row>
        <row r="1748">
          <cell r="G1748">
            <v>3403</v>
          </cell>
          <cell r="I1748">
            <v>0.840014523891497</v>
          </cell>
        </row>
        <row r="1749">
          <cell r="G1749">
            <v>3409</v>
          </cell>
          <cell r="I1749">
            <v>0.84057269433076498</v>
          </cell>
        </row>
        <row r="1750">
          <cell r="G1750">
            <v>3420</v>
          </cell>
          <cell r="I1750">
            <v>0.84100060540562949</v>
          </cell>
        </row>
        <row r="1751">
          <cell r="G1751">
            <v>3421</v>
          </cell>
          <cell r="I1751">
            <v>0.84131118997513621</v>
          </cell>
        </row>
        <row r="1752">
          <cell r="G1752">
            <v>3424</v>
          </cell>
          <cell r="I1752">
            <v>0.84172936874698145</v>
          </cell>
        </row>
        <row r="1753">
          <cell r="G1753">
            <v>3425</v>
          </cell>
          <cell r="I1753">
            <v>0.84206207960942625</v>
          </cell>
        </row>
        <row r="1754">
          <cell r="G1754">
            <v>3427</v>
          </cell>
          <cell r="I1754">
            <v>0.84243007823499949</v>
          </cell>
        </row>
        <row r="1755">
          <cell r="G1755">
            <v>3447</v>
          </cell>
          <cell r="I1755">
            <v>0.84266827471845873</v>
          </cell>
        </row>
        <row r="1756">
          <cell r="G1756">
            <v>3456</v>
          </cell>
          <cell r="I1756">
            <v>0.84306287388366008</v>
          </cell>
        </row>
        <row r="1757">
          <cell r="G1757">
            <v>3459</v>
          </cell>
          <cell r="I1757">
            <v>0.84342768828257431</v>
          </cell>
        </row>
        <row r="1758">
          <cell r="G1758">
            <v>3460</v>
          </cell>
          <cell r="I1758">
            <v>0.84360569471749502</v>
          </cell>
        </row>
        <row r="1759">
          <cell r="G1759">
            <v>3462</v>
          </cell>
          <cell r="I1759">
            <v>0.84388672313185942</v>
          </cell>
        </row>
        <row r="1760">
          <cell r="G1760">
            <v>3479</v>
          </cell>
          <cell r="I1760">
            <v>0.84423434270681519</v>
          </cell>
        </row>
        <row r="1761">
          <cell r="G1761">
            <v>3491</v>
          </cell>
          <cell r="I1761">
            <v>0.84465252147866043</v>
          </cell>
        </row>
        <row r="1762">
          <cell r="G1762">
            <v>3491</v>
          </cell>
          <cell r="I1762">
            <v>0.84709479519145015</v>
          </cell>
        </row>
        <row r="1763">
          <cell r="G1763">
            <v>3500</v>
          </cell>
          <cell r="I1763">
            <v>0.84738607844859315</v>
          </cell>
        </row>
        <row r="1764">
          <cell r="G1764">
            <v>3505</v>
          </cell>
          <cell r="I1764">
            <v>0.84780621674453627</v>
          </cell>
        </row>
        <row r="1765">
          <cell r="G1765">
            <v>3526</v>
          </cell>
          <cell r="I1765">
            <v>0.84813171002655396</v>
          </cell>
        </row>
        <row r="1766">
          <cell r="G1766">
            <v>3526</v>
          </cell>
          <cell r="I1766">
            <v>0.85003267616802913</v>
          </cell>
        </row>
        <row r="1767">
          <cell r="G1767">
            <v>3538</v>
          </cell>
          <cell r="I1767">
            <v>0.85023808328158457</v>
          </cell>
        </row>
        <row r="1768">
          <cell r="G1768">
            <v>3544</v>
          </cell>
          <cell r="I1768">
            <v>0.85064264336094986</v>
          </cell>
        </row>
        <row r="1769">
          <cell r="G1769">
            <v>3548</v>
          </cell>
          <cell r="I1769">
            <v>0.85094930888226084</v>
          </cell>
        </row>
        <row r="1770">
          <cell r="G1770">
            <v>3549</v>
          </cell>
          <cell r="I1770">
            <v>0.8512702462707511</v>
          </cell>
        </row>
        <row r="1771">
          <cell r="G1771">
            <v>3550</v>
          </cell>
          <cell r="I1771">
            <v>0.8518247752610707</v>
          </cell>
        </row>
        <row r="1772">
          <cell r="G1772">
            <v>3551</v>
          </cell>
          <cell r="I1772">
            <v>0.85215867816734159</v>
          </cell>
        </row>
        <row r="1773">
          <cell r="G1773">
            <v>3551</v>
          </cell>
          <cell r="I1773">
            <v>0.8525189530020959</v>
          </cell>
        </row>
        <row r="1774">
          <cell r="G1774">
            <v>3560</v>
          </cell>
          <cell r="I1774">
            <v>0.85293626631746466</v>
          </cell>
        </row>
        <row r="1775">
          <cell r="G1775">
            <v>3563</v>
          </cell>
          <cell r="I1775">
            <v>0.85349061568474194</v>
          </cell>
        </row>
        <row r="1776">
          <cell r="G1776">
            <v>3570</v>
          </cell>
          <cell r="I1776">
            <v>0.85404496505201921</v>
          </cell>
        </row>
        <row r="1777">
          <cell r="G1777">
            <v>3572</v>
          </cell>
          <cell r="I1777">
            <v>0.85428750514722862</v>
          </cell>
        </row>
        <row r="1778">
          <cell r="G1778">
            <v>3578</v>
          </cell>
          <cell r="I1778">
            <v>0.85448107346935964</v>
          </cell>
        </row>
        <row r="1779">
          <cell r="G1779">
            <v>3600</v>
          </cell>
          <cell r="I1779">
            <v>0.85488996083110769</v>
          </cell>
        </row>
        <row r="1780">
          <cell r="G1780">
            <v>3600</v>
          </cell>
          <cell r="I1780">
            <v>0.85511470191576178</v>
          </cell>
        </row>
        <row r="1781">
          <cell r="G1781">
            <v>3600</v>
          </cell>
          <cell r="I1781">
            <v>0.85547461750443143</v>
          </cell>
        </row>
        <row r="1782">
          <cell r="G1782">
            <v>3611</v>
          </cell>
          <cell r="I1782">
            <v>0.85583982380816526</v>
          </cell>
        </row>
        <row r="1783">
          <cell r="G1783">
            <v>3612</v>
          </cell>
          <cell r="I1783">
            <v>0.85639799424743324</v>
          </cell>
        </row>
        <row r="1784">
          <cell r="G1784">
            <v>3612</v>
          </cell>
          <cell r="I1784">
            <v>0.85965785601675571</v>
          </cell>
        </row>
        <row r="1785">
          <cell r="G1785">
            <v>3616</v>
          </cell>
          <cell r="I1785">
            <v>0.85997353534891674</v>
          </cell>
        </row>
        <row r="1786">
          <cell r="G1786">
            <v>3626</v>
          </cell>
          <cell r="I1786">
            <v>0.86071601535895359</v>
          </cell>
        </row>
        <row r="1787">
          <cell r="G1787">
            <v>3640</v>
          </cell>
          <cell r="I1787">
            <v>0.86108401398452683</v>
          </cell>
        </row>
        <row r="1788">
          <cell r="G1788">
            <v>3640</v>
          </cell>
          <cell r="I1788">
            <v>0.86142746957077465</v>
          </cell>
        </row>
        <row r="1789">
          <cell r="G1789">
            <v>3640</v>
          </cell>
          <cell r="I1789">
            <v>0.86161475108642516</v>
          </cell>
        </row>
        <row r="1790">
          <cell r="G1790">
            <v>3661</v>
          </cell>
          <cell r="I1790">
            <v>0.86221995010404118</v>
          </cell>
        </row>
        <row r="1791">
          <cell r="G1791">
            <v>3667</v>
          </cell>
          <cell r="I1791">
            <v>0.86255884979676156</v>
          </cell>
        </row>
        <row r="1792">
          <cell r="G1792">
            <v>3667</v>
          </cell>
          <cell r="I1792">
            <v>0.8645381128931432</v>
          </cell>
        </row>
        <row r="1793">
          <cell r="G1793">
            <v>3668</v>
          </cell>
          <cell r="I1793">
            <v>0.86480132596758474</v>
          </cell>
        </row>
        <row r="1794">
          <cell r="G1794">
            <v>3672</v>
          </cell>
          <cell r="I1794">
            <v>0.86507892521477792</v>
          </cell>
        </row>
        <row r="1795">
          <cell r="G1795">
            <v>3672</v>
          </cell>
          <cell r="I1795">
            <v>0.86546606185903996</v>
          </cell>
        </row>
        <row r="1796">
          <cell r="G1796">
            <v>3673</v>
          </cell>
          <cell r="I1796">
            <v>0.86620854186907681</v>
          </cell>
        </row>
        <row r="1797">
          <cell r="G1797">
            <v>3678</v>
          </cell>
          <cell r="I1797">
            <v>0.86676289123635408</v>
          </cell>
        </row>
        <row r="1798">
          <cell r="G1798">
            <v>3680</v>
          </cell>
          <cell r="I1798">
            <v>0.86713026934596305</v>
          </cell>
        </row>
        <row r="1799">
          <cell r="G1799">
            <v>3681</v>
          </cell>
          <cell r="I1799">
            <v>0.86742424694874065</v>
          </cell>
        </row>
        <row r="1800">
          <cell r="G1800">
            <v>3681</v>
          </cell>
          <cell r="I1800">
            <v>0.8678741046935009</v>
          </cell>
        </row>
        <row r="1801">
          <cell r="G1801">
            <v>3683</v>
          </cell>
          <cell r="I1801">
            <v>0.86824234825958635</v>
          </cell>
        </row>
        <row r="1802">
          <cell r="G1802">
            <v>3684</v>
          </cell>
          <cell r="I1802">
            <v>0.86880051869885433</v>
          </cell>
        </row>
        <row r="1803">
          <cell r="G1803">
            <v>3684</v>
          </cell>
          <cell r="I1803">
            <v>0.8720603804681768</v>
          </cell>
        </row>
        <row r="1804">
          <cell r="G1804">
            <v>3688</v>
          </cell>
          <cell r="I1804">
            <v>0.87241244163108767</v>
          </cell>
        </row>
        <row r="1805">
          <cell r="G1805">
            <v>3703</v>
          </cell>
          <cell r="I1805">
            <v>0.8726621503186216</v>
          </cell>
        </row>
        <row r="1806">
          <cell r="G1806">
            <v>3715</v>
          </cell>
          <cell r="I1806">
            <v>0.87304548222026035</v>
          </cell>
        </row>
        <row r="1807">
          <cell r="G1807">
            <v>3721</v>
          </cell>
          <cell r="I1807">
            <v>0.8734758916883496</v>
          </cell>
        </row>
        <row r="1808">
          <cell r="G1808">
            <v>3722</v>
          </cell>
          <cell r="I1808">
            <v>0.87370270660267391</v>
          </cell>
        </row>
        <row r="1809">
          <cell r="G1809">
            <v>3738</v>
          </cell>
          <cell r="I1809">
            <v>0.87400963339386462</v>
          </cell>
        </row>
        <row r="1810">
          <cell r="G1810">
            <v>3739</v>
          </cell>
          <cell r="I1810">
            <v>0.87436954898253427</v>
          </cell>
        </row>
        <row r="1811">
          <cell r="G1811">
            <v>3740</v>
          </cell>
          <cell r="I1811">
            <v>0.87467621450384525</v>
          </cell>
        </row>
        <row r="1812">
          <cell r="G1812">
            <v>3740</v>
          </cell>
          <cell r="I1812">
            <v>0.87495007432588501</v>
          </cell>
        </row>
        <row r="1813">
          <cell r="G1813">
            <v>3750</v>
          </cell>
          <cell r="I1813">
            <v>0.87530213548879587</v>
          </cell>
        </row>
        <row r="1814">
          <cell r="G1814">
            <v>3750</v>
          </cell>
          <cell r="I1814">
            <v>0.87566652532415556</v>
          </cell>
        </row>
        <row r="1815">
          <cell r="G1815">
            <v>3780</v>
          </cell>
          <cell r="I1815">
            <v>0.87586009364628659</v>
          </cell>
        </row>
        <row r="1816">
          <cell r="G1816">
            <v>3785</v>
          </cell>
          <cell r="I1816">
            <v>0.87647342468890865</v>
          </cell>
        </row>
        <row r="1817">
          <cell r="G1817">
            <v>3786</v>
          </cell>
          <cell r="I1817">
            <v>0.87680175928086823</v>
          </cell>
        </row>
        <row r="1818">
          <cell r="G1818">
            <v>3800</v>
          </cell>
          <cell r="I1818">
            <v>0.87707970144477854</v>
          </cell>
        </row>
        <row r="1819">
          <cell r="G1819">
            <v>3802</v>
          </cell>
          <cell r="I1819">
            <v>0.87778384009996768</v>
          </cell>
        </row>
        <row r="1820">
          <cell r="G1820">
            <v>3802</v>
          </cell>
          <cell r="I1820">
            <v>0.87828064477623857</v>
          </cell>
        </row>
        <row r="1821">
          <cell r="G1821">
            <v>3802</v>
          </cell>
          <cell r="I1821">
            <v>0.88118211439386962</v>
          </cell>
        </row>
        <row r="1822">
          <cell r="G1822">
            <v>3802</v>
          </cell>
          <cell r="I1822">
            <v>0.88529446883056007</v>
          </cell>
        </row>
        <row r="1823">
          <cell r="G1823">
            <v>3812</v>
          </cell>
          <cell r="I1823">
            <v>0.88573477389534339</v>
          </cell>
        </row>
        <row r="1824">
          <cell r="G1824">
            <v>3812</v>
          </cell>
          <cell r="I1824">
            <v>0.88647725390538024</v>
          </cell>
        </row>
        <row r="1825">
          <cell r="G1825">
            <v>3816</v>
          </cell>
          <cell r="I1825">
            <v>0.88704383396890152</v>
          </cell>
        </row>
        <row r="1826">
          <cell r="G1826">
            <v>3816</v>
          </cell>
          <cell r="I1826">
            <v>0.89035281014964518</v>
          </cell>
        </row>
        <row r="1827">
          <cell r="G1827">
            <v>3820</v>
          </cell>
          <cell r="I1827">
            <v>0.89062511868177419</v>
          </cell>
        </row>
        <row r="1828">
          <cell r="G1828">
            <v>3827</v>
          </cell>
          <cell r="I1828">
            <v>0.89090237501225022</v>
          </cell>
        </row>
        <row r="1829">
          <cell r="G1829">
            <v>3827</v>
          </cell>
          <cell r="I1829">
            <v>0.89252162470452467</v>
          </cell>
        </row>
        <row r="1830">
          <cell r="G1830">
            <v>3828</v>
          </cell>
          <cell r="I1830">
            <v>0.89286292481426488</v>
          </cell>
        </row>
        <row r="1831">
          <cell r="G1831">
            <v>3830</v>
          </cell>
          <cell r="I1831">
            <v>0.89316108273511785</v>
          </cell>
        </row>
        <row r="1832">
          <cell r="G1832">
            <v>3831</v>
          </cell>
          <cell r="I1832">
            <v>0.89349227496638672</v>
          </cell>
        </row>
        <row r="1833">
          <cell r="G1833">
            <v>3840</v>
          </cell>
          <cell r="I1833">
            <v>0.89391045373823197</v>
          </cell>
        </row>
        <row r="1834">
          <cell r="G1834">
            <v>3840</v>
          </cell>
          <cell r="I1834">
            <v>0.89635272745102168</v>
          </cell>
        </row>
        <row r="1835">
          <cell r="G1835">
            <v>3850</v>
          </cell>
          <cell r="I1835">
            <v>0.89657123071729761</v>
          </cell>
        </row>
        <row r="1836">
          <cell r="G1836">
            <v>3862</v>
          </cell>
          <cell r="I1836">
            <v>0.89688550572385528</v>
          </cell>
        </row>
        <row r="1837">
          <cell r="G1837">
            <v>3892</v>
          </cell>
          <cell r="I1837">
            <v>0.89729924290774543</v>
          </cell>
        </row>
        <row r="1838">
          <cell r="G1838">
            <v>3908</v>
          </cell>
          <cell r="I1838">
            <v>0.8978535922750227</v>
          </cell>
        </row>
        <row r="1839">
          <cell r="G1839">
            <v>3908</v>
          </cell>
          <cell r="I1839">
            <v>0.89840794164229998</v>
          </cell>
        </row>
        <row r="1840">
          <cell r="G1840">
            <v>3926</v>
          </cell>
          <cell r="I1840">
            <v>0.89876457502810581</v>
          </cell>
        </row>
        <row r="1841">
          <cell r="G1841">
            <v>3940</v>
          </cell>
          <cell r="I1841">
            <v>0.89902764113824007</v>
          </cell>
        </row>
        <row r="1842">
          <cell r="G1842">
            <v>3944</v>
          </cell>
          <cell r="I1842">
            <v>0.89931123326329909</v>
          </cell>
        </row>
        <row r="1843">
          <cell r="G1843">
            <v>3956</v>
          </cell>
          <cell r="I1843">
            <v>0.89983258097889529</v>
          </cell>
        </row>
        <row r="1844">
          <cell r="G1844">
            <v>3957</v>
          </cell>
          <cell r="I1844">
            <v>0.90038583627855129</v>
          </cell>
        </row>
        <row r="1845">
          <cell r="G1845">
            <v>3957</v>
          </cell>
          <cell r="I1845">
            <v>0.90361699234333426</v>
          </cell>
        </row>
        <row r="1846">
          <cell r="G1846">
            <v>3964</v>
          </cell>
          <cell r="I1846">
            <v>0.90392391913452497</v>
          </cell>
        </row>
        <row r="1847">
          <cell r="G1847">
            <v>3972</v>
          </cell>
          <cell r="I1847">
            <v>0.90441757224287178</v>
          </cell>
        </row>
        <row r="1848">
          <cell r="G1848">
            <v>3993</v>
          </cell>
          <cell r="I1848">
            <v>0.90487884421550191</v>
          </cell>
        </row>
        <row r="1849">
          <cell r="G1849">
            <v>3996</v>
          </cell>
          <cell r="I1849">
            <v>0.90561485779601592</v>
          </cell>
        </row>
        <row r="1850">
          <cell r="G1850">
            <v>3999</v>
          </cell>
          <cell r="I1850">
            <v>0.90620330288259554</v>
          </cell>
        </row>
        <row r="1851">
          <cell r="G1851">
            <v>4000</v>
          </cell>
          <cell r="I1851">
            <v>0.90648668272587729</v>
          </cell>
        </row>
        <row r="1852">
          <cell r="G1852">
            <v>4000</v>
          </cell>
          <cell r="I1852">
            <v>0.90681890370729756</v>
          </cell>
        </row>
        <row r="1853">
          <cell r="G1853">
            <v>4011</v>
          </cell>
          <cell r="I1853">
            <v>0.90706075796907271</v>
          </cell>
        </row>
        <row r="1854">
          <cell r="G1854">
            <v>4014</v>
          </cell>
          <cell r="I1854">
            <v>0.9076741053410623</v>
          </cell>
        </row>
        <row r="1855">
          <cell r="G1855">
            <v>4035</v>
          </cell>
          <cell r="I1855">
            <v>0.90825505524796768</v>
          </cell>
        </row>
        <row r="1856">
          <cell r="G1856">
            <v>4072</v>
          </cell>
          <cell r="I1856">
            <v>0.90844788874856208</v>
          </cell>
        </row>
        <row r="1857">
          <cell r="G1857">
            <v>4073</v>
          </cell>
          <cell r="I1857">
            <v>0.90892003607993521</v>
          </cell>
        </row>
        <row r="1858">
          <cell r="G1858">
            <v>4073</v>
          </cell>
          <cell r="I1858">
            <v>0.9091447771645893</v>
          </cell>
        </row>
        <row r="1859">
          <cell r="G1859">
            <v>4080</v>
          </cell>
          <cell r="I1859">
            <v>0.90950991815085325</v>
          </cell>
        </row>
        <row r="1860">
          <cell r="G1860">
            <v>4086</v>
          </cell>
          <cell r="I1860">
            <v>0.90969422772162201</v>
          </cell>
        </row>
        <row r="1861">
          <cell r="G1861">
            <v>4086</v>
          </cell>
          <cell r="I1861">
            <v>0.91077064395795526</v>
          </cell>
        </row>
        <row r="1862">
          <cell r="G1862">
            <v>4089</v>
          </cell>
          <cell r="I1862">
            <v>0.91103385703239681</v>
          </cell>
        </row>
        <row r="1863">
          <cell r="G1863">
            <v>4112</v>
          </cell>
          <cell r="I1863">
            <v>0.91140309668989872</v>
          </cell>
        </row>
        <row r="1864">
          <cell r="G1864">
            <v>4113</v>
          </cell>
          <cell r="I1864">
            <v>0.91170125461075169</v>
          </cell>
        </row>
        <row r="1865">
          <cell r="G1865">
            <v>4113</v>
          </cell>
          <cell r="I1865">
            <v>0.91209080800140108</v>
          </cell>
        </row>
        <row r="1866">
          <cell r="G1866">
            <v>4129</v>
          </cell>
          <cell r="I1866">
            <v>0.9122843763235321</v>
          </cell>
        </row>
        <row r="1867">
          <cell r="G1867">
            <v>4144</v>
          </cell>
          <cell r="I1867">
            <v>0.91284254676280008</v>
          </cell>
        </row>
        <row r="1868">
          <cell r="G1868">
            <v>4144</v>
          </cell>
          <cell r="I1868">
            <v>0.91610240853212255</v>
          </cell>
        </row>
        <row r="1869">
          <cell r="G1869">
            <v>4155</v>
          </cell>
          <cell r="I1869">
            <v>0.91651673357324204</v>
          </cell>
        </row>
        <row r="1870">
          <cell r="G1870">
            <v>4155</v>
          </cell>
          <cell r="I1870">
            <v>0.91893650048778819</v>
          </cell>
        </row>
        <row r="1871">
          <cell r="G1871">
            <v>4176</v>
          </cell>
          <cell r="I1871">
            <v>0.9193191628853602</v>
          </cell>
        </row>
        <row r="1872">
          <cell r="G1872">
            <v>4184</v>
          </cell>
          <cell r="I1872">
            <v>0.9195119963859546</v>
          </cell>
        </row>
        <row r="1873">
          <cell r="G1873">
            <v>4199</v>
          </cell>
          <cell r="I1873">
            <v>0.92025447639599145</v>
          </cell>
        </row>
        <row r="1874">
          <cell r="G1874">
            <v>4200</v>
          </cell>
          <cell r="I1874">
            <v>0.92080882576326872</v>
          </cell>
        </row>
        <row r="1875">
          <cell r="G1875">
            <v>4207</v>
          </cell>
          <cell r="I1875">
            <v>0.92113327396576761</v>
          </cell>
        </row>
        <row r="1876">
          <cell r="G1876">
            <v>4208</v>
          </cell>
          <cell r="I1876">
            <v>0.92147217365848799</v>
          </cell>
        </row>
        <row r="1877">
          <cell r="G1877">
            <v>4212</v>
          </cell>
          <cell r="I1877">
            <v>0.92170875353456649</v>
          </cell>
        </row>
        <row r="1878">
          <cell r="G1878">
            <v>4218</v>
          </cell>
          <cell r="I1878">
            <v>0.92226310290184377</v>
          </cell>
        </row>
        <row r="1879">
          <cell r="G1879">
            <v>4222</v>
          </cell>
          <cell r="I1879">
            <v>0.92302978303448879</v>
          </cell>
        </row>
        <row r="1880">
          <cell r="G1880">
            <v>4224</v>
          </cell>
          <cell r="I1880">
            <v>0.92324173822440447</v>
          </cell>
        </row>
        <row r="1881">
          <cell r="G1881">
            <v>4227</v>
          </cell>
          <cell r="I1881">
            <v>0.92333308470609854</v>
          </cell>
        </row>
        <row r="1882">
          <cell r="G1882">
            <v>4250</v>
          </cell>
          <cell r="I1882">
            <v>0.92389125514536652</v>
          </cell>
        </row>
        <row r="1883">
          <cell r="G1883">
            <v>4250</v>
          </cell>
          <cell r="I1883">
            <v>0.92715111691468899</v>
          </cell>
        </row>
        <row r="1884">
          <cell r="G1884">
            <v>4263</v>
          </cell>
          <cell r="I1884">
            <v>0.92733839843033949</v>
          </cell>
        </row>
        <row r="1885">
          <cell r="G1885">
            <v>4264</v>
          </cell>
          <cell r="I1885">
            <v>0.92803936918823715</v>
          </cell>
        </row>
        <row r="1886">
          <cell r="G1886">
            <v>4272</v>
          </cell>
          <cell r="I1886">
            <v>0.92836282129931957</v>
          </cell>
        </row>
        <row r="1887">
          <cell r="G1887">
            <v>4309</v>
          </cell>
          <cell r="I1887">
            <v>0.92872621504326291</v>
          </cell>
        </row>
        <row r="1888">
          <cell r="G1888">
            <v>4324</v>
          </cell>
          <cell r="I1888">
            <v>0.92898431702568263</v>
          </cell>
        </row>
        <row r="1889">
          <cell r="G1889">
            <v>4325</v>
          </cell>
          <cell r="I1889">
            <v>0.92929243586069954</v>
          </cell>
        </row>
        <row r="1890">
          <cell r="G1890">
            <v>4353</v>
          </cell>
          <cell r="I1890">
            <v>0.92955955165396931</v>
          </cell>
        </row>
        <row r="1891">
          <cell r="G1891">
            <v>4378</v>
          </cell>
          <cell r="I1891">
            <v>0.92983186018609831</v>
          </cell>
        </row>
        <row r="1892">
          <cell r="G1892">
            <v>4429</v>
          </cell>
          <cell r="I1892">
            <v>0.93025725653837066</v>
          </cell>
        </row>
        <row r="1893">
          <cell r="G1893">
            <v>4449</v>
          </cell>
          <cell r="I1893">
            <v>0.93060252468440907</v>
          </cell>
        </row>
        <row r="1894">
          <cell r="G1894">
            <v>4470</v>
          </cell>
          <cell r="I1894">
            <v>0.93078116796466159</v>
          </cell>
        </row>
        <row r="1895">
          <cell r="G1895">
            <v>4474</v>
          </cell>
          <cell r="I1895">
            <v>0.93114998305860897</v>
          </cell>
        </row>
        <row r="1896">
          <cell r="G1896">
            <v>4478</v>
          </cell>
          <cell r="I1896">
            <v>0.93145664857991994</v>
          </cell>
        </row>
        <row r="1897">
          <cell r="G1897">
            <v>4485</v>
          </cell>
          <cell r="I1897">
            <v>0.93177899029401368</v>
          </cell>
        </row>
        <row r="1898">
          <cell r="G1898">
            <v>4508</v>
          </cell>
          <cell r="I1898">
            <v>0.93209953577768434</v>
          </cell>
        </row>
        <row r="1899">
          <cell r="G1899">
            <v>4518</v>
          </cell>
          <cell r="I1899">
            <v>0.93239081903482735</v>
          </cell>
        </row>
        <row r="1900">
          <cell r="G1900">
            <v>4520</v>
          </cell>
          <cell r="I1900">
            <v>0.93258598763497158</v>
          </cell>
        </row>
        <row r="1901">
          <cell r="G1901">
            <v>4532</v>
          </cell>
          <cell r="I1901">
            <v>0.93299185406373542</v>
          </cell>
        </row>
        <row r="1902">
          <cell r="G1902">
            <v>4539</v>
          </cell>
          <cell r="I1902">
            <v>0.93325492017386968</v>
          </cell>
        </row>
        <row r="1903">
          <cell r="G1903">
            <v>4543</v>
          </cell>
          <cell r="I1903">
            <v>0.9336294832051707</v>
          </cell>
        </row>
        <row r="1904">
          <cell r="G1904">
            <v>4588</v>
          </cell>
          <cell r="I1904">
            <v>0.93404026477354662</v>
          </cell>
        </row>
        <row r="1905">
          <cell r="G1905">
            <v>4594</v>
          </cell>
          <cell r="I1905">
            <v>0.93447067424163588</v>
          </cell>
        </row>
        <row r="1906">
          <cell r="G1906">
            <v>4594</v>
          </cell>
          <cell r="I1906">
            <v>0.93698437842851201</v>
          </cell>
        </row>
        <row r="1907">
          <cell r="G1907">
            <v>4613</v>
          </cell>
          <cell r="I1907">
            <v>0.93750709781097674</v>
          </cell>
        </row>
        <row r="1908">
          <cell r="G1908">
            <v>4683</v>
          </cell>
          <cell r="I1908">
            <v>0.93821123646616589</v>
          </cell>
        </row>
        <row r="1909">
          <cell r="G1909">
            <v>4697</v>
          </cell>
          <cell r="I1909">
            <v>0.93966879580760476</v>
          </cell>
        </row>
        <row r="1910">
          <cell r="G1910">
            <v>4697</v>
          </cell>
          <cell r="I1910">
            <v>0.94818132466869298</v>
          </cell>
        </row>
        <row r="1911">
          <cell r="G1911">
            <v>4704</v>
          </cell>
          <cell r="I1911">
            <v>0.94869243387087798</v>
          </cell>
        </row>
        <row r="1912">
          <cell r="G1912">
            <v>4709</v>
          </cell>
          <cell r="I1912">
            <v>0.94887971538652849</v>
          </cell>
        </row>
        <row r="1913">
          <cell r="G1913">
            <v>4714</v>
          </cell>
          <cell r="I1913">
            <v>0.94920316749761091</v>
          </cell>
        </row>
        <row r="1914">
          <cell r="G1914">
            <v>4720</v>
          </cell>
          <cell r="I1914">
            <v>0.94957773052891192</v>
          </cell>
        </row>
        <row r="1915">
          <cell r="G1915">
            <v>4723</v>
          </cell>
          <cell r="I1915">
            <v>0.94999590930075717</v>
          </cell>
        </row>
        <row r="1916">
          <cell r="G1916">
            <v>4756</v>
          </cell>
          <cell r="I1916">
            <v>0.95054630696110376</v>
          </cell>
        </row>
        <row r="1917">
          <cell r="G1917">
            <v>4756</v>
          </cell>
          <cell r="I1917">
            <v>0.95091512205505113</v>
          </cell>
        </row>
        <row r="1918">
          <cell r="G1918">
            <v>4770</v>
          </cell>
          <cell r="I1918">
            <v>0.95116358971065651</v>
          </cell>
        </row>
        <row r="1919">
          <cell r="G1919">
            <v>4774</v>
          </cell>
          <cell r="I1919">
            <v>0.95147025523196749</v>
          </cell>
        </row>
        <row r="1920">
          <cell r="G1920">
            <v>4779</v>
          </cell>
          <cell r="I1920">
            <v>0.95171220746994756</v>
          </cell>
        </row>
        <row r="1921">
          <cell r="G1921">
            <v>4800</v>
          </cell>
          <cell r="I1921">
            <v>0.95213466453607309</v>
          </cell>
        </row>
        <row r="1922">
          <cell r="G1922">
            <v>4800</v>
          </cell>
          <cell r="I1922">
            <v>0.95248672569898396</v>
          </cell>
        </row>
        <row r="1923">
          <cell r="G1923">
            <v>4800</v>
          </cell>
          <cell r="I1923">
            <v>0.95279339122029494</v>
          </cell>
        </row>
        <row r="1924">
          <cell r="G1924">
            <v>4800</v>
          </cell>
          <cell r="I1924">
            <v>0.95458439830085995</v>
          </cell>
        </row>
        <row r="1925">
          <cell r="G1925">
            <v>4819</v>
          </cell>
          <cell r="I1925">
            <v>0.95500030729062524</v>
          </cell>
        </row>
        <row r="1926">
          <cell r="G1926">
            <v>4821</v>
          </cell>
          <cell r="I1926">
            <v>0.95576698742327026</v>
          </cell>
        </row>
        <row r="1927">
          <cell r="G1927">
            <v>4863</v>
          </cell>
          <cell r="I1927">
            <v>0.95635974346286512</v>
          </cell>
        </row>
        <row r="1928">
          <cell r="G1928">
            <v>4884</v>
          </cell>
          <cell r="I1928">
            <v>0.95664707501307755</v>
          </cell>
        </row>
        <row r="1929">
          <cell r="G1929">
            <v>4896</v>
          </cell>
          <cell r="I1929">
            <v>0.95683138458384631</v>
          </cell>
        </row>
        <row r="1930">
          <cell r="G1930">
            <v>4920</v>
          </cell>
          <cell r="I1930">
            <v>0.95714565959040399</v>
          </cell>
        </row>
        <row r="1931">
          <cell r="G1931">
            <v>4950</v>
          </cell>
          <cell r="I1931">
            <v>0.95741775584075572</v>
          </cell>
        </row>
        <row r="1932">
          <cell r="G1932">
            <v>4982</v>
          </cell>
          <cell r="I1932">
            <v>0.95765879363415685</v>
          </cell>
        </row>
        <row r="1933">
          <cell r="G1933">
            <v>4982</v>
          </cell>
          <cell r="I1933">
            <v>0.95775014011585091</v>
          </cell>
        </row>
        <row r="1934">
          <cell r="G1934">
            <v>4987</v>
          </cell>
          <cell r="I1934">
            <v>0.95805825895086782</v>
          </cell>
        </row>
        <row r="1935">
          <cell r="G1935">
            <v>5060</v>
          </cell>
          <cell r="I1935">
            <v>0.9583155444649134</v>
          </cell>
        </row>
        <row r="1936">
          <cell r="G1936">
            <v>5075</v>
          </cell>
          <cell r="I1936">
            <v>0.95869017281368429</v>
          </cell>
        </row>
        <row r="1937">
          <cell r="G1937">
            <v>5137</v>
          </cell>
          <cell r="I1937">
            <v>0.95906480116245518</v>
          </cell>
        </row>
        <row r="1938">
          <cell r="G1938">
            <v>5137</v>
          </cell>
          <cell r="I1938">
            <v>0.96125272898153524</v>
          </cell>
        </row>
        <row r="1939">
          <cell r="G1939">
            <v>5150</v>
          </cell>
          <cell r="I1939">
            <v>0.96175635933341352</v>
          </cell>
        </row>
        <row r="1940">
          <cell r="G1940">
            <v>5176</v>
          </cell>
          <cell r="I1940">
            <v>0.96194364084906403</v>
          </cell>
        </row>
        <row r="1941">
          <cell r="G1941">
            <v>5190</v>
          </cell>
          <cell r="I1941">
            <v>0.96226808905156291</v>
          </cell>
        </row>
        <row r="1942">
          <cell r="G1942">
            <v>5190</v>
          </cell>
          <cell r="I1942">
            <v>0.96256624697241588</v>
          </cell>
        </row>
        <row r="1943">
          <cell r="G1943">
            <v>5190</v>
          </cell>
          <cell r="I1943">
            <v>0.96446110957538433</v>
          </cell>
        </row>
        <row r="1944">
          <cell r="G1944">
            <v>5206</v>
          </cell>
          <cell r="I1944">
            <v>0.96465394307597874</v>
          </cell>
        </row>
        <row r="1945">
          <cell r="G1945">
            <v>5208</v>
          </cell>
          <cell r="I1945">
            <v>0.96503699737837034</v>
          </cell>
        </row>
        <row r="1946">
          <cell r="G1946">
            <v>5208</v>
          </cell>
          <cell r="I1946">
            <v>0.96727413497666082</v>
          </cell>
        </row>
        <row r="1947">
          <cell r="G1947">
            <v>5229</v>
          </cell>
          <cell r="I1947">
            <v>0.96756205438410259</v>
          </cell>
        </row>
        <row r="1948">
          <cell r="G1948">
            <v>5237</v>
          </cell>
          <cell r="I1948">
            <v>0.96791769167849195</v>
          </cell>
        </row>
        <row r="1949">
          <cell r="G1949">
            <v>5268</v>
          </cell>
          <cell r="I1949">
            <v>0.96810497319414246</v>
          </cell>
        </row>
        <row r="1950">
          <cell r="G1950">
            <v>5326</v>
          </cell>
          <cell r="I1950">
            <v>0.96835344084974784</v>
          </cell>
        </row>
        <row r="1951">
          <cell r="G1951">
            <v>5338</v>
          </cell>
          <cell r="I1951">
            <v>0.96885707120162612</v>
          </cell>
        </row>
        <row r="1952">
          <cell r="G1952">
            <v>5368</v>
          </cell>
          <cell r="I1952">
            <v>0.96913809961599051</v>
          </cell>
        </row>
        <row r="1953">
          <cell r="G1953">
            <v>5368</v>
          </cell>
          <cell r="I1953">
            <v>0.97077937926756264</v>
          </cell>
        </row>
        <row r="1954">
          <cell r="G1954">
            <v>5480</v>
          </cell>
          <cell r="I1954">
            <v>0.97148035002546029</v>
          </cell>
        </row>
        <row r="1955">
          <cell r="G1955">
            <v>5500</v>
          </cell>
          <cell r="I1955">
            <v>0.9717542425062351</v>
          </cell>
        </row>
        <row r="1956">
          <cell r="G1956">
            <v>5500</v>
          </cell>
          <cell r="I1956">
            <v>0.97232082256975638</v>
          </cell>
        </row>
        <row r="1957">
          <cell r="G1957">
            <v>5500</v>
          </cell>
          <cell r="I1957">
            <v>0.97288740263327766</v>
          </cell>
        </row>
        <row r="1958">
          <cell r="G1958">
            <v>5536</v>
          </cell>
          <cell r="I1958">
            <v>0.97335422659085169</v>
          </cell>
        </row>
        <row r="1959">
          <cell r="G1959">
            <v>5552</v>
          </cell>
          <cell r="I1959">
            <v>0.97368794987408036</v>
          </cell>
        </row>
        <row r="1960">
          <cell r="G1960">
            <v>5552</v>
          </cell>
          <cell r="I1960">
            <v>0.97563698138129595</v>
          </cell>
        </row>
        <row r="1961">
          <cell r="G1961">
            <v>5593</v>
          </cell>
          <cell r="I1961">
            <v>0.97594364690260693</v>
          </cell>
        </row>
        <row r="1962">
          <cell r="G1962">
            <v>5600</v>
          </cell>
          <cell r="I1962">
            <v>0.97630392173736125</v>
          </cell>
        </row>
        <row r="1963">
          <cell r="G1963">
            <v>5640</v>
          </cell>
          <cell r="I1963">
            <v>0.97663983315583247</v>
          </cell>
        </row>
        <row r="1964">
          <cell r="G1964">
            <v>5640</v>
          </cell>
          <cell r="I1964">
            <v>0.9786016439467965</v>
          </cell>
        </row>
        <row r="1965">
          <cell r="G1965">
            <v>5648</v>
          </cell>
          <cell r="I1965">
            <v>0.97887550376883625</v>
          </cell>
        </row>
        <row r="1966">
          <cell r="G1966">
            <v>5648</v>
          </cell>
          <cell r="I1966">
            <v>0.98047491696096389</v>
          </cell>
        </row>
        <row r="1967">
          <cell r="G1967">
            <v>5685</v>
          </cell>
          <cell r="I1967">
            <v>0.98101083047235405</v>
          </cell>
        </row>
        <row r="1968">
          <cell r="G1968">
            <v>5702</v>
          </cell>
          <cell r="I1968">
            <v>0.98125929812795942</v>
          </cell>
        </row>
        <row r="1969">
          <cell r="G1969">
            <v>5962</v>
          </cell>
          <cell r="I1969">
            <v>0.98176999909595741</v>
          </cell>
        </row>
        <row r="1970">
          <cell r="G1970">
            <v>5962</v>
          </cell>
          <cell r="I1970">
            <v>0.98475262670217001</v>
          </cell>
        </row>
        <row r="1971">
          <cell r="G1971">
            <v>6104</v>
          </cell>
          <cell r="I1971">
            <v>0.98521337613504067</v>
          </cell>
        </row>
        <row r="1972">
          <cell r="G1972">
            <v>6142</v>
          </cell>
          <cell r="I1972">
            <v>0.98567897539005356</v>
          </cell>
        </row>
        <row r="1973">
          <cell r="G1973">
            <v>6166</v>
          </cell>
          <cell r="I1973">
            <v>0.98600242750113598</v>
          </cell>
        </row>
        <row r="1974">
          <cell r="G1974">
            <v>6250</v>
          </cell>
          <cell r="I1974">
            <v>0.98634898566720541</v>
          </cell>
        </row>
        <row r="1975">
          <cell r="G1975">
            <v>6400</v>
          </cell>
          <cell r="I1975">
            <v>0.98663063459753408</v>
          </cell>
        </row>
        <row r="1976">
          <cell r="G1976">
            <v>6480</v>
          </cell>
          <cell r="I1976">
            <v>0.98696891377429019</v>
          </cell>
        </row>
        <row r="1977">
          <cell r="G1977">
            <v>6682</v>
          </cell>
          <cell r="I1977">
            <v>0.9871561952899407</v>
          </cell>
        </row>
        <row r="1978">
          <cell r="G1978">
            <v>6696</v>
          </cell>
          <cell r="I1978">
            <v>0.98734050486070946</v>
          </cell>
        </row>
        <row r="1979">
          <cell r="G1979">
            <v>6696</v>
          </cell>
          <cell r="I1979">
            <v>0.98841692109704271</v>
          </cell>
        </row>
        <row r="1980">
          <cell r="G1980">
            <v>6940</v>
          </cell>
          <cell r="I1980">
            <v>0.98877355448284854</v>
          </cell>
        </row>
        <row r="1981">
          <cell r="G1981">
            <v>7009</v>
          </cell>
          <cell r="I1981">
            <v>0.98915745791234921</v>
          </cell>
        </row>
        <row r="1982">
          <cell r="G1982">
            <v>7023</v>
          </cell>
          <cell r="I1982">
            <v>0.98950091349859703</v>
          </cell>
        </row>
        <row r="1983">
          <cell r="G1983">
            <v>7162</v>
          </cell>
          <cell r="I1983">
            <v>0.99095847284003591</v>
          </cell>
        </row>
        <row r="1984">
          <cell r="G1984">
            <v>7456</v>
          </cell>
          <cell r="I1984">
            <v>0.99126513836134689</v>
          </cell>
        </row>
        <row r="1985">
          <cell r="G1985">
            <v>7760</v>
          </cell>
          <cell r="I1985">
            <v>0.99196610911924454</v>
          </cell>
        </row>
        <row r="1986">
          <cell r="G1986">
            <v>7980</v>
          </cell>
          <cell r="I1986">
            <v>0.9926670798771422</v>
          </cell>
        </row>
        <row r="1987">
          <cell r="G1987">
            <v>8025</v>
          </cell>
          <cell r="I1987">
            <v>0.99297374539845318</v>
          </cell>
        </row>
        <row r="1988">
          <cell r="G1988">
            <v>8057</v>
          </cell>
          <cell r="I1988">
            <v>0.99332580656136404</v>
          </cell>
        </row>
        <row r="1989">
          <cell r="G1989">
            <v>8359</v>
          </cell>
          <cell r="I1989">
            <v>0.99363247208267502</v>
          </cell>
        </row>
        <row r="1990">
          <cell r="G1990">
            <v>9459</v>
          </cell>
          <cell r="I1990">
            <v>0.99403428882830336</v>
          </cell>
        </row>
        <row r="1991">
          <cell r="G1991">
            <v>10680</v>
          </cell>
          <cell r="I1991">
            <v>0.99440899882391165</v>
          </cell>
        </row>
        <row r="1992">
          <cell r="G1992">
            <v>11018</v>
          </cell>
          <cell r="I1992">
            <v>0.99471566434522263</v>
          </cell>
        </row>
        <row r="1993">
          <cell r="G1993">
            <v>11018</v>
          </cell>
          <cell r="I1993">
            <v>0.99650667142578764</v>
          </cell>
        </row>
        <row r="1994">
          <cell r="G1994">
            <v>11688</v>
          </cell>
          <cell r="I1994">
            <v>0.99701737239378563</v>
          </cell>
        </row>
        <row r="1995">
          <cell r="G1995">
            <v>11688</v>
          </cell>
          <cell r="I1995">
            <v>0.99999999999999822</v>
          </cell>
        </row>
      </sheetData>
      <sheetData sheetId="10">
        <row r="5">
          <cell r="D5">
            <v>5</v>
          </cell>
          <cell r="G5">
            <v>2</v>
          </cell>
          <cell r="H5">
            <v>0.360283776587073</v>
          </cell>
        </row>
        <row r="6">
          <cell r="D6" t="b">
            <v>1</v>
          </cell>
          <cell r="G6">
            <v>3</v>
          </cell>
          <cell r="H6">
            <v>0.74880555163081874</v>
          </cell>
        </row>
        <row r="7">
          <cell r="G7">
            <v>4</v>
          </cell>
          <cell r="H7">
            <v>0.90305078850981968</v>
          </cell>
        </row>
        <row r="8">
          <cell r="G8">
            <v>5</v>
          </cell>
          <cell r="H8">
            <v>1</v>
          </cell>
        </row>
        <row r="13">
          <cell r="D13">
            <v>1200</v>
          </cell>
        </row>
      </sheetData>
      <sheetData sheetId="11">
        <row r="5">
          <cell r="D5">
            <v>90</v>
          </cell>
        </row>
        <row r="6">
          <cell r="H6">
            <v>45</v>
          </cell>
          <cell r="J6">
            <v>800</v>
          </cell>
          <cell r="K6">
            <v>1.5801622177669292</v>
          </cell>
          <cell r="L6">
            <v>1.7227813978786557</v>
          </cell>
        </row>
        <row r="7">
          <cell r="D7">
            <v>1200</v>
          </cell>
          <cell r="H7">
            <v>45</v>
          </cell>
          <cell r="J7">
            <v>1200</v>
          </cell>
          <cell r="K7">
            <v>1.780412310566668</v>
          </cell>
          <cell r="L7">
            <v>1.9447908230103703</v>
          </cell>
        </row>
        <row r="8">
          <cell r="H8">
            <v>50</v>
          </cell>
          <cell r="J8">
            <v>800</v>
          </cell>
          <cell r="K8">
            <v>1.6236569323486991</v>
          </cell>
          <cell r="L8">
            <v>1.7593324112848736</v>
          </cell>
        </row>
        <row r="9">
          <cell r="D9">
            <v>13</v>
          </cell>
          <cell r="H9">
            <v>50</v>
          </cell>
          <cell r="J9">
            <v>1200</v>
          </cell>
          <cell r="K9">
            <v>1.8239070251484379</v>
          </cell>
          <cell r="L9">
            <v>1.9813418364165882</v>
          </cell>
        </row>
        <row r="10">
          <cell r="H10">
            <v>60</v>
          </cell>
          <cell r="J10">
            <v>800</v>
          </cell>
          <cell r="K10">
            <v>1.7106463615122391</v>
          </cell>
          <cell r="L10">
            <v>1.8324344380973094</v>
          </cell>
        </row>
        <row r="11">
          <cell r="H11">
            <v>60</v>
          </cell>
          <cell r="J11">
            <v>1200</v>
          </cell>
          <cell r="K11">
            <v>1.910896454311978</v>
          </cell>
          <cell r="L11">
            <v>2.0544438632290243</v>
          </cell>
        </row>
        <row r="12">
          <cell r="H12">
            <v>70</v>
          </cell>
          <cell r="J12">
            <v>1200</v>
          </cell>
          <cell r="K12">
            <v>1.9978858834755178</v>
          </cell>
          <cell r="L12">
            <v>2.1275458900414597</v>
          </cell>
          <cell r="P12">
            <v>45</v>
          </cell>
          <cell r="Q12">
            <v>50</v>
          </cell>
          <cell r="R12">
            <v>60</v>
          </cell>
          <cell r="S12">
            <v>70</v>
          </cell>
          <cell r="T12">
            <v>75</v>
          </cell>
          <cell r="U12">
            <v>80</v>
          </cell>
          <cell r="V12">
            <v>90</v>
          </cell>
          <cell r="W12">
            <v>100</v>
          </cell>
          <cell r="X12">
            <v>115</v>
          </cell>
          <cell r="Y12">
            <v>120</v>
          </cell>
          <cell r="Z12">
            <v>125</v>
          </cell>
          <cell r="AA12">
            <v>140</v>
          </cell>
        </row>
        <row r="13">
          <cell r="D13">
            <v>1200</v>
          </cell>
          <cell r="H13">
            <v>70</v>
          </cell>
          <cell r="J13">
            <v>1600</v>
          </cell>
          <cell r="K13">
            <v>2.1981359762752568</v>
          </cell>
          <cell r="L13">
            <v>2.3495553151731752</v>
          </cell>
          <cell r="O13">
            <v>800</v>
          </cell>
          <cell r="P13">
            <v>1</v>
          </cell>
          <cell r="Q13">
            <v>3</v>
          </cell>
          <cell r="R13">
            <v>5</v>
          </cell>
          <cell r="S13">
            <v>7</v>
          </cell>
          <cell r="T13">
            <v>9</v>
          </cell>
          <cell r="U13">
            <v>11</v>
          </cell>
          <cell r="V13">
            <v>13</v>
          </cell>
          <cell r="W13">
            <v>16</v>
          </cell>
          <cell r="X13">
            <v>19</v>
          </cell>
          <cell r="Y13">
            <v>21</v>
          </cell>
          <cell r="Z13">
            <v>23</v>
          </cell>
          <cell r="AA13">
            <v>25</v>
          </cell>
        </row>
        <row r="14">
          <cell r="H14">
            <v>75</v>
          </cell>
          <cell r="J14">
            <v>1200</v>
          </cell>
          <cell r="K14">
            <v>2.0413805980572879</v>
          </cell>
          <cell r="L14">
            <v>2.1640969034476778</v>
          </cell>
          <cell r="O14">
            <v>1200</v>
          </cell>
          <cell r="P14">
            <v>2</v>
          </cell>
          <cell r="Q14">
            <v>4</v>
          </cell>
          <cell r="R14">
            <v>6</v>
          </cell>
          <cell r="S14">
            <v>7</v>
          </cell>
          <cell r="T14">
            <v>9</v>
          </cell>
          <cell r="U14">
            <v>11</v>
          </cell>
          <cell r="V14">
            <v>13</v>
          </cell>
          <cell r="W14">
            <v>16</v>
          </cell>
          <cell r="X14">
            <v>19</v>
          </cell>
          <cell r="Y14">
            <v>21</v>
          </cell>
          <cell r="Z14">
            <v>23</v>
          </cell>
          <cell r="AA14">
            <v>25</v>
          </cell>
        </row>
        <row r="15">
          <cell r="H15">
            <v>75</v>
          </cell>
          <cell r="J15">
            <v>1600</v>
          </cell>
          <cell r="K15">
            <v>2.2416306908570265</v>
          </cell>
          <cell r="L15">
            <v>2.3861063285793929</v>
          </cell>
          <cell r="O15">
            <v>1600</v>
          </cell>
          <cell r="P15">
            <v>2</v>
          </cell>
          <cell r="Q15">
            <v>4</v>
          </cell>
          <cell r="R15">
            <v>6</v>
          </cell>
          <cell r="S15">
            <v>8</v>
          </cell>
          <cell r="T15">
            <v>10</v>
          </cell>
          <cell r="U15">
            <v>12</v>
          </cell>
          <cell r="V15">
            <v>14</v>
          </cell>
          <cell r="W15">
            <v>17</v>
          </cell>
          <cell r="X15">
            <v>19</v>
          </cell>
          <cell r="Y15">
            <v>21</v>
          </cell>
          <cell r="Z15">
            <v>23</v>
          </cell>
          <cell r="AA15">
            <v>25</v>
          </cell>
        </row>
        <row r="16">
          <cell r="H16">
            <v>80</v>
          </cell>
          <cell r="J16">
            <v>1200</v>
          </cell>
          <cell r="K16">
            <v>2.084875312639058</v>
          </cell>
          <cell r="L16">
            <v>2.2006479168538959</v>
          </cell>
          <cell r="O16">
            <v>2000</v>
          </cell>
          <cell r="P16">
            <v>2</v>
          </cell>
          <cell r="Q16">
            <v>4</v>
          </cell>
          <cell r="R16">
            <v>6</v>
          </cell>
          <cell r="S16">
            <v>8</v>
          </cell>
          <cell r="T16">
            <v>10</v>
          </cell>
          <cell r="U16">
            <v>12</v>
          </cell>
          <cell r="V16">
            <v>15</v>
          </cell>
          <cell r="W16">
            <v>18</v>
          </cell>
          <cell r="X16">
            <v>20</v>
          </cell>
          <cell r="Y16">
            <v>22</v>
          </cell>
          <cell r="Z16">
            <v>24</v>
          </cell>
          <cell r="AA16">
            <v>25</v>
          </cell>
        </row>
        <row r="17">
          <cell r="H17">
            <v>80</v>
          </cell>
          <cell r="J17">
            <v>1600</v>
          </cell>
          <cell r="K17">
            <v>2.2851254054387966</v>
          </cell>
          <cell r="L17">
            <v>2.4226573419856106</v>
          </cell>
        </row>
        <row r="18">
          <cell r="H18">
            <v>90</v>
          </cell>
          <cell r="J18">
            <v>1200</v>
          </cell>
          <cell r="K18">
            <v>2.1718647418025974</v>
          </cell>
          <cell r="L18">
            <v>2.2737499436663313</v>
          </cell>
        </row>
        <row r="19">
          <cell r="H19">
            <v>90</v>
          </cell>
          <cell r="J19">
            <v>1600</v>
          </cell>
          <cell r="K19">
            <v>2.3721148346023364</v>
          </cell>
          <cell r="L19">
            <v>2.4957593687980468</v>
          </cell>
        </row>
        <row r="20">
          <cell r="H20">
            <v>90</v>
          </cell>
          <cell r="J20">
            <v>2000</v>
          </cell>
          <cell r="K20">
            <v>2.5723649274020755</v>
          </cell>
          <cell r="L20">
            <v>2.059850552617839</v>
          </cell>
        </row>
        <row r="21">
          <cell r="H21">
            <v>100</v>
          </cell>
          <cell r="J21">
            <v>1200</v>
          </cell>
          <cell r="K21">
            <v>2.2588541709661376</v>
          </cell>
          <cell r="L21">
            <v>2.3468519704787671</v>
          </cell>
        </row>
        <row r="22">
          <cell r="H22">
            <v>100</v>
          </cell>
          <cell r="J22">
            <v>1600</v>
          </cell>
          <cell r="K22">
            <v>2.4591042637658762</v>
          </cell>
          <cell r="L22">
            <v>2.5688613956104822</v>
          </cell>
        </row>
        <row r="23">
          <cell r="H23">
            <v>100</v>
          </cell>
          <cell r="J23">
            <v>2000</v>
          </cell>
          <cell r="K23">
            <v>2.6593543565656153</v>
          </cell>
          <cell r="L23">
            <v>2.7908708207421968</v>
          </cell>
        </row>
        <row r="24">
          <cell r="H24">
            <v>115</v>
          </cell>
          <cell r="J24">
            <v>1600</v>
          </cell>
          <cell r="K24">
            <v>2.5895884075111861</v>
          </cell>
          <cell r="L24">
            <v>2.6785144358291362</v>
          </cell>
        </row>
        <row r="25">
          <cell r="H25">
            <v>115</v>
          </cell>
          <cell r="J25">
            <v>2000</v>
          </cell>
          <cell r="K25">
            <v>2.7898385003109247</v>
          </cell>
          <cell r="L25">
            <v>2.9005238609608508</v>
          </cell>
        </row>
        <row r="26">
          <cell r="H26">
            <v>120</v>
          </cell>
          <cell r="J26">
            <v>1600</v>
          </cell>
          <cell r="K26">
            <v>2.6330831220929563</v>
          </cell>
          <cell r="L26">
            <v>2.7150654492353539</v>
          </cell>
        </row>
        <row r="27">
          <cell r="H27">
            <v>120</v>
          </cell>
          <cell r="J27">
            <v>2000</v>
          </cell>
          <cell r="K27">
            <v>2.8333332148926953</v>
          </cell>
          <cell r="L27">
            <v>2.9370748743670685</v>
          </cell>
        </row>
        <row r="28">
          <cell r="H28">
            <v>125</v>
          </cell>
          <cell r="J28">
            <v>1600</v>
          </cell>
          <cell r="K28">
            <v>2.6765778366747259</v>
          </cell>
          <cell r="L28">
            <v>2.751616462641572</v>
          </cell>
        </row>
        <row r="29">
          <cell r="H29">
            <v>125</v>
          </cell>
          <cell r="J29">
            <v>2000</v>
          </cell>
          <cell r="K29">
            <v>2.876827929474465</v>
          </cell>
          <cell r="L29">
            <v>2.9736258877732866</v>
          </cell>
        </row>
        <row r="30">
          <cell r="H30">
            <v>140</v>
          </cell>
          <cell r="J30">
            <v>2000</v>
          </cell>
          <cell r="K30">
            <v>3.0073120732197749</v>
          </cell>
          <cell r="L30">
            <v>3.0832789279919401</v>
          </cell>
        </row>
      </sheetData>
      <sheetData sheetId="12">
        <row r="4">
          <cell r="D4">
            <v>5549</v>
          </cell>
        </row>
        <row r="5">
          <cell r="G5">
            <v>219</v>
          </cell>
          <cell r="I5">
            <v>4.7744230731695868E-4</v>
          </cell>
          <cell r="AX5">
            <v>219</v>
          </cell>
          <cell r="AZ5">
            <v>4.7744230731695868E-4</v>
          </cell>
        </row>
        <row r="6">
          <cell r="G6">
            <v>229</v>
          </cell>
          <cell r="I6">
            <v>8.9815730613770125E-4</v>
          </cell>
          <cell r="AX6">
            <v>229</v>
          </cell>
          <cell r="AZ6">
            <v>8.9815730613770125E-4</v>
          </cell>
        </row>
        <row r="7">
          <cell r="G7">
            <v>508</v>
          </cell>
          <cell r="I7">
            <v>1.517536111370732E-3</v>
          </cell>
          <cell r="AX7">
            <v>508</v>
          </cell>
          <cell r="AZ7">
            <v>1.517536111370732E-3</v>
          </cell>
        </row>
        <row r="8">
          <cell r="G8">
            <v>512</v>
          </cell>
          <cell r="I8">
            <v>2.7195574693850946E-3</v>
          </cell>
          <cell r="AX8">
            <v>512</v>
          </cell>
          <cell r="AZ8">
            <v>2.7195574693850946E-3</v>
          </cell>
        </row>
        <row r="9">
          <cell r="G9">
            <v>516</v>
          </cell>
          <cell r="I9">
            <v>3.9215788273994573E-3</v>
          </cell>
          <cell r="AX9">
            <v>516</v>
          </cell>
          <cell r="AZ9">
            <v>3.9215788273994573E-3</v>
          </cell>
        </row>
        <row r="10">
          <cell r="G10">
            <v>520</v>
          </cell>
          <cell r="I10">
            <v>4.4825321591604479E-3</v>
          </cell>
          <cell r="AX10">
            <v>520</v>
          </cell>
          <cell r="AZ10">
            <v>4.4825321591604479E-3</v>
          </cell>
        </row>
        <row r="11">
          <cell r="G11">
            <v>529</v>
          </cell>
          <cell r="I11">
            <v>5.1837023281024984E-3</v>
          </cell>
          <cell r="AX11">
            <v>529</v>
          </cell>
          <cell r="AZ11">
            <v>5.1837023281024984E-3</v>
          </cell>
        </row>
        <row r="12">
          <cell r="G12">
            <v>532</v>
          </cell>
          <cell r="I12">
            <v>6.3857236861168606E-3</v>
          </cell>
          <cell r="AX12">
            <v>532</v>
          </cell>
          <cell r="AZ12">
            <v>6.3857236861168606E-3</v>
          </cell>
        </row>
        <row r="13">
          <cell r="G13">
            <v>533</v>
          </cell>
          <cell r="I13">
            <v>7.0868938550589112E-3</v>
          </cell>
          <cell r="AX13">
            <v>533</v>
          </cell>
          <cell r="AZ13">
            <v>7.0868938550589112E-3</v>
          </cell>
        </row>
        <row r="14">
          <cell r="D14">
            <v>0.66419944074913084</v>
          </cell>
          <cell r="G14">
            <v>533</v>
          </cell>
          <cell r="I14">
            <v>7.6478471868199017E-3</v>
          </cell>
          <cell r="AX14">
            <v>533</v>
          </cell>
          <cell r="AZ14">
            <v>7.6478471868199017E-3</v>
          </cell>
        </row>
        <row r="15">
          <cell r="G15">
            <v>539</v>
          </cell>
          <cell r="I15">
            <v>8.8498685448342648E-3</v>
          </cell>
          <cell r="AX15">
            <v>539</v>
          </cell>
          <cell r="AZ15">
            <v>8.8498685448342648E-3</v>
          </cell>
        </row>
        <row r="16">
          <cell r="D16">
            <v>0.76131349011298977</v>
          </cell>
          <cell r="G16">
            <v>553</v>
          </cell>
          <cell r="I16">
            <v>9.8047316637089946E-3</v>
          </cell>
          <cell r="AX16">
            <v>553</v>
          </cell>
          <cell r="AZ16">
            <v>9.8047316637089946E-3</v>
          </cell>
        </row>
        <row r="17">
          <cell r="G17">
            <v>998</v>
          </cell>
          <cell r="I17">
            <v>1.0646161661350479E-2</v>
          </cell>
          <cell r="AX17">
            <v>998</v>
          </cell>
          <cell r="AZ17">
            <v>1.0646161661350479E-2</v>
          </cell>
        </row>
        <row r="18">
          <cell r="G18">
            <v>1000</v>
          </cell>
          <cell r="I18">
            <v>1.1487591658991964E-2</v>
          </cell>
          <cell r="AX18">
            <v>1000</v>
          </cell>
          <cell r="AZ18">
            <v>1.1487591658991964E-2</v>
          </cell>
        </row>
        <row r="19">
          <cell r="G19">
            <v>1004</v>
          </cell>
          <cell r="I19">
            <v>1.2329021656633448E-2</v>
          </cell>
          <cell r="AX19">
            <v>1004</v>
          </cell>
          <cell r="AZ19">
            <v>1.2329021656633448E-2</v>
          </cell>
        </row>
        <row r="20">
          <cell r="D20">
            <v>0</v>
          </cell>
          <cell r="G20">
            <v>1007</v>
          </cell>
          <cell r="I20">
            <v>1.3170451654274933E-2</v>
          </cell>
          <cell r="AX20">
            <v>1007</v>
          </cell>
          <cell r="AZ20">
            <v>1.3170451654274933E-2</v>
          </cell>
        </row>
        <row r="21">
          <cell r="G21">
            <v>1008</v>
          </cell>
          <cell r="I21">
            <v>1.4011881651916417E-2</v>
          </cell>
          <cell r="AX21">
            <v>1008</v>
          </cell>
          <cell r="AZ21">
            <v>1.4011881651916417E-2</v>
          </cell>
        </row>
        <row r="22">
          <cell r="D22">
            <v>0</v>
          </cell>
          <cell r="G22">
            <v>1009</v>
          </cell>
          <cell r="I22">
            <v>1.4853311649557902E-2</v>
          </cell>
          <cell r="AX22">
            <v>1009</v>
          </cell>
          <cell r="AZ22">
            <v>1.4853311649557902E-2</v>
          </cell>
        </row>
        <row r="23">
          <cell r="G23">
            <v>1013</v>
          </cell>
          <cell r="I23">
            <v>1.5782401353166636E-2</v>
          </cell>
          <cell r="AX23">
            <v>1013</v>
          </cell>
          <cell r="AZ23">
            <v>1.5782401353166636E-2</v>
          </cell>
        </row>
        <row r="24">
          <cell r="G24">
            <v>1021</v>
          </cell>
          <cell r="I24">
            <v>1.6623831350808121E-2</v>
          </cell>
          <cell r="AX24">
            <v>1021</v>
          </cell>
          <cell r="AZ24">
            <v>1.6623831350808121E-2</v>
          </cell>
        </row>
        <row r="25">
          <cell r="G25">
            <v>1024</v>
          </cell>
          <cell r="I25">
            <v>1.7465261348449605E-2</v>
          </cell>
          <cell r="AX25">
            <v>1024</v>
          </cell>
          <cell r="AZ25">
            <v>1.7465261348449605E-2</v>
          </cell>
        </row>
        <row r="26">
          <cell r="G26">
            <v>1049</v>
          </cell>
          <cell r="I26">
            <v>1.7885976347270349E-2</v>
          </cell>
          <cell r="AX26">
            <v>1049</v>
          </cell>
          <cell r="AZ26">
            <v>1.7885976347270349E-2</v>
          </cell>
        </row>
        <row r="27">
          <cell r="G27">
            <v>1051</v>
          </cell>
          <cell r="I27">
            <v>1.837678901680203E-2</v>
          </cell>
          <cell r="AX27">
            <v>1051</v>
          </cell>
          <cell r="AZ27">
            <v>1.837678901680203E-2</v>
          </cell>
        </row>
        <row r="28">
          <cell r="G28">
            <v>1055</v>
          </cell>
          <cell r="I28">
            <v>1.886760168633371E-2</v>
          </cell>
          <cell r="AX28">
            <v>1055</v>
          </cell>
          <cell r="AZ28">
            <v>1.886760168633371E-2</v>
          </cell>
        </row>
        <row r="29">
          <cell r="G29">
            <v>1057</v>
          </cell>
          <cell r="I29">
            <v>1.9409552766972815E-2</v>
          </cell>
          <cell r="AX29">
            <v>1057</v>
          </cell>
          <cell r="AZ29">
            <v>1.9409552766972815E-2</v>
          </cell>
        </row>
        <row r="30">
          <cell r="G30">
            <v>1058</v>
          </cell>
          <cell r="I30">
            <v>1.9830267765793559E-2</v>
          </cell>
          <cell r="AX30">
            <v>1058</v>
          </cell>
          <cell r="AZ30">
            <v>1.9830267765793559E-2</v>
          </cell>
        </row>
        <row r="31">
          <cell r="G31">
            <v>1062</v>
          </cell>
          <cell r="I31">
            <v>2.0321080435325239E-2</v>
          </cell>
          <cell r="AX31">
            <v>1062</v>
          </cell>
          <cell r="AZ31">
            <v>2.0321080435325239E-2</v>
          </cell>
        </row>
        <row r="32">
          <cell r="G32">
            <v>1063</v>
          </cell>
          <cell r="I32">
            <v>2.081189310485692E-2</v>
          </cell>
          <cell r="AX32">
            <v>1063</v>
          </cell>
          <cell r="AZ32">
            <v>2.081189310485692E-2</v>
          </cell>
        </row>
        <row r="33">
          <cell r="G33">
            <v>1064</v>
          </cell>
          <cell r="I33">
            <v>2.13027057743886E-2</v>
          </cell>
          <cell r="AX33">
            <v>1064</v>
          </cell>
          <cell r="AZ33">
            <v>2.13027057743886E-2</v>
          </cell>
        </row>
        <row r="34">
          <cell r="G34">
            <v>1064</v>
          </cell>
          <cell r="I34">
            <v>2.1723420773209344E-2</v>
          </cell>
          <cell r="AX34">
            <v>1064</v>
          </cell>
          <cell r="AZ34">
            <v>2.1723420773209344E-2</v>
          </cell>
        </row>
        <row r="35">
          <cell r="G35">
            <v>1071</v>
          </cell>
          <cell r="I35">
            <v>2.2214233442741024E-2</v>
          </cell>
          <cell r="AX35">
            <v>1071</v>
          </cell>
          <cell r="AZ35">
            <v>2.2214233442741024E-2</v>
          </cell>
        </row>
        <row r="36">
          <cell r="G36">
            <v>1072</v>
          </cell>
          <cell r="I36">
            <v>2.2634948441561768E-2</v>
          </cell>
          <cell r="AX36">
            <v>1072</v>
          </cell>
          <cell r="AZ36">
            <v>2.2634948441561768E-2</v>
          </cell>
        </row>
        <row r="37">
          <cell r="G37">
            <v>1075</v>
          </cell>
          <cell r="I37">
            <v>2.3197127031596456E-2</v>
          </cell>
          <cell r="AX37">
            <v>1075</v>
          </cell>
          <cell r="AZ37">
            <v>2.3197127031596456E-2</v>
          </cell>
        </row>
        <row r="38">
          <cell r="G38">
            <v>1078</v>
          </cell>
          <cell r="I38">
            <v>2.3590671390804004E-2</v>
          </cell>
          <cell r="AX38">
            <v>1078</v>
          </cell>
          <cell r="AZ38">
            <v>2.3590671390804004E-2</v>
          </cell>
        </row>
        <row r="39">
          <cell r="G39">
            <v>1080</v>
          </cell>
          <cell r="I39">
            <v>2.3862936676674815E-2</v>
          </cell>
          <cell r="AX39">
            <v>1080</v>
          </cell>
          <cell r="AZ39">
            <v>2.3862936676674815E-2</v>
          </cell>
        </row>
        <row r="40">
          <cell r="G40">
            <v>1086</v>
          </cell>
          <cell r="I40">
            <v>2.4214306356356189E-2</v>
          </cell>
          <cell r="AX40">
            <v>1086</v>
          </cell>
          <cell r="AZ40">
            <v>2.4214306356356189E-2</v>
          </cell>
        </row>
        <row r="41">
          <cell r="G41">
            <v>1086</v>
          </cell>
          <cell r="I41">
            <v>2.4776484946390877E-2</v>
          </cell>
          <cell r="AX41">
            <v>1086</v>
          </cell>
          <cell r="AZ41">
            <v>2.4776484946390877E-2</v>
          </cell>
        </row>
        <row r="42">
          <cell r="G42">
            <v>1087</v>
          </cell>
          <cell r="I42">
            <v>2.5338663536425565E-2</v>
          </cell>
          <cell r="AX42">
            <v>1087</v>
          </cell>
          <cell r="AZ42">
            <v>2.5338663536425565E-2</v>
          </cell>
        </row>
        <row r="43">
          <cell r="G43">
            <v>1091</v>
          </cell>
          <cell r="I43">
            <v>2.558524139006713E-2</v>
          </cell>
          <cell r="AX43">
            <v>1091</v>
          </cell>
          <cell r="AZ43">
            <v>2.558524139006713E-2</v>
          </cell>
        </row>
        <row r="44">
          <cell r="G44">
            <v>1092</v>
          </cell>
          <cell r="I44">
            <v>2.6240862045290542E-2</v>
          </cell>
          <cell r="AX44">
            <v>1092</v>
          </cell>
          <cell r="AZ44">
            <v>2.6240862045290542E-2</v>
          </cell>
        </row>
        <row r="45">
          <cell r="G45">
            <v>1093</v>
          </cell>
          <cell r="I45">
            <v>2.680304063532523E-2</v>
          </cell>
          <cell r="AX45">
            <v>1093</v>
          </cell>
          <cell r="AZ45">
            <v>2.680304063532523E-2</v>
          </cell>
        </row>
        <row r="46">
          <cell r="G46">
            <v>1093</v>
          </cell>
          <cell r="I46">
            <v>2.7296196342608364E-2</v>
          </cell>
          <cell r="AX46">
            <v>1093</v>
          </cell>
          <cell r="AZ46">
            <v>2.7296196342608364E-2</v>
          </cell>
        </row>
        <row r="47">
          <cell r="G47">
            <v>1093</v>
          </cell>
          <cell r="I47">
            <v>2.7542774196249929E-2</v>
          </cell>
          <cell r="AX47">
            <v>1093</v>
          </cell>
          <cell r="AZ47">
            <v>2.7542774196249929E-2</v>
          </cell>
        </row>
        <row r="48">
          <cell r="G48">
            <v>1096</v>
          </cell>
          <cell r="I48">
            <v>2.8104952786284616E-2</v>
          </cell>
          <cell r="AX48">
            <v>1096</v>
          </cell>
          <cell r="AZ48">
            <v>2.8104952786284616E-2</v>
          </cell>
        </row>
        <row r="49">
          <cell r="G49">
            <v>1097</v>
          </cell>
          <cell r="I49">
            <v>2.8725707320105657E-2</v>
          </cell>
          <cell r="AX49">
            <v>1097</v>
          </cell>
          <cell r="AZ49">
            <v>2.8725707320105657E-2</v>
          </cell>
        </row>
        <row r="50">
          <cell r="G50">
            <v>1100</v>
          </cell>
          <cell r="I50">
            <v>2.9287885910140345E-2</v>
          </cell>
          <cell r="AX50">
            <v>1100</v>
          </cell>
          <cell r="AZ50">
            <v>2.9287885910140345E-2</v>
          </cell>
        </row>
        <row r="51">
          <cell r="G51">
            <v>1101</v>
          </cell>
          <cell r="I51">
            <v>2.9781041617423478E-2</v>
          </cell>
          <cell r="AX51">
            <v>1101</v>
          </cell>
          <cell r="AZ51">
            <v>2.9781041617423478E-2</v>
          </cell>
        </row>
        <row r="52">
          <cell r="G52">
            <v>1107</v>
          </cell>
          <cell r="I52">
            <v>3.0401796151244519E-2</v>
          </cell>
          <cell r="AX52">
            <v>1107</v>
          </cell>
          <cell r="AZ52">
            <v>3.0401796151244519E-2</v>
          </cell>
        </row>
        <row r="53">
          <cell r="G53">
            <v>1175</v>
          </cell>
          <cell r="I53">
            <v>3.119847197825731E-2</v>
          </cell>
          <cell r="AX53">
            <v>1175</v>
          </cell>
          <cell r="AZ53">
            <v>3.119847197825731E-2</v>
          </cell>
        </row>
        <row r="54">
          <cell r="G54">
            <v>1175</v>
          </cell>
          <cell r="I54">
            <v>3.1926769795294178E-2</v>
          </cell>
          <cell r="AX54">
            <v>1175</v>
          </cell>
          <cell r="AZ54">
            <v>3.1926769795294178E-2</v>
          </cell>
        </row>
        <row r="55">
          <cell r="G55">
            <v>1176</v>
          </cell>
          <cell r="I55">
            <v>3.2904160469797571E-2</v>
          </cell>
          <cell r="AX55">
            <v>1176</v>
          </cell>
          <cell r="AZ55">
            <v>3.2904160469797571E-2</v>
          </cell>
        </row>
        <row r="56">
          <cell r="G56">
            <v>1179</v>
          </cell>
          <cell r="I56">
            <v>3.3389663686809901E-2</v>
          </cell>
          <cell r="AX56">
            <v>1179</v>
          </cell>
          <cell r="AZ56">
            <v>3.3389663686809901E-2</v>
          </cell>
        </row>
        <row r="57">
          <cell r="G57">
            <v>1179</v>
          </cell>
          <cell r="I57">
            <v>3.3875166903822231E-2</v>
          </cell>
          <cell r="AX57">
            <v>1179</v>
          </cell>
          <cell r="AZ57">
            <v>3.3875166903822231E-2</v>
          </cell>
        </row>
        <row r="58">
          <cell r="G58">
            <v>1180</v>
          </cell>
          <cell r="I58">
            <v>3.4852557578325623E-2</v>
          </cell>
          <cell r="AX58">
            <v>1180</v>
          </cell>
          <cell r="AZ58">
            <v>3.4852557578325623E-2</v>
          </cell>
        </row>
        <row r="59">
          <cell r="G59">
            <v>1182</v>
          </cell>
          <cell r="I59">
            <v>3.5649233405338418E-2</v>
          </cell>
          <cell r="AX59">
            <v>1182</v>
          </cell>
          <cell r="AZ59">
            <v>3.5649233405338418E-2</v>
          </cell>
        </row>
        <row r="60">
          <cell r="G60">
            <v>1183</v>
          </cell>
          <cell r="I60">
            <v>3.6377531222375289E-2</v>
          </cell>
          <cell r="AX60">
            <v>1183</v>
          </cell>
          <cell r="AZ60">
            <v>3.6377531222375289E-2</v>
          </cell>
        </row>
        <row r="61">
          <cell r="G61">
            <v>1183</v>
          </cell>
          <cell r="I61">
            <v>3.7174207049388085E-2</v>
          </cell>
          <cell r="AX61">
            <v>1183</v>
          </cell>
          <cell r="AZ61">
            <v>3.7174207049388085E-2</v>
          </cell>
        </row>
        <row r="62">
          <cell r="G62">
            <v>1184</v>
          </cell>
          <cell r="I62">
            <v>3.7574049666037619E-2</v>
          </cell>
          <cell r="AX62">
            <v>1184</v>
          </cell>
          <cell r="AZ62">
            <v>3.7574049666037619E-2</v>
          </cell>
        </row>
        <row r="63">
          <cell r="G63">
            <v>1184</v>
          </cell>
          <cell r="I63">
            <v>3.7973892282687154E-2</v>
          </cell>
          <cell r="AX63">
            <v>1184</v>
          </cell>
          <cell r="AZ63">
            <v>3.7973892282687154E-2</v>
          </cell>
        </row>
        <row r="64">
          <cell r="G64">
            <v>1185</v>
          </cell>
          <cell r="I64">
            <v>3.8459395499699484E-2</v>
          </cell>
          <cell r="AX64">
            <v>1185</v>
          </cell>
          <cell r="AZ64">
            <v>3.8459395499699484E-2</v>
          </cell>
        </row>
        <row r="65">
          <cell r="G65">
            <v>1186</v>
          </cell>
          <cell r="I65">
            <v>3.8944898716711814E-2</v>
          </cell>
          <cell r="AX65">
            <v>1186</v>
          </cell>
          <cell r="AZ65">
            <v>3.8944898716711814E-2</v>
          </cell>
        </row>
        <row r="66">
          <cell r="G66">
            <v>1186</v>
          </cell>
          <cell r="I66">
            <v>3.9344741333361348E-2</v>
          </cell>
          <cell r="AX66">
            <v>1186</v>
          </cell>
          <cell r="AZ66">
            <v>3.9344741333361348E-2</v>
          </cell>
        </row>
        <row r="67">
          <cell r="G67">
            <v>1188</v>
          </cell>
          <cell r="I67">
            <v>4.032213200786474E-2</v>
          </cell>
          <cell r="AX67">
            <v>1188</v>
          </cell>
          <cell r="AZ67">
            <v>4.032213200786474E-2</v>
          </cell>
        </row>
        <row r="68">
          <cell r="G68">
            <v>1188</v>
          </cell>
          <cell r="I68">
            <v>4.1299522682368132E-2</v>
          </cell>
          <cell r="AX68">
            <v>1188</v>
          </cell>
          <cell r="AZ68">
            <v>4.1299522682368132E-2</v>
          </cell>
        </row>
        <row r="69">
          <cell r="G69">
            <v>1188</v>
          </cell>
          <cell r="I69">
            <v>4.2096198509380928E-2</v>
          </cell>
          <cell r="AX69">
            <v>1188</v>
          </cell>
          <cell r="AZ69">
            <v>4.2096198509380928E-2</v>
          </cell>
        </row>
        <row r="70">
          <cell r="G70">
            <v>1188</v>
          </cell>
          <cell r="I70">
            <v>4.2581701726393258E-2</v>
          </cell>
          <cell r="AX70">
            <v>1188</v>
          </cell>
          <cell r="AZ70">
            <v>4.2581701726393258E-2</v>
          </cell>
        </row>
        <row r="71">
          <cell r="G71">
            <v>1189</v>
          </cell>
          <cell r="I71">
            <v>4.3309999543430129E-2</v>
          </cell>
          <cell r="AX71">
            <v>1189</v>
          </cell>
          <cell r="AZ71">
            <v>4.3309999543430129E-2</v>
          </cell>
        </row>
        <row r="72">
          <cell r="G72">
            <v>1189</v>
          </cell>
          <cell r="I72">
            <v>4.3795502760442459E-2</v>
          </cell>
          <cell r="AX72">
            <v>1189</v>
          </cell>
          <cell r="AZ72">
            <v>4.3795502760442459E-2</v>
          </cell>
        </row>
        <row r="73">
          <cell r="G73">
            <v>1190</v>
          </cell>
          <cell r="I73">
            <v>4.4772893434945851E-2</v>
          </cell>
          <cell r="AX73">
            <v>1190</v>
          </cell>
          <cell r="AZ73">
            <v>4.4772893434945851E-2</v>
          </cell>
        </row>
        <row r="74">
          <cell r="G74">
            <v>1190</v>
          </cell>
          <cell r="I74">
            <v>4.5569569261958646E-2</v>
          </cell>
          <cell r="AX74">
            <v>1190</v>
          </cell>
          <cell r="AZ74">
            <v>4.5569569261958646E-2</v>
          </cell>
        </row>
        <row r="75">
          <cell r="G75">
            <v>1194</v>
          </cell>
          <cell r="I75">
            <v>4.6055072478970976E-2</v>
          </cell>
          <cell r="AX75">
            <v>1194</v>
          </cell>
          <cell r="AZ75">
            <v>4.6055072478970976E-2</v>
          </cell>
        </row>
        <row r="76">
          <cell r="G76">
            <v>1197</v>
          </cell>
          <cell r="I76">
            <v>4.6851748305983772E-2</v>
          </cell>
          <cell r="AX76">
            <v>1197</v>
          </cell>
          <cell r="AZ76">
            <v>4.6851748305983772E-2</v>
          </cell>
        </row>
        <row r="77">
          <cell r="G77">
            <v>1200</v>
          </cell>
          <cell r="I77">
            <v>4.7829138980487164E-2</v>
          </cell>
          <cell r="AX77">
            <v>1200</v>
          </cell>
          <cell r="AZ77">
            <v>4.7829138980487164E-2</v>
          </cell>
        </row>
        <row r="78">
          <cell r="G78">
            <v>1200</v>
          </cell>
          <cell r="I78">
            <v>4.8625814807499959E-2</v>
          </cell>
          <cell r="AX78">
            <v>1200</v>
          </cell>
          <cell r="AZ78">
            <v>4.8625814807499959E-2</v>
          </cell>
        </row>
        <row r="79">
          <cell r="G79">
            <v>1202</v>
          </cell>
          <cell r="I79">
            <v>4.9603205482003351E-2</v>
          </cell>
          <cell r="AX79">
            <v>1202</v>
          </cell>
          <cell r="AZ79">
            <v>4.9603205482003351E-2</v>
          </cell>
        </row>
        <row r="80">
          <cell r="G80">
            <v>1203</v>
          </cell>
          <cell r="I80">
            <v>5.0399881309016147E-2</v>
          </cell>
          <cell r="AX80">
            <v>1203</v>
          </cell>
          <cell r="AZ80">
            <v>5.0399881309016147E-2</v>
          </cell>
        </row>
        <row r="81">
          <cell r="G81">
            <v>1203</v>
          </cell>
          <cell r="I81">
            <v>5.1196557136028942E-2</v>
          </cell>
          <cell r="AX81">
            <v>1203</v>
          </cell>
          <cell r="AZ81">
            <v>5.1196557136028942E-2</v>
          </cell>
        </row>
        <row r="82">
          <cell r="G82">
            <v>1246</v>
          </cell>
          <cell r="I82">
            <v>5.1634533229477371E-2</v>
          </cell>
          <cell r="AX82">
            <v>1246</v>
          </cell>
          <cell r="AZ82">
            <v>5.1634533229477371E-2</v>
          </cell>
        </row>
        <row r="83">
          <cell r="G83">
            <v>1258</v>
          </cell>
          <cell r="I83">
            <v>5.20725093229258E-2</v>
          </cell>
          <cell r="AX83">
            <v>1258</v>
          </cell>
          <cell r="AZ83">
            <v>5.20725093229258E-2</v>
          </cell>
        </row>
        <row r="84">
          <cell r="G84">
            <v>1258</v>
          </cell>
          <cell r="I84">
            <v>5.2510485416374229E-2</v>
          </cell>
          <cell r="AX84">
            <v>1258</v>
          </cell>
          <cell r="AZ84">
            <v>5.2510485416374229E-2</v>
          </cell>
        </row>
        <row r="85">
          <cell r="G85">
            <v>1272</v>
          </cell>
          <cell r="I85">
            <v>5.2875461911621388E-2</v>
          </cell>
          <cell r="AX85">
            <v>1272</v>
          </cell>
          <cell r="AZ85">
            <v>5.2875461911621388E-2</v>
          </cell>
        </row>
        <row r="86">
          <cell r="G86">
            <v>1273</v>
          </cell>
          <cell r="I86">
            <v>5.3240438406868547E-2</v>
          </cell>
          <cell r="AX86">
            <v>1273</v>
          </cell>
          <cell r="AZ86">
            <v>5.3240438406868547E-2</v>
          </cell>
        </row>
        <row r="87">
          <cell r="G87">
            <v>1274</v>
          </cell>
          <cell r="I87">
            <v>5.3678414500316976E-2</v>
          </cell>
          <cell r="AX87">
            <v>1274</v>
          </cell>
          <cell r="AZ87">
            <v>5.3678414500316976E-2</v>
          </cell>
        </row>
        <row r="88">
          <cell r="G88">
            <v>1275</v>
          </cell>
          <cell r="I88">
            <v>5.3924949362440168E-2</v>
          </cell>
          <cell r="AX88">
            <v>1275</v>
          </cell>
          <cell r="AZ88">
            <v>5.3924949362440168E-2</v>
          </cell>
        </row>
        <row r="89">
          <cell r="G89">
            <v>1276</v>
          </cell>
          <cell r="I89">
            <v>5.4654923848693672E-2</v>
          </cell>
          <cell r="AX89">
            <v>1276</v>
          </cell>
          <cell r="AZ89">
            <v>5.4654923848693672E-2</v>
          </cell>
        </row>
        <row r="90">
          <cell r="G90">
            <v>1277</v>
          </cell>
          <cell r="I90">
            <v>5.5147993572940056E-2</v>
          </cell>
          <cell r="AX90">
            <v>1277</v>
          </cell>
          <cell r="AZ90">
            <v>5.5147993572940056E-2</v>
          </cell>
        </row>
        <row r="91">
          <cell r="G91">
            <v>1278</v>
          </cell>
          <cell r="I91">
            <v>5.5585969666388485E-2</v>
          </cell>
          <cell r="AX91">
            <v>1278</v>
          </cell>
          <cell r="AZ91">
            <v>5.5585969666388485E-2</v>
          </cell>
        </row>
        <row r="92">
          <cell r="G92">
            <v>1279</v>
          </cell>
          <cell r="I92">
            <v>5.6023945759836914E-2</v>
          </cell>
          <cell r="AX92">
            <v>1279</v>
          </cell>
          <cell r="AZ92">
            <v>5.6023945759836914E-2</v>
          </cell>
        </row>
        <row r="93">
          <cell r="G93">
            <v>1279</v>
          </cell>
          <cell r="I93">
            <v>5.6442446695461328E-2</v>
          </cell>
          <cell r="AX93">
            <v>1279</v>
          </cell>
          <cell r="AZ93">
            <v>5.6442446695461328E-2</v>
          </cell>
        </row>
        <row r="94">
          <cell r="G94">
            <v>1283</v>
          </cell>
          <cell r="I94">
            <v>5.668898155758452E-2</v>
          </cell>
          <cell r="AX94">
            <v>1283</v>
          </cell>
          <cell r="AZ94">
            <v>5.668898155758452E-2</v>
          </cell>
        </row>
        <row r="95">
          <cell r="G95">
            <v>1284</v>
          </cell>
          <cell r="I95">
            <v>5.7271258682459664E-2</v>
          </cell>
          <cell r="AX95">
            <v>1284</v>
          </cell>
          <cell r="AZ95">
            <v>5.7271258682459664E-2</v>
          </cell>
        </row>
        <row r="96">
          <cell r="G96">
            <v>1284</v>
          </cell>
          <cell r="I96">
            <v>5.7641071723524041E-2</v>
          </cell>
          <cell r="AX96">
            <v>1284</v>
          </cell>
          <cell r="AZ96">
            <v>5.7641071723524041E-2</v>
          </cell>
        </row>
        <row r="97">
          <cell r="G97">
            <v>1286</v>
          </cell>
          <cell r="I97">
            <v>5.80060482187712E-2</v>
          </cell>
          <cell r="AX97">
            <v>1286</v>
          </cell>
          <cell r="AZ97">
            <v>5.80060482187712E-2</v>
          </cell>
        </row>
        <row r="98">
          <cell r="G98">
            <v>1288</v>
          </cell>
          <cell r="I98">
            <v>5.8385061444767898E-2</v>
          </cell>
          <cell r="AX98">
            <v>1288</v>
          </cell>
          <cell r="AZ98">
            <v>5.8385061444767898E-2</v>
          </cell>
        </row>
        <row r="99">
          <cell r="G99">
            <v>1290</v>
          </cell>
          <cell r="I99">
            <v>5.8764074670764596E-2</v>
          </cell>
          <cell r="AX99">
            <v>1290</v>
          </cell>
          <cell r="AZ99">
            <v>5.8764074670764596E-2</v>
          </cell>
        </row>
        <row r="100">
          <cell r="G100">
            <v>1290</v>
          </cell>
          <cell r="I100">
            <v>5.9143087896761294E-2</v>
          </cell>
          <cell r="AX100">
            <v>1290</v>
          </cell>
          <cell r="AZ100">
            <v>5.9143087896761294E-2</v>
          </cell>
        </row>
        <row r="101">
          <cell r="G101">
            <v>1291</v>
          </cell>
          <cell r="I101">
            <v>5.9581063990209723E-2</v>
          </cell>
          <cell r="AX101">
            <v>1291</v>
          </cell>
          <cell r="AZ101">
            <v>5.9581063990209723E-2</v>
          </cell>
        </row>
        <row r="102">
          <cell r="G102">
            <v>1291</v>
          </cell>
          <cell r="I102">
            <v>5.9827598852332915E-2</v>
          </cell>
          <cell r="AX102">
            <v>1291</v>
          </cell>
          <cell r="AZ102">
            <v>5.9827598852332915E-2</v>
          </cell>
        </row>
        <row r="103">
          <cell r="G103">
            <v>1296</v>
          </cell>
          <cell r="I103">
            <v>6.0332964150834632E-2</v>
          </cell>
          <cell r="AX103">
            <v>1296</v>
          </cell>
          <cell r="AZ103">
            <v>6.0332964150834632E-2</v>
          </cell>
        </row>
        <row r="104">
          <cell r="G104">
            <v>1297</v>
          </cell>
          <cell r="I104">
            <v>6.0770940244283062E-2</v>
          </cell>
          <cell r="AX104">
            <v>1297</v>
          </cell>
          <cell r="AZ104">
            <v>6.0770940244283062E-2</v>
          </cell>
        </row>
        <row r="105">
          <cell r="G105">
            <v>1297</v>
          </cell>
          <cell r="I105">
            <v>6.114995347027976E-2</v>
          </cell>
          <cell r="AX105">
            <v>1297</v>
          </cell>
          <cell r="AZ105">
            <v>6.114995347027976E-2</v>
          </cell>
        </row>
        <row r="106">
          <cell r="G106">
            <v>1297</v>
          </cell>
          <cell r="I106">
            <v>6.1477720806373093E-2</v>
          </cell>
          <cell r="AX106">
            <v>1297</v>
          </cell>
          <cell r="AZ106">
            <v>6.1477720806373093E-2</v>
          </cell>
        </row>
        <row r="107">
          <cell r="G107">
            <v>1305</v>
          </cell>
          <cell r="I107">
            <v>6.1856734032369791E-2</v>
          </cell>
          <cell r="AX107">
            <v>1305</v>
          </cell>
          <cell r="AZ107">
            <v>6.1856734032369791E-2</v>
          </cell>
        </row>
        <row r="108">
          <cell r="G108">
            <v>1306</v>
          </cell>
          <cell r="I108">
            <v>6.2103268894492983E-2</v>
          </cell>
          <cell r="AX108">
            <v>1306</v>
          </cell>
          <cell r="AZ108">
            <v>6.2103268894492983E-2</v>
          </cell>
        </row>
        <row r="109">
          <cell r="G109">
            <v>1307</v>
          </cell>
          <cell r="I109">
            <v>6.2482282120489681E-2</v>
          </cell>
          <cell r="AX109">
            <v>1307</v>
          </cell>
          <cell r="AZ109">
            <v>6.2482282120489681E-2</v>
          </cell>
        </row>
        <row r="110">
          <cell r="G110">
            <v>1309</v>
          </cell>
          <cell r="I110">
            <v>6.2810049456583014E-2</v>
          </cell>
          <cell r="AX110">
            <v>1309</v>
          </cell>
          <cell r="AZ110">
            <v>6.2810049456583014E-2</v>
          </cell>
        </row>
        <row r="111">
          <cell r="G111">
            <v>1331</v>
          </cell>
          <cell r="I111">
            <v>6.3183968187652234E-2</v>
          </cell>
          <cell r="AX111">
            <v>1331</v>
          </cell>
          <cell r="AZ111">
            <v>6.3183968187652234E-2</v>
          </cell>
        </row>
        <row r="112">
          <cell r="G112">
            <v>1338</v>
          </cell>
          <cell r="I112">
            <v>6.3557886918721454E-2</v>
          </cell>
          <cell r="AX112">
            <v>1338</v>
          </cell>
          <cell r="AZ112">
            <v>6.3557886918721454E-2</v>
          </cell>
        </row>
        <row r="113">
          <cell r="G113">
            <v>1343</v>
          </cell>
          <cell r="I113">
            <v>6.4070689749902099E-2</v>
          </cell>
          <cell r="AX113">
            <v>1343</v>
          </cell>
          <cell r="AZ113">
            <v>6.4070689749902099E-2</v>
          </cell>
        </row>
        <row r="114">
          <cell r="G114">
            <v>1352</v>
          </cell>
          <cell r="I114">
            <v>6.4431711025458735E-2</v>
          </cell>
          <cell r="AX114">
            <v>1352</v>
          </cell>
          <cell r="AZ114">
            <v>6.4431711025458735E-2</v>
          </cell>
        </row>
        <row r="115">
          <cell r="G115">
            <v>1352</v>
          </cell>
          <cell r="I115">
            <v>6.494451385663938E-2</v>
          </cell>
          <cell r="AX115">
            <v>1352</v>
          </cell>
          <cell r="AZ115">
            <v>6.494451385663938E-2</v>
          </cell>
        </row>
        <row r="116">
          <cell r="G116">
            <v>1375</v>
          </cell>
          <cell r="I116">
            <v>6.5457316687820025E-2</v>
          </cell>
          <cell r="AX116">
            <v>1375</v>
          </cell>
          <cell r="AZ116">
            <v>6.5457316687820025E-2</v>
          </cell>
        </row>
        <row r="117">
          <cell r="G117">
            <v>1377</v>
          </cell>
          <cell r="I117">
            <v>6.6055242725383781E-2</v>
          </cell>
          <cell r="AX117">
            <v>1377</v>
          </cell>
          <cell r="AZ117">
            <v>6.6055242725383781E-2</v>
          </cell>
        </row>
        <row r="118">
          <cell r="G118">
            <v>1397</v>
          </cell>
          <cell r="I118">
            <v>6.6483717693271271E-2</v>
          </cell>
          <cell r="AX118">
            <v>1397</v>
          </cell>
          <cell r="AZ118">
            <v>6.6483717693271271E-2</v>
          </cell>
        </row>
        <row r="119">
          <cell r="G119">
            <v>1398</v>
          </cell>
          <cell r="I119">
            <v>6.7213692179524775E-2</v>
          </cell>
          <cell r="AX119">
            <v>1398</v>
          </cell>
          <cell r="AZ119">
            <v>6.7213692179524775E-2</v>
          </cell>
        </row>
        <row r="120">
          <cell r="G120">
            <v>1398</v>
          </cell>
          <cell r="I120">
            <v>6.7797753452412499E-2</v>
          </cell>
          <cell r="AX120">
            <v>1398</v>
          </cell>
          <cell r="AZ120">
            <v>6.7797753452412499E-2</v>
          </cell>
        </row>
        <row r="121">
          <cell r="G121">
            <v>1399</v>
          </cell>
          <cell r="I121">
            <v>6.8226228420299989E-2</v>
          </cell>
          <cell r="AX121">
            <v>1399</v>
          </cell>
          <cell r="AZ121">
            <v>6.8226228420299989E-2</v>
          </cell>
        </row>
        <row r="122">
          <cell r="G122">
            <v>1401</v>
          </cell>
          <cell r="I122">
            <v>6.8755174566630564E-2</v>
          </cell>
          <cell r="AX122">
            <v>1401</v>
          </cell>
          <cell r="AZ122">
            <v>6.8755174566630564E-2</v>
          </cell>
        </row>
        <row r="123">
          <cell r="G123">
            <v>1405</v>
          </cell>
          <cell r="I123">
            <v>6.9183649534518055E-2</v>
          </cell>
          <cell r="AX123">
            <v>1405</v>
          </cell>
          <cell r="AZ123">
            <v>6.9183649534518055E-2</v>
          </cell>
        </row>
        <row r="124">
          <cell r="G124">
            <v>1407</v>
          </cell>
          <cell r="I124">
            <v>6.9679556698977213E-2</v>
          </cell>
          <cell r="AX124">
            <v>1407</v>
          </cell>
          <cell r="AZ124">
            <v>6.9679556698977213E-2</v>
          </cell>
        </row>
        <row r="125">
          <cell r="G125">
            <v>1408</v>
          </cell>
          <cell r="I125">
            <v>7.0263617971864936E-2</v>
          </cell>
          <cell r="AX125">
            <v>1408</v>
          </cell>
          <cell r="AZ125">
            <v>7.0263617971864936E-2</v>
          </cell>
        </row>
        <row r="126">
          <cell r="G126">
            <v>1411</v>
          </cell>
          <cell r="I126">
            <v>7.0692092939752427E-2</v>
          </cell>
          <cell r="AX126">
            <v>1411</v>
          </cell>
          <cell r="AZ126">
            <v>7.0692092939752427E-2</v>
          </cell>
        </row>
        <row r="127">
          <cell r="G127">
            <v>1415</v>
          </cell>
          <cell r="I127">
            <v>7.1120567907639917E-2</v>
          </cell>
          <cell r="AX127">
            <v>1415</v>
          </cell>
          <cell r="AZ127">
            <v>7.1120567907639917E-2</v>
          </cell>
        </row>
        <row r="128">
          <cell r="G128">
            <v>1417</v>
          </cell>
          <cell r="I128">
            <v>7.1549042875527408E-2</v>
          </cell>
          <cell r="AX128">
            <v>1417</v>
          </cell>
          <cell r="AZ128">
            <v>7.1549042875527408E-2</v>
          </cell>
        </row>
        <row r="129">
          <cell r="G129">
            <v>1420</v>
          </cell>
          <cell r="I129">
            <v>7.1977517843414898E-2</v>
          </cell>
          <cell r="AX129">
            <v>1420</v>
          </cell>
          <cell r="AZ129">
            <v>7.1977517843414898E-2</v>
          </cell>
        </row>
        <row r="130">
          <cell r="G130">
            <v>1422</v>
          </cell>
          <cell r="I130">
            <v>7.2405992811302389E-2</v>
          </cell>
          <cell r="AX130">
            <v>1422</v>
          </cell>
          <cell r="AZ130">
            <v>7.2405992811302389E-2</v>
          </cell>
        </row>
        <row r="131">
          <cell r="G131">
            <v>1423</v>
          </cell>
          <cell r="I131">
            <v>7.2834467779189879E-2</v>
          </cell>
          <cell r="AX131">
            <v>1423</v>
          </cell>
          <cell r="AZ131">
            <v>7.2834467779189879E-2</v>
          </cell>
        </row>
        <row r="132">
          <cell r="G132">
            <v>1423</v>
          </cell>
          <cell r="I132">
            <v>7.3232526247826835E-2</v>
          </cell>
          <cell r="AX132">
            <v>1423</v>
          </cell>
          <cell r="AZ132">
            <v>7.3232526247826835E-2</v>
          </cell>
        </row>
        <row r="133">
          <cell r="G133">
            <v>1425</v>
          </cell>
          <cell r="I133">
            <v>7.3661001215714325E-2</v>
          </cell>
          <cell r="AX133">
            <v>1425</v>
          </cell>
          <cell r="AZ133">
            <v>7.3661001215714325E-2</v>
          </cell>
        </row>
        <row r="134">
          <cell r="G134">
            <v>1426</v>
          </cell>
          <cell r="I134">
            <v>7.4021506593050457E-2</v>
          </cell>
          <cell r="AX134">
            <v>1426</v>
          </cell>
          <cell r="AZ134">
            <v>7.4021506593050457E-2</v>
          </cell>
        </row>
        <row r="135">
          <cell r="G135">
            <v>1438</v>
          </cell>
          <cell r="I135">
            <v>7.4382011970386588E-2</v>
          </cell>
          <cell r="AX135">
            <v>1438</v>
          </cell>
          <cell r="AZ135">
            <v>7.4382011970386588E-2</v>
          </cell>
        </row>
        <row r="136">
          <cell r="G136">
            <v>1439</v>
          </cell>
          <cell r="I136">
            <v>7.4922759288511179E-2</v>
          </cell>
          <cell r="AX136">
            <v>1439</v>
          </cell>
          <cell r="AZ136">
            <v>7.4922759288511179E-2</v>
          </cell>
        </row>
        <row r="137">
          <cell r="G137">
            <v>1441</v>
          </cell>
          <cell r="I137">
            <v>7.5403425959706283E-2</v>
          </cell>
          <cell r="AX137">
            <v>1441</v>
          </cell>
          <cell r="AZ137">
            <v>7.5403425959706283E-2</v>
          </cell>
        </row>
        <row r="138">
          <cell r="G138">
            <v>1443</v>
          </cell>
          <cell r="I138">
            <v>7.5882695406554193E-2</v>
          </cell>
          <cell r="AX138">
            <v>1443</v>
          </cell>
          <cell r="AZ138">
            <v>7.5882695406554193E-2</v>
          </cell>
        </row>
        <row r="139">
          <cell r="G139">
            <v>1448</v>
          </cell>
          <cell r="I139">
            <v>7.6363362077749297E-2</v>
          </cell>
          <cell r="AX139">
            <v>1448</v>
          </cell>
          <cell r="AZ139">
            <v>7.6363362077749297E-2</v>
          </cell>
        </row>
        <row r="140">
          <cell r="G140">
            <v>1449</v>
          </cell>
          <cell r="I140">
            <v>7.6844028748944401E-2</v>
          </cell>
          <cell r="AX140">
            <v>1449</v>
          </cell>
          <cell r="AZ140">
            <v>7.6844028748944401E-2</v>
          </cell>
        </row>
        <row r="141">
          <cell r="G141">
            <v>1528</v>
          </cell>
          <cell r="I141">
            <v>7.7217947480013621E-2</v>
          </cell>
          <cell r="AX141">
            <v>1528</v>
          </cell>
          <cell r="AZ141">
            <v>7.7217947480013621E-2</v>
          </cell>
        </row>
        <row r="142">
          <cell r="G142">
            <v>1531</v>
          </cell>
          <cell r="I142">
            <v>7.7858972514748617E-2</v>
          </cell>
          <cell r="AX142">
            <v>1531</v>
          </cell>
          <cell r="AZ142">
            <v>7.7858972514748617E-2</v>
          </cell>
        </row>
        <row r="143">
          <cell r="G143">
            <v>1532</v>
          </cell>
          <cell r="I143">
            <v>7.8588947001002121E-2</v>
          </cell>
          <cell r="AX143">
            <v>1532</v>
          </cell>
          <cell r="AZ143">
            <v>7.8588947001002121E-2</v>
          </cell>
        </row>
        <row r="144">
          <cell r="G144">
            <v>1532</v>
          </cell>
          <cell r="I144">
            <v>7.9087476648082161E-2</v>
          </cell>
          <cell r="AX144">
            <v>1532</v>
          </cell>
          <cell r="AZ144">
            <v>7.9087476648082161E-2</v>
          </cell>
        </row>
        <row r="145">
          <cell r="G145">
            <v>1532</v>
          </cell>
          <cell r="I145">
            <v>7.9500345694799412E-2</v>
          </cell>
          <cell r="AX145">
            <v>1532</v>
          </cell>
          <cell r="AZ145">
            <v>7.9500345694799412E-2</v>
          </cell>
        </row>
        <row r="146">
          <cell r="G146">
            <v>1533</v>
          </cell>
          <cell r="I146">
            <v>7.9998875341879452E-2</v>
          </cell>
          <cell r="AX146">
            <v>1533</v>
          </cell>
          <cell r="AZ146">
            <v>7.9998875341879452E-2</v>
          </cell>
        </row>
        <row r="147">
          <cell r="G147">
            <v>1534</v>
          </cell>
          <cell r="I147">
            <v>8.0706666204651306E-2</v>
          </cell>
          <cell r="AX147">
            <v>1534</v>
          </cell>
          <cell r="AZ147">
            <v>8.0706666204651306E-2</v>
          </cell>
        </row>
        <row r="148">
          <cell r="G148">
            <v>1534</v>
          </cell>
          <cell r="I148">
            <v>8.1219469035831951E-2</v>
          </cell>
          <cell r="AX148">
            <v>1534</v>
          </cell>
          <cell r="AZ148">
            <v>8.1219469035831951E-2</v>
          </cell>
        </row>
        <row r="149">
          <cell r="G149">
            <v>1534</v>
          </cell>
          <cell r="I149">
            <v>8.1700221690063815E-2</v>
          </cell>
          <cell r="AX149">
            <v>1534</v>
          </cell>
          <cell r="AZ149">
            <v>8.1700221690063815E-2</v>
          </cell>
        </row>
        <row r="150">
          <cell r="G150">
            <v>1534</v>
          </cell>
          <cell r="I150">
            <v>8.2180974344295679E-2</v>
          </cell>
          <cell r="AX150">
            <v>1534</v>
          </cell>
          <cell r="AZ150">
            <v>8.2180974344295679E-2</v>
          </cell>
        </row>
        <row r="151">
          <cell r="G151">
            <v>1535</v>
          </cell>
          <cell r="I151">
            <v>8.2910948830549183E-2</v>
          </cell>
          <cell r="AX151">
            <v>1535</v>
          </cell>
          <cell r="AZ151">
            <v>8.2910948830549183E-2</v>
          </cell>
        </row>
        <row r="152">
          <cell r="G152">
            <v>1536</v>
          </cell>
          <cell r="I152">
            <v>8.3289962056545874E-2</v>
          </cell>
          <cell r="AX152">
            <v>1536</v>
          </cell>
          <cell r="AZ152">
            <v>8.3289962056545874E-2</v>
          </cell>
        </row>
        <row r="153">
          <cell r="G153">
            <v>1537</v>
          </cell>
          <cell r="I153">
            <v>8.3953256697799281E-2</v>
          </cell>
          <cell r="AX153">
            <v>1537</v>
          </cell>
          <cell r="AZ153">
            <v>8.3953256697799281E-2</v>
          </cell>
        </row>
        <row r="154">
          <cell r="G154">
            <v>1538</v>
          </cell>
          <cell r="I154">
            <v>8.4434611233288395E-2</v>
          </cell>
          <cell r="AX154">
            <v>1538</v>
          </cell>
          <cell r="AZ154">
            <v>8.4434611233288395E-2</v>
          </cell>
        </row>
        <row r="155">
          <cell r="G155">
            <v>1539</v>
          </cell>
          <cell r="I155">
            <v>8.5097905874541802E-2</v>
          </cell>
          <cell r="AX155">
            <v>1539</v>
          </cell>
          <cell r="AZ155">
            <v>8.5097905874541802E-2</v>
          </cell>
        </row>
        <row r="156">
          <cell r="G156">
            <v>1539</v>
          </cell>
          <cell r="I156">
            <v>8.5458927150098438E-2</v>
          </cell>
          <cell r="AX156">
            <v>1539</v>
          </cell>
          <cell r="AZ156">
            <v>8.5458927150098438E-2</v>
          </cell>
        </row>
        <row r="157">
          <cell r="G157">
            <v>1539</v>
          </cell>
          <cell r="I157">
            <v>8.5957456797178478E-2</v>
          </cell>
          <cell r="AX157">
            <v>1539</v>
          </cell>
          <cell r="AZ157">
            <v>8.5957456797178478E-2</v>
          </cell>
        </row>
        <row r="158">
          <cell r="G158">
            <v>1540</v>
          </cell>
          <cell r="I158">
            <v>8.6449752674094105E-2</v>
          </cell>
          <cell r="AX158">
            <v>1540</v>
          </cell>
          <cell r="AZ158">
            <v>8.6449752674094105E-2</v>
          </cell>
        </row>
        <row r="159">
          <cell r="G159">
            <v>1542</v>
          </cell>
          <cell r="I159">
            <v>8.696107229789081E-2</v>
          </cell>
          <cell r="AX159">
            <v>1542</v>
          </cell>
          <cell r="AZ159">
            <v>8.696107229789081E-2</v>
          </cell>
        </row>
        <row r="160">
          <cell r="G160">
            <v>1542</v>
          </cell>
          <cell r="I160">
            <v>8.7466437596392527E-2</v>
          </cell>
          <cell r="AX160">
            <v>1542</v>
          </cell>
          <cell r="AZ160">
            <v>8.7466437596392527E-2</v>
          </cell>
        </row>
        <row r="161">
          <cell r="G161">
            <v>1543</v>
          </cell>
          <cell r="I161">
            <v>8.8272464078651941E-2</v>
          </cell>
          <cell r="AX161">
            <v>1543</v>
          </cell>
          <cell r="AZ161">
            <v>8.8272464078651941E-2</v>
          </cell>
        </row>
        <row r="162">
          <cell r="G162">
            <v>1543</v>
          </cell>
          <cell r="I162">
            <v>8.8913489113386937E-2</v>
          </cell>
          <cell r="AX162">
            <v>1543</v>
          </cell>
          <cell r="AZ162">
            <v>8.8913489113386937E-2</v>
          </cell>
        </row>
        <row r="163">
          <cell r="G163">
            <v>1544</v>
          </cell>
          <cell r="I163">
            <v>8.9426291944567582E-2</v>
          </cell>
          <cell r="AX163">
            <v>1544</v>
          </cell>
          <cell r="AZ163">
            <v>8.9426291944567582E-2</v>
          </cell>
        </row>
        <row r="164">
          <cell r="G164">
            <v>1545</v>
          </cell>
          <cell r="I164">
            <v>9.0065446848253253E-2</v>
          </cell>
          <cell r="AX164">
            <v>1545</v>
          </cell>
          <cell r="AZ164">
            <v>9.0065446848253253E-2</v>
          </cell>
        </row>
        <row r="165">
          <cell r="G165">
            <v>1545</v>
          </cell>
          <cell r="I165">
            <v>9.0478315894970504E-2</v>
          </cell>
          <cell r="AX165">
            <v>1545</v>
          </cell>
          <cell r="AZ165">
            <v>9.0478315894970504E-2</v>
          </cell>
        </row>
        <row r="166">
          <cell r="G166">
            <v>1546</v>
          </cell>
          <cell r="I166">
            <v>9.11193409297055E-2</v>
          </cell>
          <cell r="AX166">
            <v>1546</v>
          </cell>
          <cell r="AZ166">
            <v>9.11193409297055E-2</v>
          </cell>
        </row>
        <row r="167">
          <cell r="G167">
            <v>1547</v>
          </cell>
          <cell r="I167">
            <v>9.18872769266844E-2</v>
          </cell>
          <cell r="AX167">
            <v>1547</v>
          </cell>
          <cell r="AZ167">
            <v>9.18872769266844E-2</v>
          </cell>
        </row>
        <row r="168">
          <cell r="G168">
            <v>1548</v>
          </cell>
          <cell r="I168">
            <v>9.2445306835195876E-2</v>
          </cell>
          <cell r="AX168">
            <v>1548</v>
          </cell>
          <cell r="AZ168">
            <v>9.2445306835195876E-2</v>
          </cell>
        </row>
        <row r="169">
          <cell r="G169">
            <v>1548</v>
          </cell>
          <cell r="I169">
            <v>9.2858175881913127E-2</v>
          </cell>
          <cell r="AX169">
            <v>1548</v>
          </cell>
          <cell r="AZ169">
            <v>9.2858175881913127E-2</v>
          </cell>
        </row>
        <row r="170">
          <cell r="G170">
            <v>1549</v>
          </cell>
          <cell r="I170">
            <v>9.3339530417402242E-2</v>
          </cell>
          <cell r="AX170">
            <v>1549</v>
          </cell>
          <cell r="AZ170">
            <v>9.3339530417402242E-2</v>
          </cell>
        </row>
        <row r="171">
          <cell r="G171">
            <v>1549</v>
          </cell>
          <cell r="I171">
            <v>9.3820884952891356E-2</v>
          </cell>
          <cell r="AX171">
            <v>1549</v>
          </cell>
          <cell r="AZ171">
            <v>9.3820884952891356E-2</v>
          </cell>
        </row>
        <row r="172">
          <cell r="G172">
            <v>1549</v>
          </cell>
          <cell r="I172">
            <v>9.4233753999608608E-2</v>
          </cell>
          <cell r="AX172">
            <v>1549</v>
          </cell>
          <cell r="AZ172">
            <v>9.4233753999608608E-2</v>
          </cell>
        </row>
        <row r="173">
          <cell r="G173">
            <v>1550</v>
          </cell>
          <cell r="I173">
            <v>9.4631812468245563E-2</v>
          </cell>
          <cell r="AX173">
            <v>1550</v>
          </cell>
          <cell r="AZ173">
            <v>9.4631812468245563E-2</v>
          </cell>
        </row>
        <row r="174">
          <cell r="G174">
            <v>1552</v>
          </cell>
          <cell r="I174">
            <v>9.5295107109498969E-2</v>
          </cell>
          <cell r="AX174">
            <v>1552</v>
          </cell>
          <cell r="AZ174">
            <v>9.5295107109498969E-2</v>
          </cell>
        </row>
        <row r="175">
          <cell r="G175">
            <v>1552</v>
          </cell>
          <cell r="I175">
            <v>9.5655612486835101E-2</v>
          </cell>
          <cell r="AX175">
            <v>1552</v>
          </cell>
          <cell r="AZ175">
            <v>9.5655612486835101E-2</v>
          </cell>
        </row>
        <row r="176">
          <cell r="G176">
            <v>1555</v>
          </cell>
          <cell r="I176">
            <v>9.6016117864171233E-2</v>
          </cell>
          <cell r="AX176">
            <v>1555</v>
          </cell>
          <cell r="AZ176">
            <v>9.6016117864171233E-2</v>
          </cell>
        </row>
        <row r="177">
          <cell r="G177">
            <v>1559</v>
          </cell>
          <cell r="I177">
            <v>9.6376623241507364E-2</v>
          </cell>
          <cell r="AX177">
            <v>1559</v>
          </cell>
          <cell r="AZ177">
            <v>9.6376623241507364E-2</v>
          </cell>
        </row>
        <row r="178">
          <cell r="G178">
            <v>1561</v>
          </cell>
          <cell r="I178">
            <v>9.6737128618843496E-2</v>
          </cell>
          <cell r="AX178">
            <v>1561</v>
          </cell>
          <cell r="AZ178">
            <v>9.6737128618843496E-2</v>
          </cell>
        </row>
        <row r="179">
          <cell r="G179">
            <v>1561</v>
          </cell>
          <cell r="I179">
            <v>9.7242493917345213E-2</v>
          </cell>
          <cell r="AX179">
            <v>1561</v>
          </cell>
          <cell r="AZ179">
            <v>9.7242493917345213E-2</v>
          </cell>
        </row>
        <row r="180">
          <cell r="G180">
            <v>1563</v>
          </cell>
          <cell r="I180">
            <v>9.7602999294681345E-2</v>
          </cell>
          <cell r="AX180">
            <v>1563</v>
          </cell>
          <cell r="AZ180">
            <v>9.7602999294681345E-2</v>
          </cell>
        </row>
        <row r="181">
          <cell r="G181">
            <v>1566</v>
          </cell>
          <cell r="I181">
            <v>9.7963504672017476E-2</v>
          </cell>
          <cell r="AX181">
            <v>1566</v>
          </cell>
          <cell r="AZ181">
            <v>9.7963504672017476E-2</v>
          </cell>
        </row>
        <row r="182">
          <cell r="G182">
            <v>1569</v>
          </cell>
          <cell r="I182">
            <v>9.869347915827098E-2</v>
          </cell>
          <cell r="AX182">
            <v>1569</v>
          </cell>
          <cell r="AZ182">
            <v>9.869347915827098E-2</v>
          </cell>
        </row>
        <row r="183">
          <cell r="G183">
            <v>1570</v>
          </cell>
          <cell r="I183">
            <v>9.9053984535607112E-2</v>
          </cell>
          <cell r="AX183">
            <v>1570</v>
          </cell>
          <cell r="AZ183">
            <v>9.9053984535607112E-2</v>
          </cell>
        </row>
        <row r="184">
          <cell r="G184">
            <v>1572</v>
          </cell>
          <cell r="I184">
            <v>9.9774973794520175E-2</v>
          </cell>
          <cell r="AX184">
            <v>1572</v>
          </cell>
          <cell r="AZ184">
            <v>9.9774973794520175E-2</v>
          </cell>
        </row>
        <row r="185">
          <cell r="G185">
            <v>1573</v>
          </cell>
          <cell r="I185">
            <v>0.10050494828077368</v>
          </cell>
          <cell r="AX185">
            <v>1573</v>
          </cell>
          <cell r="AZ185">
            <v>0.10050494828077368</v>
          </cell>
        </row>
        <row r="186">
          <cell r="G186">
            <v>1574</v>
          </cell>
          <cell r="I186">
            <v>0.10095556388062445</v>
          </cell>
          <cell r="AX186">
            <v>1574</v>
          </cell>
          <cell r="AZ186">
            <v>0.10095556388062445</v>
          </cell>
        </row>
        <row r="187">
          <cell r="G187">
            <v>1575</v>
          </cell>
          <cell r="I187">
            <v>0.10131606925796058</v>
          </cell>
          <cell r="AX187">
            <v>1575</v>
          </cell>
          <cell r="AZ187">
            <v>0.10131606925796058</v>
          </cell>
        </row>
        <row r="188">
          <cell r="G188">
            <v>1577</v>
          </cell>
          <cell r="I188">
            <v>0.1018214345564623</v>
          </cell>
          <cell r="AX188">
            <v>1577</v>
          </cell>
          <cell r="AZ188">
            <v>0.1018214345564623</v>
          </cell>
        </row>
        <row r="189">
          <cell r="G189">
            <v>1581</v>
          </cell>
          <cell r="I189">
            <v>0.10220605817560696</v>
          </cell>
          <cell r="AX189">
            <v>1581</v>
          </cell>
          <cell r="AZ189">
            <v>0.10220605817560696</v>
          </cell>
        </row>
        <row r="190">
          <cell r="G190">
            <v>1581</v>
          </cell>
          <cell r="I190">
            <v>0.10259068179475163</v>
          </cell>
          <cell r="AX190">
            <v>1581</v>
          </cell>
          <cell r="AZ190">
            <v>0.10259068179475163</v>
          </cell>
        </row>
        <row r="191">
          <cell r="G191">
            <v>1588</v>
          </cell>
          <cell r="I191">
            <v>0.10309604709325335</v>
          </cell>
          <cell r="AX191">
            <v>1588</v>
          </cell>
          <cell r="AZ191">
            <v>0.10309604709325335</v>
          </cell>
        </row>
        <row r="192">
          <cell r="G192">
            <v>1591</v>
          </cell>
          <cell r="I192">
            <v>0.10360141239175506</v>
          </cell>
          <cell r="AX192">
            <v>1591</v>
          </cell>
          <cell r="AZ192">
            <v>0.10360141239175506</v>
          </cell>
        </row>
        <row r="193">
          <cell r="G193">
            <v>1654</v>
          </cell>
          <cell r="I193">
            <v>0.10417653142882072</v>
          </cell>
          <cell r="AX193">
            <v>1654</v>
          </cell>
          <cell r="AZ193">
            <v>0.10417653142882072</v>
          </cell>
        </row>
        <row r="194">
          <cell r="G194">
            <v>1664</v>
          </cell>
          <cell r="I194">
            <v>0.10482355378036907</v>
          </cell>
          <cell r="AX194">
            <v>1664</v>
          </cell>
          <cell r="AZ194">
            <v>0.10482355378036907</v>
          </cell>
        </row>
        <row r="195">
          <cell r="G195">
            <v>1665</v>
          </cell>
          <cell r="I195">
            <v>0.10590188854001768</v>
          </cell>
          <cell r="AX195">
            <v>1665</v>
          </cell>
          <cell r="AZ195">
            <v>0.10590188854001768</v>
          </cell>
        </row>
        <row r="196">
          <cell r="G196">
            <v>1665</v>
          </cell>
          <cell r="I196">
            <v>0.10698022329966629</v>
          </cell>
          <cell r="AX196">
            <v>1665</v>
          </cell>
          <cell r="AZ196">
            <v>0.10698022329966629</v>
          </cell>
        </row>
        <row r="197">
          <cell r="G197">
            <v>1667</v>
          </cell>
          <cell r="I197">
            <v>0.10769914896569734</v>
          </cell>
          <cell r="AX197">
            <v>1667</v>
          </cell>
          <cell r="AZ197">
            <v>0.10769914896569734</v>
          </cell>
        </row>
        <row r="198">
          <cell r="G198">
            <v>1670</v>
          </cell>
          <cell r="I198">
            <v>0.10877748372534594</v>
          </cell>
          <cell r="AX198">
            <v>1670</v>
          </cell>
          <cell r="AZ198">
            <v>0.10877748372534594</v>
          </cell>
        </row>
        <row r="199">
          <cell r="G199">
            <v>1670</v>
          </cell>
          <cell r="I199">
            <v>0.10985581848499455</v>
          </cell>
          <cell r="AX199">
            <v>1670</v>
          </cell>
          <cell r="AZ199">
            <v>0.10985581848499455</v>
          </cell>
        </row>
        <row r="200">
          <cell r="G200">
            <v>1671</v>
          </cell>
          <cell r="I200">
            <v>0.11058579297124806</v>
          </cell>
          <cell r="AX200">
            <v>1671</v>
          </cell>
          <cell r="AZ200">
            <v>0.11058579297124806</v>
          </cell>
        </row>
        <row r="201">
          <cell r="G201">
            <v>1671</v>
          </cell>
          <cell r="I201">
            <v>0.11166412773089666</v>
          </cell>
          <cell r="AX201">
            <v>1671</v>
          </cell>
          <cell r="AZ201">
            <v>0.11166412773089666</v>
          </cell>
        </row>
        <row r="202">
          <cell r="G202">
            <v>1673</v>
          </cell>
          <cell r="I202">
            <v>0.11192472081952858</v>
          </cell>
          <cell r="AX202">
            <v>1673</v>
          </cell>
          <cell r="AZ202">
            <v>0.11192472081952858</v>
          </cell>
        </row>
        <row r="203">
          <cell r="G203">
            <v>1675</v>
          </cell>
          <cell r="I203">
            <v>0.11288048676028918</v>
          </cell>
          <cell r="AX203">
            <v>1675</v>
          </cell>
          <cell r="AZ203">
            <v>0.11288048676028918</v>
          </cell>
        </row>
        <row r="204">
          <cell r="G204">
            <v>1681</v>
          </cell>
          <cell r="I204">
            <v>0.11352750911183754</v>
          </cell>
          <cell r="AX204">
            <v>1681</v>
          </cell>
          <cell r="AZ204">
            <v>0.11352750911183754</v>
          </cell>
        </row>
        <row r="205">
          <cell r="G205">
            <v>1684</v>
          </cell>
          <cell r="I205">
            <v>0.11378810220046945</v>
          </cell>
          <cell r="AX205">
            <v>1684</v>
          </cell>
          <cell r="AZ205">
            <v>0.11378810220046945</v>
          </cell>
        </row>
        <row r="206">
          <cell r="G206">
            <v>1685</v>
          </cell>
          <cell r="I206">
            <v>0.11450702786650049</v>
          </cell>
          <cell r="AX206">
            <v>1685</v>
          </cell>
          <cell r="AZ206">
            <v>0.11450702786650049</v>
          </cell>
        </row>
        <row r="207">
          <cell r="G207">
            <v>1689</v>
          </cell>
          <cell r="I207">
            <v>0.1147676209551324</v>
          </cell>
          <cell r="AX207">
            <v>1689</v>
          </cell>
          <cell r="AZ207">
            <v>0.1147676209551324</v>
          </cell>
        </row>
        <row r="208">
          <cell r="G208">
            <v>1689</v>
          </cell>
          <cell r="I208">
            <v>0.11502821404376432</v>
          </cell>
          <cell r="AX208">
            <v>1689</v>
          </cell>
          <cell r="AZ208">
            <v>0.11502821404376432</v>
          </cell>
        </row>
        <row r="209">
          <cell r="G209">
            <v>1689</v>
          </cell>
          <cell r="I209">
            <v>0.11528880713239623</v>
          </cell>
          <cell r="AX209">
            <v>1689</v>
          </cell>
          <cell r="AZ209">
            <v>0.11528880713239623</v>
          </cell>
        </row>
        <row r="210">
          <cell r="G210">
            <v>1690</v>
          </cell>
          <cell r="I210">
            <v>0.1157984285912171</v>
          </cell>
          <cell r="AX210">
            <v>1690</v>
          </cell>
          <cell r="AZ210">
            <v>0.1157984285912171</v>
          </cell>
        </row>
        <row r="211">
          <cell r="G211">
            <v>1690</v>
          </cell>
          <cell r="I211">
            <v>0.11614588604272633</v>
          </cell>
          <cell r="AX211">
            <v>1690</v>
          </cell>
          <cell r="AZ211">
            <v>0.11614588604272633</v>
          </cell>
        </row>
        <row r="212">
          <cell r="G212">
            <v>1691</v>
          </cell>
          <cell r="I212">
            <v>0.11648564801244637</v>
          </cell>
          <cell r="AX212">
            <v>1691</v>
          </cell>
          <cell r="AZ212">
            <v>0.11648564801244637</v>
          </cell>
        </row>
        <row r="213">
          <cell r="G213">
            <v>1691</v>
          </cell>
          <cell r="I213">
            <v>0.11682540998216642</v>
          </cell>
          <cell r="AX213">
            <v>1691</v>
          </cell>
          <cell r="AZ213">
            <v>0.11682540998216642</v>
          </cell>
        </row>
        <row r="214">
          <cell r="G214">
            <v>1691</v>
          </cell>
          <cell r="I214">
            <v>0.11708600307079833</v>
          </cell>
          <cell r="AX214">
            <v>1691</v>
          </cell>
          <cell r="AZ214">
            <v>0.11708600307079833</v>
          </cell>
        </row>
        <row r="215">
          <cell r="G215">
            <v>1698</v>
          </cell>
          <cell r="I215">
            <v>0.11741174980552803</v>
          </cell>
          <cell r="AX215">
            <v>1698</v>
          </cell>
          <cell r="AZ215">
            <v>0.11741174980552803</v>
          </cell>
        </row>
        <row r="216">
          <cell r="G216">
            <v>1698</v>
          </cell>
          <cell r="I216">
            <v>0.11767234289415994</v>
          </cell>
          <cell r="AX216">
            <v>1698</v>
          </cell>
          <cell r="AZ216">
            <v>0.11767234289415994</v>
          </cell>
        </row>
        <row r="217">
          <cell r="G217">
            <v>1698</v>
          </cell>
          <cell r="I217">
            <v>0.11793293598279185</v>
          </cell>
          <cell r="AX217">
            <v>1698</v>
          </cell>
          <cell r="AZ217">
            <v>0.11793293598279185</v>
          </cell>
        </row>
        <row r="218">
          <cell r="G218">
            <v>1700</v>
          </cell>
          <cell r="I218">
            <v>0.11819352907142376</v>
          </cell>
          <cell r="AX218">
            <v>1700</v>
          </cell>
          <cell r="AZ218">
            <v>0.11819352907142376</v>
          </cell>
        </row>
        <row r="219">
          <cell r="G219">
            <v>1701</v>
          </cell>
          <cell r="I219">
            <v>0.11854098652293299</v>
          </cell>
          <cell r="AX219">
            <v>1701</v>
          </cell>
          <cell r="AZ219">
            <v>0.11854098652293299</v>
          </cell>
        </row>
        <row r="220">
          <cell r="G220">
            <v>1703</v>
          </cell>
          <cell r="I220">
            <v>0.11899160212278376</v>
          </cell>
          <cell r="AX220">
            <v>1703</v>
          </cell>
          <cell r="AZ220">
            <v>0.11899160212278376</v>
          </cell>
        </row>
        <row r="221">
          <cell r="G221">
            <v>1705</v>
          </cell>
          <cell r="I221">
            <v>0.11931734885751345</v>
          </cell>
          <cell r="AX221">
            <v>1705</v>
          </cell>
          <cell r="AZ221">
            <v>0.11931734885751345</v>
          </cell>
        </row>
        <row r="222">
          <cell r="G222">
            <v>1706</v>
          </cell>
          <cell r="I222">
            <v>0.11964309559224315</v>
          </cell>
          <cell r="AX222">
            <v>1706</v>
          </cell>
          <cell r="AZ222">
            <v>0.11964309559224315</v>
          </cell>
        </row>
        <row r="223">
          <cell r="G223">
            <v>1707</v>
          </cell>
          <cell r="I223">
            <v>0.11999055304375238</v>
          </cell>
          <cell r="AX223">
            <v>1707</v>
          </cell>
          <cell r="AZ223">
            <v>0.11999055304375238</v>
          </cell>
        </row>
        <row r="224">
          <cell r="G224">
            <v>1708</v>
          </cell>
          <cell r="I224">
            <v>0.12033031501347242</v>
          </cell>
          <cell r="AX224">
            <v>1708</v>
          </cell>
          <cell r="AZ224">
            <v>0.12033031501347242</v>
          </cell>
        </row>
        <row r="225">
          <cell r="G225">
            <v>1709</v>
          </cell>
          <cell r="I225">
            <v>0.12072837348210938</v>
          </cell>
          <cell r="AX225">
            <v>1709</v>
          </cell>
          <cell r="AZ225">
            <v>0.12072837348210938</v>
          </cell>
        </row>
        <row r="226">
          <cell r="G226">
            <v>1710</v>
          </cell>
          <cell r="I226">
            <v>0.12108887885944551</v>
          </cell>
          <cell r="AX226">
            <v>1710</v>
          </cell>
          <cell r="AZ226">
            <v>0.12108887885944551</v>
          </cell>
        </row>
        <row r="227">
          <cell r="G227">
            <v>1711</v>
          </cell>
          <cell r="I227">
            <v>0.12153949445929628</v>
          </cell>
          <cell r="AX227">
            <v>1711</v>
          </cell>
          <cell r="AZ227">
            <v>0.12153949445929628</v>
          </cell>
        </row>
        <row r="228">
          <cell r="G228">
            <v>1716</v>
          </cell>
          <cell r="I228">
            <v>0.12189999983663241</v>
          </cell>
          <cell r="AX228">
            <v>1716</v>
          </cell>
          <cell r="AZ228">
            <v>0.12189999983663241</v>
          </cell>
        </row>
        <row r="229">
          <cell r="G229">
            <v>1717</v>
          </cell>
          <cell r="I229">
            <v>0.12256118789348543</v>
          </cell>
          <cell r="AX229">
            <v>1717</v>
          </cell>
          <cell r="AZ229">
            <v>0.12256118789348543</v>
          </cell>
        </row>
        <row r="230">
          <cell r="G230">
            <v>1718</v>
          </cell>
          <cell r="I230">
            <v>0.12310193521161002</v>
          </cell>
          <cell r="AX230">
            <v>1718</v>
          </cell>
          <cell r="AZ230">
            <v>0.12310193521161002</v>
          </cell>
        </row>
        <row r="231">
          <cell r="G231">
            <v>1718</v>
          </cell>
          <cell r="I231">
            <v>0.12364268252973461</v>
          </cell>
          <cell r="AX231">
            <v>1718</v>
          </cell>
          <cell r="AZ231">
            <v>0.12364268252973461</v>
          </cell>
        </row>
        <row r="232">
          <cell r="G232">
            <v>1719</v>
          </cell>
          <cell r="I232">
            <v>0.12409329812958537</v>
          </cell>
          <cell r="AX232">
            <v>1719</v>
          </cell>
          <cell r="AZ232">
            <v>0.12409329812958537</v>
          </cell>
        </row>
        <row r="233">
          <cell r="G233">
            <v>1720</v>
          </cell>
          <cell r="I233">
            <v>0.1244900238611527</v>
          </cell>
          <cell r="AX233">
            <v>1720</v>
          </cell>
          <cell r="AZ233">
            <v>0.1244900238611527</v>
          </cell>
        </row>
        <row r="234">
          <cell r="G234">
            <v>1720</v>
          </cell>
          <cell r="I234">
            <v>0.1250375208476622</v>
          </cell>
          <cell r="AX234">
            <v>1720</v>
          </cell>
          <cell r="AZ234">
            <v>0.1250375208476622</v>
          </cell>
        </row>
        <row r="235">
          <cell r="G235">
            <v>1721</v>
          </cell>
          <cell r="I235">
            <v>0.12539802622499832</v>
          </cell>
          <cell r="AX235">
            <v>1721</v>
          </cell>
          <cell r="AZ235">
            <v>0.12539802622499832</v>
          </cell>
        </row>
        <row r="236">
          <cell r="G236">
            <v>1722</v>
          </cell>
          <cell r="I236">
            <v>0.12583606680572432</v>
          </cell>
          <cell r="AX236">
            <v>1722</v>
          </cell>
          <cell r="AZ236">
            <v>0.12583606680572432</v>
          </cell>
        </row>
        <row r="237">
          <cell r="G237">
            <v>1723</v>
          </cell>
          <cell r="I237">
            <v>0.12619657218306043</v>
          </cell>
          <cell r="AX237">
            <v>1723</v>
          </cell>
          <cell r="AZ237">
            <v>0.12619657218306043</v>
          </cell>
        </row>
        <row r="238">
          <cell r="G238">
            <v>1726</v>
          </cell>
          <cell r="I238">
            <v>0.12685776023991346</v>
          </cell>
          <cell r="AX238">
            <v>1726</v>
          </cell>
          <cell r="AZ238">
            <v>0.12685776023991346</v>
          </cell>
        </row>
        <row r="239">
          <cell r="G239">
            <v>1727</v>
          </cell>
          <cell r="I239">
            <v>0.12757668590594451</v>
          </cell>
          <cell r="AX239">
            <v>1727</v>
          </cell>
          <cell r="AZ239">
            <v>0.12757668590594451</v>
          </cell>
        </row>
        <row r="240">
          <cell r="G240">
            <v>1729</v>
          </cell>
          <cell r="I240">
            <v>0.12812418289245403</v>
          </cell>
          <cell r="AX240">
            <v>1729</v>
          </cell>
          <cell r="AZ240">
            <v>0.12812418289245403</v>
          </cell>
        </row>
        <row r="241">
          <cell r="G241">
            <v>1732</v>
          </cell>
          <cell r="I241">
            <v>0.12852090862402135</v>
          </cell>
          <cell r="AX241">
            <v>1732</v>
          </cell>
          <cell r="AZ241">
            <v>0.12852090862402135</v>
          </cell>
        </row>
        <row r="242">
          <cell r="G242">
            <v>1733</v>
          </cell>
          <cell r="I242">
            <v>0.1292398342900524</v>
          </cell>
          <cell r="AX242">
            <v>1733</v>
          </cell>
          <cell r="AZ242">
            <v>0.1292398342900524</v>
          </cell>
        </row>
        <row r="243">
          <cell r="G243">
            <v>1733</v>
          </cell>
          <cell r="I243">
            <v>0.12963656002161972</v>
          </cell>
          <cell r="AX243">
            <v>1733</v>
          </cell>
          <cell r="AZ243">
            <v>0.12963656002161972</v>
          </cell>
        </row>
        <row r="244">
          <cell r="G244">
            <v>1734</v>
          </cell>
          <cell r="I244">
            <v>0.13018405700812924</v>
          </cell>
          <cell r="AX244">
            <v>1734</v>
          </cell>
          <cell r="AZ244">
            <v>0.13018405700812924</v>
          </cell>
        </row>
        <row r="245">
          <cell r="G245">
            <v>1735</v>
          </cell>
          <cell r="I245">
            <v>0.13058078273969656</v>
          </cell>
          <cell r="AX245">
            <v>1735</v>
          </cell>
          <cell r="AZ245">
            <v>0.13058078273969656</v>
          </cell>
        </row>
        <row r="246">
          <cell r="G246">
            <v>1736</v>
          </cell>
          <cell r="I246">
            <v>0.13106005218654446</v>
          </cell>
          <cell r="AX246">
            <v>1736</v>
          </cell>
          <cell r="AZ246">
            <v>0.13106005218654446</v>
          </cell>
        </row>
        <row r="247">
          <cell r="G247">
            <v>1738</v>
          </cell>
          <cell r="I247">
            <v>0.13160754917305398</v>
          </cell>
          <cell r="AX247">
            <v>1738</v>
          </cell>
          <cell r="AZ247">
            <v>0.13160754917305398</v>
          </cell>
        </row>
        <row r="248">
          <cell r="G248">
            <v>1741</v>
          </cell>
          <cell r="I248">
            <v>0.1321550461595635</v>
          </cell>
          <cell r="AX248">
            <v>1741</v>
          </cell>
          <cell r="AZ248">
            <v>0.1321550461595635</v>
          </cell>
        </row>
        <row r="249">
          <cell r="G249">
            <v>1841</v>
          </cell>
          <cell r="I249">
            <v>0.13262165460424988</v>
          </cell>
          <cell r="AX249">
            <v>1841</v>
          </cell>
          <cell r="AZ249">
            <v>0.13262165460424988</v>
          </cell>
        </row>
        <row r="250">
          <cell r="G250">
            <v>1844</v>
          </cell>
          <cell r="I250">
            <v>0.13365205382091003</v>
          </cell>
          <cell r="AX250">
            <v>1844</v>
          </cell>
          <cell r="AZ250">
            <v>0.13365205382091003</v>
          </cell>
        </row>
        <row r="251">
          <cell r="G251">
            <v>1848</v>
          </cell>
          <cell r="I251">
            <v>0.13411866226559641</v>
          </cell>
          <cell r="AX251">
            <v>1848</v>
          </cell>
          <cell r="AZ251">
            <v>0.13411866226559641</v>
          </cell>
        </row>
        <row r="252">
          <cell r="G252">
            <v>1849</v>
          </cell>
          <cell r="I252">
            <v>0.13458527071028278</v>
          </cell>
          <cell r="AX252">
            <v>1849</v>
          </cell>
          <cell r="AZ252">
            <v>0.13458527071028278</v>
          </cell>
        </row>
        <row r="253">
          <cell r="G253">
            <v>1851</v>
          </cell>
          <cell r="I253">
            <v>0.13561566992694293</v>
          </cell>
          <cell r="AX253">
            <v>1851</v>
          </cell>
          <cell r="AZ253">
            <v>0.13561566992694293</v>
          </cell>
        </row>
        <row r="254">
          <cell r="G254">
            <v>1854</v>
          </cell>
          <cell r="I254">
            <v>0.13654884382479732</v>
          </cell>
          <cell r="AX254">
            <v>1854</v>
          </cell>
          <cell r="AZ254">
            <v>0.13654884382479732</v>
          </cell>
        </row>
        <row r="255">
          <cell r="G255">
            <v>1866</v>
          </cell>
          <cell r="I255">
            <v>0.1374820177226517</v>
          </cell>
          <cell r="AX255">
            <v>1866</v>
          </cell>
          <cell r="AZ255">
            <v>0.1374820177226517</v>
          </cell>
        </row>
        <row r="256">
          <cell r="G256">
            <v>1867</v>
          </cell>
          <cell r="I256">
            <v>0.13794862616733808</v>
          </cell>
          <cell r="AX256">
            <v>1867</v>
          </cell>
          <cell r="AZ256">
            <v>0.13794862616733808</v>
          </cell>
        </row>
        <row r="257">
          <cell r="G257">
            <v>1894</v>
          </cell>
          <cell r="I257">
            <v>0.13831360266258524</v>
          </cell>
          <cell r="AX257">
            <v>1894</v>
          </cell>
          <cell r="AZ257">
            <v>0.13831360266258524</v>
          </cell>
        </row>
        <row r="258">
          <cell r="G258">
            <v>1906</v>
          </cell>
          <cell r="I258">
            <v>0.13881129397505698</v>
          </cell>
          <cell r="AX258">
            <v>1906</v>
          </cell>
          <cell r="AZ258">
            <v>0.13881129397505698</v>
          </cell>
        </row>
        <row r="259">
          <cell r="G259">
            <v>1910</v>
          </cell>
          <cell r="I259">
            <v>0.13930898528752872</v>
          </cell>
          <cell r="AX259">
            <v>1910</v>
          </cell>
          <cell r="AZ259">
            <v>0.13930898528752872</v>
          </cell>
        </row>
        <row r="260">
          <cell r="G260">
            <v>1913</v>
          </cell>
          <cell r="I260">
            <v>0.13980667660000046</v>
          </cell>
          <cell r="AX260">
            <v>1913</v>
          </cell>
          <cell r="AZ260">
            <v>0.13980667660000046</v>
          </cell>
        </row>
        <row r="261">
          <cell r="G261">
            <v>1960</v>
          </cell>
          <cell r="I261">
            <v>0.14035417358650998</v>
          </cell>
          <cell r="AX261">
            <v>1960</v>
          </cell>
          <cell r="AZ261">
            <v>0.14035417358650998</v>
          </cell>
        </row>
        <row r="262">
          <cell r="G262">
            <v>1964</v>
          </cell>
          <cell r="I262">
            <v>0.14081039957950872</v>
          </cell>
          <cell r="AX262">
            <v>1964</v>
          </cell>
          <cell r="AZ262">
            <v>0.14081039957950872</v>
          </cell>
        </row>
        <row r="263">
          <cell r="G263">
            <v>1964</v>
          </cell>
          <cell r="I263">
            <v>0.14126662557250746</v>
          </cell>
          <cell r="AX263">
            <v>1964</v>
          </cell>
          <cell r="AZ263">
            <v>0.14126662557250746</v>
          </cell>
        </row>
        <row r="264">
          <cell r="G264">
            <v>1965</v>
          </cell>
          <cell r="I264">
            <v>0.14175326806475674</v>
          </cell>
          <cell r="AX264">
            <v>1965</v>
          </cell>
          <cell r="AZ264">
            <v>0.14175326806475674</v>
          </cell>
        </row>
        <row r="265">
          <cell r="G265">
            <v>1965</v>
          </cell>
          <cell r="I265">
            <v>0.14220949405775549</v>
          </cell>
          <cell r="AX265">
            <v>1965</v>
          </cell>
          <cell r="AZ265">
            <v>0.14220949405775549</v>
          </cell>
        </row>
        <row r="266">
          <cell r="G266">
            <v>1965</v>
          </cell>
          <cell r="I266">
            <v>0.14266572005075423</v>
          </cell>
          <cell r="AX266">
            <v>1965</v>
          </cell>
          <cell r="AZ266">
            <v>0.14266572005075423</v>
          </cell>
        </row>
        <row r="267">
          <cell r="G267">
            <v>1965</v>
          </cell>
          <cell r="I267">
            <v>0.14312194604375297</v>
          </cell>
          <cell r="AX267">
            <v>1965</v>
          </cell>
          <cell r="AZ267">
            <v>0.14312194604375297</v>
          </cell>
        </row>
        <row r="268">
          <cell r="G268">
            <v>1965</v>
          </cell>
          <cell r="I268">
            <v>0.14357817203675172</v>
          </cell>
          <cell r="AX268">
            <v>1965</v>
          </cell>
          <cell r="AZ268">
            <v>0.14357817203675172</v>
          </cell>
        </row>
        <row r="269">
          <cell r="G269">
            <v>1968</v>
          </cell>
          <cell r="I269">
            <v>0.14403439802975046</v>
          </cell>
          <cell r="AX269">
            <v>1968</v>
          </cell>
          <cell r="AZ269">
            <v>0.14403439802975046</v>
          </cell>
        </row>
        <row r="270">
          <cell r="G270">
            <v>1969</v>
          </cell>
          <cell r="I270">
            <v>0.14452104052199974</v>
          </cell>
          <cell r="AX270">
            <v>1969</v>
          </cell>
          <cell r="AZ270">
            <v>0.14452104052199974</v>
          </cell>
        </row>
        <row r="271">
          <cell r="G271">
            <v>1969</v>
          </cell>
          <cell r="I271">
            <v>0.14497726651499848</v>
          </cell>
          <cell r="AX271">
            <v>1969</v>
          </cell>
          <cell r="AZ271">
            <v>0.14497726651499848</v>
          </cell>
        </row>
        <row r="272">
          <cell r="G272">
            <v>1969</v>
          </cell>
          <cell r="I272">
            <v>0.14534224301024565</v>
          </cell>
          <cell r="AX272">
            <v>1969</v>
          </cell>
          <cell r="AZ272">
            <v>0.14534224301024565</v>
          </cell>
        </row>
        <row r="273">
          <cell r="G273">
            <v>1971</v>
          </cell>
          <cell r="I273">
            <v>0.14588973999675517</v>
          </cell>
          <cell r="AX273">
            <v>1971</v>
          </cell>
          <cell r="AZ273">
            <v>0.14588973999675517</v>
          </cell>
        </row>
        <row r="274">
          <cell r="G274">
            <v>1971</v>
          </cell>
          <cell r="I274">
            <v>0.14634596598975391</v>
          </cell>
          <cell r="AX274">
            <v>1971</v>
          </cell>
          <cell r="AZ274">
            <v>0.14634596598975391</v>
          </cell>
        </row>
        <row r="275">
          <cell r="G275">
            <v>1975</v>
          </cell>
          <cell r="I275">
            <v>0.14680219198275266</v>
          </cell>
          <cell r="AX275">
            <v>1975</v>
          </cell>
          <cell r="AZ275">
            <v>0.14680219198275266</v>
          </cell>
        </row>
        <row r="276">
          <cell r="G276">
            <v>1977</v>
          </cell>
          <cell r="I276">
            <v>0.14753005988460577</v>
          </cell>
          <cell r="AX276">
            <v>1977</v>
          </cell>
          <cell r="AZ276">
            <v>0.14753005988460577</v>
          </cell>
        </row>
        <row r="277">
          <cell r="G277">
            <v>1979</v>
          </cell>
          <cell r="I277">
            <v>0.14807755687111529</v>
          </cell>
          <cell r="AX277">
            <v>1979</v>
          </cell>
          <cell r="AZ277">
            <v>0.14807755687111529</v>
          </cell>
        </row>
        <row r="278">
          <cell r="G278">
            <v>1979</v>
          </cell>
          <cell r="I278">
            <v>0.14853378286411403</v>
          </cell>
          <cell r="AX278">
            <v>1979</v>
          </cell>
          <cell r="AZ278">
            <v>0.14853378286411403</v>
          </cell>
        </row>
        <row r="279">
          <cell r="G279">
            <v>1982</v>
          </cell>
          <cell r="I279">
            <v>0.14926165076596715</v>
          </cell>
          <cell r="AX279">
            <v>1982</v>
          </cell>
          <cell r="AZ279">
            <v>0.14926165076596715</v>
          </cell>
        </row>
        <row r="280">
          <cell r="G280">
            <v>1986</v>
          </cell>
          <cell r="I280">
            <v>0.14971787675896589</v>
          </cell>
          <cell r="AX280">
            <v>1986</v>
          </cell>
          <cell r="AZ280">
            <v>0.14971787675896589</v>
          </cell>
        </row>
        <row r="281">
          <cell r="G281">
            <v>1995</v>
          </cell>
          <cell r="I281">
            <v>0.15019693124822192</v>
          </cell>
          <cell r="AX281">
            <v>1995</v>
          </cell>
          <cell r="AZ281">
            <v>0.15019693124822192</v>
          </cell>
        </row>
        <row r="282">
          <cell r="G282">
            <v>2006</v>
          </cell>
          <cell r="I282">
            <v>0.15070790693987163</v>
          </cell>
          <cell r="AX282">
            <v>2006</v>
          </cell>
          <cell r="AZ282">
            <v>0.15070790693987163</v>
          </cell>
        </row>
        <row r="283">
          <cell r="G283">
            <v>2006</v>
          </cell>
          <cell r="I283">
            <v>0.15112131338056856</v>
          </cell>
          <cell r="AX283">
            <v>2006</v>
          </cell>
          <cell r="AZ283">
            <v>0.15112131338056856</v>
          </cell>
        </row>
        <row r="284">
          <cell r="G284">
            <v>2007</v>
          </cell>
          <cell r="I284">
            <v>0.15148628987581572</v>
          </cell>
          <cell r="AX284">
            <v>2007</v>
          </cell>
          <cell r="AZ284">
            <v>0.15148628987581572</v>
          </cell>
        </row>
        <row r="285">
          <cell r="G285">
            <v>2007</v>
          </cell>
          <cell r="I285">
            <v>0.15185126637106289</v>
          </cell>
          <cell r="AX285">
            <v>2007</v>
          </cell>
          <cell r="AZ285">
            <v>0.15185126637106289</v>
          </cell>
        </row>
        <row r="286">
          <cell r="G286">
            <v>2014</v>
          </cell>
          <cell r="I286">
            <v>0.15230054923384401</v>
          </cell>
          <cell r="AX286">
            <v>2014</v>
          </cell>
          <cell r="AZ286">
            <v>0.15230054923384401</v>
          </cell>
        </row>
        <row r="287">
          <cell r="G287">
            <v>2016</v>
          </cell>
          <cell r="I287">
            <v>0.15302257028919808</v>
          </cell>
          <cell r="AX287">
            <v>2016</v>
          </cell>
          <cell r="AZ287">
            <v>0.15302257028919808</v>
          </cell>
        </row>
        <row r="288">
          <cell r="G288">
            <v>2017</v>
          </cell>
          <cell r="I288">
            <v>0.15350162477845411</v>
          </cell>
          <cell r="AX288">
            <v>2017</v>
          </cell>
          <cell r="AZ288">
            <v>0.15350162477845411</v>
          </cell>
        </row>
        <row r="289">
          <cell r="G289">
            <v>2018</v>
          </cell>
          <cell r="I289">
            <v>0.15398067926771014</v>
          </cell>
          <cell r="AX289">
            <v>2018</v>
          </cell>
          <cell r="AZ289">
            <v>0.15398067926771014</v>
          </cell>
        </row>
        <row r="290">
          <cell r="G290">
            <v>2018</v>
          </cell>
          <cell r="I290">
            <v>0.15442996213049126</v>
          </cell>
          <cell r="AX290">
            <v>2018</v>
          </cell>
          <cell r="AZ290">
            <v>0.15442996213049126</v>
          </cell>
        </row>
        <row r="291">
          <cell r="G291">
            <v>2020</v>
          </cell>
          <cell r="I291">
            <v>0.15509360070389167</v>
          </cell>
          <cell r="AX291">
            <v>2020</v>
          </cell>
          <cell r="AZ291">
            <v>0.15509360070389167</v>
          </cell>
        </row>
        <row r="292">
          <cell r="G292">
            <v>2022</v>
          </cell>
          <cell r="I292">
            <v>0.155467992341663</v>
          </cell>
          <cell r="AX292">
            <v>2022</v>
          </cell>
          <cell r="AZ292">
            <v>0.155467992341663</v>
          </cell>
        </row>
        <row r="293">
          <cell r="G293">
            <v>2023</v>
          </cell>
          <cell r="I293">
            <v>0.15599693848799356</v>
          </cell>
          <cell r="AX293">
            <v>2023</v>
          </cell>
          <cell r="AZ293">
            <v>0.15599693848799356</v>
          </cell>
        </row>
        <row r="294">
          <cell r="G294">
            <v>2023</v>
          </cell>
          <cell r="I294">
            <v>0.15649611300784924</v>
          </cell>
          <cell r="AX294">
            <v>2023</v>
          </cell>
          <cell r="AZ294">
            <v>0.15649611300784924</v>
          </cell>
        </row>
        <row r="295">
          <cell r="G295">
            <v>2024</v>
          </cell>
          <cell r="I295">
            <v>0.15713341927624477</v>
          </cell>
          <cell r="AX295">
            <v>2024</v>
          </cell>
          <cell r="AZ295">
            <v>0.15713341927624477</v>
          </cell>
        </row>
        <row r="296">
          <cell r="G296">
            <v>2025</v>
          </cell>
          <cell r="I296">
            <v>0.15777072554464031</v>
          </cell>
          <cell r="AX296">
            <v>2025</v>
          </cell>
          <cell r="AZ296">
            <v>0.15777072554464031</v>
          </cell>
        </row>
        <row r="297">
          <cell r="G297">
            <v>2026</v>
          </cell>
          <cell r="I297">
            <v>0.15824978003389634</v>
          </cell>
          <cell r="AX297">
            <v>2026</v>
          </cell>
          <cell r="AZ297">
            <v>0.15824978003389634</v>
          </cell>
        </row>
        <row r="298">
          <cell r="G298">
            <v>2027</v>
          </cell>
          <cell r="I298">
            <v>0.15883732361977246</v>
          </cell>
          <cell r="AX298">
            <v>2027</v>
          </cell>
          <cell r="AZ298">
            <v>0.15883732361977246</v>
          </cell>
        </row>
        <row r="299">
          <cell r="G299">
            <v>2027</v>
          </cell>
          <cell r="I299">
            <v>0.1592117152575438</v>
          </cell>
          <cell r="AX299">
            <v>2027</v>
          </cell>
          <cell r="AZ299">
            <v>0.1592117152575438</v>
          </cell>
        </row>
        <row r="300">
          <cell r="G300">
            <v>2029</v>
          </cell>
          <cell r="I300">
            <v>0.15958610689531513</v>
          </cell>
          <cell r="AX300">
            <v>2029</v>
          </cell>
          <cell r="AZ300">
            <v>0.15958610689531513</v>
          </cell>
        </row>
        <row r="301">
          <cell r="G301">
            <v>2035</v>
          </cell>
          <cell r="I301">
            <v>0.16010286494618631</v>
          </cell>
          <cell r="AX301">
            <v>2035</v>
          </cell>
          <cell r="AZ301">
            <v>0.16010286494618631</v>
          </cell>
        </row>
        <row r="302">
          <cell r="G302">
            <v>2097</v>
          </cell>
          <cell r="I302">
            <v>0.16046784144143347</v>
          </cell>
          <cell r="AX302">
            <v>2097</v>
          </cell>
          <cell r="AZ302">
            <v>0.16046784144143347</v>
          </cell>
        </row>
        <row r="303">
          <cell r="G303">
            <v>2098</v>
          </cell>
          <cell r="I303">
            <v>0.16083281793668064</v>
          </cell>
          <cell r="AX303">
            <v>2098</v>
          </cell>
          <cell r="AZ303">
            <v>0.16083281793668064</v>
          </cell>
        </row>
        <row r="304">
          <cell r="G304">
            <v>2105</v>
          </cell>
          <cell r="I304">
            <v>0.1611977944319278</v>
          </cell>
          <cell r="AX304">
            <v>2105</v>
          </cell>
          <cell r="AZ304">
            <v>0.1611977944319278</v>
          </cell>
        </row>
        <row r="305">
          <cell r="G305">
            <v>2105</v>
          </cell>
          <cell r="I305">
            <v>0.16156277092717497</v>
          </cell>
          <cell r="AX305">
            <v>2105</v>
          </cell>
          <cell r="AZ305">
            <v>0.16156277092717497</v>
          </cell>
        </row>
        <row r="306">
          <cell r="G306">
            <v>2155</v>
          </cell>
          <cell r="I306">
            <v>0.16199750116098607</v>
          </cell>
          <cell r="AX306">
            <v>2155</v>
          </cell>
          <cell r="AZ306">
            <v>0.16199750116098607</v>
          </cell>
        </row>
        <row r="307">
          <cell r="G307">
            <v>2217</v>
          </cell>
          <cell r="I307">
            <v>0.16250125427754872</v>
          </cell>
          <cell r="AX307">
            <v>2217</v>
          </cell>
          <cell r="AZ307">
            <v>0.16250125427754872</v>
          </cell>
        </row>
        <row r="308">
          <cell r="G308">
            <v>2220</v>
          </cell>
          <cell r="I308">
            <v>0.16295748027054746</v>
          </cell>
          <cell r="AX308">
            <v>2220</v>
          </cell>
          <cell r="AZ308">
            <v>0.16295748027054746</v>
          </cell>
        </row>
        <row r="309">
          <cell r="G309">
            <v>2221</v>
          </cell>
          <cell r="I309">
            <v>0.1634137062635462</v>
          </cell>
          <cell r="AX309">
            <v>2221</v>
          </cell>
          <cell r="AZ309">
            <v>0.1634137062635462</v>
          </cell>
        </row>
        <row r="310">
          <cell r="G310">
            <v>2223</v>
          </cell>
          <cell r="I310">
            <v>0.16391745938010885</v>
          </cell>
          <cell r="AX310">
            <v>2223</v>
          </cell>
          <cell r="AZ310">
            <v>0.16391745938010885</v>
          </cell>
        </row>
        <row r="311">
          <cell r="G311">
            <v>2223</v>
          </cell>
          <cell r="I311">
            <v>0.16437368537310759</v>
          </cell>
          <cell r="AX311">
            <v>2223</v>
          </cell>
          <cell r="AZ311">
            <v>0.16437368537310759</v>
          </cell>
        </row>
        <row r="312">
          <cell r="G312">
            <v>2226</v>
          </cell>
          <cell r="I312">
            <v>0.16482991136610634</v>
          </cell>
          <cell r="AX312">
            <v>2226</v>
          </cell>
          <cell r="AZ312">
            <v>0.16482991136610634</v>
          </cell>
        </row>
        <row r="313">
          <cell r="G313">
            <v>2227</v>
          </cell>
          <cell r="I313">
            <v>0.16543643570734515</v>
          </cell>
          <cell r="AX313">
            <v>2227</v>
          </cell>
          <cell r="AZ313">
            <v>0.16543643570734515</v>
          </cell>
        </row>
        <row r="314">
          <cell r="G314">
            <v>2229</v>
          </cell>
          <cell r="I314">
            <v>0.16589266170034389</v>
          </cell>
          <cell r="AX314">
            <v>2229</v>
          </cell>
          <cell r="AZ314">
            <v>0.16589266170034389</v>
          </cell>
        </row>
        <row r="315">
          <cell r="G315">
            <v>2233</v>
          </cell>
          <cell r="I315">
            <v>0.16634888769334263</v>
          </cell>
          <cell r="AX315">
            <v>2233</v>
          </cell>
          <cell r="AZ315">
            <v>0.16634888769334263</v>
          </cell>
        </row>
        <row r="316">
          <cell r="G316">
            <v>2237</v>
          </cell>
          <cell r="I316">
            <v>0.16680511368634138</v>
          </cell>
          <cell r="AX316">
            <v>2237</v>
          </cell>
          <cell r="AZ316">
            <v>0.16680511368634138</v>
          </cell>
        </row>
        <row r="317">
          <cell r="G317">
            <v>2238</v>
          </cell>
          <cell r="I317">
            <v>0.16767457415396356</v>
          </cell>
          <cell r="AX317">
            <v>2238</v>
          </cell>
          <cell r="AZ317">
            <v>0.16767457415396356</v>
          </cell>
        </row>
        <row r="318">
          <cell r="G318">
            <v>2238</v>
          </cell>
          <cell r="I318">
            <v>0.16819625473368871</v>
          </cell>
          <cell r="AX318">
            <v>2238</v>
          </cell>
          <cell r="AZ318">
            <v>0.16819625473368871</v>
          </cell>
        </row>
        <row r="319">
          <cell r="G319">
            <v>2240</v>
          </cell>
          <cell r="I319">
            <v>0.16863098496749981</v>
          </cell>
          <cell r="AX319">
            <v>2240</v>
          </cell>
          <cell r="AZ319">
            <v>0.16863098496749981</v>
          </cell>
        </row>
        <row r="320">
          <cell r="G320">
            <v>2242</v>
          </cell>
          <cell r="I320">
            <v>0.16920702832221055</v>
          </cell>
          <cell r="AX320">
            <v>2242</v>
          </cell>
          <cell r="AZ320">
            <v>0.16920702832221055</v>
          </cell>
        </row>
        <row r="321">
          <cell r="G321">
            <v>2243</v>
          </cell>
          <cell r="I321">
            <v>0.16964175855602165</v>
          </cell>
          <cell r="AX321">
            <v>2243</v>
          </cell>
          <cell r="AZ321">
            <v>0.16964175855602165</v>
          </cell>
        </row>
        <row r="322">
          <cell r="G322">
            <v>2244</v>
          </cell>
          <cell r="I322">
            <v>0.17007648878983275</v>
          </cell>
          <cell r="AX322">
            <v>2244</v>
          </cell>
          <cell r="AZ322">
            <v>0.17007648878983275</v>
          </cell>
        </row>
        <row r="323">
          <cell r="G323">
            <v>2245</v>
          </cell>
          <cell r="I323">
            <v>0.17059816936955791</v>
          </cell>
          <cell r="AX323">
            <v>2245</v>
          </cell>
          <cell r="AZ323">
            <v>0.17059816936955791</v>
          </cell>
        </row>
        <row r="324">
          <cell r="G324">
            <v>2247</v>
          </cell>
          <cell r="I324">
            <v>0.17103289960336901</v>
          </cell>
          <cell r="AX324">
            <v>2247</v>
          </cell>
          <cell r="AZ324">
            <v>0.17103289960336901</v>
          </cell>
        </row>
        <row r="325">
          <cell r="G325">
            <v>2248</v>
          </cell>
          <cell r="I325">
            <v>0.17151292140178848</v>
          </cell>
          <cell r="AX325">
            <v>2248</v>
          </cell>
          <cell r="AZ325">
            <v>0.17151292140178848</v>
          </cell>
        </row>
        <row r="326">
          <cell r="G326">
            <v>2253</v>
          </cell>
          <cell r="I326">
            <v>0.17199294320020794</v>
          </cell>
          <cell r="AX326">
            <v>2253</v>
          </cell>
          <cell r="AZ326">
            <v>0.17199294320020794</v>
          </cell>
        </row>
        <row r="327">
          <cell r="G327">
            <v>2262</v>
          </cell>
          <cell r="I327">
            <v>0.17242767343401905</v>
          </cell>
          <cell r="AX327">
            <v>2262</v>
          </cell>
          <cell r="AZ327">
            <v>0.17242767343401905</v>
          </cell>
        </row>
        <row r="328">
          <cell r="G328">
            <v>2279</v>
          </cell>
          <cell r="I328">
            <v>0.17289714081467739</v>
          </cell>
          <cell r="AX328">
            <v>2279</v>
          </cell>
          <cell r="AZ328">
            <v>0.17289714081467739</v>
          </cell>
        </row>
        <row r="329">
          <cell r="G329">
            <v>2281</v>
          </cell>
          <cell r="I329">
            <v>0.17336660819533573</v>
          </cell>
          <cell r="AX329">
            <v>2281</v>
          </cell>
          <cell r="AZ329">
            <v>0.17336660819533573</v>
          </cell>
        </row>
        <row r="330">
          <cell r="G330">
            <v>2283</v>
          </cell>
          <cell r="I330">
            <v>0.17383607557599406</v>
          </cell>
          <cell r="AX330">
            <v>2283</v>
          </cell>
          <cell r="AZ330">
            <v>0.17383607557599406</v>
          </cell>
        </row>
        <row r="331">
          <cell r="G331">
            <v>2285</v>
          </cell>
          <cell r="I331">
            <v>0.174485913871996</v>
          </cell>
          <cell r="AX331">
            <v>2285</v>
          </cell>
          <cell r="AZ331">
            <v>0.174485913871996</v>
          </cell>
        </row>
        <row r="332">
          <cell r="G332">
            <v>2286</v>
          </cell>
          <cell r="I332">
            <v>0.17528258969900878</v>
          </cell>
          <cell r="AX332">
            <v>2286</v>
          </cell>
          <cell r="AZ332">
            <v>0.17528258969900878</v>
          </cell>
        </row>
        <row r="333">
          <cell r="G333">
            <v>2290</v>
          </cell>
          <cell r="I333">
            <v>0.17590854620655325</v>
          </cell>
          <cell r="AX333">
            <v>2290</v>
          </cell>
          <cell r="AZ333">
            <v>0.17590854620655325</v>
          </cell>
        </row>
        <row r="334">
          <cell r="G334">
            <v>2295</v>
          </cell>
          <cell r="I334">
            <v>0.176691013336743</v>
          </cell>
          <cell r="AX334">
            <v>2295</v>
          </cell>
          <cell r="AZ334">
            <v>0.176691013336743</v>
          </cell>
        </row>
        <row r="335">
          <cell r="G335">
            <v>2295</v>
          </cell>
          <cell r="I335">
            <v>0.17734085163274493</v>
          </cell>
          <cell r="AX335">
            <v>2295</v>
          </cell>
          <cell r="AZ335">
            <v>0.17734085163274493</v>
          </cell>
        </row>
        <row r="336">
          <cell r="G336">
            <v>2295</v>
          </cell>
          <cell r="I336">
            <v>0.1779668081402894</v>
          </cell>
          <cell r="AX336">
            <v>2295</v>
          </cell>
          <cell r="AZ336">
            <v>0.1779668081402894</v>
          </cell>
        </row>
        <row r="337">
          <cell r="G337">
            <v>2296</v>
          </cell>
          <cell r="I337">
            <v>0.17843627552094773</v>
          </cell>
          <cell r="AX337">
            <v>2296</v>
          </cell>
          <cell r="AZ337">
            <v>0.17843627552094773</v>
          </cell>
        </row>
        <row r="338">
          <cell r="G338">
            <v>2299</v>
          </cell>
          <cell r="I338">
            <v>0.17901223289262172</v>
          </cell>
          <cell r="AX338">
            <v>2299</v>
          </cell>
          <cell r="AZ338">
            <v>0.17901223289262172</v>
          </cell>
        </row>
        <row r="339">
          <cell r="G339">
            <v>2300</v>
          </cell>
          <cell r="I339">
            <v>0.17980890871963451</v>
          </cell>
          <cell r="AX339">
            <v>2300</v>
          </cell>
          <cell r="AZ339">
            <v>0.17980890871963451</v>
          </cell>
        </row>
        <row r="340">
          <cell r="G340">
            <v>2305</v>
          </cell>
          <cell r="I340">
            <v>0.18043486522717897</v>
          </cell>
          <cell r="AX340">
            <v>2305</v>
          </cell>
          <cell r="AZ340">
            <v>0.18043486522717897</v>
          </cell>
        </row>
        <row r="341">
          <cell r="G341">
            <v>2331</v>
          </cell>
          <cell r="I341">
            <v>0.18123154105419176</v>
          </cell>
          <cell r="AX341">
            <v>2331</v>
          </cell>
          <cell r="AZ341">
            <v>0.18123154105419176</v>
          </cell>
        </row>
        <row r="342">
          <cell r="G342">
            <v>2331</v>
          </cell>
          <cell r="I342">
            <v>0.1817053720739652</v>
          </cell>
          <cell r="AX342">
            <v>2331</v>
          </cell>
          <cell r="AZ342">
            <v>0.1817053720739652</v>
          </cell>
        </row>
        <row r="343">
          <cell r="G343">
            <v>2339</v>
          </cell>
          <cell r="I343">
            <v>0.18217920309373864</v>
          </cell>
          <cell r="AX343">
            <v>2339</v>
          </cell>
          <cell r="AZ343">
            <v>0.18217920309373864</v>
          </cell>
        </row>
        <row r="344">
          <cell r="G344">
            <v>2343</v>
          </cell>
          <cell r="I344">
            <v>0.18275683713462926</v>
          </cell>
          <cell r="AX344">
            <v>2343</v>
          </cell>
          <cell r="AZ344">
            <v>0.18275683713462926</v>
          </cell>
        </row>
        <row r="345">
          <cell r="G345">
            <v>2359</v>
          </cell>
          <cell r="I345">
            <v>0.18347885818998333</v>
          </cell>
          <cell r="AX345">
            <v>2359</v>
          </cell>
          <cell r="AZ345">
            <v>0.18347885818998333</v>
          </cell>
        </row>
        <row r="346">
          <cell r="G346">
            <v>2413</v>
          </cell>
          <cell r="I346">
            <v>0.18410748017166706</v>
          </cell>
          <cell r="AX346">
            <v>2413</v>
          </cell>
          <cell r="AZ346">
            <v>0.18410748017166706</v>
          </cell>
        </row>
        <row r="347">
          <cell r="G347">
            <v>2413</v>
          </cell>
          <cell r="I347">
            <v>0.18462806446767363</v>
          </cell>
          <cell r="AX347">
            <v>2413</v>
          </cell>
          <cell r="AZ347">
            <v>0.18462806446767363</v>
          </cell>
        </row>
        <row r="348">
          <cell r="G348">
            <v>2416</v>
          </cell>
          <cell r="I348">
            <v>0.18525668644935736</v>
          </cell>
          <cell r="AX348">
            <v>2416</v>
          </cell>
          <cell r="AZ348">
            <v>0.18525668644935736</v>
          </cell>
        </row>
        <row r="349">
          <cell r="G349">
            <v>2418</v>
          </cell>
          <cell r="I349">
            <v>0.18563387253582311</v>
          </cell>
          <cell r="AX349">
            <v>2418</v>
          </cell>
          <cell r="AZ349">
            <v>0.18563387253582311</v>
          </cell>
        </row>
        <row r="350">
          <cell r="G350">
            <v>2419</v>
          </cell>
          <cell r="I350">
            <v>0.18632799209575163</v>
          </cell>
          <cell r="AX350">
            <v>2419</v>
          </cell>
          <cell r="AZ350">
            <v>0.18632799209575163</v>
          </cell>
        </row>
        <row r="351">
          <cell r="G351">
            <v>2420</v>
          </cell>
          <cell r="I351">
            <v>0.18670517818221738</v>
          </cell>
          <cell r="AX351">
            <v>2420</v>
          </cell>
          <cell r="AZ351">
            <v>0.18670517818221738</v>
          </cell>
        </row>
        <row r="352">
          <cell r="G352">
            <v>2421</v>
          </cell>
          <cell r="I352">
            <v>0.18708236426868313</v>
          </cell>
          <cell r="AX352">
            <v>2421</v>
          </cell>
          <cell r="AZ352">
            <v>0.18708236426868313</v>
          </cell>
        </row>
        <row r="353">
          <cell r="G353">
            <v>2421</v>
          </cell>
          <cell r="I353">
            <v>0.18745955035514889</v>
          </cell>
          <cell r="AX353">
            <v>2421</v>
          </cell>
          <cell r="AZ353">
            <v>0.18745955035514889</v>
          </cell>
        </row>
        <row r="354">
          <cell r="G354">
            <v>2426</v>
          </cell>
          <cell r="I354">
            <v>0.18796100342547845</v>
          </cell>
          <cell r="AX354">
            <v>2426</v>
          </cell>
          <cell r="AZ354">
            <v>0.18796100342547845</v>
          </cell>
        </row>
        <row r="355">
          <cell r="G355">
            <v>2427</v>
          </cell>
          <cell r="I355">
            <v>0.18843246991174123</v>
          </cell>
          <cell r="AX355">
            <v>2427</v>
          </cell>
          <cell r="AZ355">
            <v>0.18843246991174123</v>
          </cell>
        </row>
        <row r="356">
          <cell r="G356">
            <v>2427</v>
          </cell>
          <cell r="I356">
            <v>0.18893536319793636</v>
          </cell>
          <cell r="AX356">
            <v>2427</v>
          </cell>
          <cell r="AZ356">
            <v>0.18893536319793636</v>
          </cell>
        </row>
        <row r="357">
          <cell r="G357">
            <v>2427</v>
          </cell>
          <cell r="I357">
            <v>0.18931254928440211</v>
          </cell>
          <cell r="AX357">
            <v>2427</v>
          </cell>
          <cell r="AZ357">
            <v>0.18931254928440211</v>
          </cell>
        </row>
        <row r="358">
          <cell r="G358">
            <v>2428</v>
          </cell>
          <cell r="I358">
            <v>0.18968973537086786</v>
          </cell>
          <cell r="AX358">
            <v>2428</v>
          </cell>
          <cell r="AZ358">
            <v>0.18968973537086786</v>
          </cell>
        </row>
        <row r="359">
          <cell r="G359">
            <v>2428</v>
          </cell>
          <cell r="I359">
            <v>0.19011406165723213</v>
          </cell>
          <cell r="AX359">
            <v>2428</v>
          </cell>
          <cell r="AZ359">
            <v>0.19011406165723213</v>
          </cell>
        </row>
        <row r="360">
          <cell r="G360">
            <v>2429</v>
          </cell>
          <cell r="I360">
            <v>0.19049124774369788</v>
          </cell>
          <cell r="AX360">
            <v>2429</v>
          </cell>
          <cell r="AZ360">
            <v>0.19049124774369788</v>
          </cell>
        </row>
        <row r="361">
          <cell r="G361">
            <v>2430</v>
          </cell>
          <cell r="I361">
            <v>0.19086843383016364</v>
          </cell>
          <cell r="AX361">
            <v>2430</v>
          </cell>
          <cell r="AZ361">
            <v>0.19086843383016364</v>
          </cell>
        </row>
        <row r="362">
          <cell r="G362">
            <v>2431</v>
          </cell>
          <cell r="I362">
            <v>0.19137132711635876</v>
          </cell>
          <cell r="AX362">
            <v>2431</v>
          </cell>
          <cell r="AZ362">
            <v>0.19137132711635876</v>
          </cell>
        </row>
        <row r="363">
          <cell r="G363">
            <v>2435</v>
          </cell>
          <cell r="I363">
            <v>0.19178318586239421</v>
          </cell>
          <cell r="AX363">
            <v>2435</v>
          </cell>
          <cell r="AZ363">
            <v>0.19178318586239421</v>
          </cell>
        </row>
        <row r="364">
          <cell r="G364">
            <v>2435</v>
          </cell>
          <cell r="I364">
            <v>0.19219966619665499</v>
          </cell>
          <cell r="AX364">
            <v>2435</v>
          </cell>
          <cell r="AZ364">
            <v>0.19219966619665499</v>
          </cell>
        </row>
        <row r="365">
          <cell r="G365">
            <v>2436</v>
          </cell>
          <cell r="I365">
            <v>0.19270111926698455</v>
          </cell>
          <cell r="AX365">
            <v>2436</v>
          </cell>
          <cell r="AZ365">
            <v>0.19270111926698455</v>
          </cell>
        </row>
        <row r="366">
          <cell r="G366">
            <v>2436</v>
          </cell>
          <cell r="I366">
            <v>0.19312544555334882</v>
          </cell>
          <cell r="AX366">
            <v>2436</v>
          </cell>
          <cell r="AZ366">
            <v>0.19312544555334882</v>
          </cell>
        </row>
        <row r="367">
          <cell r="G367">
            <v>2436</v>
          </cell>
          <cell r="I367">
            <v>0.19354977183971309</v>
          </cell>
          <cell r="AX367">
            <v>2436</v>
          </cell>
          <cell r="AZ367">
            <v>0.19354977183971309</v>
          </cell>
        </row>
        <row r="368">
          <cell r="G368">
            <v>2436</v>
          </cell>
          <cell r="I368">
            <v>0.19397409812607735</v>
          </cell>
          <cell r="AX368">
            <v>2436</v>
          </cell>
          <cell r="AZ368">
            <v>0.19397409812607735</v>
          </cell>
        </row>
        <row r="369">
          <cell r="G369">
            <v>2436</v>
          </cell>
          <cell r="I369">
            <v>0.19435128421254311</v>
          </cell>
          <cell r="AX369">
            <v>2436</v>
          </cell>
          <cell r="AZ369">
            <v>0.19435128421254311</v>
          </cell>
        </row>
        <row r="370">
          <cell r="G370">
            <v>2437</v>
          </cell>
          <cell r="I370">
            <v>0.19472847029900886</v>
          </cell>
          <cell r="AX370">
            <v>2437</v>
          </cell>
          <cell r="AZ370">
            <v>0.19472847029900886</v>
          </cell>
        </row>
        <row r="371">
          <cell r="G371">
            <v>2437</v>
          </cell>
          <cell r="I371">
            <v>0.19510565638547461</v>
          </cell>
          <cell r="AX371">
            <v>2437</v>
          </cell>
          <cell r="AZ371">
            <v>0.19510565638547461</v>
          </cell>
        </row>
        <row r="372">
          <cell r="G372">
            <v>2438</v>
          </cell>
          <cell r="I372">
            <v>0.1955221367197354</v>
          </cell>
          <cell r="AX372">
            <v>2438</v>
          </cell>
          <cell r="AZ372">
            <v>0.1955221367197354</v>
          </cell>
        </row>
        <row r="373">
          <cell r="G373">
            <v>2438</v>
          </cell>
          <cell r="I373">
            <v>0.19589932280620115</v>
          </cell>
          <cell r="AX373">
            <v>2438</v>
          </cell>
          <cell r="AZ373">
            <v>0.19589932280620115</v>
          </cell>
        </row>
        <row r="374">
          <cell r="G374">
            <v>2439</v>
          </cell>
          <cell r="I374">
            <v>0.19657117275961125</v>
          </cell>
          <cell r="AX374">
            <v>2439</v>
          </cell>
          <cell r="AZ374">
            <v>0.19657117275961125</v>
          </cell>
        </row>
        <row r="375">
          <cell r="G375">
            <v>2439</v>
          </cell>
          <cell r="I375">
            <v>0.19704263924587404</v>
          </cell>
          <cell r="AX375">
            <v>2439</v>
          </cell>
          <cell r="AZ375">
            <v>0.19704263924587404</v>
          </cell>
        </row>
        <row r="376">
          <cell r="G376">
            <v>2439</v>
          </cell>
          <cell r="I376">
            <v>0.19745911958013482</v>
          </cell>
          <cell r="AX376">
            <v>2439</v>
          </cell>
          <cell r="AZ376">
            <v>0.19745911958013482</v>
          </cell>
        </row>
        <row r="377">
          <cell r="G377">
            <v>2439</v>
          </cell>
          <cell r="I377">
            <v>0.19783630566660057</v>
          </cell>
          <cell r="AX377">
            <v>2439</v>
          </cell>
          <cell r="AZ377">
            <v>0.19783630566660057</v>
          </cell>
        </row>
        <row r="378">
          <cell r="G378">
            <v>2439</v>
          </cell>
          <cell r="I378">
            <v>0.19821349175306632</v>
          </cell>
          <cell r="AX378">
            <v>2439</v>
          </cell>
          <cell r="AZ378">
            <v>0.19821349175306632</v>
          </cell>
        </row>
        <row r="379">
          <cell r="G379">
            <v>2440</v>
          </cell>
          <cell r="I379">
            <v>0.19859067783953208</v>
          </cell>
          <cell r="AX379">
            <v>2440</v>
          </cell>
          <cell r="AZ379">
            <v>0.19859067783953208</v>
          </cell>
        </row>
        <row r="380">
          <cell r="G380">
            <v>2442</v>
          </cell>
          <cell r="I380">
            <v>0.19901500412589634</v>
          </cell>
          <cell r="AX380">
            <v>2442</v>
          </cell>
          <cell r="AZ380">
            <v>0.19901500412589634</v>
          </cell>
        </row>
        <row r="381">
          <cell r="G381">
            <v>2443</v>
          </cell>
          <cell r="I381">
            <v>0.1993921902123621</v>
          </cell>
          <cell r="AX381">
            <v>2443</v>
          </cell>
          <cell r="AZ381">
            <v>0.1993921902123621</v>
          </cell>
        </row>
        <row r="382">
          <cell r="G382">
            <v>2443</v>
          </cell>
          <cell r="I382">
            <v>0.19976937629882785</v>
          </cell>
          <cell r="AX382">
            <v>2443</v>
          </cell>
          <cell r="AZ382">
            <v>0.19976937629882785</v>
          </cell>
        </row>
        <row r="383">
          <cell r="G383">
            <v>2444</v>
          </cell>
          <cell r="I383">
            <v>0.2001465623852936</v>
          </cell>
          <cell r="AX383">
            <v>2444</v>
          </cell>
          <cell r="AZ383">
            <v>0.2001465623852936</v>
          </cell>
        </row>
        <row r="384">
          <cell r="G384">
            <v>2445</v>
          </cell>
          <cell r="I384">
            <v>0.20057088867165787</v>
          </cell>
          <cell r="AX384">
            <v>2445</v>
          </cell>
          <cell r="AZ384">
            <v>0.20057088867165787</v>
          </cell>
        </row>
        <row r="385">
          <cell r="G385">
            <v>2447</v>
          </cell>
          <cell r="I385">
            <v>0.20099521495802214</v>
          </cell>
          <cell r="AX385">
            <v>2447</v>
          </cell>
          <cell r="AZ385">
            <v>0.20099521495802214</v>
          </cell>
        </row>
        <row r="386">
          <cell r="G386">
            <v>2447</v>
          </cell>
          <cell r="I386">
            <v>0.20141954124438641</v>
          </cell>
          <cell r="AX386">
            <v>2447</v>
          </cell>
          <cell r="AZ386">
            <v>0.20141954124438641</v>
          </cell>
        </row>
        <row r="387">
          <cell r="G387">
            <v>2447</v>
          </cell>
          <cell r="I387">
            <v>0.20183602157864719</v>
          </cell>
          <cell r="AX387">
            <v>2447</v>
          </cell>
          <cell r="AZ387">
            <v>0.20183602157864719</v>
          </cell>
        </row>
        <row r="388">
          <cell r="G388">
            <v>2447</v>
          </cell>
          <cell r="I388">
            <v>0.20221320766511294</v>
          </cell>
          <cell r="AX388">
            <v>2447</v>
          </cell>
          <cell r="AZ388">
            <v>0.20221320766511294</v>
          </cell>
        </row>
        <row r="389">
          <cell r="G389">
            <v>2448</v>
          </cell>
          <cell r="I389">
            <v>0.2025903937515787</v>
          </cell>
          <cell r="AX389">
            <v>2448</v>
          </cell>
          <cell r="AZ389">
            <v>0.2025903937515787</v>
          </cell>
        </row>
        <row r="390">
          <cell r="G390">
            <v>2449</v>
          </cell>
          <cell r="I390">
            <v>0.20309184682190826</v>
          </cell>
          <cell r="AX390">
            <v>2449</v>
          </cell>
          <cell r="AZ390">
            <v>0.20309184682190826</v>
          </cell>
        </row>
        <row r="391">
          <cell r="G391">
            <v>2450</v>
          </cell>
          <cell r="I391">
            <v>0.20346903290837401</v>
          </cell>
          <cell r="AX391">
            <v>2450</v>
          </cell>
          <cell r="AZ391">
            <v>0.20346903290837401</v>
          </cell>
        </row>
        <row r="392">
          <cell r="G392">
            <v>2450</v>
          </cell>
          <cell r="I392">
            <v>0.20384621899483976</v>
          </cell>
          <cell r="AX392">
            <v>2450</v>
          </cell>
          <cell r="AZ392">
            <v>0.20384621899483976</v>
          </cell>
        </row>
        <row r="393">
          <cell r="G393">
            <v>2451</v>
          </cell>
          <cell r="I393">
            <v>0.20426269932910054</v>
          </cell>
          <cell r="AX393">
            <v>2451</v>
          </cell>
          <cell r="AZ393">
            <v>0.20426269932910054</v>
          </cell>
        </row>
        <row r="394">
          <cell r="G394">
            <v>2451</v>
          </cell>
          <cell r="I394">
            <v>0.2046398854155663</v>
          </cell>
          <cell r="AX394">
            <v>2451</v>
          </cell>
          <cell r="AZ394">
            <v>0.2046398854155663</v>
          </cell>
        </row>
        <row r="395">
          <cell r="G395">
            <v>2457</v>
          </cell>
          <cell r="I395">
            <v>0.20501707150203205</v>
          </cell>
          <cell r="AX395">
            <v>2457</v>
          </cell>
          <cell r="AZ395">
            <v>0.20501707150203205</v>
          </cell>
        </row>
        <row r="396">
          <cell r="G396">
            <v>2457</v>
          </cell>
          <cell r="I396">
            <v>0.2053942575884978</v>
          </cell>
          <cell r="AX396">
            <v>2457</v>
          </cell>
          <cell r="AZ396">
            <v>0.2053942575884978</v>
          </cell>
        </row>
        <row r="397">
          <cell r="G397">
            <v>2457</v>
          </cell>
          <cell r="I397">
            <v>0.20616887876658407</v>
          </cell>
          <cell r="AX397">
            <v>2457</v>
          </cell>
          <cell r="AZ397">
            <v>0.20616887876658407</v>
          </cell>
        </row>
        <row r="398">
          <cell r="G398">
            <v>2458</v>
          </cell>
          <cell r="I398">
            <v>0.20654606485304983</v>
          </cell>
          <cell r="AX398">
            <v>2458</v>
          </cell>
          <cell r="AZ398">
            <v>0.20654606485304983</v>
          </cell>
        </row>
        <row r="399">
          <cell r="G399">
            <v>2458</v>
          </cell>
          <cell r="I399">
            <v>0.20689292042330179</v>
          </cell>
          <cell r="AX399">
            <v>2458</v>
          </cell>
          <cell r="AZ399">
            <v>0.20689292042330179</v>
          </cell>
        </row>
        <row r="400">
          <cell r="G400">
            <v>2460</v>
          </cell>
          <cell r="I400">
            <v>0.20727010650976754</v>
          </cell>
          <cell r="AX400">
            <v>2460</v>
          </cell>
          <cell r="AZ400">
            <v>0.20727010650976754</v>
          </cell>
        </row>
        <row r="401">
          <cell r="G401">
            <v>2462</v>
          </cell>
          <cell r="I401">
            <v>0.2077715595800971</v>
          </cell>
          <cell r="AX401">
            <v>2462</v>
          </cell>
          <cell r="AZ401">
            <v>0.2077715595800971</v>
          </cell>
        </row>
        <row r="402">
          <cell r="G402">
            <v>2465</v>
          </cell>
          <cell r="I402">
            <v>0.20854618075818337</v>
          </cell>
          <cell r="AX402">
            <v>2465</v>
          </cell>
          <cell r="AZ402">
            <v>0.20854618075818337</v>
          </cell>
        </row>
        <row r="403">
          <cell r="G403">
            <v>2467</v>
          </cell>
          <cell r="I403">
            <v>0.20920915296304896</v>
          </cell>
          <cell r="AX403">
            <v>2467</v>
          </cell>
          <cell r="AZ403">
            <v>0.20920915296304896</v>
          </cell>
        </row>
        <row r="404">
          <cell r="G404">
            <v>2472</v>
          </cell>
          <cell r="I404">
            <v>0.21006446922112568</v>
          </cell>
          <cell r="AX404">
            <v>2472</v>
          </cell>
          <cell r="AZ404">
            <v>0.21006446922112568</v>
          </cell>
        </row>
        <row r="405">
          <cell r="G405">
            <v>2473</v>
          </cell>
          <cell r="I405">
            <v>0.21072744142599126</v>
          </cell>
          <cell r="AX405">
            <v>2473</v>
          </cell>
          <cell r="AZ405">
            <v>0.21072744142599126</v>
          </cell>
        </row>
        <row r="406">
          <cell r="G406">
            <v>2480</v>
          </cell>
          <cell r="I406">
            <v>0.21150206260407753</v>
          </cell>
          <cell r="AX406">
            <v>2480</v>
          </cell>
          <cell r="AZ406">
            <v>0.21150206260407753</v>
          </cell>
        </row>
        <row r="407">
          <cell r="G407">
            <v>2485</v>
          </cell>
          <cell r="I407">
            <v>0.21216503480894311</v>
          </cell>
          <cell r="AX407">
            <v>2485</v>
          </cell>
          <cell r="AZ407">
            <v>0.21216503480894311</v>
          </cell>
        </row>
        <row r="408">
          <cell r="G408">
            <v>2546</v>
          </cell>
          <cell r="I408">
            <v>0.2127865631900949</v>
          </cell>
          <cell r="AX408">
            <v>2546</v>
          </cell>
          <cell r="AZ408">
            <v>0.2127865631900949</v>
          </cell>
        </row>
        <row r="409">
          <cell r="G409">
            <v>2551</v>
          </cell>
          <cell r="I409">
            <v>0.21309472639380908</v>
          </cell>
          <cell r="AX409">
            <v>2551</v>
          </cell>
          <cell r="AZ409">
            <v>0.21309472639380908</v>
          </cell>
        </row>
        <row r="410">
          <cell r="G410">
            <v>2554</v>
          </cell>
          <cell r="I410">
            <v>0.21340288959752327</v>
          </cell>
          <cell r="AX410">
            <v>2554</v>
          </cell>
          <cell r="AZ410">
            <v>0.21340288959752327</v>
          </cell>
        </row>
        <row r="411">
          <cell r="G411">
            <v>2558</v>
          </cell>
          <cell r="I411">
            <v>0.21402441797867505</v>
          </cell>
          <cell r="AX411">
            <v>2558</v>
          </cell>
          <cell r="AZ411">
            <v>0.21402441797867505</v>
          </cell>
        </row>
        <row r="412">
          <cell r="G412">
            <v>2563</v>
          </cell>
          <cell r="I412">
            <v>0.2143646958466156</v>
          </cell>
          <cell r="AX412">
            <v>2563</v>
          </cell>
          <cell r="AZ412">
            <v>0.2143646958466156</v>
          </cell>
        </row>
        <row r="413">
          <cell r="G413">
            <v>2564</v>
          </cell>
          <cell r="I413">
            <v>0.21498622422776739</v>
          </cell>
          <cell r="AX413">
            <v>2564</v>
          </cell>
          <cell r="AZ413">
            <v>0.21498622422776739</v>
          </cell>
        </row>
        <row r="414">
          <cell r="G414">
            <v>2564</v>
          </cell>
          <cell r="I414">
            <v>0.21532650209570794</v>
          </cell>
          <cell r="AX414">
            <v>2564</v>
          </cell>
          <cell r="AZ414">
            <v>0.21532650209570794</v>
          </cell>
        </row>
        <row r="415">
          <cell r="G415">
            <v>2565</v>
          </cell>
          <cell r="I415">
            <v>0.2161482849694519</v>
          </cell>
          <cell r="AX415">
            <v>2565</v>
          </cell>
          <cell r="AZ415">
            <v>0.2161482849694519</v>
          </cell>
        </row>
        <row r="416">
          <cell r="G416">
            <v>2567</v>
          </cell>
          <cell r="I416">
            <v>0.21697006784319586</v>
          </cell>
          <cell r="AX416">
            <v>2567</v>
          </cell>
          <cell r="AZ416">
            <v>0.21697006784319586</v>
          </cell>
        </row>
        <row r="417">
          <cell r="G417">
            <v>2568</v>
          </cell>
          <cell r="I417">
            <v>0.21746313756744223</v>
          </cell>
          <cell r="AX417">
            <v>2568</v>
          </cell>
          <cell r="AZ417">
            <v>0.21746313756744223</v>
          </cell>
        </row>
        <row r="418">
          <cell r="G418">
            <v>2571</v>
          </cell>
          <cell r="I418">
            <v>0.21808466594859402</v>
          </cell>
          <cell r="AX418">
            <v>2571</v>
          </cell>
          <cell r="AZ418">
            <v>0.21808466594859402</v>
          </cell>
        </row>
        <row r="419">
          <cell r="G419">
            <v>2571</v>
          </cell>
          <cell r="I419">
            <v>0.21841107905185853</v>
          </cell>
          <cell r="AX419">
            <v>2571</v>
          </cell>
          <cell r="AZ419">
            <v>0.21841107905185853</v>
          </cell>
        </row>
        <row r="420">
          <cell r="G420">
            <v>2576</v>
          </cell>
          <cell r="I420">
            <v>0.21919137511037032</v>
          </cell>
          <cell r="AX420">
            <v>2576</v>
          </cell>
          <cell r="AZ420">
            <v>0.21919137511037032</v>
          </cell>
        </row>
        <row r="421">
          <cell r="G421">
            <v>2578</v>
          </cell>
          <cell r="I421">
            <v>0.21972642605231019</v>
          </cell>
          <cell r="AX421">
            <v>2578</v>
          </cell>
          <cell r="AZ421">
            <v>0.21972642605231019</v>
          </cell>
        </row>
        <row r="422">
          <cell r="G422">
            <v>2583</v>
          </cell>
          <cell r="I422">
            <v>0.22019458219165808</v>
          </cell>
          <cell r="AX422">
            <v>2583</v>
          </cell>
          <cell r="AZ422">
            <v>0.22019458219165808</v>
          </cell>
        </row>
        <row r="423">
          <cell r="G423">
            <v>2586</v>
          </cell>
          <cell r="I423">
            <v>0.22071151220860274</v>
          </cell>
          <cell r="AX423">
            <v>2586</v>
          </cell>
          <cell r="AZ423">
            <v>0.22071151220860274</v>
          </cell>
        </row>
        <row r="424">
          <cell r="G424">
            <v>2588</v>
          </cell>
          <cell r="I424">
            <v>0.22117966834795064</v>
          </cell>
          <cell r="AX424">
            <v>2588</v>
          </cell>
          <cell r="AZ424">
            <v>0.22117966834795064</v>
          </cell>
        </row>
        <row r="425">
          <cell r="G425">
            <v>2590</v>
          </cell>
          <cell r="I425">
            <v>0.22184377982805317</v>
          </cell>
          <cell r="AX425">
            <v>2590</v>
          </cell>
          <cell r="AZ425">
            <v>0.22184377982805317</v>
          </cell>
        </row>
        <row r="426">
          <cell r="G426">
            <v>2593</v>
          </cell>
          <cell r="I426">
            <v>0.22231193596740106</v>
          </cell>
          <cell r="AX426">
            <v>2593</v>
          </cell>
          <cell r="AZ426">
            <v>0.22231193596740106</v>
          </cell>
        </row>
        <row r="427">
          <cell r="G427">
            <v>2594</v>
          </cell>
          <cell r="I427">
            <v>0.2229760474475036</v>
          </cell>
          <cell r="AX427">
            <v>2594</v>
          </cell>
          <cell r="AZ427">
            <v>0.2229760474475036</v>
          </cell>
        </row>
        <row r="428">
          <cell r="G428">
            <v>2594</v>
          </cell>
          <cell r="I428">
            <v>0.22344420358685149</v>
          </cell>
          <cell r="AX428">
            <v>2594</v>
          </cell>
          <cell r="AZ428">
            <v>0.22344420358685149</v>
          </cell>
        </row>
        <row r="429">
          <cell r="G429">
            <v>2595</v>
          </cell>
          <cell r="I429">
            <v>0.22396113360379616</v>
          </cell>
          <cell r="AX429">
            <v>2595</v>
          </cell>
          <cell r="AZ429">
            <v>0.22396113360379616</v>
          </cell>
        </row>
        <row r="430">
          <cell r="G430">
            <v>2597</v>
          </cell>
          <cell r="I430">
            <v>0.22442928974314405</v>
          </cell>
          <cell r="AX430">
            <v>2597</v>
          </cell>
          <cell r="AZ430">
            <v>0.22442928974314405</v>
          </cell>
        </row>
        <row r="431">
          <cell r="G431">
            <v>2598</v>
          </cell>
          <cell r="I431">
            <v>0.22489744588249194</v>
          </cell>
          <cell r="AX431">
            <v>2598</v>
          </cell>
          <cell r="AZ431">
            <v>0.22489744588249194</v>
          </cell>
        </row>
        <row r="432">
          <cell r="G432">
            <v>2599</v>
          </cell>
          <cell r="I432">
            <v>0.22536560202183983</v>
          </cell>
          <cell r="AX432">
            <v>2599</v>
          </cell>
          <cell r="AZ432">
            <v>0.22536560202183983</v>
          </cell>
        </row>
        <row r="433">
          <cell r="G433">
            <v>2603</v>
          </cell>
          <cell r="I433">
            <v>0.22595082406572367</v>
          </cell>
          <cell r="AX433">
            <v>2603</v>
          </cell>
          <cell r="AZ433">
            <v>0.22595082406572367</v>
          </cell>
        </row>
        <row r="434">
          <cell r="G434">
            <v>2605</v>
          </cell>
          <cell r="I434">
            <v>0.22655803627125648</v>
          </cell>
          <cell r="AX434">
            <v>2605</v>
          </cell>
          <cell r="AZ434">
            <v>0.22655803627125648</v>
          </cell>
        </row>
        <row r="435">
          <cell r="G435">
            <v>2607</v>
          </cell>
          <cell r="I435">
            <v>0.22680457113337968</v>
          </cell>
          <cell r="AX435">
            <v>2607</v>
          </cell>
          <cell r="AZ435">
            <v>0.22680457113337968</v>
          </cell>
        </row>
        <row r="436">
          <cell r="G436">
            <v>2608</v>
          </cell>
          <cell r="I436">
            <v>0.22728388357174598</v>
          </cell>
          <cell r="AX436">
            <v>2608</v>
          </cell>
          <cell r="AZ436">
            <v>0.22728388357174598</v>
          </cell>
        </row>
        <row r="437">
          <cell r="G437">
            <v>2608</v>
          </cell>
          <cell r="I437">
            <v>0.22757151832543596</v>
          </cell>
          <cell r="AX437">
            <v>2608</v>
          </cell>
          <cell r="AZ437">
            <v>0.22757151832543596</v>
          </cell>
        </row>
        <row r="438">
          <cell r="G438">
            <v>2610</v>
          </cell>
          <cell r="I438">
            <v>0.22797712180554777</v>
          </cell>
          <cell r="AX438">
            <v>2610</v>
          </cell>
          <cell r="AZ438">
            <v>0.22797712180554777</v>
          </cell>
        </row>
        <row r="439">
          <cell r="G439">
            <v>2610</v>
          </cell>
          <cell r="I439">
            <v>0.22824751696036927</v>
          </cell>
          <cell r="AX439">
            <v>2610</v>
          </cell>
          <cell r="AZ439">
            <v>0.22824751696036927</v>
          </cell>
        </row>
        <row r="440">
          <cell r="G440">
            <v>2610</v>
          </cell>
          <cell r="I440">
            <v>0.22849405182249247</v>
          </cell>
          <cell r="AX440">
            <v>2610</v>
          </cell>
          <cell r="AZ440">
            <v>0.22849405182249247</v>
          </cell>
        </row>
        <row r="441">
          <cell r="G441">
            <v>2612</v>
          </cell>
          <cell r="I441">
            <v>0.22889965530260428</v>
          </cell>
          <cell r="AX441">
            <v>2612</v>
          </cell>
          <cell r="AZ441">
            <v>0.22889965530260428</v>
          </cell>
        </row>
        <row r="442">
          <cell r="G442">
            <v>2612</v>
          </cell>
          <cell r="I442">
            <v>0.22918729005629426</v>
          </cell>
          <cell r="AX442">
            <v>2612</v>
          </cell>
          <cell r="AZ442">
            <v>0.22918729005629426</v>
          </cell>
        </row>
        <row r="443">
          <cell r="G443">
            <v>2612</v>
          </cell>
          <cell r="I443">
            <v>0.22943382491841746</v>
          </cell>
          <cell r="AX443">
            <v>2612</v>
          </cell>
          <cell r="AZ443">
            <v>0.22943382491841746</v>
          </cell>
        </row>
        <row r="444">
          <cell r="G444">
            <v>2613</v>
          </cell>
          <cell r="I444">
            <v>0.23004576619097156</v>
          </cell>
          <cell r="AX444">
            <v>2613</v>
          </cell>
          <cell r="AZ444">
            <v>0.23004576619097156</v>
          </cell>
        </row>
        <row r="445">
          <cell r="G445">
            <v>2614</v>
          </cell>
          <cell r="I445">
            <v>0.23029230105309476</v>
          </cell>
          <cell r="AX445">
            <v>2614</v>
          </cell>
          <cell r="AZ445">
            <v>0.23029230105309476</v>
          </cell>
        </row>
        <row r="446">
          <cell r="G446">
            <v>2615</v>
          </cell>
          <cell r="I446">
            <v>0.2305645233474472</v>
          </cell>
          <cell r="AX446">
            <v>2615</v>
          </cell>
          <cell r="AZ446">
            <v>0.2305645233474472</v>
          </cell>
        </row>
        <row r="447">
          <cell r="G447">
            <v>2615</v>
          </cell>
          <cell r="I447">
            <v>0.2308110582095704</v>
          </cell>
          <cell r="AX447">
            <v>2615</v>
          </cell>
          <cell r="AZ447">
            <v>0.2308110582095704</v>
          </cell>
        </row>
        <row r="448">
          <cell r="G448">
            <v>2616</v>
          </cell>
          <cell r="I448">
            <v>0.23108328050392285</v>
          </cell>
          <cell r="AX448">
            <v>2616</v>
          </cell>
          <cell r="AZ448">
            <v>0.23108328050392285</v>
          </cell>
        </row>
        <row r="449">
          <cell r="G449">
            <v>2617</v>
          </cell>
          <cell r="I449">
            <v>0.23148888398403467</v>
          </cell>
          <cell r="AX449">
            <v>2617</v>
          </cell>
          <cell r="AZ449">
            <v>0.23148888398403467</v>
          </cell>
        </row>
        <row r="450">
          <cell r="G450">
            <v>2617</v>
          </cell>
          <cell r="I450">
            <v>0.23173541884615786</v>
          </cell>
          <cell r="AX450">
            <v>2617</v>
          </cell>
          <cell r="AZ450">
            <v>0.23173541884615786</v>
          </cell>
        </row>
        <row r="451">
          <cell r="G451">
            <v>2618</v>
          </cell>
          <cell r="I451">
            <v>0.23202559009943199</v>
          </cell>
          <cell r="AX451">
            <v>2618</v>
          </cell>
          <cell r="AZ451">
            <v>0.23202559009943199</v>
          </cell>
        </row>
        <row r="452">
          <cell r="G452">
            <v>2619</v>
          </cell>
          <cell r="I452">
            <v>0.23251865982367836</v>
          </cell>
          <cell r="AX452">
            <v>2619</v>
          </cell>
          <cell r="AZ452">
            <v>0.23251865982367836</v>
          </cell>
        </row>
        <row r="453">
          <cell r="G453">
            <v>2620</v>
          </cell>
          <cell r="I453">
            <v>0.23315044168196267</v>
          </cell>
          <cell r="AX453">
            <v>2620</v>
          </cell>
          <cell r="AZ453">
            <v>0.23315044168196267</v>
          </cell>
        </row>
        <row r="454">
          <cell r="G454">
            <v>2621</v>
          </cell>
          <cell r="I454">
            <v>0.23351339757584619</v>
          </cell>
          <cell r="AX454">
            <v>2621</v>
          </cell>
          <cell r="AZ454">
            <v>0.23351339757584619</v>
          </cell>
        </row>
        <row r="455">
          <cell r="G455">
            <v>2621</v>
          </cell>
          <cell r="I455">
            <v>0.23381197367096268</v>
          </cell>
          <cell r="AX455">
            <v>2621</v>
          </cell>
          <cell r="AZ455">
            <v>0.23381197367096268</v>
          </cell>
        </row>
        <row r="456">
          <cell r="G456">
            <v>2621</v>
          </cell>
          <cell r="I456">
            <v>0.23410214492423681</v>
          </cell>
          <cell r="AX456">
            <v>2621</v>
          </cell>
          <cell r="AZ456">
            <v>0.23410214492423681</v>
          </cell>
        </row>
        <row r="457">
          <cell r="G457">
            <v>2621</v>
          </cell>
          <cell r="I457">
            <v>0.23437254007905831</v>
          </cell>
          <cell r="AX457">
            <v>2621</v>
          </cell>
          <cell r="AZ457">
            <v>0.23437254007905831</v>
          </cell>
        </row>
        <row r="458">
          <cell r="G458">
            <v>2621</v>
          </cell>
          <cell r="I458">
            <v>0.2346190749411815</v>
          </cell>
          <cell r="AX458">
            <v>2621</v>
          </cell>
          <cell r="AZ458">
            <v>0.2346190749411815</v>
          </cell>
        </row>
        <row r="459">
          <cell r="G459">
            <v>2622</v>
          </cell>
          <cell r="I459">
            <v>0.23489129723553395</v>
          </cell>
          <cell r="AX459">
            <v>2622</v>
          </cell>
          <cell r="AZ459">
            <v>0.23489129723553395</v>
          </cell>
        </row>
        <row r="460">
          <cell r="G460">
            <v>2622</v>
          </cell>
          <cell r="I460">
            <v>0.23513783209765715</v>
          </cell>
          <cell r="AX460">
            <v>2622</v>
          </cell>
          <cell r="AZ460">
            <v>0.23513783209765715</v>
          </cell>
        </row>
        <row r="461">
          <cell r="G461">
            <v>2625</v>
          </cell>
          <cell r="I461">
            <v>0.23538436695978035</v>
          </cell>
          <cell r="AX461">
            <v>2625</v>
          </cell>
          <cell r="AZ461">
            <v>0.23538436695978035</v>
          </cell>
        </row>
        <row r="462">
          <cell r="G462">
            <v>2626</v>
          </cell>
          <cell r="I462">
            <v>0.23578246841993569</v>
          </cell>
          <cell r="AX462">
            <v>2626</v>
          </cell>
          <cell r="AZ462">
            <v>0.23578246841993569</v>
          </cell>
        </row>
        <row r="463">
          <cell r="G463">
            <v>2627</v>
          </cell>
          <cell r="I463">
            <v>0.23605286357475719</v>
          </cell>
          <cell r="AX463">
            <v>2627</v>
          </cell>
          <cell r="AZ463">
            <v>0.23605286357475719</v>
          </cell>
        </row>
        <row r="464">
          <cell r="G464">
            <v>2627</v>
          </cell>
          <cell r="I464">
            <v>0.23667589665905212</v>
          </cell>
          <cell r="AX464">
            <v>2627</v>
          </cell>
          <cell r="AZ464">
            <v>0.23667589665905212</v>
          </cell>
        </row>
        <row r="465">
          <cell r="G465">
            <v>2628</v>
          </cell>
          <cell r="I465">
            <v>0.23708150013916393</v>
          </cell>
          <cell r="AX465">
            <v>2628</v>
          </cell>
          <cell r="AZ465">
            <v>0.23708150013916393</v>
          </cell>
        </row>
        <row r="466">
          <cell r="G466">
            <v>2629</v>
          </cell>
          <cell r="I466">
            <v>0.23735372243351638</v>
          </cell>
          <cell r="AX466">
            <v>2629</v>
          </cell>
          <cell r="AZ466">
            <v>0.23735372243351638</v>
          </cell>
        </row>
        <row r="467">
          <cell r="G467">
            <v>2630</v>
          </cell>
          <cell r="I467">
            <v>0.23784679215776275</v>
          </cell>
          <cell r="AX467">
            <v>2630</v>
          </cell>
          <cell r="AZ467">
            <v>0.23784679215776275</v>
          </cell>
        </row>
        <row r="468">
          <cell r="G468">
            <v>2630</v>
          </cell>
          <cell r="I468">
            <v>0.23820734052661724</v>
          </cell>
          <cell r="AX468">
            <v>2630</v>
          </cell>
          <cell r="AZ468">
            <v>0.23820734052661724</v>
          </cell>
        </row>
        <row r="469">
          <cell r="G469">
            <v>2630</v>
          </cell>
          <cell r="I469">
            <v>0.23858351631240116</v>
          </cell>
          <cell r="AX469">
            <v>2630</v>
          </cell>
          <cell r="AZ469">
            <v>0.23858351631240116</v>
          </cell>
        </row>
        <row r="470">
          <cell r="G470">
            <v>2634</v>
          </cell>
          <cell r="I470">
            <v>0.23906375306841252</v>
          </cell>
          <cell r="AX470">
            <v>2634</v>
          </cell>
          <cell r="AZ470">
            <v>0.23906375306841252</v>
          </cell>
        </row>
        <row r="471">
          <cell r="G471">
            <v>2634</v>
          </cell>
          <cell r="I471">
            <v>0.23954398982442388</v>
          </cell>
          <cell r="AX471">
            <v>2634</v>
          </cell>
          <cell r="AZ471">
            <v>0.23954398982442388</v>
          </cell>
        </row>
        <row r="472">
          <cell r="G472">
            <v>2635</v>
          </cell>
          <cell r="I472">
            <v>0.23983162457811386</v>
          </cell>
          <cell r="AX472">
            <v>2635</v>
          </cell>
          <cell r="AZ472">
            <v>0.23983162457811386</v>
          </cell>
        </row>
        <row r="473">
          <cell r="G473">
            <v>2635</v>
          </cell>
          <cell r="I473">
            <v>0.24031523616831768</v>
          </cell>
          <cell r="AX473">
            <v>2635</v>
          </cell>
          <cell r="AZ473">
            <v>0.24031523616831768</v>
          </cell>
        </row>
        <row r="474">
          <cell r="G474">
            <v>2636</v>
          </cell>
          <cell r="I474">
            <v>0.24064394931781527</v>
          </cell>
          <cell r="AX474">
            <v>2636</v>
          </cell>
          <cell r="AZ474">
            <v>0.24064394931781527</v>
          </cell>
        </row>
        <row r="475">
          <cell r="G475">
            <v>2636</v>
          </cell>
          <cell r="I475">
            <v>0.24100892581306244</v>
          </cell>
          <cell r="AX475">
            <v>2636</v>
          </cell>
          <cell r="AZ475">
            <v>0.24100892581306244</v>
          </cell>
        </row>
        <row r="476">
          <cell r="G476">
            <v>2637</v>
          </cell>
          <cell r="I476">
            <v>0.24139311951702336</v>
          </cell>
          <cell r="AX476">
            <v>2637</v>
          </cell>
          <cell r="AZ476">
            <v>0.24139311951702336</v>
          </cell>
        </row>
        <row r="477">
          <cell r="G477">
            <v>2639</v>
          </cell>
          <cell r="I477">
            <v>0.24177731322098428</v>
          </cell>
          <cell r="AX477">
            <v>2639</v>
          </cell>
          <cell r="AZ477">
            <v>0.24177731322098428</v>
          </cell>
        </row>
        <row r="478">
          <cell r="G478">
            <v>2640</v>
          </cell>
          <cell r="I478">
            <v>0.2422152893144327</v>
          </cell>
          <cell r="AX478">
            <v>2640</v>
          </cell>
          <cell r="AZ478">
            <v>0.2422152893144327</v>
          </cell>
        </row>
        <row r="479">
          <cell r="G479">
            <v>2640</v>
          </cell>
          <cell r="I479">
            <v>0.24265326540788112</v>
          </cell>
          <cell r="AX479">
            <v>2640</v>
          </cell>
          <cell r="AZ479">
            <v>0.24265326540788112</v>
          </cell>
        </row>
        <row r="480">
          <cell r="G480">
            <v>2642</v>
          </cell>
          <cell r="I480">
            <v>0.24313350216389248</v>
          </cell>
          <cell r="AX480">
            <v>2642</v>
          </cell>
          <cell r="AZ480">
            <v>0.24313350216389248</v>
          </cell>
        </row>
        <row r="481">
          <cell r="G481">
            <v>2642</v>
          </cell>
          <cell r="I481">
            <v>0.24355772097146081</v>
          </cell>
          <cell r="AX481">
            <v>2642</v>
          </cell>
          <cell r="AZ481">
            <v>0.24355772097146081</v>
          </cell>
        </row>
        <row r="482">
          <cell r="G482">
            <v>2643</v>
          </cell>
          <cell r="I482">
            <v>0.24420470033149078</v>
          </cell>
          <cell r="AX482">
            <v>2643</v>
          </cell>
          <cell r="AZ482">
            <v>0.24420470033149078</v>
          </cell>
        </row>
        <row r="483">
          <cell r="G483">
            <v>2643</v>
          </cell>
          <cell r="I483">
            <v>0.24456967682673794</v>
          </cell>
          <cell r="AX483">
            <v>2643</v>
          </cell>
          <cell r="AZ483">
            <v>0.24456967682673794</v>
          </cell>
        </row>
        <row r="484">
          <cell r="G484">
            <v>2643</v>
          </cell>
          <cell r="I484">
            <v>0.24493465332198511</v>
          </cell>
          <cell r="AX484">
            <v>2643</v>
          </cell>
          <cell r="AZ484">
            <v>0.24493465332198511</v>
          </cell>
        </row>
        <row r="485">
          <cell r="G485">
            <v>2645</v>
          </cell>
          <cell r="I485">
            <v>0.24535003737252731</v>
          </cell>
          <cell r="AX485">
            <v>2645</v>
          </cell>
          <cell r="AZ485">
            <v>0.24535003737252731</v>
          </cell>
        </row>
        <row r="486">
          <cell r="G486">
            <v>2645</v>
          </cell>
          <cell r="I486">
            <v>0.24583667986477659</v>
          </cell>
          <cell r="AX486">
            <v>2645</v>
          </cell>
          <cell r="AZ486">
            <v>0.24583667986477659</v>
          </cell>
        </row>
        <row r="487">
          <cell r="G487">
            <v>2645</v>
          </cell>
          <cell r="I487">
            <v>0.24622087356873751</v>
          </cell>
          <cell r="AX487">
            <v>2645</v>
          </cell>
          <cell r="AZ487">
            <v>0.24622087356873751</v>
          </cell>
        </row>
        <row r="488">
          <cell r="G488">
            <v>2645</v>
          </cell>
          <cell r="I488">
            <v>0.24658585006398467</v>
          </cell>
          <cell r="AX488">
            <v>2645</v>
          </cell>
          <cell r="AZ488">
            <v>0.24658585006398467</v>
          </cell>
        </row>
        <row r="489">
          <cell r="G489">
            <v>2647</v>
          </cell>
          <cell r="I489">
            <v>0.24706608681999603</v>
          </cell>
          <cell r="AX489">
            <v>2647</v>
          </cell>
          <cell r="AZ489">
            <v>0.24706608681999603</v>
          </cell>
        </row>
        <row r="490">
          <cell r="G490">
            <v>2647</v>
          </cell>
          <cell r="I490">
            <v>0.24749030562756436</v>
          </cell>
          <cell r="AX490">
            <v>2647</v>
          </cell>
          <cell r="AZ490">
            <v>0.24749030562756436</v>
          </cell>
        </row>
        <row r="491">
          <cell r="G491">
            <v>2651</v>
          </cell>
          <cell r="I491">
            <v>0.24792828172101278</v>
          </cell>
          <cell r="AX491">
            <v>2651</v>
          </cell>
          <cell r="AZ491">
            <v>0.24792828172101278</v>
          </cell>
        </row>
        <row r="492">
          <cell r="G492">
            <v>2652</v>
          </cell>
          <cell r="I492">
            <v>0.2483124754249737</v>
          </cell>
          <cell r="AX492">
            <v>2652</v>
          </cell>
          <cell r="AZ492">
            <v>0.2483124754249737</v>
          </cell>
        </row>
        <row r="493">
          <cell r="G493">
            <v>2657</v>
          </cell>
          <cell r="I493">
            <v>0.24875045151842212</v>
          </cell>
          <cell r="AX493">
            <v>2657</v>
          </cell>
          <cell r="AZ493">
            <v>0.24875045151842212</v>
          </cell>
        </row>
        <row r="494">
          <cell r="G494">
            <v>2658</v>
          </cell>
          <cell r="I494">
            <v>0.24913464522238304</v>
          </cell>
          <cell r="AX494">
            <v>2658</v>
          </cell>
          <cell r="AZ494">
            <v>0.24913464522238304</v>
          </cell>
        </row>
        <row r="495">
          <cell r="G495">
            <v>2665</v>
          </cell>
          <cell r="I495">
            <v>0.24966088290305596</v>
          </cell>
          <cell r="AX495">
            <v>2665</v>
          </cell>
          <cell r="AZ495">
            <v>0.24966088290305596</v>
          </cell>
        </row>
        <row r="496">
          <cell r="G496">
            <v>2671</v>
          </cell>
          <cell r="I496">
            <v>0.25057559194376816</v>
          </cell>
          <cell r="AX496">
            <v>2671</v>
          </cell>
          <cell r="AZ496">
            <v>0.25057559194376816</v>
          </cell>
        </row>
        <row r="497">
          <cell r="G497">
            <v>2671</v>
          </cell>
          <cell r="I497">
            <v>0.25097958324194092</v>
          </cell>
          <cell r="AX497">
            <v>2671</v>
          </cell>
          <cell r="AZ497">
            <v>0.25097958324194092</v>
          </cell>
        </row>
        <row r="498">
          <cell r="G498">
            <v>2672</v>
          </cell>
          <cell r="I498">
            <v>0.25134546255907397</v>
          </cell>
          <cell r="AX498">
            <v>2672</v>
          </cell>
          <cell r="AZ498">
            <v>0.25134546255907397</v>
          </cell>
        </row>
        <row r="499">
          <cell r="G499">
            <v>2673</v>
          </cell>
          <cell r="I499">
            <v>0.25185508401789486</v>
          </cell>
          <cell r="AX499">
            <v>2673</v>
          </cell>
          <cell r="AZ499">
            <v>0.25185508401789486</v>
          </cell>
        </row>
        <row r="500">
          <cell r="G500">
            <v>2674</v>
          </cell>
          <cell r="I500">
            <v>0.25276979305860703</v>
          </cell>
          <cell r="AX500">
            <v>2674</v>
          </cell>
          <cell r="AZ500">
            <v>0.25276979305860703</v>
          </cell>
        </row>
        <row r="501">
          <cell r="G501">
            <v>2676</v>
          </cell>
          <cell r="I501">
            <v>0.25323844360041625</v>
          </cell>
          <cell r="AX501">
            <v>2676</v>
          </cell>
          <cell r="AZ501">
            <v>0.25323844360041625</v>
          </cell>
        </row>
        <row r="502">
          <cell r="G502">
            <v>2676</v>
          </cell>
          <cell r="I502">
            <v>0.25358145142977362</v>
          </cell>
          <cell r="AX502">
            <v>2676</v>
          </cell>
          <cell r="AZ502">
            <v>0.25358145142977362</v>
          </cell>
        </row>
        <row r="503">
          <cell r="G503">
            <v>2680</v>
          </cell>
          <cell r="I503">
            <v>0.25479750951853752</v>
          </cell>
          <cell r="AX503">
            <v>2680</v>
          </cell>
          <cell r="AZ503">
            <v>0.25479750951853752</v>
          </cell>
        </row>
        <row r="504">
          <cell r="G504">
            <v>2680</v>
          </cell>
          <cell r="I504">
            <v>0.25507192438032711</v>
          </cell>
          <cell r="AX504">
            <v>2680</v>
          </cell>
          <cell r="AZ504">
            <v>0.25507192438032711</v>
          </cell>
        </row>
        <row r="505">
          <cell r="G505">
            <v>2681</v>
          </cell>
          <cell r="I505">
            <v>0.25545067965721358</v>
          </cell>
          <cell r="AX505">
            <v>2681</v>
          </cell>
          <cell r="AZ505">
            <v>0.25545067965721358</v>
          </cell>
        </row>
        <row r="506">
          <cell r="G506">
            <v>2681</v>
          </cell>
          <cell r="I506">
            <v>0.25575368387872272</v>
          </cell>
          <cell r="AX506">
            <v>2681</v>
          </cell>
          <cell r="AZ506">
            <v>0.25575368387872272</v>
          </cell>
        </row>
        <row r="507">
          <cell r="G507">
            <v>2681</v>
          </cell>
          <cell r="I507">
            <v>0.2560280987405123</v>
          </cell>
          <cell r="AX507">
            <v>2681</v>
          </cell>
          <cell r="AZ507">
            <v>0.2560280987405123</v>
          </cell>
        </row>
        <row r="508">
          <cell r="G508">
            <v>2682</v>
          </cell>
          <cell r="I508">
            <v>0.25639397805764536</v>
          </cell>
          <cell r="AX508">
            <v>2682</v>
          </cell>
          <cell r="AZ508">
            <v>0.25639397805764536</v>
          </cell>
        </row>
        <row r="509">
          <cell r="G509">
            <v>2684</v>
          </cell>
          <cell r="I509">
            <v>0.25690359951646624</v>
          </cell>
          <cell r="AX509">
            <v>2684</v>
          </cell>
          <cell r="AZ509">
            <v>0.25690359951646624</v>
          </cell>
        </row>
        <row r="510">
          <cell r="G510">
            <v>2684</v>
          </cell>
          <cell r="I510">
            <v>0.25724336148618626</v>
          </cell>
          <cell r="AX510">
            <v>2684</v>
          </cell>
          <cell r="AZ510">
            <v>0.25724336148618626</v>
          </cell>
        </row>
        <row r="511">
          <cell r="G511">
            <v>2685</v>
          </cell>
          <cell r="I511">
            <v>0.25760924080331932</v>
          </cell>
          <cell r="AX511">
            <v>2685</v>
          </cell>
          <cell r="AZ511">
            <v>0.25760924080331932</v>
          </cell>
        </row>
        <row r="512">
          <cell r="G512">
            <v>2685</v>
          </cell>
          <cell r="I512">
            <v>0.25795224863267668</v>
          </cell>
          <cell r="AX512">
            <v>2685</v>
          </cell>
          <cell r="AZ512">
            <v>0.25795224863267668</v>
          </cell>
        </row>
        <row r="513">
          <cell r="G513">
            <v>2689</v>
          </cell>
          <cell r="I513">
            <v>0.25831812794980974</v>
          </cell>
          <cell r="AX513">
            <v>2689</v>
          </cell>
          <cell r="AZ513">
            <v>0.25831812794980974</v>
          </cell>
        </row>
        <row r="514">
          <cell r="G514">
            <v>2689</v>
          </cell>
          <cell r="I514">
            <v>0.25904810243606324</v>
          </cell>
          <cell r="AX514">
            <v>2689</v>
          </cell>
          <cell r="AZ514">
            <v>0.25904810243606324</v>
          </cell>
        </row>
        <row r="515">
          <cell r="G515">
            <v>2691</v>
          </cell>
          <cell r="I515">
            <v>0.2594139817531963</v>
          </cell>
          <cell r="AX515">
            <v>2691</v>
          </cell>
          <cell r="AZ515">
            <v>0.2594139817531963</v>
          </cell>
        </row>
        <row r="516">
          <cell r="G516">
            <v>2692</v>
          </cell>
          <cell r="I516">
            <v>0.25986848808546004</v>
          </cell>
          <cell r="AX516">
            <v>2692</v>
          </cell>
          <cell r="AZ516">
            <v>0.25986848808546004</v>
          </cell>
        </row>
        <row r="517">
          <cell r="G517">
            <v>2692</v>
          </cell>
          <cell r="I517">
            <v>0.2602114959148174</v>
          </cell>
          <cell r="AX517">
            <v>2692</v>
          </cell>
          <cell r="AZ517">
            <v>0.2602114959148174</v>
          </cell>
        </row>
        <row r="518">
          <cell r="G518">
            <v>2700</v>
          </cell>
          <cell r="I518">
            <v>0.26094147040107091</v>
          </cell>
          <cell r="AX518">
            <v>2700</v>
          </cell>
          <cell r="AZ518">
            <v>0.26094147040107091</v>
          </cell>
        </row>
        <row r="519">
          <cell r="G519">
            <v>2728</v>
          </cell>
          <cell r="I519">
            <v>0.26148488319333479</v>
          </cell>
          <cell r="AX519">
            <v>2728</v>
          </cell>
          <cell r="AZ519">
            <v>0.26148488319333479</v>
          </cell>
        </row>
        <row r="520">
          <cell r="G520">
            <v>2743</v>
          </cell>
          <cell r="I520">
            <v>0.26202829598559868</v>
          </cell>
          <cell r="AX520">
            <v>2743</v>
          </cell>
          <cell r="AZ520">
            <v>0.26202829598559868</v>
          </cell>
        </row>
        <row r="521">
          <cell r="G521">
            <v>2747</v>
          </cell>
          <cell r="I521">
            <v>0.26246302621940976</v>
          </cell>
          <cell r="AX521">
            <v>2747</v>
          </cell>
          <cell r="AZ521">
            <v>0.26246302621940976</v>
          </cell>
        </row>
        <row r="522">
          <cell r="G522">
            <v>2749</v>
          </cell>
          <cell r="I522">
            <v>0.2631875622785888</v>
          </cell>
          <cell r="AX522">
            <v>2749</v>
          </cell>
          <cell r="AZ522">
            <v>0.2631875622785888</v>
          </cell>
        </row>
        <row r="523">
          <cell r="G523">
            <v>2749</v>
          </cell>
          <cell r="I523">
            <v>0.26362229251239988</v>
          </cell>
          <cell r="AX523">
            <v>2749</v>
          </cell>
          <cell r="AZ523">
            <v>0.26362229251239988</v>
          </cell>
        </row>
        <row r="524">
          <cell r="G524">
            <v>2750</v>
          </cell>
          <cell r="I524">
            <v>0.26387499665740993</v>
          </cell>
          <cell r="AX524">
            <v>2750</v>
          </cell>
          <cell r="AZ524">
            <v>0.26387499665740993</v>
          </cell>
        </row>
        <row r="525">
          <cell r="G525">
            <v>2753</v>
          </cell>
          <cell r="I525">
            <v>0.26441840944967382</v>
          </cell>
          <cell r="AX525">
            <v>2753</v>
          </cell>
          <cell r="AZ525">
            <v>0.26441840944967382</v>
          </cell>
        </row>
        <row r="526">
          <cell r="G526">
            <v>2754</v>
          </cell>
          <cell r="I526">
            <v>0.26496182224193771</v>
          </cell>
          <cell r="AX526">
            <v>2754</v>
          </cell>
          <cell r="AZ526">
            <v>0.26496182224193771</v>
          </cell>
        </row>
        <row r="527">
          <cell r="G527">
            <v>2755</v>
          </cell>
          <cell r="I527">
            <v>0.26539655247574878</v>
          </cell>
          <cell r="AX527">
            <v>2755</v>
          </cell>
          <cell r="AZ527">
            <v>0.26539655247574878</v>
          </cell>
        </row>
        <row r="528">
          <cell r="G528">
            <v>2757</v>
          </cell>
          <cell r="I528">
            <v>0.26567556743000453</v>
          </cell>
          <cell r="AX528">
            <v>2757</v>
          </cell>
          <cell r="AZ528">
            <v>0.26567556743000453</v>
          </cell>
        </row>
        <row r="529">
          <cell r="G529">
            <v>2758</v>
          </cell>
          <cell r="I529">
            <v>0.26592827157501459</v>
          </cell>
          <cell r="AX529">
            <v>2758</v>
          </cell>
          <cell r="AZ529">
            <v>0.26592827157501459</v>
          </cell>
        </row>
        <row r="530">
          <cell r="G530">
            <v>2760</v>
          </cell>
          <cell r="I530">
            <v>0.26620728652927034</v>
          </cell>
          <cell r="AX530">
            <v>2760</v>
          </cell>
          <cell r="AZ530">
            <v>0.26620728652927034</v>
          </cell>
        </row>
        <row r="531">
          <cell r="G531">
            <v>2853</v>
          </cell>
          <cell r="I531">
            <v>0.26664947579151954</v>
          </cell>
          <cell r="AX531">
            <v>2853</v>
          </cell>
          <cell r="AZ531">
            <v>0.26664947579151954</v>
          </cell>
        </row>
        <row r="532">
          <cell r="G532">
            <v>2858</v>
          </cell>
          <cell r="I532">
            <v>0.26709166505376875</v>
          </cell>
          <cell r="AX532">
            <v>2858</v>
          </cell>
          <cell r="AZ532">
            <v>0.26709166505376875</v>
          </cell>
        </row>
        <row r="533">
          <cell r="G533">
            <v>2858</v>
          </cell>
          <cell r="I533">
            <v>0.26753385431601795</v>
          </cell>
          <cell r="AX533">
            <v>2858</v>
          </cell>
          <cell r="AZ533">
            <v>0.26753385431601795</v>
          </cell>
        </row>
        <row r="534">
          <cell r="G534">
            <v>2859</v>
          </cell>
          <cell r="I534">
            <v>0.26797604357826715</v>
          </cell>
          <cell r="AX534">
            <v>2859</v>
          </cell>
          <cell r="AZ534">
            <v>0.26797604357826715</v>
          </cell>
        </row>
        <row r="535">
          <cell r="G535">
            <v>2859</v>
          </cell>
          <cell r="I535">
            <v>0.26841823284051636</v>
          </cell>
          <cell r="AX535">
            <v>2859</v>
          </cell>
          <cell r="AZ535">
            <v>0.26841823284051636</v>
          </cell>
        </row>
        <row r="536">
          <cell r="G536">
            <v>2860</v>
          </cell>
          <cell r="I536">
            <v>0.26886042210276556</v>
          </cell>
          <cell r="AX536">
            <v>2860</v>
          </cell>
          <cell r="AZ536">
            <v>0.26886042210276556</v>
          </cell>
        </row>
        <row r="537">
          <cell r="G537">
            <v>2861</v>
          </cell>
          <cell r="I537">
            <v>0.26930261136501477</v>
          </cell>
          <cell r="AX537">
            <v>2861</v>
          </cell>
          <cell r="AZ537">
            <v>0.26930261136501477</v>
          </cell>
        </row>
        <row r="538">
          <cell r="G538">
            <v>2862</v>
          </cell>
          <cell r="I538">
            <v>0.26974480062726397</v>
          </cell>
          <cell r="AX538">
            <v>2862</v>
          </cell>
          <cell r="AZ538">
            <v>0.26974480062726397</v>
          </cell>
        </row>
        <row r="539">
          <cell r="G539">
            <v>2863</v>
          </cell>
          <cell r="I539">
            <v>0.27021858865551901</v>
          </cell>
          <cell r="AX539">
            <v>2863</v>
          </cell>
          <cell r="AZ539">
            <v>0.27021858865551901</v>
          </cell>
        </row>
        <row r="540">
          <cell r="G540">
            <v>2863</v>
          </cell>
          <cell r="I540">
            <v>0.27066077791776821</v>
          </cell>
          <cell r="AX540">
            <v>2863</v>
          </cell>
          <cell r="AZ540">
            <v>0.27066077791776821</v>
          </cell>
        </row>
        <row r="541">
          <cell r="G541">
            <v>2865</v>
          </cell>
          <cell r="I541">
            <v>0.27110296718001742</v>
          </cell>
          <cell r="AX541">
            <v>2865</v>
          </cell>
          <cell r="AZ541">
            <v>0.27110296718001742</v>
          </cell>
        </row>
        <row r="542">
          <cell r="G542">
            <v>2865</v>
          </cell>
          <cell r="I542">
            <v>0.27154515644226662</v>
          </cell>
          <cell r="AX542">
            <v>2865</v>
          </cell>
          <cell r="AZ542">
            <v>0.27154515644226662</v>
          </cell>
        </row>
        <row r="543">
          <cell r="G543">
            <v>2869</v>
          </cell>
          <cell r="I543">
            <v>0.27192978006141127</v>
          </cell>
          <cell r="AX543">
            <v>2869</v>
          </cell>
          <cell r="AZ543">
            <v>0.27192978006141127</v>
          </cell>
        </row>
        <row r="544">
          <cell r="G544">
            <v>2869</v>
          </cell>
          <cell r="I544">
            <v>0.27231440368055593</v>
          </cell>
          <cell r="AX544">
            <v>2869</v>
          </cell>
          <cell r="AZ544">
            <v>0.27231440368055593</v>
          </cell>
        </row>
        <row r="545">
          <cell r="G545">
            <v>2871</v>
          </cell>
          <cell r="I545">
            <v>0.27269902729970058</v>
          </cell>
          <cell r="AX545">
            <v>2871</v>
          </cell>
          <cell r="AZ545">
            <v>0.27269902729970058</v>
          </cell>
        </row>
        <row r="546">
          <cell r="G546">
            <v>2872</v>
          </cell>
          <cell r="I546">
            <v>0.27317281532795562</v>
          </cell>
          <cell r="AX546">
            <v>2872</v>
          </cell>
          <cell r="AZ546">
            <v>0.27317281532795562</v>
          </cell>
        </row>
        <row r="547">
          <cell r="G547">
            <v>2885</v>
          </cell>
          <cell r="I547">
            <v>0.27361500459020482</v>
          </cell>
          <cell r="AX547">
            <v>2885</v>
          </cell>
          <cell r="AZ547">
            <v>0.27361500459020482</v>
          </cell>
        </row>
        <row r="548">
          <cell r="G548">
            <v>2901</v>
          </cell>
          <cell r="I548">
            <v>0.27433599384911789</v>
          </cell>
          <cell r="AX548">
            <v>2901</v>
          </cell>
          <cell r="AZ548">
            <v>0.27433599384911789</v>
          </cell>
        </row>
        <row r="549">
          <cell r="G549">
            <v>2904</v>
          </cell>
          <cell r="I549">
            <v>0.27475137789966009</v>
          </cell>
          <cell r="AX549">
            <v>2904</v>
          </cell>
          <cell r="AZ549">
            <v>0.27475137789966009</v>
          </cell>
        </row>
        <row r="550">
          <cell r="G550">
            <v>2906</v>
          </cell>
          <cell r="I550">
            <v>0.275127553685444</v>
          </cell>
          <cell r="AX550">
            <v>2906</v>
          </cell>
          <cell r="AZ550">
            <v>0.275127553685444</v>
          </cell>
        </row>
        <row r="551">
          <cell r="G551">
            <v>2907</v>
          </cell>
          <cell r="I551">
            <v>0.27550372947122792</v>
          </cell>
          <cell r="AX551">
            <v>2907</v>
          </cell>
          <cell r="AZ551">
            <v>0.27550372947122792</v>
          </cell>
        </row>
        <row r="552">
          <cell r="G552">
            <v>2918</v>
          </cell>
          <cell r="I552">
            <v>0.27587990525701184</v>
          </cell>
          <cell r="AX552">
            <v>2918</v>
          </cell>
          <cell r="AZ552">
            <v>0.27587990525701184</v>
          </cell>
        </row>
        <row r="553">
          <cell r="G553">
            <v>2923</v>
          </cell>
          <cell r="I553">
            <v>0.27631876267658695</v>
          </cell>
          <cell r="AX553">
            <v>2923</v>
          </cell>
          <cell r="AZ553">
            <v>0.27631876267658695</v>
          </cell>
        </row>
        <row r="554">
          <cell r="G554">
            <v>2923</v>
          </cell>
          <cell r="I554">
            <v>0.27669493846237087</v>
          </cell>
          <cell r="AX554">
            <v>2923</v>
          </cell>
          <cell r="AZ554">
            <v>0.27669493846237087</v>
          </cell>
        </row>
        <row r="555">
          <cell r="G555">
            <v>2923</v>
          </cell>
          <cell r="I555">
            <v>0.27718828763148667</v>
          </cell>
          <cell r="AX555">
            <v>2923</v>
          </cell>
          <cell r="AZ555">
            <v>0.27718828763148667</v>
          </cell>
        </row>
        <row r="556">
          <cell r="G556">
            <v>2924</v>
          </cell>
          <cell r="I556">
            <v>0.27768163680060248</v>
          </cell>
          <cell r="AX556">
            <v>2924</v>
          </cell>
          <cell r="AZ556">
            <v>0.27768163680060248</v>
          </cell>
        </row>
        <row r="557">
          <cell r="G557">
            <v>2930</v>
          </cell>
          <cell r="I557">
            <v>0.27833751540493618</v>
          </cell>
          <cell r="AX557">
            <v>2930</v>
          </cell>
          <cell r="AZ557">
            <v>0.27833751540493618</v>
          </cell>
        </row>
        <row r="558">
          <cell r="G558">
            <v>2931</v>
          </cell>
          <cell r="I558">
            <v>0.27883086457405198</v>
          </cell>
          <cell r="AX558">
            <v>2931</v>
          </cell>
          <cell r="AZ558">
            <v>0.27883086457405198</v>
          </cell>
        </row>
        <row r="559">
          <cell r="G559">
            <v>2933</v>
          </cell>
          <cell r="I559">
            <v>0.27955718478124358</v>
          </cell>
          <cell r="AX559">
            <v>2933</v>
          </cell>
          <cell r="AZ559">
            <v>0.27955718478124358</v>
          </cell>
        </row>
        <row r="560">
          <cell r="G560">
            <v>2936</v>
          </cell>
          <cell r="I560">
            <v>0.28005053395035939</v>
          </cell>
          <cell r="AX560">
            <v>2936</v>
          </cell>
          <cell r="AZ560">
            <v>0.28005053395035939</v>
          </cell>
        </row>
        <row r="561">
          <cell r="G561">
            <v>2941</v>
          </cell>
          <cell r="I561">
            <v>0.28051424046755546</v>
          </cell>
          <cell r="AX561">
            <v>2941</v>
          </cell>
          <cell r="AZ561">
            <v>0.28051424046755546</v>
          </cell>
        </row>
        <row r="562">
          <cell r="G562">
            <v>2945</v>
          </cell>
          <cell r="I562">
            <v>0.28097794698475154</v>
          </cell>
          <cell r="AX562">
            <v>2945</v>
          </cell>
          <cell r="AZ562">
            <v>0.28097794698475154</v>
          </cell>
        </row>
        <row r="563">
          <cell r="G563">
            <v>2946</v>
          </cell>
          <cell r="I563">
            <v>0.281596229506266</v>
          </cell>
          <cell r="AX563">
            <v>2946</v>
          </cell>
          <cell r="AZ563">
            <v>0.281596229506266</v>
          </cell>
        </row>
        <row r="564">
          <cell r="G564">
            <v>2955</v>
          </cell>
          <cell r="I564">
            <v>0.28220483893614601</v>
          </cell>
          <cell r="AX564">
            <v>2955</v>
          </cell>
          <cell r="AZ564">
            <v>0.28220483893614601</v>
          </cell>
        </row>
        <row r="565">
          <cell r="G565">
            <v>2958</v>
          </cell>
          <cell r="I565">
            <v>0.28266854545334208</v>
          </cell>
          <cell r="AX565">
            <v>2958</v>
          </cell>
          <cell r="AZ565">
            <v>0.28266854545334208</v>
          </cell>
        </row>
        <row r="566">
          <cell r="G566">
            <v>2958</v>
          </cell>
          <cell r="I566">
            <v>0.28333151765820769</v>
          </cell>
          <cell r="AX566">
            <v>2958</v>
          </cell>
          <cell r="AZ566">
            <v>0.28333151765820769</v>
          </cell>
        </row>
        <row r="567">
          <cell r="G567">
            <v>2959</v>
          </cell>
          <cell r="I567">
            <v>0.28394012708808769</v>
          </cell>
          <cell r="AX567">
            <v>2959</v>
          </cell>
          <cell r="AZ567">
            <v>0.28394012708808769</v>
          </cell>
        </row>
        <row r="568">
          <cell r="G568">
            <v>2960</v>
          </cell>
          <cell r="I568">
            <v>0.28465647326301624</v>
          </cell>
          <cell r="AX568">
            <v>2960</v>
          </cell>
          <cell r="AZ568">
            <v>0.28465647326301624</v>
          </cell>
        </row>
        <row r="569">
          <cell r="G569">
            <v>2960</v>
          </cell>
          <cell r="I569">
            <v>0.2855378638769876</v>
          </cell>
          <cell r="AX569">
            <v>2960</v>
          </cell>
          <cell r="AZ569">
            <v>0.2855378638769876</v>
          </cell>
        </row>
        <row r="570">
          <cell r="G570">
            <v>2962</v>
          </cell>
          <cell r="I570">
            <v>0.28600157039418367</v>
          </cell>
          <cell r="AX570">
            <v>2962</v>
          </cell>
          <cell r="AZ570">
            <v>0.28600157039418367</v>
          </cell>
        </row>
        <row r="571">
          <cell r="G571">
            <v>2963</v>
          </cell>
          <cell r="I571">
            <v>0.28661017982406367</v>
          </cell>
          <cell r="AX571">
            <v>2963</v>
          </cell>
          <cell r="AZ571">
            <v>0.28661017982406367</v>
          </cell>
        </row>
        <row r="572">
          <cell r="G572">
            <v>2968</v>
          </cell>
          <cell r="I572">
            <v>0.28727315202892928</v>
          </cell>
          <cell r="AX572">
            <v>2968</v>
          </cell>
          <cell r="AZ572">
            <v>0.28727315202892928</v>
          </cell>
        </row>
        <row r="573">
          <cell r="G573">
            <v>2975</v>
          </cell>
          <cell r="I573">
            <v>0.28789468041008109</v>
          </cell>
          <cell r="AX573">
            <v>2975</v>
          </cell>
          <cell r="AZ573">
            <v>0.28789468041008109</v>
          </cell>
        </row>
        <row r="574">
          <cell r="G574">
            <v>2993</v>
          </cell>
          <cell r="I574">
            <v>0.28864051876661506</v>
          </cell>
          <cell r="AX574">
            <v>2993</v>
          </cell>
          <cell r="AZ574">
            <v>0.28864051876661506</v>
          </cell>
        </row>
        <row r="575">
          <cell r="G575">
            <v>2995</v>
          </cell>
          <cell r="I575">
            <v>0.28938635712314903</v>
          </cell>
          <cell r="AX575">
            <v>2995</v>
          </cell>
          <cell r="AZ575">
            <v>0.28938635712314903</v>
          </cell>
        </row>
        <row r="576">
          <cell r="G576">
            <v>2996</v>
          </cell>
          <cell r="I576">
            <v>0.290132195479683</v>
          </cell>
          <cell r="AX576">
            <v>2996</v>
          </cell>
          <cell r="AZ576">
            <v>0.290132195479683</v>
          </cell>
        </row>
        <row r="577">
          <cell r="G577">
            <v>3001</v>
          </cell>
          <cell r="I577">
            <v>0.29087803383621696</v>
          </cell>
          <cell r="AX577">
            <v>3001</v>
          </cell>
          <cell r="AZ577">
            <v>0.29087803383621696</v>
          </cell>
        </row>
        <row r="578">
          <cell r="G578">
            <v>3002</v>
          </cell>
          <cell r="I578">
            <v>0.29162387219275093</v>
          </cell>
          <cell r="AX578">
            <v>3002</v>
          </cell>
          <cell r="AZ578">
            <v>0.29162387219275093</v>
          </cell>
        </row>
        <row r="579">
          <cell r="G579">
            <v>3004</v>
          </cell>
          <cell r="I579">
            <v>0.2923697105492849</v>
          </cell>
          <cell r="AX579">
            <v>3004</v>
          </cell>
          <cell r="AZ579">
            <v>0.2923697105492849</v>
          </cell>
        </row>
        <row r="580">
          <cell r="G580">
            <v>3007</v>
          </cell>
          <cell r="I580">
            <v>0.29311554890581887</v>
          </cell>
          <cell r="AX580">
            <v>3007</v>
          </cell>
          <cell r="AZ580">
            <v>0.29311554890581887</v>
          </cell>
        </row>
        <row r="581">
          <cell r="G581">
            <v>3009</v>
          </cell>
          <cell r="I581">
            <v>0.29386138726235284</v>
          </cell>
          <cell r="AX581">
            <v>3009</v>
          </cell>
          <cell r="AZ581">
            <v>0.29386138726235284</v>
          </cell>
        </row>
        <row r="582">
          <cell r="G582">
            <v>3034</v>
          </cell>
          <cell r="I582">
            <v>0.29448291564350465</v>
          </cell>
          <cell r="AX582">
            <v>3034</v>
          </cell>
          <cell r="AZ582">
            <v>0.29448291564350465</v>
          </cell>
        </row>
        <row r="583">
          <cell r="G583">
            <v>3041</v>
          </cell>
          <cell r="I583">
            <v>0.29516921074708885</v>
          </cell>
          <cell r="AX583">
            <v>3041</v>
          </cell>
          <cell r="AZ583">
            <v>0.29516921074708885</v>
          </cell>
        </row>
        <row r="584">
          <cell r="G584">
            <v>3041</v>
          </cell>
          <cell r="I584">
            <v>0.29579073912824067</v>
          </cell>
          <cell r="AX584">
            <v>3041</v>
          </cell>
          <cell r="AZ584">
            <v>0.29579073912824067</v>
          </cell>
        </row>
        <row r="585">
          <cell r="G585">
            <v>3046</v>
          </cell>
          <cell r="I585">
            <v>0.29641226750939248</v>
          </cell>
          <cell r="AX585">
            <v>3046</v>
          </cell>
          <cell r="AZ585">
            <v>0.29641226750939248</v>
          </cell>
        </row>
        <row r="586">
          <cell r="G586">
            <v>3053</v>
          </cell>
          <cell r="I586">
            <v>0.29737162324193744</v>
          </cell>
          <cell r="AX586">
            <v>3053</v>
          </cell>
          <cell r="AZ586">
            <v>0.29737162324193744</v>
          </cell>
        </row>
        <row r="587">
          <cell r="G587">
            <v>3145</v>
          </cell>
          <cell r="I587">
            <v>0.29845844882646516</v>
          </cell>
          <cell r="AX587">
            <v>3145</v>
          </cell>
          <cell r="AZ587">
            <v>0.29845844882646516</v>
          </cell>
        </row>
        <row r="588">
          <cell r="G588">
            <v>3151</v>
          </cell>
          <cell r="I588">
            <v>0.29909848505627751</v>
          </cell>
          <cell r="AX588">
            <v>3151</v>
          </cell>
          <cell r="AZ588">
            <v>0.29909848505627751</v>
          </cell>
        </row>
        <row r="589">
          <cell r="G589">
            <v>3152</v>
          </cell>
          <cell r="I589">
            <v>0.29996543052007474</v>
          </cell>
          <cell r="AX589">
            <v>3152</v>
          </cell>
          <cell r="AZ589">
            <v>0.29996543052007474</v>
          </cell>
        </row>
        <row r="590">
          <cell r="G590">
            <v>3152</v>
          </cell>
          <cell r="I590">
            <v>0.30060546674988708</v>
          </cell>
          <cell r="AX590">
            <v>3152</v>
          </cell>
          <cell r="AZ590">
            <v>0.30060546674988708</v>
          </cell>
        </row>
        <row r="591">
          <cell r="G591">
            <v>3156</v>
          </cell>
          <cell r="I591">
            <v>0.30104019698369816</v>
          </cell>
          <cell r="AX591">
            <v>3156</v>
          </cell>
          <cell r="AZ591">
            <v>0.30104019698369816</v>
          </cell>
        </row>
        <row r="592">
          <cell r="G592">
            <v>3158</v>
          </cell>
          <cell r="I592">
            <v>0.30212702256822588</v>
          </cell>
          <cell r="AX592">
            <v>3158</v>
          </cell>
          <cell r="AZ592">
            <v>0.30212702256822588</v>
          </cell>
        </row>
        <row r="593">
          <cell r="G593">
            <v>3158</v>
          </cell>
          <cell r="I593">
            <v>0.3031137209064575</v>
          </cell>
          <cell r="AX593">
            <v>3158</v>
          </cell>
          <cell r="AZ593">
            <v>0.3031137209064575</v>
          </cell>
        </row>
        <row r="594">
          <cell r="G594">
            <v>3161</v>
          </cell>
          <cell r="I594">
            <v>0.30420054649098521</v>
          </cell>
          <cell r="AX594">
            <v>3161</v>
          </cell>
          <cell r="AZ594">
            <v>0.30420054649098521</v>
          </cell>
        </row>
        <row r="595">
          <cell r="G595">
            <v>3161</v>
          </cell>
          <cell r="I595">
            <v>0.30484058272079756</v>
          </cell>
          <cell r="AX595">
            <v>3161</v>
          </cell>
          <cell r="AZ595">
            <v>0.30484058272079756</v>
          </cell>
        </row>
        <row r="596">
          <cell r="G596">
            <v>3164</v>
          </cell>
          <cell r="I596">
            <v>0.30538399551306145</v>
          </cell>
          <cell r="AX596">
            <v>3164</v>
          </cell>
          <cell r="AZ596">
            <v>0.30538399551306145</v>
          </cell>
        </row>
        <row r="597">
          <cell r="G597">
            <v>3165</v>
          </cell>
          <cell r="I597">
            <v>0.30625345598068365</v>
          </cell>
          <cell r="AX597">
            <v>3165</v>
          </cell>
          <cell r="AZ597">
            <v>0.30625345598068365</v>
          </cell>
        </row>
        <row r="598">
          <cell r="G598">
            <v>3166</v>
          </cell>
          <cell r="I598">
            <v>0.30734028156521137</v>
          </cell>
          <cell r="AX598">
            <v>3166</v>
          </cell>
          <cell r="AZ598">
            <v>0.30734028156521137</v>
          </cell>
        </row>
        <row r="599">
          <cell r="G599">
            <v>3166</v>
          </cell>
          <cell r="I599">
            <v>0.30806032501072017</v>
          </cell>
          <cell r="AX599">
            <v>3166</v>
          </cell>
          <cell r="AZ599">
            <v>0.30806032501072017</v>
          </cell>
        </row>
        <row r="600">
          <cell r="G600">
            <v>3166</v>
          </cell>
          <cell r="I600">
            <v>0.30863995815721523</v>
          </cell>
          <cell r="AX600">
            <v>3166</v>
          </cell>
          <cell r="AZ600">
            <v>0.30863995815721523</v>
          </cell>
        </row>
        <row r="601">
          <cell r="G601">
            <v>3171</v>
          </cell>
          <cell r="I601">
            <v>0.30907468839102631</v>
          </cell>
          <cell r="AX601">
            <v>3171</v>
          </cell>
          <cell r="AZ601">
            <v>0.30907468839102631</v>
          </cell>
        </row>
        <row r="602">
          <cell r="G602">
            <v>3172</v>
          </cell>
          <cell r="I602">
            <v>0.30965432153752137</v>
          </cell>
          <cell r="AX602">
            <v>3172</v>
          </cell>
          <cell r="AZ602">
            <v>0.30965432153752137</v>
          </cell>
        </row>
        <row r="603">
          <cell r="G603">
            <v>3173</v>
          </cell>
          <cell r="I603">
            <v>0.31008905177133245</v>
          </cell>
          <cell r="AX603">
            <v>3173</v>
          </cell>
          <cell r="AZ603">
            <v>0.31008905177133245</v>
          </cell>
        </row>
        <row r="604">
          <cell r="G604">
            <v>3174</v>
          </cell>
          <cell r="I604">
            <v>0.31056907356975194</v>
          </cell>
          <cell r="AX604">
            <v>3174</v>
          </cell>
          <cell r="AZ604">
            <v>0.31056907356975194</v>
          </cell>
        </row>
        <row r="605">
          <cell r="G605">
            <v>3175</v>
          </cell>
          <cell r="I605">
            <v>0.31184912453361746</v>
          </cell>
          <cell r="AX605">
            <v>3175</v>
          </cell>
          <cell r="AZ605">
            <v>0.31184912453361746</v>
          </cell>
        </row>
        <row r="606">
          <cell r="G606">
            <v>3181</v>
          </cell>
          <cell r="I606">
            <v>0.31239253732588135</v>
          </cell>
          <cell r="AX606">
            <v>3181</v>
          </cell>
          <cell r="AZ606">
            <v>0.31239253732588135</v>
          </cell>
        </row>
        <row r="607">
          <cell r="G607">
            <v>3191</v>
          </cell>
          <cell r="I607">
            <v>0.31316313879699953</v>
          </cell>
          <cell r="AX607">
            <v>3191</v>
          </cell>
          <cell r="AZ607">
            <v>0.31316313879699953</v>
          </cell>
        </row>
        <row r="608">
          <cell r="G608">
            <v>3211</v>
          </cell>
          <cell r="I608">
            <v>0.3136268453141956</v>
          </cell>
          <cell r="AX608">
            <v>3211</v>
          </cell>
          <cell r="AZ608">
            <v>0.3136268453141956</v>
          </cell>
        </row>
        <row r="609">
          <cell r="G609">
            <v>3212</v>
          </cell>
          <cell r="I609">
            <v>0.31409055183139167</v>
          </cell>
          <cell r="AX609">
            <v>3212</v>
          </cell>
          <cell r="AZ609">
            <v>0.31409055183139167</v>
          </cell>
        </row>
        <row r="610">
          <cell r="G610">
            <v>3215</v>
          </cell>
          <cell r="I610">
            <v>0.31455425834858775</v>
          </cell>
          <cell r="AX610">
            <v>3215</v>
          </cell>
          <cell r="AZ610">
            <v>0.31455425834858775</v>
          </cell>
        </row>
        <row r="611">
          <cell r="G611">
            <v>3238</v>
          </cell>
          <cell r="I611">
            <v>0.31513389149508281</v>
          </cell>
          <cell r="AX611">
            <v>3238</v>
          </cell>
          <cell r="AZ611">
            <v>0.31513389149508281</v>
          </cell>
        </row>
        <row r="612">
          <cell r="G612">
            <v>3247</v>
          </cell>
          <cell r="I612">
            <v>0.31578598684579945</v>
          </cell>
          <cell r="AX612">
            <v>3247</v>
          </cell>
          <cell r="AZ612">
            <v>0.31578598684579945</v>
          </cell>
        </row>
        <row r="613">
          <cell r="G613">
            <v>3252</v>
          </cell>
          <cell r="I613">
            <v>0.31622080306264727</v>
          </cell>
          <cell r="AX613">
            <v>3252</v>
          </cell>
          <cell r="AZ613">
            <v>0.31622080306264727</v>
          </cell>
        </row>
        <row r="614">
          <cell r="G614">
            <v>3257</v>
          </cell>
          <cell r="I614">
            <v>0.31648333076960605</v>
          </cell>
          <cell r="AX614">
            <v>3257</v>
          </cell>
          <cell r="AZ614">
            <v>0.31648333076960605</v>
          </cell>
        </row>
        <row r="615">
          <cell r="G615">
            <v>3261</v>
          </cell>
          <cell r="I615">
            <v>0.31674585847656483</v>
          </cell>
          <cell r="AX615">
            <v>3261</v>
          </cell>
          <cell r="AZ615">
            <v>0.31674585847656483</v>
          </cell>
        </row>
        <row r="616">
          <cell r="G616">
            <v>3269</v>
          </cell>
          <cell r="I616">
            <v>0.31700838618352362</v>
          </cell>
          <cell r="AX616">
            <v>3269</v>
          </cell>
          <cell r="AZ616">
            <v>0.31700838618352362</v>
          </cell>
        </row>
        <row r="617">
          <cell r="G617">
            <v>3270</v>
          </cell>
          <cell r="I617">
            <v>0.31752069461224297</v>
          </cell>
          <cell r="AX617">
            <v>3270</v>
          </cell>
          <cell r="AZ617">
            <v>0.31752069461224297</v>
          </cell>
        </row>
        <row r="618">
          <cell r="G618">
            <v>3270</v>
          </cell>
          <cell r="I618">
            <v>0.31790604908720005</v>
          </cell>
          <cell r="AX618">
            <v>3270</v>
          </cell>
          <cell r="AZ618">
            <v>0.31790604908720005</v>
          </cell>
        </row>
        <row r="619">
          <cell r="G619">
            <v>3272</v>
          </cell>
          <cell r="I619">
            <v>0.3184183575159194</v>
          </cell>
          <cell r="AX619">
            <v>3272</v>
          </cell>
          <cell r="AZ619">
            <v>0.3184183575159194</v>
          </cell>
        </row>
        <row r="620">
          <cell r="G620">
            <v>3273</v>
          </cell>
          <cell r="I620">
            <v>0.31880371199087648</v>
          </cell>
          <cell r="AX620">
            <v>3273</v>
          </cell>
          <cell r="AZ620">
            <v>0.31880371199087648</v>
          </cell>
        </row>
        <row r="621">
          <cell r="G621">
            <v>3274</v>
          </cell>
          <cell r="I621">
            <v>0.31906623969783526</v>
          </cell>
          <cell r="AX621">
            <v>3274</v>
          </cell>
          <cell r="AZ621">
            <v>0.31906623969783526</v>
          </cell>
        </row>
        <row r="622">
          <cell r="G622">
            <v>3274</v>
          </cell>
          <cell r="I622">
            <v>0.31957854812655462</v>
          </cell>
          <cell r="AX622">
            <v>3274</v>
          </cell>
          <cell r="AZ622">
            <v>0.31957854812655462</v>
          </cell>
        </row>
        <row r="623">
          <cell r="G623">
            <v>3275</v>
          </cell>
          <cell r="I623">
            <v>0.3198410758335134</v>
          </cell>
          <cell r="AX623">
            <v>3275</v>
          </cell>
          <cell r="AZ623">
            <v>0.3198410758335134</v>
          </cell>
        </row>
        <row r="624">
          <cell r="G624">
            <v>3275</v>
          </cell>
          <cell r="I624">
            <v>0.32128309734285793</v>
          </cell>
          <cell r="AX624">
            <v>3275</v>
          </cell>
          <cell r="AZ624">
            <v>0.32128309734285793</v>
          </cell>
        </row>
        <row r="625">
          <cell r="G625">
            <v>3276</v>
          </cell>
          <cell r="I625">
            <v>0.32154562504981671</v>
          </cell>
          <cell r="AX625">
            <v>3276</v>
          </cell>
          <cell r="AZ625">
            <v>0.32154562504981671</v>
          </cell>
        </row>
        <row r="626">
          <cell r="G626">
            <v>3278</v>
          </cell>
          <cell r="I626">
            <v>0.32180815275677549</v>
          </cell>
          <cell r="AX626">
            <v>3278</v>
          </cell>
          <cell r="AZ626">
            <v>0.32180815275677549</v>
          </cell>
        </row>
        <row r="627">
          <cell r="G627">
            <v>3283</v>
          </cell>
          <cell r="I627">
            <v>0.32219350723173257</v>
          </cell>
          <cell r="AX627">
            <v>3283</v>
          </cell>
          <cell r="AZ627">
            <v>0.32219350723173257</v>
          </cell>
        </row>
        <row r="628">
          <cell r="G628">
            <v>3284</v>
          </cell>
          <cell r="I628">
            <v>0.32363552874107709</v>
          </cell>
          <cell r="AX628">
            <v>3284</v>
          </cell>
          <cell r="AZ628">
            <v>0.32363552874107709</v>
          </cell>
        </row>
        <row r="629">
          <cell r="G629">
            <v>3288</v>
          </cell>
          <cell r="I629">
            <v>0.32434471682819616</v>
          </cell>
          <cell r="AX629">
            <v>3288</v>
          </cell>
          <cell r="AZ629">
            <v>0.32434471682819616</v>
          </cell>
        </row>
        <row r="630">
          <cell r="G630">
            <v>3288</v>
          </cell>
          <cell r="I630">
            <v>0.32485855145581782</v>
          </cell>
          <cell r="AX630">
            <v>3288</v>
          </cell>
          <cell r="AZ630">
            <v>0.32485855145581782</v>
          </cell>
        </row>
        <row r="631">
          <cell r="G631">
            <v>3296</v>
          </cell>
          <cell r="I631">
            <v>0.32529588267649062</v>
          </cell>
          <cell r="AX631">
            <v>3296</v>
          </cell>
          <cell r="AZ631">
            <v>0.32529588267649062</v>
          </cell>
        </row>
        <row r="632">
          <cell r="G632">
            <v>3297</v>
          </cell>
          <cell r="I632">
            <v>0.32593815446525848</v>
          </cell>
          <cell r="AX632">
            <v>3297</v>
          </cell>
          <cell r="AZ632">
            <v>0.32593815446525848</v>
          </cell>
        </row>
        <row r="633">
          <cell r="G633">
            <v>3299</v>
          </cell>
          <cell r="I633">
            <v>0.32632350894021556</v>
          </cell>
          <cell r="AX633">
            <v>3299</v>
          </cell>
          <cell r="AZ633">
            <v>0.32632350894021556</v>
          </cell>
        </row>
        <row r="634">
          <cell r="G634">
            <v>3301</v>
          </cell>
          <cell r="I634">
            <v>0.32704449819912862</v>
          </cell>
          <cell r="AX634">
            <v>3301</v>
          </cell>
          <cell r="AZ634">
            <v>0.32704449819912862</v>
          </cell>
        </row>
        <row r="635">
          <cell r="G635">
            <v>3329</v>
          </cell>
          <cell r="I635">
            <v>0.32766250127577362</v>
          </cell>
          <cell r="AX635">
            <v>3329</v>
          </cell>
          <cell r="AZ635">
            <v>0.32766250127577362</v>
          </cell>
        </row>
        <row r="636">
          <cell r="G636">
            <v>3340</v>
          </cell>
          <cell r="I636">
            <v>0.32826335073658691</v>
          </cell>
          <cell r="AX636">
            <v>3340</v>
          </cell>
          <cell r="AZ636">
            <v>0.32826335073658691</v>
          </cell>
        </row>
        <row r="637">
          <cell r="G637">
            <v>3342</v>
          </cell>
          <cell r="I637">
            <v>0.32898433999549997</v>
          </cell>
          <cell r="AX637">
            <v>3342</v>
          </cell>
          <cell r="AZ637">
            <v>0.32898433999549997</v>
          </cell>
        </row>
        <row r="638">
          <cell r="G638">
            <v>3343</v>
          </cell>
          <cell r="I638">
            <v>0.32960234307214498</v>
          </cell>
          <cell r="AX638">
            <v>3343</v>
          </cell>
          <cell r="AZ638">
            <v>0.32960234307214498</v>
          </cell>
        </row>
        <row r="639">
          <cell r="G639">
            <v>3343</v>
          </cell>
          <cell r="I639">
            <v>0.33015168869394462</v>
          </cell>
          <cell r="AX639">
            <v>3343</v>
          </cell>
          <cell r="AZ639">
            <v>0.33015168869394462</v>
          </cell>
        </row>
        <row r="640">
          <cell r="G640">
            <v>3346</v>
          </cell>
          <cell r="I640">
            <v>0.33087267795285769</v>
          </cell>
          <cell r="AX640">
            <v>3346</v>
          </cell>
          <cell r="AZ640">
            <v>0.33087267795285769</v>
          </cell>
        </row>
        <row r="641">
          <cell r="G641">
            <v>3347</v>
          </cell>
          <cell r="I641">
            <v>0.33155935998010727</v>
          </cell>
          <cell r="AX641">
            <v>3347</v>
          </cell>
          <cell r="AZ641">
            <v>0.33155935998010727</v>
          </cell>
        </row>
        <row r="642">
          <cell r="G642">
            <v>3347</v>
          </cell>
          <cell r="I642">
            <v>0.33197134770069781</v>
          </cell>
          <cell r="AX642">
            <v>3347</v>
          </cell>
          <cell r="AZ642">
            <v>0.33197134770069781</v>
          </cell>
        </row>
        <row r="643">
          <cell r="G643">
            <v>3349</v>
          </cell>
          <cell r="I643">
            <v>0.33258935077734281</v>
          </cell>
          <cell r="AX643">
            <v>3349</v>
          </cell>
          <cell r="AZ643">
            <v>0.33258935077734281</v>
          </cell>
        </row>
        <row r="644">
          <cell r="G644">
            <v>3349</v>
          </cell>
          <cell r="I644">
            <v>0.33320735385398781</v>
          </cell>
          <cell r="AX644">
            <v>3349</v>
          </cell>
          <cell r="AZ644">
            <v>0.33320735385398781</v>
          </cell>
        </row>
        <row r="645">
          <cell r="G645">
            <v>3351</v>
          </cell>
          <cell r="I645">
            <v>0.3338082033148011</v>
          </cell>
          <cell r="AX645">
            <v>3351</v>
          </cell>
          <cell r="AZ645">
            <v>0.3338082033148011</v>
          </cell>
        </row>
        <row r="646">
          <cell r="G646">
            <v>3353</v>
          </cell>
          <cell r="I646">
            <v>0.33449488534205069</v>
          </cell>
          <cell r="AX646">
            <v>3353</v>
          </cell>
          <cell r="AZ646">
            <v>0.33449488534205069</v>
          </cell>
        </row>
        <row r="647">
          <cell r="G647">
            <v>3353</v>
          </cell>
          <cell r="I647">
            <v>0.33518156736930027</v>
          </cell>
          <cell r="AX647">
            <v>3353</v>
          </cell>
          <cell r="AZ647">
            <v>0.33518156736930027</v>
          </cell>
        </row>
        <row r="648">
          <cell r="G648">
            <v>3354</v>
          </cell>
          <cell r="I648">
            <v>0.33578241683011356</v>
          </cell>
          <cell r="AX648">
            <v>3354</v>
          </cell>
          <cell r="AZ648">
            <v>0.33578241683011356</v>
          </cell>
        </row>
        <row r="649">
          <cell r="G649">
            <v>3355</v>
          </cell>
          <cell r="I649">
            <v>0.33633176245191321</v>
          </cell>
          <cell r="AX649">
            <v>3355</v>
          </cell>
          <cell r="AZ649">
            <v>0.33633176245191321</v>
          </cell>
        </row>
        <row r="650">
          <cell r="G650">
            <v>3356</v>
          </cell>
          <cell r="I650">
            <v>0.33688110807371285</v>
          </cell>
          <cell r="AX650">
            <v>3356</v>
          </cell>
          <cell r="AZ650">
            <v>0.33688110807371285</v>
          </cell>
        </row>
        <row r="651">
          <cell r="G651">
            <v>3368</v>
          </cell>
          <cell r="I651">
            <v>0.33742452086597674</v>
          </cell>
          <cell r="AX651">
            <v>3368</v>
          </cell>
          <cell r="AZ651">
            <v>0.33742452086597674</v>
          </cell>
        </row>
        <row r="652">
          <cell r="G652">
            <v>3372</v>
          </cell>
          <cell r="I652">
            <v>0.33796793365824063</v>
          </cell>
          <cell r="AX652">
            <v>3372</v>
          </cell>
          <cell r="AZ652">
            <v>0.33796793365824063</v>
          </cell>
        </row>
        <row r="653">
          <cell r="G653">
            <v>3376</v>
          </cell>
          <cell r="I653">
            <v>0.33851134645050451</v>
          </cell>
          <cell r="AX653">
            <v>3376</v>
          </cell>
          <cell r="AZ653">
            <v>0.33851134645050451</v>
          </cell>
        </row>
        <row r="654">
          <cell r="G654">
            <v>3378</v>
          </cell>
          <cell r="I654">
            <v>0.3390547592427684</v>
          </cell>
          <cell r="AX654">
            <v>3378</v>
          </cell>
          <cell r="AZ654">
            <v>0.3390547592427684</v>
          </cell>
        </row>
        <row r="655">
          <cell r="G655">
            <v>3382</v>
          </cell>
          <cell r="I655">
            <v>0.33959817203503229</v>
          </cell>
          <cell r="AX655">
            <v>3382</v>
          </cell>
          <cell r="AZ655">
            <v>0.33959817203503229</v>
          </cell>
        </row>
        <row r="656">
          <cell r="G656">
            <v>3383</v>
          </cell>
          <cell r="I656">
            <v>0.34019818316123723</v>
          </cell>
          <cell r="AX656">
            <v>3383</v>
          </cell>
          <cell r="AZ656">
            <v>0.34019818316123723</v>
          </cell>
        </row>
        <row r="657">
          <cell r="G657">
            <v>3389</v>
          </cell>
          <cell r="I657">
            <v>0.34074159595350112</v>
          </cell>
          <cell r="AX657">
            <v>3389</v>
          </cell>
          <cell r="AZ657">
            <v>0.34074159595350112</v>
          </cell>
        </row>
        <row r="658">
          <cell r="G658">
            <v>3390</v>
          </cell>
          <cell r="I658">
            <v>0.34117482148416906</v>
          </cell>
          <cell r="AX658">
            <v>3390</v>
          </cell>
          <cell r="AZ658">
            <v>0.34117482148416906</v>
          </cell>
        </row>
        <row r="659">
          <cell r="G659">
            <v>3391</v>
          </cell>
          <cell r="I659">
            <v>0.34171823427643294</v>
          </cell>
          <cell r="AX659">
            <v>3391</v>
          </cell>
          <cell r="AZ659">
            <v>0.34171823427643294</v>
          </cell>
        </row>
        <row r="660">
          <cell r="G660">
            <v>3392</v>
          </cell>
          <cell r="I660">
            <v>0.34219660090139498</v>
          </cell>
          <cell r="AX660">
            <v>3392</v>
          </cell>
          <cell r="AZ660">
            <v>0.34219660090139498</v>
          </cell>
        </row>
        <row r="661">
          <cell r="G661">
            <v>3394</v>
          </cell>
          <cell r="I661">
            <v>0.34262982643206291</v>
          </cell>
          <cell r="AX661">
            <v>3394</v>
          </cell>
          <cell r="AZ661">
            <v>0.34262982643206291</v>
          </cell>
        </row>
        <row r="662">
          <cell r="G662">
            <v>3395</v>
          </cell>
          <cell r="I662">
            <v>0.343111180967552</v>
          </cell>
          <cell r="AX662">
            <v>3395</v>
          </cell>
          <cell r="AZ662">
            <v>0.343111180967552</v>
          </cell>
        </row>
        <row r="663">
          <cell r="G663">
            <v>3396</v>
          </cell>
          <cell r="I663">
            <v>0.34383320202290607</v>
          </cell>
          <cell r="AX663">
            <v>3396</v>
          </cell>
          <cell r="AZ663">
            <v>0.34383320202290607</v>
          </cell>
        </row>
        <row r="664">
          <cell r="G664">
            <v>3396</v>
          </cell>
          <cell r="I664">
            <v>0.34423181938128189</v>
          </cell>
          <cell r="AX664">
            <v>3396</v>
          </cell>
          <cell r="AZ664">
            <v>0.34423181938128189</v>
          </cell>
        </row>
        <row r="665">
          <cell r="G665">
            <v>3396</v>
          </cell>
          <cell r="I665">
            <v>0.34459284065683854</v>
          </cell>
          <cell r="AX665">
            <v>3396</v>
          </cell>
          <cell r="AZ665">
            <v>0.34459284065683854</v>
          </cell>
        </row>
        <row r="666">
          <cell r="G666">
            <v>3398</v>
          </cell>
          <cell r="I666">
            <v>0.34523279090361414</v>
          </cell>
          <cell r="AX666">
            <v>3398</v>
          </cell>
          <cell r="AZ666">
            <v>0.34523279090361414</v>
          </cell>
        </row>
        <row r="667">
          <cell r="G667">
            <v>3398</v>
          </cell>
          <cell r="I667">
            <v>0.34571115752857617</v>
          </cell>
          <cell r="AX667">
            <v>3398</v>
          </cell>
          <cell r="AZ667">
            <v>0.34571115752857617</v>
          </cell>
        </row>
        <row r="668">
          <cell r="G668">
            <v>3398</v>
          </cell>
          <cell r="I668">
            <v>0.34607217880413282</v>
          </cell>
          <cell r="AX668">
            <v>3398</v>
          </cell>
          <cell r="AZ668">
            <v>0.34607217880413282</v>
          </cell>
        </row>
        <row r="669">
          <cell r="G669">
            <v>3399</v>
          </cell>
          <cell r="I669">
            <v>0.34655353333962191</v>
          </cell>
          <cell r="AX669">
            <v>3399</v>
          </cell>
          <cell r="AZ669">
            <v>0.34655353333962191</v>
          </cell>
        </row>
        <row r="670">
          <cell r="G670">
            <v>3400</v>
          </cell>
          <cell r="I670">
            <v>0.34708503748129582</v>
          </cell>
          <cell r="AX670">
            <v>3400</v>
          </cell>
          <cell r="AZ670">
            <v>0.34708503748129582</v>
          </cell>
        </row>
        <row r="671">
          <cell r="G671">
            <v>3402</v>
          </cell>
          <cell r="I671">
            <v>0.34756639201678491</v>
          </cell>
          <cell r="AX671">
            <v>3402</v>
          </cell>
          <cell r="AZ671">
            <v>0.34756639201678491</v>
          </cell>
        </row>
        <row r="672">
          <cell r="G672">
            <v>3404</v>
          </cell>
          <cell r="I672">
            <v>0.34796500937516073</v>
          </cell>
          <cell r="AX672">
            <v>3404</v>
          </cell>
          <cell r="AZ672">
            <v>0.34796500937516073</v>
          </cell>
        </row>
        <row r="673">
          <cell r="G673">
            <v>3405</v>
          </cell>
          <cell r="I673">
            <v>0.34832603065071738</v>
          </cell>
          <cell r="AX673">
            <v>3405</v>
          </cell>
          <cell r="AZ673">
            <v>0.34832603065071738</v>
          </cell>
        </row>
        <row r="674">
          <cell r="G674">
            <v>3406</v>
          </cell>
          <cell r="I674">
            <v>0.34875925618138531</v>
          </cell>
          <cell r="AX674">
            <v>3406</v>
          </cell>
          <cell r="AZ674">
            <v>0.34875925618138531</v>
          </cell>
        </row>
        <row r="675">
          <cell r="G675">
            <v>3407</v>
          </cell>
          <cell r="I675">
            <v>0.3492406107168744</v>
          </cell>
          <cell r="AX675">
            <v>3407</v>
          </cell>
          <cell r="AZ675">
            <v>0.3492406107168744</v>
          </cell>
        </row>
        <row r="676">
          <cell r="G676">
            <v>3408</v>
          </cell>
          <cell r="I676">
            <v>0.34984055735580177</v>
          </cell>
          <cell r="AX676">
            <v>3408</v>
          </cell>
          <cell r="AZ676">
            <v>0.34984055735580177</v>
          </cell>
        </row>
        <row r="677">
          <cell r="G677">
            <v>3409</v>
          </cell>
          <cell r="I677">
            <v>0.35029181782842816</v>
          </cell>
          <cell r="AX677">
            <v>3409</v>
          </cell>
          <cell r="AZ677">
            <v>0.35029181782842816</v>
          </cell>
        </row>
        <row r="678">
          <cell r="G678">
            <v>3409</v>
          </cell>
          <cell r="I678">
            <v>0.35065283910398481</v>
          </cell>
          <cell r="AX678">
            <v>3409</v>
          </cell>
          <cell r="AZ678">
            <v>0.35065283910398481</v>
          </cell>
        </row>
        <row r="679">
          <cell r="G679">
            <v>3410</v>
          </cell>
          <cell r="I679">
            <v>0.3511511108019546</v>
          </cell>
          <cell r="AX679">
            <v>3410</v>
          </cell>
          <cell r="AZ679">
            <v>0.3511511108019546</v>
          </cell>
        </row>
        <row r="680">
          <cell r="G680">
            <v>3411</v>
          </cell>
          <cell r="I680">
            <v>0.35154972816033042</v>
          </cell>
          <cell r="AX680">
            <v>3411</v>
          </cell>
          <cell r="AZ680">
            <v>0.35154972816033042</v>
          </cell>
        </row>
        <row r="681">
          <cell r="G681">
            <v>3412</v>
          </cell>
          <cell r="I681">
            <v>0.35191074943588707</v>
          </cell>
          <cell r="AX681">
            <v>3412</v>
          </cell>
          <cell r="AZ681">
            <v>0.35191074943588707</v>
          </cell>
        </row>
        <row r="682">
          <cell r="G682">
            <v>3412</v>
          </cell>
          <cell r="I682">
            <v>0.35240381916013347</v>
          </cell>
          <cell r="AX682">
            <v>3412</v>
          </cell>
          <cell r="AZ682">
            <v>0.35240381916013347</v>
          </cell>
        </row>
        <row r="683">
          <cell r="G683">
            <v>3414</v>
          </cell>
          <cell r="I683">
            <v>0.35288517369562256</v>
          </cell>
          <cell r="AX683">
            <v>3414</v>
          </cell>
          <cell r="AZ683">
            <v>0.35288517369562256</v>
          </cell>
        </row>
        <row r="684">
          <cell r="G684">
            <v>3418</v>
          </cell>
          <cell r="I684">
            <v>0.3532311909312662</v>
          </cell>
          <cell r="AX684">
            <v>3418</v>
          </cell>
          <cell r="AZ684">
            <v>0.3532311909312662</v>
          </cell>
        </row>
        <row r="685">
          <cell r="G685">
            <v>3431</v>
          </cell>
          <cell r="I685">
            <v>0.35357720816690985</v>
          </cell>
          <cell r="AX685">
            <v>3431</v>
          </cell>
          <cell r="AZ685">
            <v>0.35357720816690985</v>
          </cell>
        </row>
        <row r="686">
          <cell r="G686">
            <v>3559</v>
          </cell>
          <cell r="I686">
            <v>0.35382374302903302</v>
          </cell>
          <cell r="AX686">
            <v>3559</v>
          </cell>
          <cell r="AZ686">
            <v>0.35382374302903302</v>
          </cell>
        </row>
        <row r="687">
          <cell r="G687">
            <v>3561</v>
          </cell>
          <cell r="I687">
            <v>0.35411958916273267</v>
          </cell>
          <cell r="AX687">
            <v>3561</v>
          </cell>
          <cell r="AZ687">
            <v>0.35411958916273267</v>
          </cell>
        </row>
        <row r="688">
          <cell r="G688">
            <v>3565</v>
          </cell>
          <cell r="I688">
            <v>0.35436612402485584</v>
          </cell>
          <cell r="AX688">
            <v>3565</v>
          </cell>
          <cell r="AZ688">
            <v>0.35436612402485584</v>
          </cell>
        </row>
        <row r="689">
          <cell r="G689">
            <v>3570</v>
          </cell>
          <cell r="I689">
            <v>0.35473593706592021</v>
          </cell>
          <cell r="AX689">
            <v>3570</v>
          </cell>
          <cell r="AZ689">
            <v>0.35473593706592021</v>
          </cell>
        </row>
        <row r="690">
          <cell r="G690">
            <v>3571</v>
          </cell>
          <cell r="I690">
            <v>0.35503178319961987</v>
          </cell>
          <cell r="AX690">
            <v>3571</v>
          </cell>
          <cell r="AZ690">
            <v>0.35503178319961987</v>
          </cell>
        </row>
        <row r="691">
          <cell r="G691">
            <v>3574</v>
          </cell>
          <cell r="I691">
            <v>0.35527831806174304</v>
          </cell>
          <cell r="AX691">
            <v>3574</v>
          </cell>
          <cell r="AZ691">
            <v>0.35527831806174304</v>
          </cell>
        </row>
        <row r="692">
          <cell r="G692">
            <v>3576</v>
          </cell>
          <cell r="I692">
            <v>0.35552485292386621</v>
          </cell>
          <cell r="AX692">
            <v>3576</v>
          </cell>
          <cell r="AZ692">
            <v>0.35552485292386621</v>
          </cell>
        </row>
        <row r="693">
          <cell r="G693">
            <v>3578</v>
          </cell>
          <cell r="I693">
            <v>0.35582069905756586</v>
          </cell>
          <cell r="AX693">
            <v>3578</v>
          </cell>
          <cell r="AZ693">
            <v>0.35582069905756586</v>
          </cell>
        </row>
        <row r="694">
          <cell r="G694">
            <v>3629</v>
          </cell>
          <cell r="I694">
            <v>0.35613212961667656</v>
          </cell>
          <cell r="AX694">
            <v>3629</v>
          </cell>
          <cell r="AZ694">
            <v>0.35613212961667656</v>
          </cell>
        </row>
        <row r="695">
          <cell r="G695">
            <v>3636</v>
          </cell>
          <cell r="I695">
            <v>0.35646084276617412</v>
          </cell>
          <cell r="AX695">
            <v>3636</v>
          </cell>
          <cell r="AZ695">
            <v>0.35646084276617412</v>
          </cell>
        </row>
        <row r="696">
          <cell r="G696">
            <v>3637</v>
          </cell>
          <cell r="I696">
            <v>0.35678955591567169</v>
          </cell>
          <cell r="AX696">
            <v>3637</v>
          </cell>
          <cell r="AZ696">
            <v>0.35678955591567169</v>
          </cell>
        </row>
        <row r="697">
          <cell r="G697">
            <v>3642</v>
          </cell>
          <cell r="I697">
            <v>0.35706177821002411</v>
          </cell>
          <cell r="AX697">
            <v>3642</v>
          </cell>
          <cell r="AZ697">
            <v>0.35706177821002411</v>
          </cell>
        </row>
        <row r="698">
          <cell r="G698">
            <v>3644</v>
          </cell>
          <cell r="I698">
            <v>0.35739049135952167</v>
          </cell>
          <cell r="AX698">
            <v>3644</v>
          </cell>
          <cell r="AZ698">
            <v>0.35739049135952167</v>
          </cell>
        </row>
        <row r="699">
          <cell r="G699">
            <v>3647</v>
          </cell>
          <cell r="I699">
            <v>0.35763702622164484</v>
          </cell>
          <cell r="AX699">
            <v>3647</v>
          </cell>
          <cell r="AZ699">
            <v>0.35763702622164484</v>
          </cell>
        </row>
        <row r="700">
          <cell r="G700">
            <v>3652</v>
          </cell>
          <cell r="I700">
            <v>0.35799998211552836</v>
          </cell>
          <cell r="AX700">
            <v>3652</v>
          </cell>
          <cell r="AZ700">
            <v>0.35799998211552836</v>
          </cell>
        </row>
        <row r="701">
          <cell r="G701">
            <v>3654</v>
          </cell>
          <cell r="I701">
            <v>0.35849305183977476</v>
          </cell>
          <cell r="AX701">
            <v>3654</v>
          </cell>
          <cell r="AZ701">
            <v>0.35849305183977476</v>
          </cell>
        </row>
        <row r="702">
          <cell r="G702">
            <v>3658</v>
          </cell>
          <cell r="I702">
            <v>0.35873958670189793</v>
          </cell>
          <cell r="AX702">
            <v>3658</v>
          </cell>
          <cell r="AZ702">
            <v>0.35873958670189793</v>
          </cell>
        </row>
        <row r="703">
          <cell r="G703">
            <v>3667</v>
          </cell>
          <cell r="I703">
            <v>0.35906829985139549</v>
          </cell>
          <cell r="AX703">
            <v>3667</v>
          </cell>
          <cell r="AZ703">
            <v>0.35906829985139549</v>
          </cell>
        </row>
        <row r="704">
          <cell r="G704">
            <v>3681</v>
          </cell>
          <cell r="I704">
            <v>0.36012758936840383</v>
          </cell>
          <cell r="AX704">
            <v>3681</v>
          </cell>
          <cell r="AZ704">
            <v>0.36012758936840383</v>
          </cell>
        </row>
        <row r="705">
          <cell r="G705">
            <v>3688</v>
          </cell>
          <cell r="I705">
            <v>0.36083821767138846</v>
          </cell>
          <cell r="AX705">
            <v>3688</v>
          </cell>
          <cell r="AZ705">
            <v>0.36083821767138846</v>
          </cell>
        </row>
        <row r="706">
          <cell r="G706">
            <v>3689</v>
          </cell>
          <cell r="I706">
            <v>0.36154884597437309</v>
          </cell>
          <cell r="AX706">
            <v>3689</v>
          </cell>
          <cell r="AZ706">
            <v>0.36154884597437309</v>
          </cell>
        </row>
        <row r="707">
          <cell r="G707">
            <v>3695</v>
          </cell>
          <cell r="I707">
            <v>0.36249358459067044</v>
          </cell>
          <cell r="AX707">
            <v>3695</v>
          </cell>
          <cell r="AZ707">
            <v>0.36249358459067044</v>
          </cell>
        </row>
        <row r="708">
          <cell r="G708">
            <v>3699</v>
          </cell>
          <cell r="I708">
            <v>0.36328538088034762</v>
          </cell>
          <cell r="AX708">
            <v>3699</v>
          </cell>
          <cell r="AZ708">
            <v>0.36328538088034762</v>
          </cell>
        </row>
        <row r="709">
          <cell r="G709">
            <v>3701</v>
          </cell>
          <cell r="I709">
            <v>0.36395159894485052</v>
          </cell>
          <cell r="AX709">
            <v>3701</v>
          </cell>
          <cell r="AZ709">
            <v>0.36395159894485052</v>
          </cell>
        </row>
        <row r="710">
          <cell r="G710">
            <v>3819</v>
          </cell>
          <cell r="I710">
            <v>0.36427936628094387</v>
          </cell>
          <cell r="AX710">
            <v>3819</v>
          </cell>
          <cell r="AZ710">
            <v>0.36427936628094387</v>
          </cell>
        </row>
        <row r="711">
          <cell r="G711">
            <v>3819</v>
          </cell>
          <cell r="I711">
            <v>0.36460603733331864</v>
          </cell>
          <cell r="AX711">
            <v>3819</v>
          </cell>
          <cell r="AZ711">
            <v>0.36460603733331864</v>
          </cell>
        </row>
        <row r="712">
          <cell r="G712">
            <v>3820</v>
          </cell>
          <cell r="I712">
            <v>0.36485257219544182</v>
          </cell>
          <cell r="AX712">
            <v>3820</v>
          </cell>
          <cell r="AZ712">
            <v>0.36485257219544182</v>
          </cell>
        </row>
        <row r="713">
          <cell r="G713">
            <v>3824</v>
          </cell>
          <cell r="I713">
            <v>0.36522238523650619</v>
          </cell>
          <cell r="AX713">
            <v>3824</v>
          </cell>
          <cell r="AZ713">
            <v>0.36522238523650619</v>
          </cell>
        </row>
        <row r="714">
          <cell r="G714">
            <v>3824</v>
          </cell>
          <cell r="I714">
            <v>0.36551001999019617</v>
          </cell>
          <cell r="AX714">
            <v>3824</v>
          </cell>
          <cell r="AZ714">
            <v>0.36551001999019617</v>
          </cell>
        </row>
        <row r="715">
          <cell r="G715">
            <v>3825</v>
          </cell>
          <cell r="I715">
            <v>0.36594702877448115</v>
          </cell>
          <cell r="AX715">
            <v>3825</v>
          </cell>
          <cell r="AZ715">
            <v>0.36594702877448115</v>
          </cell>
        </row>
        <row r="716">
          <cell r="G716">
            <v>3827</v>
          </cell>
          <cell r="I716">
            <v>0.36629674328070511</v>
          </cell>
          <cell r="AX716">
            <v>3827</v>
          </cell>
          <cell r="AZ716">
            <v>0.36629674328070511</v>
          </cell>
        </row>
        <row r="717">
          <cell r="G717">
            <v>3828</v>
          </cell>
          <cell r="I717">
            <v>0.36662545643020267</v>
          </cell>
          <cell r="AX717">
            <v>3828</v>
          </cell>
          <cell r="AZ717">
            <v>0.36662545643020267</v>
          </cell>
        </row>
        <row r="718">
          <cell r="G718">
            <v>3828</v>
          </cell>
          <cell r="I718">
            <v>0.36687199129232584</v>
          </cell>
          <cell r="AX718">
            <v>3828</v>
          </cell>
          <cell r="AZ718">
            <v>0.36687199129232584</v>
          </cell>
        </row>
        <row r="719">
          <cell r="G719">
            <v>3829</v>
          </cell>
          <cell r="I719">
            <v>0.3672007044418234</v>
          </cell>
          <cell r="AX719">
            <v>3829</v>
          </cell>
          <cell r="AZ719">
            <v>0.3672007044418234</v>
          </cell>
        </row>
        <row r="720">
          <cell r="G720">
            <v>3829</v>
          </cell>
          <cell r="I720">
            <v>0.36748833919551338</v>
          </cell>
          <cell r="AX720">
            <v>3829</v>
          </cell>
          <cell r="AZ720">
            <v>0.36748833919551338</v>
          </cell>
        </row>
        <row r="721">
          <cell r="G721">
            <v>3829</v>
          </cell>
          <cell r="I721">
            <v>0.36773487405763655</v>
          </cell>
          <cell r="AX721">
            <v>3829</v>
          </cell>
          <cell r="AZ721">
            <v>0.36773487405763655</v>
          </cell>
        </row>
        <row r="722">
          <cell r="G722">
            <v>3830</v>
          </cell>
          <cell r="I722">
            <v>0.36827931864634145</v>
          </cell>
          <cell r="AX722">
            <v>3830</v>
          </cell>
          <cell r="AZ722">
            <v>0.36827931864634145</v>
          </cell>
        </row>
        <row r="723">
          <cell r="G723">
            <v>3830</v>
          </cell>
          <cell r="I723">
            <v>0.36871632743062643</v>
          </cell>
          <cell r="AX723">
            <v>3830</v>
          </cell>
          <cell r="AZ723">
            <v>0.36871632743062643</v>
          </cell>
        </row>
        <row r="724">
          <cell r="G724">
            <v>3830</v>
          </cell>
          <cell r="I724">
            <v>0.36903392727262402</v>
          </cell>
          <cell r="AX724">
            <v>3830</v>
          </cell>
          <cell r="AZ724">
            <v>0.36903392727262402</v>
          </cell>
        </row>
        <row r="725">
          <cell r="G725">
            <v>3830</v>
          </cell>
          <cell r="I725">
            <v>0.36928046213474719</v>
          </cell>
          <cell r="AX725">
            <v>3830</v>
          </cell>
          <cell r="AZ725">
            <v>0.36928046213474719</v>
          </cell>
        </row>
        <row r="726">
          <cell r="G726">
            <v>3830</v>
          </cell>
          <cell r="I726">
            <v>0.36952699699687036</v>
          </cell>
          <cell r="AX726">
            <v>3830</v>
          </cell>
          <cell r="AZ726">
            <v>0.36952699699687036</v>
          </cell>
        </row>
        <row r="727">
          <cell r="G727">
            <v>3831</v>
          </cell>
          <cell r="I727">
            <v>0.36982284313057001</v>
          </cell>
          <cell r="AX727">
            <v>3831</v>
          </cell>
          <cell r="AZ727">
            <v>0.36982284313057001</v>
          </cell>
        </row>
        <row r="728">
          <cell r="G728">
            <v>3831</v>
          </cell>
          <cell r="I728">
            <v>0.37006937799269318</v>
          </cell>
          <cell r="AX728">
            <v>3831</v>
          </cell>
          <cell r="AZ728">
            <v>0.37006937799269318</v>
          </cell>
        </row>
        <row r="729">
          <cell r="G729">
            <v>3832</v>
          </cell>
          <cell r="I729">
            <v>0.37043919103375755</v>
          </cell>
          <cell r="AX729">
            <v>3832</v>
          </cell>
          <cell r="AZ729">
            <v>0.37043919103375755</v>
          </cell>
        </row>
        <row r="730">
          <cell r="G730">
            <v>3832</v>
          </cell>
          <cell r="I730">
            <v>0.37068572589588072</v>
          </cell>
          <cell r="AX730">
            <v>3832</v>
          </cell>
          <cell r="AZ730">
            <v>0.37068572589588072</v>
          </cell>
        </row>
        <row r="731">
          <cell r="G731">
            <v>3833</v>
          </cell>
          <cell r="I731">
            <v>0.3709322607580039</v>
          </cell>
          <cell r="AX731">
            <v>3833</v>
          </cell>
          <cell r="AZ731">
            <v>0.3709322607580039</v>
          </cell>
        </row>
        <row r="732">
          <cell r="G732">
            <v>3836</v>
          </cell>
          <cell r="I732">
            <v>0.37126097390750146</v>
          </cell>
          <cell r="AX732">
            <v>3836</v>
          </cell>
          <cell r="AZ732">
            <v>0.37126097390750146</v>
          </cell>
        </row>
        <row r="733">
          <cell r="G733">
            <v>3836</v>
          </cell>
          <cell r="I733">
            <v>0.37153319620185388</v>
          </cell>
          <cell r="AX733">
            <v>3836</v>
          </cell>
          <cell r="AZ733">
            <v>0.37153319620185388</v>
          </cell>
        </row>
        <row r="734">
          <cell r="G734">
            <v>3836</v>
          </cell>
          <cell r="I734">
            <v>0.37177973106397705</v>
          </cell>
          <cell r="AX734">
            <v>3836</v>
          </cell>
          <cell r="AZ734">
            <v>0.37177973106397705</v>
          </cell>
        </row>
        <row r="735">
          <cell r="G735">
            <v>3837</v>
          </cell>
          <cell r="I735">
            <v>0.37214954410504142</v>
          </cell>
          <cell r="AX735">
            <v>3837</v>
          </cell>
          <cell r="AZ735">
            <v>0.37214954410504142</v>
          </cell>
        </row>
        <row r="736">
          <cell r="G736">
            <v>3837</v>
          </cell>
          <cell r="I736">
            <v>0.37244539023874107</v>
          </cell>
          <cell r="AX736">
            <v>3837</v>
          </cell>
          <cell r="AZ736">
            <v>0.37244539023874107</v>
          </cell>
        </row>
        <row r="737">
          <cell r="G737">
            <v>3837</v>
          </cell>
          <cell r="I737">
            <v>0.37273302499243105</v>
          </cell>
          <cell r="AX737">
            <v>3837</v>
          </cell>
          <cell r="AZ737">
            <v>0.37273302499243105</v>
          </cell>
        </row>
        <row r="738">
          <cell r="G738">
            <v>3838</v>
          </cell>
          <cell r="I738">
            <v>0.37306173814192861</v>
          </cell>
          <cell r="AX738">
            <v>3838</v>
          </cell>
          <cell r="AZ738">
            <v>0.37306173814192861</v>
          </cell>
        </row>
        <row r="739">
          <cell r="G739">
            <v>3838</v>
          </cell>
          <cell r="I739">
            <v>0.37335758427562826</v>
          </cell>
          <cell r="AX739">
            <v>3838</v>
          </cell>
          <cell r="AZ739">
            <v>0.37335758427562826</v>
          </cell>
        </row>
        <row r="740">
          <cell r="G740">
            <v>3839</v>
          </cell>
          <cell r="I740">
            <v>0.37372054016951178</v>
          </cell>
          <cell r="AX740">
            <v>3839</v>
          </cell>
          <cell r="AZ740">
            <v>0.37372054016951178</v>
          </cell>
        </row>
        <row r="741">
          <cell r="G741">
            <v>3839</v>
          </cell>
          <cell r="I741">
            <v>0.37404925331900934</v>
          </cell>
          <cell r="AX741">
            <v>3839</v>
          </cell>
          <cell r="AZ741">
            <v>0.37404925331900934</v>
          </cell>
        </row>
        <row r="742">
          <cell r="G742">
            <v>3840</v>
          </cell>
          <cell r="I742">
            <v>0.37435741652272353</v>
          </cell>
          <cell r="AX742">
            <v>3840</v>
          </cell>
          <cell r="AZ742">
            <v>0.37435741652272353</v>
          </cell>
        </row>
        <row r="743">
          <cell r="G743">
            <v>3840</v>
          </cell>
          <cell r="I743">
            <v>0.37465326265642318</v>
          </cell>
          <cell r="AX743">
            <v>3840</v>
          </cell>
          <cell r="AZ743">
            <v>0.37465326265642318</v>
          </cell>
        </row>
        <row r="744">
          <cell r="G744">
            <v>3840</v>
          </cell>
          <cell r="I744">
            <v>0.37489979751854635</v>
          </cell>
          <cell r="AX744">
            <v>3840</v>
          </cell>
          <cell r="AZ744">
            <v>0.37489979751854635</v>
          </cell>
        </row>
        <row r="745">
          <cell r="G745">
            <v>3840</v>
          </cell>
          <cell r="I745">
            <v>0.375195643652246</v>
          </cell>
          <cell r="AX745">
            <v>3840</v>
          </cell>
          <cell r="AZ745">
            <v>0.375195643652246</v>
          </cell>
        </row>
        <row r="746">
          <cell r="G746">
            <v>3841</v>
          </cell>
          <cell r="I746">
            <v>0.37555859954612952</v>
          </cell>
          <cell r="AX746">
            <v>3841</v>
          </cell>
          <cell r="AZ746">
            <v>0.37555859954612952</v>
          </cell>
        </row>
        <row r="747">
          <cell r="G747">
            <v>3841</v>
          </cell>
          <cell r="I747">
            <v>0.37592155544001304</v>
          </cell>
          <cell r="AX747">
            <v>3841</v>
          </cell>
          <cell r="AZ747">
            <v>0.37592155544001304</v>
          </cell>
        </row>
        <row r="748">
          <cell r="G748">
            <v>3844</v>
          </cell>
          <cell r="I748">
            <v>0.37623915528201063</v>
          </cell>
          <cell r="AX748">
            <v>3844</v>
          </cell>
          <cell r="AZ748">
            <v>0.37623915528201063</v>
          </cell>
        </row>
        <row r="749">
          <cell r="G749">
            <v>3845</v>
          </cell>
          <cell r="I749">
            <v>0.37656786843150819</v>
          </cell>
          <cell r="AX749">
            <v>3845</v>
          </cell>
          <cell r="AZ749">
            <v>0.37656786843150819</v>
          </cell>
        </row>
        <row r="750">
          <cell r="G750">
            <v>3845</v>
          </cell>
          <cell r="I750">
            <v>0.37688546827350577</v>
          </cell>
          <cell r="AX750">
            <v>3845</v>
          </cell>
          <cell r="AZ750">
            <v>0.37688546827350577</v>
          </cell>
        </row>
        <row r="751">
          <cell r="G751">
            <v>3846</v>
          </cell>
          <cell r="I751">
            <v>0.37729635971037778</v>
          </cell>
          <cell r="AX751">
            <v>3846</v>
          </cell>
          <cell r="AZ751">
            <v>0.37729635971037778</v>
          </cell>
        </row>
        <row r="752">
          <cell r="G752">
            <v>3846</v>
          </cell>
          <cell r="I752">
            <v>0.37762507285987534</v>
          </cell>
          <cell r="AX752">
            <v>3846</v>
          </cell>
          <cell r="AZ752">
            <v>0.37762507285987534</v>
          </cell>
        </row>
        <row r="753">
          <cell r="G753">
            <v>3846</v>
          </cell>
          <cell r="I753">
            <v>0.37787160772199851</v>
          </cell>
          <cell r="AX753">
            <v>3846</v>
          </cell>
          <cell r="AZ753">
            <v>0.37787160772199851</v>
          </cell>
        </row>
        <row r="754">
          <cell r="G754">
            <v>3847</v>
          </cell>
          <cell r="I754">
            <v>0.37828249915887052</v>
          </cell>
          <cell r="AX754">
            <v>3847</v>
          </cell>
          <cell r="AZ754">
            <v>0.37828249915887052</v>
          </cell>
        </row>
        <row r="755">
          <cell r="G755">
            <v>3856</v>
          </cell>
          <cell r="I755">
            <v>0.37852903402099369</v>
          </cell>
          <cell r="AX755">
            <v>3856</v>
          </cell>
          <cell r="AZ755">
            <v>0.37852903402099369</v>
          </cell>
        </row>
        <row r="756">
          <cell r="G756">
            <v>3857</v>
          </cell>
          <cell r="I756">
            <v>0.37902498417697122</v>
          </cell>
          <cell r="AX756">
            <v>3857</v>
          </cell>
          <cell r="AZ756">
            <v>0.37902498417697122</v>
          </cell>
        </row>
        <row r="757">
          <cell r="G757">
            <v>3863</v>
          </cell>
          <cell r="I757">
            <v>0.37952093433294876</v>
          </cell>
          <cell r="AX757">
            <v>3863</v>
          </cell>
          <cell r="AZ757">
            <v>0.37952093433294876</v>
          </cell>
        </row>
        <row r="758">
          <cell r="G758">
            <v>4033</v>
          </cell>
          <cell r="I758">
            <v>0.38009620384032872</v>
          </cell>
          <cell r="AX758">
            <v>4033</v>
          </cell>
          <cell r="AZ758">
            <v>0.38009620384032872</v>
          </cell>
        </row>
        <row r="759">
          <cell r="G759">
            <v>4036</v>
          </cell>
          <cell r="I759">
            <v>0.38051588704270844</v>
          </cell>
          <cell r="AX759">
            <v>4036</v>
          </cell>
          <cell r="AZ759">
            <v>0.38051588704270844</v>
          </cell>
        </row>
        <row r="760">
          <cell r="G760">
            <v>4037</v>
          </cell>
          <cell r="I760">
            <v>0.38088892444765099</v>
          </cell>
          <cell r="AX760">
            <v>4037</v>
          </cell>
          <cell r="AZ760">
            <v>0.38088892444765099</v>
          </cell>
        </row>
        <row r="761">
          <cell r="G761">
            <v>4040</v>
          </cell>
          <cell r="I761">
            <v>0.38130860765003072</v>
          </cell>
          <cell r="AX761">
            <v>4040</v>
          </cell>
          <cell r="AZ761">
            <v>0.38130860765003072</v>
          </cell>
        </row>
        <row r="762">
          <cell r="G762">
            <v>4043</v>
          </cell>
          <cell r="I762">
            <v>0.38158839645161718</v>
          </cell>
          <cell r="AX762">
            <v>4043</v>
          </cell>
          <cell r="AZ762">
            <v>0.38158839645161718</v>
          </cell>
        </row>
        <row r="763">
          <cell r="G763">
            <v>4045</v>
          </cell>
          <cell r="I763">
            <v>0.38186818525320365</v>
          </cell>
          <cell r="AX763">
            <v>4045</v>
          </cell>
          <cell r="AZ763">
            <v>0.38186818525320365</v>
          </cell>
        </row>
        <row r="764">
          <cell r="G764">
            <v>4046</v>
          </cell>
          <cell r="I764">
            <v>0.38244345476058361</v>
          </cell>
          <cell r="AX764">
            <v>4046</v>
          </cell>
          <cell r="AZ764">
            <v>0.38244345476058361</v>
          </cell>
        </row>
        <row r="765">
          <cell r="G765">
            <v>4046</v>
          </cell>
          <cell r="I765">
            <v>0.38301872426796357</v>
          </cell>
          <cell r="AX765">
            <v>4046</v>
          </cell>
          <cell r="AZ765">
            <v>0.38301872426796357</v>
          </cell>
        </row>
        <row r="766">
          <cell r="G766">
            <v>4046</v>
          </cell>
          <cell r="I766">
            <v>0.38359399377534353</v>
          </cell>
          <cell r="AX766">
            <v>4046</v>
          </cell>
          <cell r="AZ766">
            <v>0.38359399377534353</v>
          </cell>
        </row>
        <row r="767">
          <cell r="G767">
            <v>4048</v>
          </cell>
          <cell r="I767">
            <v>0.38390293082638849</v>
          </cell>
          <cell r="AX767">
            <v>4048</v>
          </cell>
          <cell r="AZ767">
            <v>0.38390293082638849</v>
          </cell>
        </row>
        <row r="768">
          <cell r="G768">
            <v>4049</v>
          </cell>
          <cell r="I768">
            <v>0.38446248693380231</v>
          </cell>
          <cell r="AX768">
            <v>4049</v>
          </cell>
          <cell r="AZ768">
            <v>0.38446248693380231</v>
          </cell>
        </row>
        <row r="769">
          <cell r="G769">
            <v>4058</v>
          </cell>
          <cell r="I769">
            <v>0.38503775644118227</v>
          </cell>
          <cell r="AX769">
            <v>4058</v>
          </cell>
          <cell r="AZ769">
            <v>0.38503775644118227</v>
          </cell>
        </row>
        <row r="770">
          <cell r="G770">
            <v>4058</v>
          </cell>
          <cell r="I770">
            <v>0.38561302594856223</v>
          </cell>
          <cell r="AX770">
            <v>4058</v>
          </cell>
          <cell r="AZ770">
            <v>0.38561302594856223</v>
          </cell>
        </row>
        <row r="771">
          <cell r="G771">
            <v>4062</v>
          </cell>
          <cell r="I771">
            <v>0.38630071827649359</v>
          </cell>
          <cell r="AX771">
            <v>4062</v>
          </cell>
          <cell r="AZ771">
            <v>0.38630071827649359</v>
          </cell>
        </row>
        <row r="772">
          <cell r="G772">
            <v>4090</v>
          </cell>
          <cell r="I772">
            <v>0.38704073128228772</v>
          </cell>
          <cell r="AX772">
            <v>4090</v>
          </cell>
          <cell r="AZ772">
            <v>0.38704073128228772</v>
          </cell>
        </row>
        <row r="773">
          <cell r="G773">
            <v>4090</v>
          </cell>
          <cell r="I773">
            <v>0.38753408045140353</v>
          </cell>
          <cell r="AX773">
            <v>4090</v>
          </cell>
          <cell r="AZ773">
            <v>0.38753408045140353</v>
          </cell>
        </row>
        <row r="774">
          <cell r="G774">
            <v>4132</v>
          </cell>
          <cell r="I774">
            <v>0.38793119310663621</v>
          </cell>
          <cell r="AX774">
            <v>4132</v>
          </cell>
          <cell r="AZ774">
            <v>0.38793119310663621</v>
          </cell>
        </row>
        <row r="775">
          <cell r="G775">
            <v>4134</v>
          </cell>
          <cell r="I775">
            <v>0.38828282073542786</v>
          </cell>
          <cell r="AX775">
            <v>4134</v>
          </cell>
          <cell r="AZ775">
            <v>0.38828282073542786</v>
          </cell>
        </row>
        <row r="776">
          <cell r="G776">
            <v>4136</v>
          </cell>
          <cell r="I776">
            <v>0.38867993339066054</v>
          </cell>
          <cell r="AX776">
            <v>4136</v>
          </cell>
          <cell r="AZ776">
            <v>0.38867993339066054</v>
          </cell>
        </row>
        <row r="777">
          <cell r="G777">
            <v>4137</v>
          </cell>
          <cell r="I777">
            <v>0.38907704604589322</v>
          </cell>
          <cell r="AX777">
            <v>4137</v>
          </cell>
          <cell r="AZ777">
            <v>0.38907704604589322</v>
          </cell>
        </row>
        <row r="778">
          <cell r="G778">
            <v>4138</v>
          </cell>
          <cell r="I778">
            <v>0.38951659132976235</v>
          </cell>
          <cell r="AX778">
            <v>4138</v>
          </cell>
          <cell r="AZ778">
            <v>0.38951659132976235</v>
          </cell>
        </row>
        <row r="779">
          <cell r="G779">
            <v>4139</v>
          </cell>
          <cell r="I779">
            <v>0.389868218958554</v>
          </cell>
          <cell r="AX779">
            <v>4139</v>
          </cell>
          <cell r="AZ779">
            <v>0.389868218958554</v>
          </cell>
        </row>
        <row r="780">
          <cell r="G780">
            <v>4139</v>
          </cell>
          <cell r="I780">
            <v>0.39021984658734565</v>
          </cell>
          <cell r="AX780">
            <v>4139</v>
          </cell>
          <cell r="AZ780">
            <v>0.39021984658734565</v>
          </cell>
        </row>
        <row r="781">
          <cell r="G781">
            <v>4140</v>
          </cell>
          <cell r="I781">
            <v>0.3905714742161373</v>
          </cell>
          <cell r="AX781">
            <v>4140</v>
          </cell>
          <cell r="AZ781">
            <v>0.3905714742161373</v>
          </cell>
        </row>
        <row r="782">
          <cell r="G782">
            <v>4142</v>
          </cell>
          <cell r="I782">
            <v>0.39100996620780626</v>
          </cell>
          <cell r="AX782">
            <v>4142</v>
          </cell>
          <cell r="AZ782">
            <v>0.39100996620780626</v>
          </cell>
        </row>
        <row r="783">
          <cell r="G783">
            <v>4142</v>
          </cell>
          <cell r="I783">
            <v>0.39136159383659791</v>
          </cell>
          <cell r="AX783">
            <v>4142</v>
          </cell>
          <cell r="AZ783">
            <v>0.39136159383659791</v>
          </cell>
        </row>
        <row r="784">
          <cell r="G784">
            <v>4144</v>
          </cell>
          <cell r="I784">
            <v>0.39180113912046705</v>
          </cell>
          <cell r="AX784">
            <v>4144</v>
          </cell>
          <cell r="AZ784">
            <v>0.39180113912046705</v>
          </cell>
        </row>
        <row r="785">
          <cell r="G785">
            <v>4144</v>
          </cell>
          <cell r="I785">
            <v>0.3921527667492587</v>
          </cell>
          <cell r="AX785">
            <v>4144</v>
          </cell>
          <cell r="AZ785">
            <v>0.3921527667492587</v>
          </cell>
        </row>
        <row r="786">
          <cell r="G786">
            <v>4145</v>
          </cell>
          <cell r="I786">
            <v>0.39259231203312783</v>
          </cell>
          <cell r="AX786">
            <v>4145</v>
          </cell>
          <cell r="AZ786">
            <v>0.39259231203312783</v>
          </cell>
        </row>
        <row r="787">
          <cell r="G787">
            <v>4146</v>
          </cell>
          <cell r="I787">
            <v>0.39294393966191948</v>
          </cell>
          <cell r="AX787">
            <v>4146</v>
          </cell>
          <cell r="AZ787">
            <v>0.39294393966191948</v>
          </cell>
        </row>
        <row r="788">
          <cell r="G788">
            <v>4149</v>
          </cell>
          <cell r="I788">
            <v>0.39334105231715216</v>
          </cell>
          <cell r="AX788">
            <v>4149</v>
          </cell>
          <cell r="AZ788">
            <v>0.39334105231715216</v>
          </cell>
        </row>
        <row r="789">
          <cell r="G789">
            <v>4149</v>
          </cell>
          <cell r="I789">
            <v>0.39369267994594381</v>
          </cell>
          <cell r="AX789">
            <v>4149</v>
          </cell>
          <cell r="AZ789">
            <v>0.39369267994594381</v>
          </cell>
        </row>
        <row r="790">
          <cell r="G790">
            <v>4151</v>
          </cell>
          <cell r="I790">
            <v>0.39404430757473546</v>
          </cell>
          <cell r="AX790">
            <v>4151</v>
          </cell>
          <cell r="AZ790">
            <v>0.39404430757473546</v>
          </cell>
        </row>
        <row r="791">
          <cell r="G791">
            <v>4153</v>
          </cell>
          <cell r="I791">
            <v>0.39439593520352711</v>
          </cell>
          <cell r="AX791">
            <v>4153</v>
          </cell>
          <cell r="AZ791">
            <v>0.39439593520352711</v>
          </cell>
        </row>
        <row r="792">
          <cell r="G792">
            <v>4156</v>
          </cell>
          <cell r="I792">
            <v>0.39497836279871656</v>
          </cell>
          <cell r="AX792">
            <v>4156</v>
          </cell>
          <cell r="AZ792">
            <v>0.39497836279871656</v>
          </cell>
        </row>
        <row r="793">
          <cell r="G793">
            <v>4157</v>
          </cell>
          <cell r="I793">
            <v>0.39550582573766319</v>
          </cell>
          <cell r="AX793">
            <v>4157</v>
          </cell>
          <cell r="AZ793">
            <v>0.39550582573766319</v>
          </cell>
        </row>
        <row r="794">
          <cell r="G794">
            <v>4157</v>
          </cell>
          <cell r="I794">
            <v>0.39590293839289586</v>
          </cell>
          <cell r="AX794">
            <v>4157</v>
          </cell>
          <cell r="AZ794">
            <v>0.39590293839289586</v>
          </cell>
        </row>
        <row r="795">
          <cell r="G795">
            <v>4157</v>
          </cell>
          <cell r="I795">
            <v>0.3962954294599032</v>
          </cell>
          <cell r="AX795">
            <v>4157</v>
          </cell>
          <cell r="AZ795">
            <v>0.3962954294599032</v>
          </cell>
        </row>
        <row r="796">
          <cell r="G796">
            <v>4158</v>
          </cell>
          <cell r="I796">
            <v>0.39690992872780062</v>
          </cell>
          <cell r="AX796">
            <v>4158</v>
          </cell>
          <cell r="AZ796">
            <v>0.39690992872780062</v>
          </cell>
        </row>
        <row r="797">
          <cell r="G797">
            <v>4159</v>
          </cell>
          <cell r="I797">
            <v>0.39734947401166976</v>
          </cell>
          <cell r="AX797">
            <v>4159</v>
          </cell>
          <cell r="AZ797">
            <v>0.39734947401166976</v>
          </cell>
        </row>
        <row r="798">
          <cell r="G798">
            <v>4165</v>
          </cell>
          <cell r="I798">
            <v>0.39781696378248282</v>
          </cell>
          <cell r="AX798">
            <v>4165</v>
          </cell>
          <cell r="AZ798">
            <v>0.39781696378248282</v>
          </cell>
        </row>
        <row r="799">
          <cell r="G799">
            <v>4166</v>
          </cell>
          <cell r="I799">
            <v>0.39843146305038024</v>
          </cell>
          <cell r="AX799">
            <v>4166</v>
          </cell>
          <cell r="AZ799">
            <v>0.39843146305038024</v>
          </cell>
        </row>
        <row r="800">
          <cell r="G800">
            <v>4166</v>
          </cell>
          <cell r="I800">
            <v>0.39904596231827766</v>
          </cell>
          <cell r="AX800">
            <v>4166</v>
          </cell>
          <cell r="AZ800">
            <v>0.39904596231827766</v>
          </cell>
        </row>
        <row r="801">
          <cell r="G801">
            <v>4167</v>
          </cell>
          <cell r="I801">
            <v>0.39972447595703592</v>
          </cell>
          <cell r="AX801">
            <v>4167</v>
          </cell>
          <cell r="AZ801">
            <v>0.39972447595703592</v>
          </cell>
        </row>
        <row r="802">
          <cell r="G802">
            <v>4167</v>
          </cell>
          <cell r="I802">
            <v>0.40008549723259257</v>
          </cell>
          <cell r="AX802">
            <v>4167</v>
          </cell>
          <cell r="AZ802">
            <v>0.40008549723259257</v>
          </cell>
        </row>
        <row r="803">
          <cell r="G803">
            <v>4170</v>
          </cell>
          <cell r="I803">
            <v>0.40044651850814922</v>
          </cell>
          <cell r="AX803">
            <v>4170</v>
          </cell>
          <cell r="AZ803">
            <v>0.40044651850814922</v>
          </cell>
        </row>
        <row r="804">
          <cell r="G804">
            <v>4171</v>
          </cell>
          <cell r="I804">
            <v>0.40106101777604664</v>
          </cell>
          <cell r="AX804">
            <v>4171</v>
          </cell>
          <cell r="AZ804">
            <v>0.40106101777604664</v>
          </cell>
        </row>
        <row r="805">
          <cell r="G805">
            <v>4173</v>
          </cell>
          <cell r="I805">
            <v>0.40145350884305397</v>
          </cell>
          <cell r="AX805">
            <v>4173</v>
          </cell>
          <cell r="AZ805">
            <v>0.40145350884305397</v>
          </cell>
        </row>
        <row r="806">
          <cell r="G806">
            <v>4173</v>
          </cell>
          <cell r="I806">
            <v>0.40186319651741143</v>
          </cell>
          <cell r="AX806">
            <v>4173</v>
          </cell>
          <cell r="AZ806">
            <v>0.40186319651741143</v>
          </cell>
        </row>
        <row r="807">
          <cell r="G807">
            <v>4175</v>
          </cell>
          <cell r="I807">
            <v>0.40239065945635805</v>
          </cell>
          <cell r="AX807">
            <v>4175</v>
          </cell>
          <cell r="AZ807">
            <v>0.40239065945635805</v>
          </cell>
        </row>
        <row r="808">
          <cell r="G808">
            <v>4177</v>
          </cell>
          <cell r="I808">
            <v>0.40300515872425546</v>
          </cell>
          <cell r="AX808">
            <v>4177</v>
          </cell>
          <cell r="AZ808">
            <v>0.40300515872425546</v>
          </cell>
        </row>
        <row r="809">
          <cell r="G809">
            <v>4177</v>
          </cell>
          <cell r="I809">
            <v>0.40337847557406742</v>
          </cell>
          <cell r="AX809">
            <v>4177</v>
          </cell>
          <cell r="AZ809">
            <v>0.40337847557406742</v>
          </cell>
        </row>
        <row r="810">
          <cell r="G810">
            <v>4179</v>
          </cell>
          <cell r="I810">
            <v>0.40377096664107476</v>
          </cell>
          <cell r="AX810">
            <v>4179</v>
          </cell>
          <cell r="AZ810">
            <v>0.40377096664107476</v>
          </cell>
        </row>
        <row r="811">
          <cell r="G811">
            <v>4181</v>
          </cell>
          <cell r="I811">
            <v>0.40425232117656384</v>
          </cell>
          <cell r="AX811">
            <v>4181</v>
          </cell>
          <cell r="AZ811">
            <v>0.40425232117656384</v>
          </cell>
        </row>
        <row r="812">
          <cell r="G812">
            <v>4183</v>
          </cell>
          <cell r="I812">
            <v>0.40464481224357118</v>
          </cell>
          <cell r="AX812">
            <v>4183</v>
          </cell>
          <cell r="AZ812">
            <v>0.40464481224357118</v>
          </cell>
        </row>
        <row r="813">
          <cell r="G813">
            <v>4183</v>
          </cell>
          <cell r="I813">
            <v>0.40503730331057852</v>
          </cell>
          <cell r="AX813">
            <v>4183</v>
          </cell>
          <cell r="AZ813">
            <v>0.40503730331057852</v>
          </cell>
        </row>
        <row r="814">
          <cell r="G814">
            <v>4183</v>
          </cell>
          <cell r="I814">
            <v>0.40551865784606761</v>
          </cell>
          <cell r="AX814">
            <v>4183</v>
          </cell>
          <cell r="AZ814">
            <v>0.40551865784606761</v>
          </cell>
        </row>
        <row r="815">
          <cell r="G815">
            <v>4186</v>
          </cell>
          <cell r="I815">
            <v>0.40587967912162426</v>
          </cell>
          <cell r="AX815">
            <v>4186</v>
          </cell>
          <cell r="AZ815">
            <v>0.40587967912162426</v>
          </cell>
        </row>
        <row r="816">
          <cell r="G816">
            <v>4187</v>
          </cell>
          <cell r="I816">
            <v>0.40641118326329817</v>
          </cell>
          <cell r="AX816">
            <v>4187</v>
          </cell>
          <cell r="AZ816">
            <v>0.40641118326329817</v>
          </cell>
        </row>
        <row r="817">
          <cell r="G817">
            <v>4189</v>
          </cell>
          <cell r="I817">
            <v>0.40669118702247653</v>
          </cell>
          <cell r="AX817">
            <v>4189</v>
          </cell>
          <cell r="AZ817">
            <v>0.40669118702247653</v>
          </cell>
        </row>
        <row r="818">
          <cell r="G818">
            <v>4190</v>
          </cell>
          <cell r="I818">
            <v>0.40697119078165489</v>
          </cell>
          <cell r="AX818">
            <v>4190</v>
          </cell>
          <cell r="AZ818">
            <v>0.40697119078165489</v>
          </cell>
        </row>
        <row r="819">
          <cell r="G819">
            <v>4194</v>
          </cell>
          <cell r="I819">
            <v>0.40753117680425244</v>
          </cell>
          <cell r="AX819">
            <v>4194</v>
          </cell>
          <cell r="AZ819">
            <v>0.40753117680425244</v>
          </cell>
        </row>
        <row r="820">
          <cell r="G820">
            <v>4195</v>
          </cell>
          <cell r="I820">
            <v>0.40809116282684998</v>
          </cell>
          <cell r="AX820">
            <v>4195</v>
          </cell>
          <cell r="AZ820">
            <v>0.40809116282684998</v>
          </cell>
        </row>
        <row r="821">
          <cell r="G821">
            <v>4197</v>
          </cell>
          <cell r="I821">
            <v>0.40846447967666194</v>
          </cell>
          <cell r="AX821">
            <v>4197</v>
          </cell>
          <cell r="AZ821">
            <v>0.40846447967666194</v>
          </cell>
        </row>
        <row r="822">
          <cell r="G822">
            <v>4208</v>
          </cell>
          <cell r="I822">
            <v>0.40902446569925949</v>
          </cell>
          <cell r="AX822">
            <v>4208</v>
          </cell>
          <cell r="AZ822">
            <v>0.40902446569925949</v>
          </cell>
        </row>
        <row r="823">
          <cell r="G823">
            <v>4212</v>
          </cell>
          <cell r="I823">
            <v>0.40939778254907144</v>
          </cell>
          <cell r="AX823">
            <v>4212</v>
          </cell>
          <cell r="AZ823">
            <v>0.40939778254907144</v>
          </cell>
        </row>
        <row r="824">
          <cell r="G824">
            <v>4232</v>
          </cell>
          <cell r="I824">
            <v>0.40986630411632552</v>
          </cell>
          <cell r="AX824">
            <v>4232</v>
          </cell>
          <cell r="AZ824">
            <v>0.40986630411632552</v>
          </cell>
        </row>
        <row r="825">
          <cell r="G825">
            <v>4236</v>
          </cell>
          <cell r="I825">
            <v>0.41052123690725495</v>
          </cell>
          <cell r="AX825">
            <v>4236</v>
          </cell>
          <cell r="AZ825">
            <v>0.41052123690725495</v>
          </cell>
        </row>
        <row r="826">
          <cell r="G826">
            <v>4236</v>
          </cell>
          <cell r="I826">
            <v>0.41098975847450903</v>
          </cell>
          <cell r="AX826">
            <v>4236</v>
          </cell>
          <cell r="AZ826">
            <v>0.41098975847450903</v>
          </cell>
        </row>
        <row r="827">
          <cell r="G827">
            <v>4236</v>
          </cell>
          <cell r="I827">
            <v>0.41137558585616824</v>
          </cell>
          <cell r="AX827">
            <v>4236</v>
          </cell>
          <cell r="AZ827">
            <v>0.41137558585616824</v>
          </cell>
        </row>
        <row r="828">
          <cell r="G828">
            <v>4236</v>
          </cell>
          <cell r="I828">
            <v>0.4117844351959174</v>
          </cell>
          <cell r="AX828">
            <v>4236</v>
          </cell>
          <cell r="AZ828">
            <v>0.4117844351959174</v>
          </cell>
        </row>
        <row r="829">
          <cell r="G829">
            <v>4236</v>
          </cell>
          <cell r="I829">
            <v>0.41211151466771673</v>
          </cell>
          <cell r="AX829">
            <v>4236</v>
          </cell>
          <cell r="AZ829">
            <v>0.41211151466771673</v>
          </cell>
        </row>
        <row r="830">
          <cell r="G830">
            <v>4240</v>
          </cell>
          <cell r="I830">
            <v>0.41254439626623768</v>
          </cell>
          <cell r="AX830">
            <v>4240</v>
          </cell>
          <cell r="AZ830">
            <v>0.41254439626623768</v>
          </cell>
        </row>
        <row r="831">
          <cell r="G831">
            <v>4243</v>
          </cell>
          <cell r="I831">
            <v>0.41293022364789689</v>
          </cell>
          <cell r="AX831">
            <v>4243</v>
          </cell>
          <cell r="AZ831">
            <v>0.41293022364789689</v>
          </cell>
        </row>
        <row r="832">
          <cell r="G832">
            <v>4243</v>
          </cell>
          <cell r="I832">
            <v>0.41354474441155353</v>
          </cell>
          <cell r="AX832">
            <v>4243</v>
          </cell>
          <cell r="AZ832">
            <v>0.41354474441155353</v>
          </cell>
        </row>
        <row r="833">
          <cell r="G833">
            <v>4243</v>
          </cell>
          <cell r="I833">
            <v>0.41398085037395266</v>
          </cell>
          <cell r="AX833">
            <v>4243</v>
          </cell>
          <cell r="AZ833">
            <v>0.41398085037395266</v>
          </cell>
        </row>
        <row r="834">
          <cell r="G834">
            <v>4244</v>
          </cell>
          <cell r="I834">
            <v>0.41430792984575199</v>
          </cell>
          <cell r="AX834">
            <v>4244</v>
          </cell>
          <cell r="AZ834">
            <v>0.41430792984575199</v>
          </cell>
        </row>
        <row r="835">
          <cell r="G835">
            <v>4245</v>
          </cell>
          <cell r="I835">
            <v>0.41463500931755132</v>
          </cell>
          <cell r="AX835">
            <v>4245</v>
          </cell>
          <cell r="AZ835">
            <v>0.41463500931755132</v>
          </cell>
        </row>
        <row r="836">
          <cell r="G836">
            <v>4246</v>
          </cell>
          <cell r="I836">
            <v>0.41494368841948603</v>
          </cell>
          <cell r="AX836">
            <v>4246</v>
          </cell>
          <cell r="AZ836">
            <v>0.41494368841948603</v>
          </cell>
        </row>
        <row r="837">
          <cell r="G837">
            <v>4246</v>
          </cell>
          <cell r="I837">
            <v>0.41537979438188516</v>
          </cell>
          <cell r="AX837">
            <v>4246</v>
          </cell>
          <cell r="AZ837">
            <v>0.41537979438188516</v>
          </cell>
        </row>
        <row r="838">
          <cell r="G838">
            <v>4247</v>
          </cell>
          <cell r="I838">
            <v>0.41584831594913924</v>
          </cell>
          <cell r="AX838">
            <v>4247</v>
          </cell>
          <cell r="AZ838">
            <v>0.41584831594913924</v>
          </cell>
        </row>
        <row r="839">
          <cell r="G839">
            <v>4247</v>
          </cell>
          <cell r="I839">
            <v>0.41623414333079845</v>
          </cell>
          <cell r="AX839">
            <v>4247</v>
          </cell>
          <cell r="AZ839">
            <v>0.41623414333079845</v>
          </cell>
        </row>
        <row r="840">
          <cell r="G840">
            <v>4247</v>
          </cell>
          <cell r="I840">
            <v>0.41667024929319757</v>
          </cell>
          <cell r="AX840">
            <v>4247</v>
          </cell>
          <cell r="AZ840">
            <v>0.41667024929319757</v>
          </cell>
        </row>
        <row r="841">
          <cell r="G841">
            <v>4248</v>
          </cell>
          <cell r="I841">
            <v>0.41718470729783569</v>
          </cell>
          <cell r="AX841">
            <v>4248</v>
          </cell>
          <cell r="AZ841">
            <v>0.41718470729783569</v>
          </cell>
        </row>
        <row r="842">
          <cell r="G842">
            <v>4249</v>
          </cell>
          <cell r="I842">
            <v>0.41762081326023481</v>
          </cell>
          <cell r="AX842">
            <v>4249</v>
          </cell>
          <cell r="AZ842">
            <v>0.41762081326023481</v>
          </cell>
        </row>
        <row r="843">
          <cell r="G843">
            <v>4250</v>
          </cell>
          <cell r="I843">
            <v>0.41821394574349974</v>
          </cell>
          <cell r="AX843">
            <v>4250</v>
          </cell>
          <cell r="AZ843">
            <v>0.41821394574349974</v>
          </cell>
        </row>
        <row r="844">
          <cell r="G844">
            <v>4251</v>
          </cell>
          <cell r="I844">
            <v>0.41900249617353957</v>
          </cell>
          <cell r="AX844">
            <v>4251</v>
          </cell>
          <cell r="AZ844">
            <v>0.41900249617353957</v>
          </cell>
        </row>
        <row r="845">
          <cell r="G845">
            <v>4251</v>
          </cell>
          <cell r="I845">
            <v>0.4194386021359387</v>
          </cell>
          <cell r="AX845">
            <v>4251</v>
          </cell>
          <cell r="AZ845">
            <v>0.4194386021359387</v>
          </cell>
        </row>
        <row r="846">
          <cell r="G846">
            <v>4252</v>
          </cell>
          <cell r="I846">
            <v>0.41987148373445965</v>
          </cell>
          <cell r="AX846">
            <v>4252</v>
          </cell>
          <cell r="AZ846">
            <v>0.41987148373445965</v>
          </cell>
        </row>
        <row r="847">
          <cell r="G847">
            <v>4252</v>
          </cell>
          <cell r="I847">
            <v>0.42035301023602228</v>
          </cell>
          <cell r="AX847">
            <v>4252</v>
          </cell>
          <cell r="AZ847">
            <v>0.42035301023602228</v>
          </cell>
        </row>
        <row r="848">
          <cell r="G848">
            <v>4252</v>
          </cell>
          <cell r="I848">
            <v>0.42076185957577145</v>
          </cell>
          <cell r="AX848">
            <v>4252</v>
          </cell>
          <cell r="AZ848">
            <v>0.42076185957577145</v>
          </cell>
        </row>
        <row r="849">
          <cell r="G849">
            <v>4253</v>
          </cell>
          <cell r="I849">
            <v>0.4215788273994574</v>
          </cell>
          <cell r="AX849">
            <v>4253</v>
          </cell>
          <cell r="AZ849">
            <v>0.4215788273994574</v>
          </cell>
        </row>
        <row r="850">
          <cell r="G850">
            <v>4253</v>
          </cell>
          <cell r="I850">
            <v>0.42190590687125673</v>
          </cell>
          <cell r="AX850">
            <v>4253</v>
          </cell>
          <cell r="AZ850">
            <v>0.42190590687125673</v>
          </cell>
        </row>
        <row r="851">
          <cell r="G851">
            <v>4254</v>
          </cell>
          <cell r="I851">
            <v>0.42231475621100589</v>
          </cell>
          <cell r="AX851">
            <v>4254</v>
          </cell>
          <cell r="AZ851">
            <v>0.42231475621100589</v>
          </cell>
        </row>
        <row r="852">
          <cell r="G852">
            <v>4255</v>
          </cell>
          <cell r="I852">
            <v>0.42268781511170761</v>
          </cell>
          <cell r="AX852">
            <v>4255</v>
          </cell>
          <cell r="AZ852">
            <v>0.42268781511170761</v>
          </cell>
        </row>
        <row r="853">
          <cell r="G853">
            <v>4258</v>
          </cell>
          <cell r="I853">
            <v>0.42301489458350694</v>
          </cell>
          <cell r="AX853">
            <v>4258</v>
          </cell>
          <cell r="AZ853">
            <v>0.42301489458350694</v>
          </cell>
        </row>
        <row r="854">
          <cell r="G854">
            <v>4258</v>
          </cell>
          <cell r="I854">
            <v>0.4239742503160519</v>
          </cell>
          <cell r="AX854">
            <v>4258</v>
          </cell>
          <cell r="AZ854">
            <v>0.4239742503160519</v>
          </cell>
        </row>
        <row r="855">
          <cell r="G855">
            <v>4259</v>
          </cell>
          <cell r="I855">
            <v>0.42430132978785123</v>
          </cell>
          <cell r="AX855">
            <v>4259</v>
          </cell>
          <cell r="AZ855">
            <v>0.42430132978785123</v>
          </cell>
        </row>
        <row r="856">
          <cell r="G856">
            <v>4259</v>
          </cell>
          <cell r="I856">
            <v>0.42497360965644509</v>
          </cell>
          <cell r="AX856">
            <v>4259</v>
          </cell>
          <cell r="AZ856">
            <v>0.42497360965644509</v>
          </cell>
        </row>
        <row r="857">
          <cell r="G857">
            <v>4264</v>
          </cell>
          <cell r="I857">
            <v>0.42538245899619426</v>
          </cell>
          <cell r="AX857">
            <v>4264</v>
          </cell>
          <cell r="AZ857">
            <v>0.42538245899619426</v>
          </cell>
        </row>
        <row r="858">
          <cell r="G858">
            <v>4264</v>
          </cell>
          <cell r="I858">
            <v>0.42605473886478812</v>
          </cell>
          <cell r="AX858">
            <v>4264</v>
          </cell>
          <cell r="AZ858">
            <v>0.42605473886478812</v>
          </cell>
        </row>
        <row r="859">
          <cell r="G859">
            <v>4265</v>
          </cell>
          <cell r="I859">
            <v>0.42641576014034477</v>
          </cell>
          <cell r="AX859">
            <v>4265</v>
          </cell>
          <cell r="AZ859">
            <v>0.42641576014034477</v>
          </cell>
        </row>
        <row r="860">
          <cell r="G860">
            <v>4269</v>
          </cell>
          <cell r="I860">
            <v>0.42708804000893863</v>
          </cell>
          <cell r="AX860">
            <v>4269</v>
          </cell>
          <cell r="AZ860">
            <v>0.42708804000893863</v>
          </cell>
        </row>
        <row r="861">
          <cell r="G861">
            <v>4269</v>
          </cell>
          <cell r="I861">
            <v>0.42748665736731445</v>
          </cell>
          <cell r="AX861">
            <v>4269</v>
          </cell>
          <cell r="AZ861">
            <v>0.42748665736731445</v>
          </cell>
        </row>
        <row r="862">
          <cell r="G862">
            <v>4269</v>
          </cell>
          <cell r="I862">
            <v>0.4278476786428711</v>
          </cell>
          <cell r="AX862">
            <v>4269</v>
          </cell>
          <cell r="AZ862">
            <v>0.4278476786428711</v>
          </cell>
        </row>
        <row r="863">
          <cell r="G863">
            <v>4270</v>
          </cell>
          <cell r="I863">
            <v>0.42832763595401302</v>
          </cell>
          <cell r="AX863">
            <v>4270</v>
          </cell>
          <cell r="AZ863">
            <v>0.42832763595401302</v>
          </cell>
        </row>
        <row r="864">
          <cell r="G864">
            <v>4273</v>
          </cell>
          <cell r="I864">
            <v>0.42868865722956967</v>
          </cell>
          <cell r="AX864">
            <v>4273</v>
          </cell>
          <cell r="AZ864">
            <v>0.42868865722956967</v>
          </cell>
        </row>
        <row r="865">
          <cell r="G865">
            <v>4279</v>
          </cell>
          <cell r="I865">
            <v>0.42904967850512632</v>
          </cell>
          <cell r="AX865">
            <v>4279</v>
          </cell>
          <cell r="AZ865">
            <v>0.42904967850512632</v>
          </cell>
        </row>
        <row r="866">
          <cell r="G866">
            <v>4280</v>
          </cell>
          <cell r="I866">
            <v>0.42941069978068297</v>
          </cell>
          <cell r="AX866">
            <v>4280</v>
          </cell>
          <cell r="AZ866">
            <v>0.42941069978068297</v>
          </cell>
        </row>
        <row r="867">
          <cell r="G867">
            <v>4280</v>
          </cell>
          <cell r="I867">
            <v>0.42977172105623962</v>
          </cell>
          <cell r="AX867">
            <v>4280</v>
          </cell>
          <cell r="AZ867">
            <v>0.42977172105623962</v>
          </cell>
        </row>
        <row r="868">
          <cell r="G868">
            <v>4281</v>
          </cell>
          <cell r="I868">
            <v>0.43044400092483348</v>
          </cell>
          <cell r="AX868">
            <v>4281</v>
          </cell>
          <cell r="AZ868">
            <v>0.43044400092483348</v>
          </cell>
        </row>
        <row r="869">
          <cell r="G869">
            <v>4282</v>
          </cell>
          <cell r="I869">
            <v>0.43080502220039013</v>
          </cell>
          <cell r="AX869">
            <v>4282</v>
          </cell>
          <cell r="AZ869">
            <v>0.43080502220039013</v>
          </cell>
        </row>
        <row r="870">
          <cell r="G870">
            <v>4282</v>
          </cell>
          <cell r="I870">
            <v>0.43116604347594678</v>
          </cell>
          <cell r="AX870">
            <v>4282</v>
          </cell>
          <cell r="AZ870">
            <v>0.43116604347594678</v>
          </cell>
        </row>
        <row r="871">
          <cell r="G871">
            <v>4283</v>
          </cell>
          <cell r="I871">
            <v>0.43152706475150343</v>
          </cell>
          <cell r="AX871">
            <v>4283</v>
          </cell>
          <cell r="AZ871">
            <v>0.43152706475150343</v>
          </cell>
        </row>
        <row r="872">
          <cell r="G872">
            <v>4286</v>
          </cell>
          <cell r="I872">
            <v>0.43192568210987925</v>
          </cell>
          <cell r="AX872">
            <v>4286</v>
          </cell>
          <cell r="AZ872">
            <v>0.43192568210987925</v>
          </cell>
        </row>
        <row r="873">
          <cell r="G873">
            <v>4292</v>
          </cell>
          <cell r="I873">
            <v>0.4322867033854359</v>
          </cell>
          <cell r="AX873">
            <v>4292</v>
          </cell>
          <cell r="AZ873">
            <v>0.4322867033854359</v>
          </cell>
        </row>
        <row r="874">
          <cell r="G874">
            <v>4292</v>
          </cell>
          <cell r="I874">
            <v>0.43298946424055784</v>
          </cell>
          <cell r="AX874">
            <v>4292</v>
          </cell>
          <cell r="AZ874">
            <v>0.43298946424055784</v>
          </cell>
        </row>
        <row r="875">
          <cell r="G875">
            <v>4350</v>
          </cell>
          <cell r="I875">
            <v>0.43358906694733823</v>
          </cell>
          <cell r="AX875">
            <v>4350</v>
          </cell>
          <cell r="AZ875">
            <v>0.43358906694733823</v>
          </cell>
        </row>
        <row r="876">
          <cell r="G876">
            <v>4352</v>
          </cell>
          <cell r="I876">
            <v>0.434164658891106</v>
          </cell>
          <cell r="AX876">
            <v>4352</v>
          </cell>
          <cell r="AZ876">
            <v>0.434164658891106</v>
          </cell>
        </row>
        <row r="877">
          <cell r="G877">
            <v>4355</v>
          </cell>
          <cell r="I877">
            <v>0.43464433675737846</v>
          </cell>
          <cell r="AX877">
            <v>4355</v>
          </cell>
          <cell r="AZ877">
            <v>0.43464433675737846</v>
          </cell>
        </row>
        <row r="878">
          <cell r="G878">
            <v>4358</v>
          </cell>
          <cell r="I878">
            <v>0.43530640614035815</v>
          </cell>
          <cell r="AX878">
            <v>4358</v>
          </cell>
          <cell r="AZ878">
            <v>0.43530640614035815</v>
          </cell>
        </row>
        <row r="879">
          <cell r="G879">
            <v>4362</v>
          </cell>
          <cell r="I879">
            <v>0.4357860840066306</v>
          </cell>
          <cell r="AX879">
            <v>4362</v>
          </cell>
          <cell r="AZ879">
            <v>0.4357860840066306</v>
          </cell>
        </row>
        <row r="880">
          <cell r="G880">
            <v>4362</v>
          </cell>
          <cell r="I880">
            <v>0.43626576187290306</v>
          </cell>
          <cell r="AX880">
            <v>4362</v>
          </cell>
          <cell r="AZ880">
            <v>0.43626576187290306</v>
          </cell>
        </row>
        <row r="881">
          <cell r="G881">
            <v>4365</v>
          </cell>
          <cell r="I881">
            <v>0.43674543973917551</v>
          </cell>
          <cell r="AX881">
            <v>4365</v>
          </cell>
          <cell r="AZ881">
            <v>0.43674543973917551</v>
          </cell>
        </row>
        <row r="882">
          <cell r="G882">
            <v>4366</v>
          </cell>
          <cell r="I882">
            <v>0.4372750952455593</v>
          </cell>
          <cell r="AX882">
            <v>4366</v>
          </cell>
          <cell r="AZ882">
            <v>0.4372750952455593</v>
          </cell>
        </row>
        <row r="883">
          <cell r="G883">
            <v>4367</v>
          </cell>
          <cell r="I883">
            <v>0.43785068718932707</v>
          </cell>
          <cell r="AX883">
            <v>4367</v>
          </cell>
          <cell r="AZ883">
            <v>0.43785068718932707</v>
          </cell>
        </row>
        <row r="884">
          <cell r="G884">
            <v>4369</v>
          </cell>
          <cell r="I884">
            <v>0.43833036505559952</v>
          </cell>
          <cell r="AX884">
            <v>4369</v>
          </cell>
          <cell r="AZ884">
            <v>0.43833036505559952</v>
          </cell>
        </row>
        <row r="885">
          <cell r="G885">
            <v>4371</v>
          </cell>
          <cell r="I885">
            <v>0.43892996776237991</v>
          </cell>
          <cell r="AX885">
            <v>4371</v>
          </cell>
          <cell r="AZ885">
            <v>0.43892996776237991</v>
          </cell>
        </row>
        <row r="886">
          <cell r="G886">
            <v>4376</v>
          </cell>
          <cell r="I886">
            <v>0.43950555970614769</v>
          </cell>
          <cell r="AX886">
            <v>4376</v>
          </cell>
          <cell r="AZ886">
            <v>0.43950555970614769</v>
          </cell>
        </row>
        <row r="887">
          <cell r="G887">
            <v>4379</v>
          </cell>
          <cell r="I887">
            <v>0.43988900105853707</v>
          </cell>
          <cell r="AX887">
            <v>4379</v>
          </cell>
          <cell r="AZ887">
            <v>0.43988900105853707</v>
          </cell>
        </row>
        <row r="888">
          <cell r="G888">
            <v>4381</v>
          </cell>
          <cell r="I888">
            <v>0.44036867892480952</v>
          </cell>
          <cell r="AX888">
            <v>4381</v>
          </cell>
          <cell r="AZ888">
            <v>0.44036867892480952</v>
          </cell>
        </row>
        <row r="889">
          <cell r="G889">
            <v>4382</v>
          </cell>
          <cell r="I889">
            <v>0.44248727945458538</v>
          </cell>
          <cell r="AX889">
            <v>4382</v>
          </cell>
          <cell r="AZ889">
            <v>0.44248727945458538</v>
          </cell>
        </row>
        <row r="890">
          <cell r="G890">
            <v>4382</v>
          </cell>
          <cell r="I890">
            <v>0.4431017787224828</v>
          </cell>
          <cell r="AX890">
            <v>4382</v>
          </cell>
          <cell r="AZ890">
            <v>0.4431017787224828</v>
          </cell>
        </row>
        <row r="891">
          <cell r="G891">
            <v>4383</v>
          </cell>
          <cell r="I891">
            <v>0.44348522007487218</v>
          </cell>
          <cell r="AX891">
            <v>4383</v>
          </cell>
          <cell r="AZ891">
            <v>0.44348522007487218</v>
          </cell>
        </row>
        <row r="892">
          <cell r="G892">
            <v>4384</v>
          </cell>
          <cell r="I892">
            <v>0.44540393153996205</v>
          </cell>
          <cell r="AX892">
            <v>4384</v>
          </cell>
          <cell r="AZ892">
            <v>0.44540393153996205</v>
          </cell>
        </row>
        <row r="893">
          <cell r="G893">
            <v>4385</v>
          </cell>
          <cell r="I893">
            <v>0.44732264300505192</v>
          </cell>
          <cell r="AX893">
            <v>4385</v>
          </cell>
          <cell r="AZ893">
            <v>0.44732264300505192</v>
          </cell>
        </row>
        <row r="894">
          <cell r="G894">
            <v>4387</v>
          </cell>
          <cell r="I894">
            <v>0.4477060843574413</v>
          </cell>
          <cell r="AX894">
            <v>4387</v>
          </cell>
          <cell r="AZ894">
            <v>0.4477060843574413</v>
          </cell>
        </row>
        <row r="895">
          <cell r="G895">
            <v>4388</v>
          </cell>
          <cell r="I895">
            <v>0.44962479582253118</v>
          </cell>
          <cell r="AX895">
            <v>4388</v>
          </cell>
          <cell r="AZ895">
            <v>0.44962479582253118</v>
          </cell>
        </row>
        <row r="896">
          <cell r="G896">
            <v>4388</v>
          </cell>
          <cell r="I896">
            <v>0.45174339635230704</v>
          </cell>
          <cell r="AX896">
            <v>4388</v>
          </cell>
          <cell r="AZ896">
            <v>0.45174339635230704</v>
          </cell>
        </row>
        <row r="897">
          <cell r="G897">
            <v>4388</v>
          </cell>
          <cell r="I897">
            <v>0.45227595378618113</v>
          </cell>
          <cell r="AX897">
            <v>4388</v>
          </cell>
          <cell r="AZ897">
            <v>0.45227595378618113</v>
          </cell>
        </row>
        <row r="898">
          <cell r="G898">
            <v>4392</v>
          </cell>
          <cell r="I898">
            <v>0.454194665251271</v>
          </cell>
          <cell r="AX898">
            <v>4392</v>
          </cell>
          <cell r="AZ898">
            <v>0.454194665251271</v>
          </cell>
        </row>
        <row r="899">
          <cell r="G899">
            <v>4395</v>
          </cell>
          <cell r="I899">
            <v>0.45611337671636087</v>
          </cell>
          <cell r="AX899">
            <v>4395</v>
          </cell>
          <cell r="AZ899">
            <v>0.45611337671636087</v>
          </cell>
        </row>
        <row r="900">
          <cell r="G900">
            <v>4397</v>
          </cell>
          <cell r="I900">
            <v>0.45649681806875025</v>
          </cell>
          <cell r="AX900">
            <v>4397</v>
          </cell>
          <cell r="AZ900">
            <v>0.45649681806875025</v>
          </cell>
        </row>
        <row r="901">
          <cell r="G901">
            <v>4398</v>
          </cell>
          <cell r="I901">
            <v>0.45688025942113963</v>
          </cell>
          <cell r="AX901">
            <v>4398</v>
          </cell>
          <cell r="AZ901">
            <v>0.45688025942113963</v>
          </cell>
        </row>
        <row r="902">
          <cell r="G902">
            <v>4400</v>
          </cell>
          <cell r="I902">
            <v>0.45741281685501373</v>
          </cell>
          <cell r="AX902">
            <v>4400</v>
          </cell>
          <cell r="AZ902">
            <v>0.45741281685501373</v>
          </cell>
        </row>
        <row r="903">
          <cell r="G903">
            <v>4401</v>
          </cell>
          <cell r="I903">
            <v>0.4593315283201036</v>
          </cell>
          <cell r="AX903">
            <v>4401</v>
          </cell>
          <cell r="AZ903">
            <v>0.4593315283201036</v>
          </cell>
        </row>
        <row r="904">
          <cell r="G904">
            <v>4402</v>
          </cell>
          <cell r="I904">
            <v>0.459958968035032</v>
          </cell>
          <cell r="AX904">
            <v>4402</v>
          </cell>
          <cell r="AZ904">
            <v>0.459958968035032</v>
          </cell>
        </row>
        <row r="905">
          <cell r="G905">
            <v>4406</v>
          </cell>
          <cell r="I905">
            <v>0.46207756856480786</v>
          </cell>
          <cell r="AX905">
            <v>4406</v>
          </cell>
          <cell r="AZ905">
            <v>0.46207756856480786</v>
          </cell>
        </row>
        <row r="906">
          <cell r="G906">
            <v>4407</v>
          </cell>
          <cell r="I906">
            <v>0.46269208932846451</v>
          </cell>
          <cell r="AX906">
            <v>4407</v>
          </cell>
          <cell r="AZ906">
            <v>0.46269208932846451</v>
          </cell>
        </row>
        <row r="907">
          <cell r="G907">
            <v>4410</v>
          </cell>
          <cell r="I907">
            <v>0.4632246467623386</v>
          </cell>
          <cell r="AX907">
            <v>4410</v>
          </cell>
          <cell r="AZ907">
            <v>0.4632246467623386</v>
          </cell>
        </row>
        <row r="908">
          <cell r="G908">
            <v>4411</v>
          </cell>
          <cell r="I908">
            <v>0.46395941480289093</v>
          </cell>
          <cell r="AX908">
            <v>4411</v>
          </cell>
          <cell r="AZ908">
            <v>0.46395941480289093</v>
          </cell>
        </row>
        <row r="909">
          <cell r="G909">
            <v>4412</v>
          </cell>
          <cell r="I909">
            <v>0.46469418284344327</v>
          </cell>
          <cell r="AX909">
            <v>4412</v>
          </cell>
          <cell r="AZ909">
            <v>0.46469418284344327</v>
          </cell>
        </row>
        <row r="910">
          <cell r="G910">
            <v>4412</v>
          </cell>
          <cell r="I910">
            <v>0.46542895088399561</v>
          </cell>
          <cell r="AX910">
            <v>4412</v>
          </cell>
          <cell r="AZ910">
            <v>0.46542895088399561</v>
          </cell>
        </row>
        <row r="911">
          <cell r="G911">
            <v>4412</v>
          </cell>
          <cell r="I911">
            <v>0.46616371892454794</v>
          </cell>
          <cell r="AX911">
            <v>4412</v>
          </cell>
          <cell r="AZ911">
            <v>0.46616371892454794</v>
          </cell>
        </row>
        <row r="912">
          <cell r="G912">
            <v>4414</v>
          </cell>
          <cell r="I912">
            <v>0.46689848696510028</v>
          </cell>
          <cell r="AX912">
            <v>4414</v>
          </cell>
          <cell r="AZ912">
            <v>0.46689848696510028</v>
          </cell>
        </row>
        <row r="913">
          <cell r="G913">
            <v>4415</v>
          </cell>
          <cell r="I913">
            <v>0.46763325500565261</v>
          </cell>
          <cell r="AX913">
            <v>4415</v>
          </cell>
          <cell r="AZ913">
            <v>0.46763325500565261</v>
          </cell>
        </row>
        <row r="914">
          <cell r="G914">
            <v>4415</v>
          </cell>
          <cell r="I914">
            <v>0.46836802304620495</v>
          </cell>
          <cell r="AX914">
            <v>4415</v>
          </cell>
          <cell r="AZ914">
            <v>0.46836802304620495</v>
          </cell>
        </row>
        <row r="915">
          <cell r="G915">
            <v>4415</v>
          </cell>
          <cell r="I915">
            <v>0.4689825438098616</v>
          </cell>
          <cell r="AX915">
            <v>4415</v>
          </cell>
          <cell r="AZ915">
            <v>0.4689825438098616</v>
          </cell>
        </row>
        <row r="916">
          <cell r="G916">
            <v>4418</v>
          </cell>
          <cell r="I916">
            <v>0.46971731185041393</v>
          </cell>
          <cell r="AX916">
            <v>4418</v>
          </cell>
          <cell r="AZ916">
            <v>0.46971731185041393</v>
          </cell>
        </row>
        <row r="917">
          <cell r="G917">
            <v>4419</v>
          </cell>
          <cell r="I917">
            <v>0.47045207989096627</v>
          </cell>
          <cell r="AX917">
            <v>4419</v>
          </cell>
          <cell r="AZ917">
            <v>0.47045207989096627</v>
          </cell>
        </row>
        <row r="918">
          <cell r="G918">
            <v>4420</v>
          </cell>
          <cell r="I918">
            <v>0.4711868479315186</v>
          </cell>
          <cell r="AX918">
            <v>4420</v>
          </cell>
          <cell r="AZ918">
            <v>0.4711868479315186</v>
          </cell>
        </row>
        <row r="919">
          <cell r="G919">
            <v>4423</v>
          </cell>
          <cell r="I919">
            <v>0.47192161597207094</v>
          </cell>
          <cell r="AX919">
            <v>4423</v>
          </cell>
          <cell r="AZ919">
            <v>0.47192161597207094</v>
          </cell>
        </row>
        <row r="920">
          <cell r="G920">
            <v>4423</v>
          </cell>
          <cell r="I920">
            <v>0.47265638401262328</v>
          </cell>
          <cell r="AX920">
            <v>4423</v>
          </cell>
          <cell r="AZ920">
            <v>0.47265638401262328</v>
          </cell>
        </row>
        <row r="921">
          <cell r="G921">
            <v>4427</v>
          </cell>
          <cell r="I921">
            <v>0.47339115205317561</v>
          </cell>
          <cell r="AX921">
            <v>4427</v>
          </cell>
          <cell r="AZ921">
            <v>0.47339115205317561</v>
          </cell>
        </row>
        <row r="922">
          <cell r="G922">
            <v>4428</v>
          </cell>
          <cell r="I922">
            <v>0.47412592009372795</v>
          </cell>
          <cell r="AX922">
            <v>4428</v>
          </cell>
          <cell r="AZ922">
            <v>0.47412592009372795</v>
          </cell>
        </row>
        <row r="923">
          <cell r="G923">
            <v>4429</v>
          </cell>
          <cell r="I923">
            <v>0.47486068813428028</v>
          </cell>
          <cell r="AX923">
            <v>4429</v>
          </cell>
          <cell r="AZ923">
            <v>0.47486068813428028</v>
          </cell>
        </row>
        <row r="924">
          <cell r="G924">
            <v>4431</v>
          </cell>
          <cell r="I924">
            <v>0.47559545617483262</v>
          </cell>
          <cell r="AX924">
            <v>4431</v>
          </cell>
          <cell r="AZ924">
            <v>0.47559545617483262</v>
          </cell>
        </row>
        <row r="925">
          <cell r="G925">
            <v>4432</v>
          </cell>
          <cell r="I925">
            <v>0.47633022421538496</v>
          </cell>
          <cell r="AX925">
            <v>4432</v>
          </cell>
          <cell r="AZ925">
            <v>0.47633022421538496</v>
          </cell>
        </row>
        <row r="926">
          <cell r="G926">
            <v>4449</v>
          </cell>
          <cell r="I926">
            <v>0.47686804811026001</v>
          </cell>
          <cell r="AX926">
            <v>4449</v>
          </cell>
          <cell r="AZ926">
            <v>0.47686804811026001</v>
          </cell>
        </row>
        <row r="927">
          <cell r="G927">
            <v>4477</v>
          </cell>
          <cell r="I927">
            <v>0.4773368921139019</v>
          </cell>
          <cell r="AX927">
            <v>4477</v>
          </cell>
          <cell r="AZ927">
            <v>0.4773368921139019</v>
          </cell>
        </row>
        <row r="928">
          <cell r="G928">
            <v>4482</v>
          </cell>
          <cell r="I928">
            <v>0.47780573611754379</v>
          </cell>
          <cell r="AX928">
            <v>4482</v>
          </cell>
          <cell r="AZ928">
            <v>0.47780573611754379</v>
          </cell>
        </row>
        <row r="929">
          <cell r="G929">
            <v>4484</v>
          </cell>
          <cell r="I929">
            <v>0.47842904864670815</v>
          </cell>
          <cell r="AX929">
            <v>4484</v>
          </cell>
          <cell r="AZ929">
            <v>0.47842904864670815</v>
          </cell>
        </row>
        <row r="930">
          <cell r="G930">
            <v>4541</v>
          </cell>
          <cell r="I930">
            <v>0.47876300676144751</v>
          </cell>
          <cell r="AX930">
            <v>4541</v>
          </cell>
          <cell r="AZ930">
            <v>0.47876300676144751</v>
          </cell>
        </row>
        <row r="931">
          <cell r="G931">
            <v>4554</v>
          </cell>
          <cell r="I931">
            <v>0.47909696487618686</v>
          </cell>
          <cell r="AX931">
            <v>4554</v>
          </cell>
          <cell r="AZ931">
            <v>0.47909696487618686</v>
          </cell>
        </row>
        <row r="932">
          <cell r="G932">
            <v>4563</v>
          </cell>
          <cell r="I932">
            <v>0.47943092299092621</v>
          </cell>
          <cell r="AX932">
            <v>4563</v>
          </cell>
          <cell r="AZ932">
            <v>0.47943092299092621</v>
          </cell>
        </row>
        <row r="933">
          <cell r="G933">
            <v>4576</v>
          </cell>
          <cell r="I933">
            <v>0.47988304329392012</v>
          </cell>
          <cell r="AX933">
            <v>4576</v>
          </cell>
          <cell r="AZ933">
            <v>0.47988304329392012</v>
          </cell>
        </row>
        <row r="934">
          <cell r="G934">
            <v>4579</v>
          </cell>
          <cell r="I934">
            <v>0.48040670148349052</v>
          </cell>
          <cell r="AX934">
            <v>4579</v>
          </cell>
          <cell r="AZ934">
            <v>0.48040670148349052</v>
          </cell>
        </row>
        <row r="935">
          <cell r="G935">
            <v>4580</v>
          </cell>
          <cell r="I935">
            <v>0.48156261443804738</v>
          </cell>
          <cell r="AX935">
            <v>4580</v>
          </cell>
          <cell r="AZ935">
            <v>0.48156261443804738</v>
          </cell>
        </row>
        <row r="936">
          <cell r="G936">
            <v>4580</v>
          </cell>
          <cell r="I936">
            <v>0.48252265803488631</v>
          </cell>
          <cell r="AX936">
            <v>4580</v>
          </cell>
          <cell r="AZ936">
            <v>0.48252265803488631</v>
          </cell>
        </row>
        <row r="937">
          <cell r="G937">
            <v>4582</v>
          </cell>
          <cell r="I937">
            <v>0.48303574031093638</v>
          </cell>
          <cell r="AX937">
            <v>4582</v>
          </cell>
          <cell r="AZ937">
            <v>0.48303574031093638</v>
          </cell>
        </row>
        <row r="938">
          <cell r="G938">
            <v>4583</v>
          </cell>
          <cell r="I938">
            <v>0.48351000124589355</v>
          </cell>
          <cell r="AX938">
            <v>4583</v>
          </cell>
          <cell r="AZ938">
            <v>0.48351000124589355</v>
          </cell>
        </row>
        <row r="939">
          <cell r="G939">
            <v>4586</v>
          </cell>
          <cell r="I939">
            <v>0.48411282831655211</v>
          </cell>
          <cell r="AX939">
            <v>4586</v>
          </cell>
          <cell r="AZ939">
            <v>0.48411282831655211</v>
          </cell>
        </row>
        <row r="940">
          <cell r="G940">
            <v>4587</v>
          </cell>
          <cell r="I940">
            <v>0.48461204582792616</v>
          </cell>
          <cell r="AX940">
            <v>4587</v>
          </cell>
          <cell r="AZ940">
            <v>0.48461204582792616</v>
          </cell>
        </row>
        <row r="941">
          <cell r="G941">
            <v>4587</v>
          </cell>
          <cell r="I941">
            <v>0.48508630676288333</v>
          </cell>
          <cell r="AX941">
            <v>4587</v>
          </cell>
          <cell r="AZ941">
            <v>0.48508630676288333</v>
          </cell>
        </row>
        <row r="942">
          <cell r="G942">
            <v>4588</v>
          </cell>
          <cell r="I942">
            <v>0.48556056769784051</v>
          </cell>
          <cell r="AX942">
            <v>4588</v>
          </cell>
          <cell r="AZ942">
            <v>0.48556056769784051</v>
          </cell>
        </row>
        <row r="943">
          <cell r="G943">
            <v>4589</v>
          </cell>
          <cell r="I943">
            <v>0.48619105981057353</v>
          </cell>
          <cell r="AX943">
            <v>4589</v>
          </cell>
          <cell r="AZ943">
            <v>0.48619105981057353</v>
          </cell>
        </row>
        <row r="944">
          <cell r="G944">
            <v>4589</v>
          </cell>
          <cell r="I944">
            <v>0.48666532074553071</v>
          </cell>
          <cell r="AX944">
            <v>4589</v>
          </cell>
          <cell r="AZ944">
            <v>0.48666532074553071</v>
          </cell>
        </row>
        <row r="945">
          <cell r="G945">
            <v>4589</v>
          </cell>
          <cell r="I945">
            <v>0.48711744104852461</v>
          </cell>
          <cell r="AX945">
            <v>4589</v>
          </cell>
          <cell r="AZ945">
            <v>0.48711744104852461</v>
          </cell>
        </row>
        <row r="946">
          <cell r="G946">
            <v>4590</v>
          </cell>
          <cell r="I946">
            <v>0.48772026811918318</v>
          </cell>
          <cell r="AX946">
            <v>4590</v>
          </cell>
          <cell r="AZ946">
            <v>0.48772026811918318</v>
          </cell>
        </row>
        <row r="947">
          <cell r="G947">
            <v>4591</v>
          </cell>
          <cell r="I947">
            <v>0.48819452905414035</v>
          </cell>
          <cell r="AX947">
            <v>4591</v>
          </cell>
          <cell r="AZ947">
            <v>0.48819452905414035</v>
          </cell>
        </row>
        <row r="948">
          <cell r="G948">
            <v>4593</v>
          </cell>
          <cell r="I948">
            <v>0.48879559347254548</v>
          </cell>
          <cell r="AX948">
            <v>4593</v>
          </cell>
          <cell r="AZ948">
            <v>0.48879559347254548</v>
          </cell>
        </row>
        <row r="949">
          <cell r="G949">
            <v>4593</v>
          </cell>
          <cell r="I949">
            <v>0.48924771377553938</v>
          </cell>
          <cell r="AX949">
            <v>4593</v>
          </cell>
          <cell r="AZ949">
            <v>0.48924771377553938</v>
          </cell>
        </row>
        <row r="950">
          <cell r="G950">
            <v>4593</v>
          </cell>
          <cell r="I950">
            <v>0.48974693128691343</v>
          </cell>
          <cell r="AX950">
            <v>4593</v>
          </cell>
          <cell r="AZ950">
            <v>0.48974693128691343</v>
          </cell>
        </row>
        <row r="951">
          <cell r="G951">
            <v>4594</v>
          </cell>
          <cell r="I951">
            <v>0.49019905158990734</v>
          </cell>
          <cell r="AX951">
            <v>4594</v>
          </cell>
          <cell r="AZ951">
            <v>0.49019905158990734</v>
          </cell>
        </row>
        <row r="952">
          <cell r="G952">
            <v>4596</v>
          </cell>
          <cell r="I952">
            <v>0.49067331252486451</v>
          </cell>
          <cell r="AX952">
            <v>4596</v>
          </cell>
          <cell r="AZ952">
            <v>0.49067331252486451</v>
          </cell>
        </row>
        <row r="953">
          <cell r="G953">
            <v>4601</v>
          </cell>
          <cell r="I953">
            <v>0.49112543282785842</v>
          </cell>
          <cell r="AX953">
            <v>4601</v>
          </cell>
          <cell r="AZ953">
            <v>0.49112543282785842</v>
          </cell>
        </row>
        <row r="954">
          <cell r="G954">
            <v>4604</v>
          </cell>
          <cell r="I954">
            <v>0.4919268807134109</v>
          </cell>
          <cell r="AX954">
            <v>4604</v>
          </cell>
          <cell r="AZ954">
            <v>0.4919268807134109</v>
          </cell>
        </row>
        <row r="955">
          <cell r="G955">
            <v>4654</v>
          </cell>
          <cell r="I955">
            <v>0.49260679157651638</v>
          </cell>
          <cell r="AX955">
            <v>4654</v>
          </cell>
          <cell r="AZ955">
            <v>0.49260679157651638</v>
          </cell>
        </row>
        <row r="956">
          <cell r="G956">
            <v>4654</v>
          </cell>
          <cell r="I956">
            <v>0.4929673399453709</v>
          </cell>
          <cell r="AX956">
            <v>4654</v>
          </cell>
          <cell r="AZ956">
            <v>0.4929673399453709</v>
          </cell>
        </row>
        <row r="957">
          <cell r="G957">
            <v>4656</v>
          </cell>
          <cell r="I957">
            <v>0.49332788831422542</v>
          </cell>
          <cell r="AX957">
            <v>4656</v>
          </cell>
          <cell r="AZ957">
            <v>0.49332788831422542</v>
          </cell>
        </row>
        <row r="958">
          <cell r="G958">
            <v>4657</v>
          </cell>
          <cell r="I958">
            <v>0.49368843668307993</v>
          </cell>
          <cell r="AX958">
            <v>4657</v>
          </cell>
          <cell r="AZ958">
            <v>0.49368843668307993</v>
          </cell>
        </row>
        <row r="959">
          <cell r="G959">
            <v>4658</v>
          </cell>
          <cell r="I959">
            <v>0.49416617993102552</v>
          </cell>
          <cell r="AX959">
            <v>4658</v>
          </cell>
          <cell r="AZ959">
            <v>0.49416617993102552</v>
          </cell>
        </row>
        <row r="960">
          <cell r="G960">
            <v>4660</v>
          </cell>
          <cell r="I960">
            <v>0.49464693258525738</v>
          </cell>
          <cell r="AX960">
            <v>4660</v>
          </cell>
          <cell r="AZ960">
            <v>0.49464693258525738</v>
          </cell>
        </row>
        <row r="961">
          <cell r="G961">
            <v>4660</v>
          </cell>
          <cell r="I961">
            <v>0.49512768523948925</v>
          </cell>
          <cell r="AX961">
            <v>4660</v>
          </cell>
          <cell r="AZ961">
            <v>0.49512768523948925</v>
          </cell>
        </row>
        <row r="962">
          <cell r="G962">
            <v>4660</v>
          </cell>
          <cell r="I962">
            <v>0.49548823360834376</v>
          </cell>
          <cell r="AX962">
            <v>4660</v>
          </cell>
          <cell r="AZ962">
            <v>0.49548823360834376</v>
          </cell>
        </row>
        <row r="963">
          <cell r="G963">
            <v>4660</v>
          </cell>
          <cell r="I963">
            <v>0.49582692079010443</v>
          </cell>
          <cell r="AX963">
            <v>4660</v>
          </cell>
          <cell r="AZ963">
            <v>0.49582692079010443</v>
          </cell>
        </row>
        <row r="964">
          <cell r="G964">
            <v>4660</v>
          </cell>
          <cell r="I964">
            <v>0.49609787483466478</v>
          </cell>
          <cell r="AX964">
            <v>4660</v>
          </cell>
          <cell r="AZ964">
            <v>0.49609787483466478</v>
          </cell>
        </row>
        <row r="965">
          <cell r="G965">
            <v>4661</v>
          </cell>
          <cell r="I965">
            <v>0.49667307985476716</v>
          </cell>
          <cell r="AX965">
            <v>4661</v>
          </cell>
          <cell r="AZ965">
            <v>0.49667307985476716</v>
          </cell>
        </row>
        <row r="966">
          <cell r="G966">
            <v>4662</v>
          </cell>
          <cell r="I966">
            <v>0.49704702008159557</v>
          </cell>
          <cell r="AX966">
            <v>4662</v>
          </cell>
          <cell r="AZ966">
            <v>0.49704702008159557</v>
          </cell>
        </row>
        <row r="967">
          <cell r="G967">
            <v>4662</v>
          </cell>
          <cell r="I967">
            <v>0.49740756845045009</v>
          </cell>
          <cell r="AX967">
            <v>4662</v>
          </cell>
          <cell r="AZ967">
            <v>0.49740756845045009</v>
          </cell>
        </row>
        <row r="968">
          <cell r="G968">
            <v>4662</v>
          </cell>
          <cell r="I968">
            <v>0.49776811681930461</v>
          </cell>
          <cell r="AX968">
            <v>4662</v>
          </cell>
          <cell r="AZ968">
            <v>0.49776811681930461</v>
          </cell>
        </row>
        <row r="969">
          <cell r="G969">
            <v>4662</v>
          </cell>
          <cell r="I969">
            <v>0.49810680400106527</v>
          </cell>
          <cell r="AX969">
            <v>4662</v>
          </cell>
          <cell r="AZ969">
            <v>0.49810680400106527</v>
          </cell>
        </row>
        <row r="970">
          <cell r="G970">
            <v>4662</v>
          </cell>
          <cell r="I970">
            <v>0.49837775804562562</v>
          </cell>
          <cell r="AX970">
            <v>4662</v>
          </cell>
          <cell r="AZ970">
            <v>0.49837775804562562</v>
          </cell>
        </row>
        <row r="971">
          <cell r="G971">
            <v>4663</v>
          </cell>
          <cell r="I971">
            <v>0.49943943359190379</v>
          </cell>
          <cell r="AX971">
            <v>4663</v>
          </cell>
          <cell r="AZ971">
            <v>0.49943943359190379</v>
          </cell>
        </row>
        <row r="972">
          <cell r="G972">
            <v>4663</v>
          </cell>
          <cell r="I972">
            <v>0.50001463861200623</v>
          </cell>
          <cell r="AX972">
            <v>4663</v>
          </cell>
          <cell r="AZ972">
            <v>0.50001463861200623</v>
          </cell>
        </row>
        <row r="973">
          <cell r="G973">
            <v>4664</v>
          </cell>
          <cell r="I973">
            <v>0.50069454947511172</v>
          </cell>
          <cell r="AX973">
            <v>4664</v>
          </cell>
          <cell r="AZ973">
            <v>0.50069454947511172</v>
          </cell>
        </row>
        <row r="974">
          <cell r="G974">
            <v>4665</v>
          </cell>
          <cell r="I974">
            <v>0.50112721611604083</v>
          </cell>
          <cell r="AX974">
            <v>4665</v>
          </cell>
          <cell r="AZ974">
            <v>0.50112721611604083</v>
          </cell>
        </row>
        <row r="975">
          <cell r="G975">
            <v>4665</v>
          </cell>
          <cell r="I975">
            <v>0.50139817016060118</v>
          </cell>
          <cell r="AX975">
            <v>4665</v>
          </cell>
          <cell r="AZ975">
            <v>0.50139817016060118</v>
          </cell>
        </row>
        <row r="976">
          <cell r="G976">
            <v>4666</v>
          </cell>
          <cell r="I976">
            <v>0.50214890955022995</v>
          </cell>
          <cell r="AX976">
            <v>4666</v>
          </cell>
          <cell r="AZ976">
            <v>0.50214890955022995</v>
          </cell>
        </row>
        <row r="977">
          <cell r="G977">
            <v>4666</v>
          </cell>
          <cell r="I977">
            <v>0.50278804295815638</v>
          </cell>
          <cell r="AX977">
            <v>4666</v>
          </cell>
          <cell r="AZ977">
            <v>0.50278804295815638</v>
          </cell>
        </row>
        <row r="978">
          <cell r="G978">
            <v>4666</v>
          </cell>
          <cell r="I978">
            <v>0.50314859132701084</v>
          </cell>
          <cell r="AX978">
            <v>4666</v>
          </cell>
          <cell r="AZ978">
            <v>0.50314859132701084</v>
          </cell>
        </row>
        <row r="979">
          <cell r="G979">
            <v>4667</v>
          </cell>
          <cell r="I979">
            <v>0.50363387958643124</v>
          </cell>
          <cell r="AX979">
            <v>4667</v>
          </cell>
          <cell r="AZ979">
            <v>0.50363387958643124</v>
          </cell>
        </row>
        <row r="980">
          <cell r="G980">
            <v>4667</v>
          </cell>
          <cell r="I980">
            <v>0.50411463224066311</v>
          </cell>
          <cell r="AX980">
            <v>4667</v>
          </cell>
          <cell r="AZ980">
            <v>0.50411463224066311</v>
          </cell>
        </row>
        <row r="981">
          <cell r="G981">
            <v>4667</v>
          </cell>
          <cell r="I981">
            <v>0.50447518060951757</v>
          </cell>
          <cell r="AX981">
            <v>4667</v>
          </cell>
          <cell r="AZ981">
            <v>0.50447518060951757</v>
          </cell>
        </row>
        <row r="982">
          <cell r="G982">
            <v>4668</v>
          </cell>
          <cell r="I982">
            <v>0.50497979355644773</v>
          </cell>
          <cell r="AX982">
            <v>4668</v>
          </cell>
          <cell r="AZ982">
            <v>0.50497979355644773</v>
          </cell>
        </row>
        <row r="983">
          <cell r="G983">
            <v>4669</v>
          </cell>
          <cell r="I983">
            <v>0.5053184807382084</v>
          </cell>
          <cell r="AX983">
            <v>4669</v>
          </cell>
          <cell r="AZ983">
            <v>0.5053184807382084</v>
          </cell>
        </row>
        <row r="984">
          <cell r="G984">
            <v>4670</v>
          </cell>
          <cell r="I984">
            <v>0.50638015628448663</v>
          </cell>
          <cell r="AX984">
            <v>4670</v>
          </cell>
          <cell r="AZ984">
            <v>0.50638015628448663</v>
          </cell>
        </row>
        <row r="985">
          <cell r="G985">
            <v>4672</v>
          </cell>
          <cell r="I985">
            <v>0.50691099405762574</v>
          </cell>
          <cell r="AX985">
            <v>4672</v>
          </cell>
          <cell r="AZ985">
            <v>0.50691099405762574</v>
          </cell>
        </row>
        <row r="986">
          <cell r="G986">
            <v>4672</v>
          </cell>
          <cell r="I986">
            <v>0.50739174671185761</v>
          </cell>
          <cell r="AX986">
            <v>4672</v>
          </cell>
          <cell r="AZ986">
            <v>0.50739174671185761</v>
          </cell>
        </row>
        <row r="987">
          <cell r="G987">
            <v>4672</v>
          </cell>
          <cell r="I987">
            <v>0.50789635965878777</v>
          </cell>
          <cell r="AX987">
            <v>4672</v>
          </cell>
          <cell r="AZ987">
            <v>0.50789635965878777</v>
          </cell>
        </row>
        <row r="988">
          <cell r="G988">
            <v>4672</v>
          </cell>
          <cell r="I988">
            <v>0.50840097260571793</v>
          </cell>
          <cell r="AX988">
            <v>4672</v>
          </cell>
          <cell r="AZ988">
            <v>0.50840097260571793</v>
          </cell>
        </row>
        <row r="989">
          <cell r="G989">
            <v>4673</v>
          </cell>
          <cell r="I989">
            <v>0.50867192665027827</v>
          </cell>
          <cell r="AX989">
            <v>4673</v>
          </cell>
          <cell r="AZ989">
            <v>0.50867192665027827</v>
          </cell>
        </row>
        <row r="990">
          <cell r="G990">
            <v>4673</v>
          </cell>
          <cell r="I990">
            <v>0.50894288069483862</v>
          </cell>
          <cell r="AX990">
            <v>4673</v>
          </cell>
          <cell r="AZ990">
            <v>0.50894288069483862</v>
          </cell>
        </row>
        <row r="991">
          <cell r="G991">
            <v>4674</v>
          </cell>
          <cell r="I991">
            <v>0.50928156787659928</v>
          </cell>
          <cell r="AX991">
            <v>4674</v>
          </cell>
          <cell r="AZ991">
            <v>0.50928156787659928</v>
          </cell>
        </row>
        <row r="992">
          <cell r="G992">
            <v>4675</v>
          </cell>
          <cell r="I992">
            <v>0.51055985618821143</v>
          </cell>
          <cell r="AX992">
            <v>4675</v>
          </cell>
          <cell r="AZ992">
            <v>0.51055985618821143</v>
          </cell>
        </row>
        <row r="993">
          <cell r="G993">
            <v>4675</v>
          </cell>
          <cell r="I993">
            <v>0.51089854336997209</v>
          </cell>
          <cell r="AX993">
            <v>4675</v>
          </cell>
          <cell r="AZ993">
            <v>0.51089854336997209</v>
          </cell>
        </row>
        <row r="994">
          <cell r="G994">
            <v>4675</v>
          </cell>
          <cell r="I994">
            <v>0.51123723055173276</v>
          </cell>
          <cell r="AX994">
            <v>4675</v>
          </cell>
          <cell r="AZ994">
            <v>0.51123723055173276</v>
          </cell>
        </row>
        <row r="995">
          <cell r="G995">
            <v>4676</v>
          </cell>
          <cell r="I995">
            <v>0.51157591773349342</v>
          </cell>
          <cell r="AX995">
            <v>4676</v>
          </cell>
          <cell r="AZ995">
            <v>0.51157591773349342</v>
          </cell>
        </row>
        <row r="996">
          <cell r="G996">
            <v>4677</v>
          </cell>
          <cell r="I996">
            <v>0.5119762762483635</v>
          </cell>
          <cell r="AX996">
            <v>4677</v>
          </cell>
          <cell r="AZ996">
            <v>0.5119762762483635</v>
          </cell>
        </row>
        <row r="997">
          <cell r="G997">
            <v>4677</v>
          </cell>
          <cell r="I997">
            <v>0.51233682461721797</v>
          </cell>
          <cell r="AX997">
            <v>4677</v>
          </cell>
          <cell r="AZ997">
            <v>0.51233682461721797</v>
          </cell>
        </row>
        <row r="998">
          <cell r="G998">
            <v>4679</v>
          </cell>
          <cell r="I998">
            <v>0.51267551179897863</v>
          </cell>
          <cell r="AX998">
            <v>4679</v>
          </cell>
          <cell r="AZ998">
            <v>0.51267551179897863</v>
          </cell>
        </row>
        <row r="999">
          <cell r="G999">
            <v>4679</v>
          </cell>
          <cell r="I999">
            <v>0.51348289251406687</v>
          </cell>
          <cell r="AX999">
            <v>4679</v>
          </cell>
          <cell r="AZ999">
            <v>0.51348289251406687</v>
          </cell>
        </row>
        <row r="1000">
          <cell r="G1000">
            <v>4680</v>
          </cell>
          <cell r="I1000">
            <v>0.51382157969582753</v>
          </cell>
          <cell r="AX1000">
            <v>4680</v>
          </cell>
          <cell r="AZ1000">
            <v>0.51382157969582753</v>
          </cell>
        </row>
        <row r="1001">
          <cell r="G1001">
            <v>4680</v>
          </cell>
          <cell r="I1001">
            <v>0.5143261926427577</v>
          </cell>
          <cell r="AX1001">
            <v>4680</v>
          </cell>
          <cell r="AZ1001">
            <v>0.5143261926427577</v>
          </cell>
        </row>
        <row r="1002">
          <cell r="G1002">
            <v>4684</v>
          </cell>
          <cell r="I1002">
            <v>0.51459714668731804</v>
          </cell>
          <cell r="AX1002">
            <v>4684</v>
          </cell>
          <cell r="AZ1002">
            <v>0.51459714668731804</v>
          </cell>
        </row>
        <row r="1003">
          <cell r="G1003">
            <v>4685</v>
          </cell>
          <cell r="I1003">
            <v>0.51486810073187839</v>
          </cell>
          <cell r="AX1003">
            <v>4685</v>
          </cell>
          <cell r="AZ1003">
            <v>0.51486810073187839</v>
          </cell>
        </row>
        <row r="1004">
          <cell r="G1004">
            <v>4691</v>
          </cell>
          <cell r="I1004">
            <v>0.51527179108942256</v>
          </cell>
          <cell r="AX1004">
            <v>4691</v>
          </cell>
          <cell r="AZ1004">
            <v>0.51527179108942256</v>
          </cell>
        </row>
        <row r="1005">
          <cell r="G1005">
            <v>4693</v>
          </cell>
          <cell r="I1005">
            <v>0.51586612733520198</v>
          </cell>
          <cell r="AX1005">
            <v>4693</v>
          </cell>
          <cell r="AZ1005">
            <v>0.51586612733520198</v>
          </cell>
        </row>
        <row r="1006">
          <cell r="G1006">
            <v>4716</v>
          </cell>
          <cell r="I1006">
            <v>0.51648064809885863</v>
          </cell>
          <cell r="AX1006">
            <v>4716</v>
          </cell>
          <cell r="AZ1006">
            <v>0.51648064809885863</v>
          </cell>
        </row>
        <row r="1007">
          <cell r="G1007">
            <v>4718</v>
          </cell>
          <cell r="I1007">
            <v>0.51715918323337606</v>
          </cell>
          <cell r="AX1007">
            <v>4718</v>
          </cell>
          <cell r="AZ1007">
            <v>0.51715918323337606</v>
          </cell>
        </row>
        <row r="1008">
          <cell r="G1008">
            <v>4718</v>
          </cell>
          <cell r="I1008">
            <v>0.51777370399703271</v>
          </cell>
          <cell r="AX1008">
            <v>4718</v>
          </cell>
          <cell r="AZ1008">
            <v>0.51777370399703271</v>
          </cell>
        </row>
        <row r="1009">
          <cell r="G1009">
            <v>4739</v>
          </cell>
          <cell r="I1009">
            <v>0.51817739435457688</v>
          </cell>
          <cell r="AX1009">
            <v>4739</v>
          </cell>
          <cell r="AZ1009">
            <v>0.51817739435457688</v>
          </cell>
        </row>
        <row r="1010">
          <cell r="G1010">
            <v>4745</v>
          </cell>
          <cell r="I1010">
            <v>0.51858108471212105</v>
          </cell>
          <cell r="AX1010">
            <v>4745</v>
          </cell>
          <cell r="AZ1010">
            <v>0.51858108471212105</v>
          </cell>
        </row>
        <row r="1011">
          <cell r="G1011">
            <v>4746</v>
          </cell>
          <cell r="I1011">
            <v>0.51898477506966523</v>
          </cell>
          <cell r="AX1011">
            <v>4746</v>
          </cell>
          <cell r="AZ1011">
            <v>0.51898477506966523</v>
          </cell>
        </row>
        <row r="1012">
          <cell r="G1012">
            <v>4747</v>
          </cell>
          <cell r="I1012">
            <v>0.5193884654272094</v>
          </cell>
          <cell r="AX1012">
            <v>4747</v>
          </cell>
          <cell r="AZ1012">
            <v>0.5193884654272094</v>
          </cell>
        </row>
        <row r="1013">
          <cell r="G1013">
            <v>4750</v>
          </cell>
          <cell r="I1013">
            <v>0.51979215578475357</v>
          </cell>
          <cell r="AX1013">
            <v>4750</v>
          </cell>
          <cell r="AZ1013">
            <v>0.51979215578475357</v>
          </cell>
        </row>
        <row r="1014">
          <cell r="G1014">
            <v>4751</v>
          </cell>
          <cell r="I1014">
            <v>0.52019584614229775</v>
          </cell>
          <cell r="AX1014">
            <v>4751</v>
          </cell>
          <cell r="AZ1014">
            <v>0.52019584614229775</v>
          </cell>
        </row>
        <row r="1015">
          <cell r="G1015">
            <v>4751</v>
          </cell>
          <cell r="I1015">
            <v>0.52059953649984192</v>
          </cell>
          <cell r="AX1015">
            <v>4751</v>
          </cell>
          <cell r="AZ1015">
            <v>0.52059953649984192</v>
          </cell>
        </row>
        <row r="1016">
          <cell r="G1016">
            <v>4759</v>
          </cell>
          <cell r="I1016">
            <v>0.52100322685738609</v>
          </cell>
          <cell r="AX1016">
            <v>4759</v>
          </cell>
          <cell r="AZ1016">
            <v>0.52100322685738609</v>
          </cell>
        </row>
        <row r="1017">
          <cell r="G1017">
            <v>4768</v>
          </cell>
          <cell r="I1017">
            <v>0.52142518861023968</v>
          </cell>
          <cell r="AX1017">
            <v>4768</v>
          </cell>
          <cell r="AZ1017">
            <v>0.52142518861023968</v>
          </cell>
        </row>
        <row r="1018">
          <cell r="G1018">
            <v>4773</v>
          </cell>
          <cell r="I1018">
            <v>0.52184715036309326</v>
          </cell>
          <cell r="AX1018">
            <v>4773</v>
          </cell>
          <cell r="AZ1018">
            <v>0.52184715036309326</v>
          </cell>
        </row>
        <row r="1019">
          <cell r="G1019">
            <v>4783</v>
          </cell>
          <cell r="I1019">
            <v>0.52226911211594684</v>
          </cell>
          <cell r="AX1019">
            <v>4783</v>
          </cell>
          <cell r="AZ1019">
            <v>0.52226911211594684</v>
          </cell>
        </row>
        <row r="1020">
          <cell r="G1020">
            <v>4804</v>
          </cell>
          <cell r="I1020">
            <v>0.52267280247349102</v>
          </cell>
          <cell r="AX1020">
            <v>4804</v>
          </cell>
          <cell r="AZ1020">
            <v>0.52267280247349102</v>
          </cell>
        </row>
        <row r="1021">
          <cell r="G1021">
            <v>4807</v>
          </cell>
          <cell r="I1021">
            <v>0.52310877946133494</v>
          </cell>
          <cell r="AX1021">
            <v>4807</v>
          </cell>
          <cell r="AZ1021">
            <v>0.52310877946133494</v>
          </cell>
        </row>
        <row r="1022">
          <cell r="G1022">
            <v>4808</v>
          </cell>
          <cell r="I1022">
            <v>0.5237774050508669</v>
          </cell>
          <cell r="AX1022">
            <v>4808</v>
          </cell>
          <cell r="AZ1022">
            <v>0.5237774050508669</v>
          </cell>
        </row>
        <row r="1023">
          <cell r="G1023">
            <v>4809</v>
          </cell>
          <cell r="I1023">
            <v>0.52418109540841107</v>
          </cell>
          <cell r="AX1023">
            <v>4809</v>
          </cell>
          <cell r="AZ1023">
            <v>0.52418109540841107</v>
          </cell>
        </row>
        <row r="1024">
          <cell r="G1024">
            <v>4813</v>
          </cell>
          <cell r="I1024">
            <v>0.5249884761234993</v>
          </cell>
          <cell r="AX1024">
            <v>4813</v>
          </cell>
          <cell r="AZ1024">
            <v>0.5249884761234993</v>
          </cell>
        </row>
        <row r="1025">
          <cell r="G1025">
            <v>4813</v>
          </cell>
          <cell r="I1025">
            <v>0.52546987365050679</v>
          </cell>
          <cell r="AX1025">
            <v>4813</v>
          </cell>
          <cell r="AZ1025">
            <v>0.52546987365050679</v>
          </cell>
        </row>
        <row r="1026">
          <cell r="G1026">
            <v>4814</v>
          </cell>
          <cell r="I1026">
            <v>0.52627725436559503</v>
          </cell>
          <cell r="AX1026">
            <v>4814</v>
          </cell>
          <cell r="AZ1026">
            <v>0.52627725436559503</v>
          </cell>
        </row>
        <row r="1027">
          <cell r="G1027">
            <v>4815</v>
          </cell>
          <cell r="I1027">
            <v>0.52685686601633086</v>
          </cell>
          <cell r="AX1027">
            <v>4815</v>
          </cell>
          <cell r="AZ1027">
            <v>0.52685686601633086</v>
          </cell>
        </row>
        <row r="1028">
          <cell r="G1028">
            <v>4816</v>
          </cell>
          <cell r="I1028">
            <v>0.52751085299385603</v>
          </cell>
          <cell r="AX1028">
            <v>4816</v>
          </cell>
          <cell r="AZ1028">
            <v>0.52751085299385603</v>
          </cell>
        </row>
        <row r="1029">
          <cell r="G1029">
            <v>4816</v>
          </cell>
          <cell r="I1029">
            <v>0.52811638853017218</v>
          </cell>
          <cell r="AX1029">
            <v>4816</v>
          </cell>
          <cell r="AZ1029">
            <v>0.52811638853017218</v>
          </cell>
        </row>
        <row r="1030">
          <cell r="G1030">
            <v>4819</v>
          </cell>
          <cell r="I1030">
            <v>0.52859778605717966</v>
          </cell>
          <cell r="AX1030">
            <v>4819</v>
          </cell>
          <cell r="AZ1030">
            <v>0.52859778605717966</v>
          </cell>
        </row>
        <row r="1031">
          <cell r="G1031">
            <v>4820</v>
          </cell>
          <cell r="I1031">
            <v>0.52932232211635866</v>
          </cell>
          <cell r="AX1031">
            <v>4820</v>
          </cell>
          <cell r="AZ1031">
            <v>0.52932232211635866</v>
          </cell>
        </row>
        <row r="1032">
          <cell r="G1032">
            <v>4821</v>
          </cell>
          <cell r="I1032">
            <v>0.52997630909388382</v>
          </cell>
          <cell r="AX1032">
            <v>4821</v>
          </cell>
          <cell r="AZ1032">
            <v>0.52997630909388382</v>
          </cell>
        </row>
        <row r="1033">
          <cell r="G1033">
            <v>4821</v>
          </cell>
          <cell r="I1033">
            <v>0.53063029607140899</v>
          </cell>
          <cell r="AX1033">
            <v>4821</v>
          </cell>
          <cell r="AZ1033">
            <v>0.53063029607140899</v>
          </cell>
        </row>
        <row r="1034">
          <cell r="G1034">
            <v>4822</v>
          </cell>
          <cell r="I1034">
            <v>0.53116698069104717</v>
          </cell>
          <cell r="AX1034">
            <v>4822</v>
          </cell>
          <cell r="AZ1034">
            <v>0.53116698069104717</v>
          </cell>
        </row>
        <row r="1035">
          <cell r="G1035">
            <v>4822</v>
          </cell>
          <cell r="I1035">
            <v>0.53174829050675887</v>
          </cell>
          <cell r="AX1035">
            <v>4822</v>
          </cell>
          <cell r="AZ1035">
            <v>0.53174829050675887</v>
          </cell>
        </row>
        <row r="1036">
          <cell r="G1036">
            <v>4823</v>
          </cell>
          <cell r="I1036">
            <v>0.5323279021574947</v>
          </cell>
          <cell r="AX1036">
            <v>4823</v>
          </cell>
          <cell r="AZ1036">
            <v>0.5323279021574947</v>
          </cell>
        </row>
        <row r="1037">
          <cell r="G1037">
            <v>4824</v>
          </cell>
          <cell r="I1037">
            <v>0.53313528287258294</v>
          </cell>
          <cell r="AX1037">
            <v>4824</v>
          </cell>
          <cell r="AZ1037">
            <v>0.53313528287258294</v>
          </cell>
        </row>
        <row r="1038">
          <cell r="G1038">
            <v>4824</v>
          </cell>
          <cell r="I1038">
            <v>0.53371659268829463</v>
          </cell>
          <cell r="AX1038">
            <v>4824</v>
          </cell>
          <cell r="AZ1038">
            <v>0.53371659268829463</v>
          </cell>
        </row>
        <row r="1039">
          <cell r="G1039">
            <v>4827</v>
          </cell>
          <cell r="I1039">
            <v>0.53452397340338287</v>
          </cell>
          <cell r="AX1039">
            <v>4827</v>
          </cell>
          <cell r="AZ1039">
            <v>0.53452397340338287</v>
          </cell>
        </row>
        <row r="1040">
          <cell r="G1040">
            <v>4828</v>
          </cell>
          <cell r="I1040">
            <v>0.53495995039122679</v>
          </cell>
          <cell r="AX1040">
            <v>4828</v>
          </cell>
          <cell r="AZ1040">
            <v>0.53495995039122679</v>
          </cell>
        </row>
        <row r="1041">
          <cell r="G1041">
            <v>4829</v>
          </cell>
          <cell r="I1041">
            <v>0.53539592737907071</v>
          </cell>
          <cell r="AX1041">
            <v>4829</v>
          </cell>
          <cell r="AZ1041">
            <v>0.53539592737907071</v>
          </cell>
        </row>
        <row r="1042">
          <cell r="G1042">
            <v>4834</v>
          </cell>
          <cell r="I1042">
            <v>0.53583190436691464</v>
          </cell>
          <cell r="AX1042">
            <v>4834</v>
          </cell>
          <cell r="AZ1042">
            <v>0.53583190436691464</v>
          </cell>
        </row>
        <row r="1043">
          <cell r="G1043">
            <v>4835</v>
          </cell>
          <cell r="I1043">
            <v>0.53641321418262633</v>
          </cell>
          <cell r="AX1043">
            <v>4835</v>
          </cell>
          <cell r="AZ1043">
            <v>0.53641321418262633</v>
          </cell>
        </row>
        <row r="1044">
          <cell r="G1044">
            <v>4837</v>
          </cell>
          <cell r="I1044">
            <v>0.53736661558987631</v>
          </cell>
          <cell r="AX1044">
            <v>4837</v>
          </cell>
          <cell r="AZ1044">
            <v>0.53736661558987631</v>
          </cell>
        </row>
        <row r="1045">
          <cell r="G1045">
            <v>4843</v>
          </cell>
          <cell r="I1045">
            <v>0.53832001699712628</v>
          </cell>
          <cell r="AX1045">
            <v>4843</v>
          </cell>
          <cell r="AZ1045">
            <v>0.53832001699712628</v>
          </cell>
        </row>
        <row r="1046">
          <cell r="G1046">
            <v>4843</v>
          </cell>
          <cell r="I1046">
            <v>0.53883075623542487</v>
          </cell>
          <cell r="AX1046">
            <v>4843</v>
          </cell>
          <cell r="AZ1046">
            <v>0.53883075623542487</v>
          </cell>
        </row>
        <row r="1047">
          <cell r="G1047">
            <v>4846</v>
          </cell>
          <cell r="I1047">
            <v>0.53988348954588095</v>
          </cell>
          <cell r="AX1047">
            <v>4846</v>
          </cell>
          <cell r="AZ1047">
            <v>0.53988348954588095</v>
          </cell>
        </row>
        <row r="1048">
          <cell r="G1048">
            <v>4852</v>
          </cell>
          <cell r="I1048">
            <v>0.54083689095313092</v>
          </cell>
          <cell r="AX1048">
            <v>4852</v>
          </cell>
          <cell r="AZ1048">
            <v>0.54083689095313092</v>
          </cell>
        </row>
        <row r="1049">
          <cell r="G1049">
            <v>4853</v>
          </cell>
          <cell r="I1049">
            <v>0.54134763019142951</v>
          </cell>
          <cell r="AX1049">
            <v>4853</v>
          </cell>
          <cell r="AZ1049">
            <v>0.54134763019142951</v>
          </cell>
        </row>
        <row r="1050">
          <cell r="G1050">
            <v>4857</v>
          </cell>
          <cell r="I1050">
            <v>0.54240036350188559</v>
          </cell>
          <cell r="AX1050">
            <v>4857</v>
          </cell>
          <cell r="AZ1050">
            <v>0.54240036350188559</v>
          </cell>
        </row>
        <row r="1051">
          <cell r="G1051">
            <v>4867</v>
          </cell>
          <cell r="I1051">
            <v>0.54335376490913556</v>
          </cell>
          <cell r="AX1051">
            <v>4867</v>
          </cell>
          <cell r="AZ1051">
            <v>0.54335376490913556</v>
          </cell>
        </row>
        <row r="1052">
          <cell r="G1052">
            <v>4867</v>
          </cell>
          <cell r="I1052">
            <v>0.54383905316855596</v>
          </cell>
          <cell r="AX1052">
            <v>4867</v>
          </cell>
          <cell r="AZ1052">
            <v>0.54383905316855596</v>
          </cell>
        </row>
        <row r="1053">
          <cell r="G1053">
            <v>4869</v>
          </cell>
          <cell r="I1053">
            <v>0.54443700070187895</v>
          </cell>
          <cell r="AX1053">
            <v>4869</v>
          </cell>
          <cell r="AZ1053">
            <v>0.54443700070187895</v>
          </cell>
        </row>
        <row r="1054">
          <cell r="G1054">
            <v>4870</v>
          </cell>
          <cell r="I1054">
            <v>0.5449155177971553</v>
          </cell>
          <cell r="AX1054">
            <v>4870</v>
          </cell>
          <cell r="AZ1054">
            <v>0.5449155177971553</v>
          </cell>
        </row>
        <row r="1055">
          <cell r="G1055">
            <v>4871</v>
          </cell>
          <cell r="I1055">
            <v>0.54517243511096614</v>
          </cell>
          <cell r="AX1055">
            <v>4871</v>
          </cell>
          <cell r="AZ1055">
            <v>0.54517243511096614</v>
          </cell>
        </row>
        <row r="1056">
          <cell r="G1056">
            <v>4871</v>
          </cell>
          <cell r="I1056">
            <v>0.54542935242477697</v>
          </cell>
          <cell r="AX1056">
            <v>4871</v>
          </cell>
          <cell r="AZ1056">
            <v>0.54542935242477697</v>
          </cell>
        </row>
        <row r="1057">
          <cell r="G1057">
            <v>4872</v>
          </cell>
          <cell r="I1057">
            <v>0.54632925088740891</v>
          </cell>
          <cell r="AX1057">
            <v>4872</v>
          </cell>
          <cell r="AZ1057">
            <v>0.54632925088740891</v>
          </cell>
        </row>
        <row r="1058">
          <cell r="G1058">
            <v>4872</v>
          </cell>
          <cell r="I1058">
            <v>0.54725199934205726</v>
          </cell>
          <cell r="AX1058">
            <v>4872</v>
          </cell>
          <cell r="AZ1058">
            <v>0.54725199934205726</v>
          </cell>
        </row>
        <row r="1059">
          <cell r="G1059">
            <v>4876</v>
          </cell>
          <cell r="I1059">
            <v>0.54810591837578682</v>
          </cell>
          <cell r="AX1059">
            <v>4876</v>
          </cell>
          <cell r="AZ1059">
            <v>0.54810591837578682</v>
          </cell>
        </row>
        <row r="1060">
          <cell r="G1060">
            <v>4876</v>
          </cell>
          <cell r="I1060">
            <v>0.54846468259662873</v>
          </cell>
          <cell r="AX1060">
            <v>4876</v>
          </cell>
          <cell r="AZ1060">
            <v>0.54846468259662873</v>
          </cell>
        </row>
        <row r="1061">
          <cell r="G1061">
            <v>4877</v>
          </cell>
          <cell r="I1061">
            <v>0.54884292197529472</v>
          </cell>
          <cell r="AX1061">
            <v>4877</v>
          </cell>
          <cell r="AZ1061">
            <v>0.54884292197529472</v>
          </cell>
        </row>
        <row r="1062">
          <cell r="G1062">
            <v>4877</v>
          </cell>
          <cell r="I1062">
            <v>0.54909983928910555</v>
          </cell>
          <cell r="AX1062">
            <v>4877</v>
          </cell>
          <cell r="AZ1062">
            <v>0.54909983928910555</v>
          </cell>
        </row>
        <row r="1063">
          <cell r="G1063">
            <v>4878</v>
          </cell>
          <cell r="I1063">
            <v>0.54999973775173749</v>
          </cell>
          <cell r="AX1063">
            <v>4878</v>
          </cell>
          <cell r="AZ1063">
            <v>0.54999973775173749</v>
          </cell>
        </row>
        <row r="1064">
          <cell r="G1064">
            <v>4878</v>
          </cell>
          <cell r="I1064">
            <v>0.55092248620638584</v>
          </cell>
          <cell r="AX1064">
            <v>4878</v>
          </cell>
          <cell r="AZ1064">
            <v>0.55092248620638584</v>
          </cell>
        </row>
        <row r="1065">
          <cell r="G1065">
            <v>4879</v>
          </cell>
          <cell r="I1065">
            <v>0.55140777446580624</v>
          </cell>
          <cell r="AX1065">
            <v>4879</v>
          </cell>
          <cell r="AZ1065">
            <v>0.55140777446580624</v>
          </cell>
        </row>
        <row r="1066">
          <cell r="G1066">
            <v>4881</v>
          </cell>
          <cell r="I1066">
            <v>0.55211700554444365</v>
          </cell>
          <cell r="AX1066">
            <v>4881</v>
          </cell>
          <cell r="AZ1066">
            <v>0.55211700554444365</v>
          </cell>
        </row>
        <row r="1067">
          <cell r="G1067">
            <v>4882</v>
          </cell>
          <cell r="I1067">
            <v>0.55271134179022308</v>
          </cell>
          <cell r="AX1067">
            <v>4882</v>
          </cell>
          <cell r="AZ1067">
            <v>0.55271134179022308</v>
          </cell>
        </row>
        <row r="1068">
          <cell r="G1068">
            <v>4882</v>
          </cell>
          <cell r="I1068">
            <v>0.55311503214776725</v>
          </cell>
          <cell r="AX1068">
            <v>4882</v>
          </cell>
          <cell r="AZ1068">
            <v>0.55311503214776725</v>
          </cell>
        </row>
        <row r="1069">
          <cell r="G1069">
            <v>4883</v>
          </cell>
          <cell r="I1069">
            <v>0.55337194946157808</v>
          </cell>
          <cell r="AX1069">
            <v>4883</v>
          </cell>
          <cell r="AZ1069">
            <v>0.55337194946157808</v>
          </cell>
        </row>
        <row r="1070">
          <cell r="G1070">
            <v>4883</v>
          </cell>
          <cell r="I1070">
            <v>0.55417935167242549</v>
          </cell>
          <cell r="AX1070">
            <v>4883</v>
          </cell>
          <cell r="AZ1070">
            <v>0.55417935167242549</v>
          </cell>
        </row>
        <row r="1071">
          <cell r="G1071">
            <v>4883</v>
          </cell>
          <cell r="I1071">
            <v>0.55471760548248428</v>
          </cell>
          <cell r="AX1071">
            <v>4883</v>
          </cell>
          <cell r="AZ1071">
            <v>0.55471760548248428</v>
          </cell>
        </row>
        <row r="1072">
          <cell r="G1072">
            <v>4884</v>
          </cell>
          <cell r="I1072">
            <v>0.55500128501648371</v>
          </cell>
          <cell r="AX1072">
            <v>4884</v>
          </cell>
          <cell r="AZ1072">
            <v>0.55500128501648371</v>
          </cell>
        </row>
        <row r="1073">
          <cell r="G1073">
            <v>4884</v>
          </cell>
          <cell r="I1073">
            <v>0.55592403347113206</v>
          </cell>
          <cell r="AX1073">
            <v>4884</v>
          </cell>
          <cell r="AZ1073">
            <v>0.55592403347113206</v>
          </cell>
        </row>
        <row r="1074">
          <cell r="G1074">
            <v>4884</v>
          </cell>
          <cell r="I1074">
            <v>0.55684678192578041</v>
          </cell>
          <cell r="AX1074">
            <v>4884</v>
          </cell>
          <cell r="AZ1074">
            <v>0.55684678192578041</v>
          </cell>
        </row>
        <row r="1075">
          <cell r="G1075">
            <v>4885</v>
          </cell>
          <cell r="I1075">
            <v>0.55725047228332458</v>
          </cell>
          <cell r="AX1075">
            <v>4885</v>
          </cell>
          <cell r="AZ1075">
            <v>0.55725047228332458</v>
          </cell>
        </row>
        <row r="1076">
          <cell r="G1076">
            <v>4886</v>
          </cell>
          <cell r="I1076">
            <v>0.55817322073797293</v>
          </cell>
          <cell r="AX1076">
            <v>4886</v>
          </cell>
          <cell r="AZ1076">
            <v>0.55817322073797293</v>
          </cell>
        </row>
        <row r="1077">
          <cell r="G1077">
            <v>4887</v>
          </cell>
          <cell r="I1077">
            <v>0.55865850899739333</v>
          </cell>
          <cell r="AX1077">
            <v>4887</v>
          </cell>
          <cell r="AZ1077">
            <v>0.55865850899739333</v>
          </cell>
        </row>
        <row r="1078">
          <cell r="G1078">
            <v>4887</v>
          </cell>
          <cell r="I1078">
            <v>0.55891542631120417</v>
          </cell>
          <cell r="AX1078">
            <v>4887</v>
          </cell>
          <cell r="AZ1078">
            <v>0.55891542631120417</v>
          </cell>
        </row>
        <row r="1079">
          <cell r="G1079">
            <v>4887</v>
          </cell>
          <cell r="I1079">
            <v>0.55983817476585251</v>
          </cell>
          <cell r="AX1079">
            <v>4887</v>
          </cell>
          <cell r="AZ1079">
            <v>0.55983817476585251</v>
          </cell>
        </row>
        <row r="1080">
          <cell r="G1080">
            <v>4888</v>
          </cell>
          <cell r="I1080">
            <v>0.56076092322050086</v>
          </cell>
          <cell r="AX1080">
            <v>4888</v>
          </cell>
          <cell r="AZ1080">
            <v>0.56076092322050086</v>
          </cell>
        </row>
        <row r="1081">
          <cell r="G1081">
            <v>4889</v>
          </cell>
          <cell r="I1081">
            <v>0.56168367167514921</v>
          </cell>
          <cell r="AX1081">
            <v>4889</v>
          </cell>
          <cell r="AZ1081">
            <v>0.56168367167514921</v>
          </cell>
        </row>
        <row r="1082">
          <cell r="G1082">
            <v>4890</v>
          </cell>
          <cell r="I1082">
            <v>0.56249107388599662</v>
          </cell>
          <cell r="AX1082">
            <v>4890</v>
          </cell>
          <cell r="AZ1082">
            <v>0.56249107388599662</v>
          </cell>
        </row>
        <row r="1083">
          <cell r="G1083">
            <v>4891</v>
          </cell>
          <cell r="I1083">
            <v>0.56341382234064497</v>
          </cell>
          <cell r="AX1083">
            <v>4891</v>
          </cell>
          <cell r="AZ1083">
            <v>0.56341382234064497</v>
          </cell>
        </row>
        <row r="1084">
          <cell r="G1084">
            <v>4896</v>
          </cell>
          <cell r="I1084">
            <v>0.5642212030557332</v>
          </cell>
          <cell r="AX1084">
            <v>4896</v>
          </cell>
          <cell r="AZ1084">
            <v>0.5642212030557332</v>
          </cell>
        </row>
        <row r="1085">
          <cell r="G1085">
            <v>4898</v>
          </cell>
          <cell r="I1085">
            <v>0.56462489341327737</v>
          </cell>
          <cell r="AX1085">
            <v>4898</v>
          </cell>
          <cell r="AZ1085">
            <v>0.56462489341327737</v>
          </cell>
        </row>
        <row r="1086">
          <cell r="G1086">
            <v>4899</v>
          </cell>
          <cell r="I1086">
            <v>0.56554764186792572</v>
          </cell>
          <cell r="AX1086">
            <v>4899</v>
          </cell>
          <cell r="AZ1086">
            <v>0.56554764186792572</v>
          </cell>
        </row>
        <row r="1087">
          <cell r="G1087">
            <v>4899</v>
          </cell>
          <cell r="I1087">
            <v>0.56635502258301396</v>
          </cell>
          <cell r="AX1087">
            <v>4899</v>
          </cell>
          <cell r="AZ1087">
            <v>0.56635502258301396</v>
          </cell>
        </row>
        <row r="1088">
          <cell r="G1088">
            <v>4899</v>
          </cell>
          <cell r="I1088">
            <v>0.56675871294055813</v>
          </cell>
          <cell r="AX1088">
            <v>4899</v>
          </cell>
          <cell r="AZ1088">
            <v>0.56675871294055813</v>
          </cell>
        </row>
        <row r="1089">
          <cell r="G1089">
            <v>4900</v>
          </cell>
          <cell r="I1089">
            <v>0.56768146139520648</v>
          </cell>
          <cell r="AX1089">
            <v>4900</v>
          </cell>
          <cell r="AZ1089">
            <v>0.56768146139520648</v>
          </cell>
        </row>
        <row r="1090">
          <cell r="G1090">
            <v>4906</v>
          </cell>
          <cell r="I1090">
            <v>0.5682757976409859</v>
          </cell>
          <cell r="AX1090">
            <v>4906</v>
          </cell>
          <cell r="AZ1090">
            <v>0.5682757976409859</v>
          </cell>
        </row>
        <row r="1091">
          <cell r="G1091">
            <v>4909</v>
          </cell>
          <cell r="I1091">
            <v>0.56919854609563425</v>
          </cell>
          <cell r="AX1091">
            <v>4909</v>
          </cell>
          <cell r="AZ1091">
            <v>0.56919854609563425</v>
          </cell>
        </row>
        <row r="1092">
          <cell r="G1092">
            <v>4918</v>
          </cell>
          <cell r="I1092">
            <v>0.56974395799350253</v>
          </cell>
          <cell r="AX1092">
            <v>4918</v>
          </cell>
          <cell r="AZ1092">
            <v>0.56974395799350253</v>
          </cell>
        </row>
        <row r="1093">
          <cell r="G1093">
            <v>4934</v>
          </cell>
          <cell r="I1093">
            <v>0.5702893698913708</v>
          </cell>
          <cell r="AX1093">
            <v>4934</v>
          </cell>
          <cell r="AZ1093">
            <v>0.5702893698913708</v>
          </cell>
        </row>
        <row r="1094">
          <cell r="G1094">
            <v>4948</v>
          </cell>
          <cell r="I1094">
            <v>0.57083749025489672</v>
          </cell>
          <cell r="AX1094">
            <v>4948</v>
          </cell>
          <cell r="AZ1094">
            <v>0.57083749025489672</v>
          </cell>
        </row>
        <row r="1095">
          <cell r="G1095">
            <v>4969</v>
          </cell>
          <cell r="I1095">
            <v>0.57124461993391085</v>
          </cell>
          <cell r="AX1095">
            <v>4969</v>
          </cell>
          <cell r="AZ1095">
            <v>0.57124461993391085</v>
          </cell>
        </row>
        <row r="1096">
          <cell r="G1096">
            <v>4969</v>
          </cell>
          <cell r="I1096">
            <v>0.57161333669125669</v>
          </cell>
          <cell r="AX1096">
            <v>4969</v>
          </cell>
          <cell r="AZ1096">
            <v>0.57161333669125669</v>
          </cell>
        </row>
        <row r="1097">
          <cell r="G1097">
            <v>4974</v>
          </cell>
          <cell r="I1097">
            <v>0.57202046637027082</v>
          </cell>
          <cell r="AX1097">
            <v>4974</v>
          </cell>
          <cell r="AZ1097">
            <v>0.57202046637027082</v>
          </cell>
        </row>
        <row r="1098">
          <cell r="G1098">
            <v>4981</v>
          </cell>
          <cell r="I1098">
            <v>0.57251065566278603</v>
          </cell>
          <cell r="AX1098">
            <v>4981</v>
          </cell>
          <cell r="AZ1098">
            <v>0.57251065566278603</v>
          </cell>
        </row>
        <row r="1099">
          <cell r="G1099">
            <v>4983</v>
          </cell>
          <cell r="I1099">
            <v>0.57295596181011743</v>
          </cell>
          <cell r="AX1099">
            <v>4983</v>
          </cell>
          <cell r="AZ1099">
            <v>0.57295596181011743</v>
          </cell>
        </row>
        <row r="1100">
          <cell r="G1100">
            <v>4984</v>
          </cell>
          <cell r="I1100">
            <v>0.57340126795744883</v>
          </cell>
          <cell r="AX1100">
            <v>4984</v>
          </cell>
          <cell r="AZ1100">
            <v>0.57340126795744883</v>
          </cell>
        </row>
        <row r="1101">
          <cell r="G1101">
            <v>4985</v>
          </cell>
          <cell r="I1101">
            <v>0.57376998471479468</v>
          </cell>
          <cell r="AX1101">
            <v>4985</v>
          </cell>
          <cell r="AZ1101">
            <v>0.57376998471479468</v>
          </cell>
        </row>
        <row r="1102">
          <cell r="G1102">
            <v>4989</v>
          </cell>
          <cell r="I1102">
            <v>0.57426017400730989</v>
          </cell>
          <cell r="AX1102">
            <v>4989</v>
          </cell>
          <cell r="AZ1102">
            <v>0.57426017400730989</v>
          </cell>
        </row>
        <row r="1103">
          <cell r="G1103">
            <v>4991</v>
          </cell>
          <cell r="I1103">
            <v>0.57470548015464129</v>
          </cell>
          <cell r="AX1103">
            <v>4991</v>
          </cell>
          <cell r="AZ1103">
            <v>0.57470548015464129</v>
          </cell>
        </row>
        <row r="1104">
          <cell r="G1104">
            <v>4998</v>
          </cell>
          <cell r="I1104">
            <v>0.57511260983365542</v>
          </cell>
          <cell r="AX1104">
            <v>4998</v>
          </cell>
          <cell r="AZ1104">
            <v>0.57511260983365542</v>
          </cell>
        </row>
        <row r="1105">
          <cell r="G1105">
            <v>5007</v>
          </cell>
          <cell r="I1105">
            <v>0.57551903015261641</v>
          </cell>
          <cell r="AX1105">
            <v>5007</v>
          </cell>
          <cell r="AZ1105">
            <v>0.57551903015261641</v>
          </cell>
        </row>
        <row r="1106">
          <cell r="G1106">
            <v>5031</v>
          </cell>
          <cell r="I1106">
            <v>0.57612456568893256</v>
          </cell>
          <cell r="AX1106">
            <v>5031</v>
          </cell>
          <cell r="AZ1106">
            <v>0.57612456568893256</v>
          </cell>
        </row>
        <row r="1107">
          <cell r="G1107">
            <v>5034</v>
          </cell>
          <cell r="I1107">
            <v>0.57666281949899134</v>
          </cell>
          <cell r="AX1107">
            <v>5034</v>
          </cell>
          <cell r="AZ1107">
            <v>0.57666281949899134</v>
          </cell>
        </row>
        <row r="1108">
          <cell r="G1108">
            <v>5037</v>
          </cell>
          <cell r="I1108">
            <v>0.5771674324459215</v>
          </cell>
          <cell r="AX1108">
            <v>5037</v>
          </cell>
          <cell r="AZ1108">
            <v>0.5771674324459215</v>
          </cell>
        </row>
        <row r="1109">
          <cell r="G1109">
            <v>5039</v>
          </cell>
          <cell r="I1109">
            <v>0.57767204539285166</v>
          </cell>
          <cell r="AX1109">
            <v>5039</v>
          </cell>
          <cell r="AZ1109">
            <v>0.57767204539285166</v>
          </cell>
        </row>
        <row r="1110">
          <cell r="G1110">
            <v>5039</v>
          </cell>
          <cell r="I1110">
            <v>0.57807573575039584</v>
          </cell>
          <cell r="AX1110">
            <v>5039</v>
          </cell>
          <cell r="AZ1110">
            <v>0.57807573575039584</v>
          </cell>
        </row>
        <row r="1111">
          <cell r="G1111">
            <v>5041</v>
          </cell>
          <cell r="I1111">
            <v>0.57847942610794001</v>
          </cell>
          <cell r="AX1111">
            <v>5041</v>
          </cell>
          <cell r="AZ1111">
            <v>0.57847942610794001</v>
          </cell>
        </row>
        <row r="1112">
          <cell r="G1112">
            <v>5041</v>
          </cell>
          <cell r="I1112">
            <v>0.57874380245018897</v>
          </cell>
          <cell r="AX1112">
            <v>5041</v>
          </cell>
          <cell r="AZ1112">
            <v>0.57874380245018897</v>
          </cell>
        </row>
        <row r="1113">
          <cell r="G1113">
            <v>5043</v>
          </cell>
          <cell r="I1113">
            <v>0.57928205626024776</v>
          </cell>
          <cell r="AX1113">
            <v>5043</v>
          </cell>
          <cell r="AZ1113">
            <v>0.57928205626024776</v>
          </cell>
        </row>
        <row r="1114">
          <cell r="G1114">
            <v>5044</v>
          </cell>
          <cell r="I1114">
            <v>0.57966904441290312</v>
          </cell>
          <cell r="AX1114">
            <v>5044</v>
          </cell>
          <cell r="AZ1114">
            <v>0.57966904441290312</v>
          </cell>
        </row>
        <row r="1115">
          <cell r="G1115">
            <v>5045</v>
          </cell>
          <cell r="I1115">
            <v>0.58033990556139059</v>
          </cell>
          <cell r="AX1115">
            <v>5045</v>
          </cell>
          <cell r="AZ1115">
            <v>0.58033990556139059</v>
          </cell>
        </row>
        <row r="1116">
          <cell r="G1116">
            <v>5045</v>
          </cell>
          <cell r="I1116">
            <v>0.58074359591893476</v>
          </cell>
          <cell r="AX1116">
            <v>5045</v>
          </cell>
          <cell r="AZ1116">
            <v>0.58074359591893476</v>
          </cell>
        </row>
        <row r="1117">
          <cell r="G1117">
            <v>5045</v>
          </cell>
          <cell r="I1117">
            <v>0.58114728627647894</v>
          </cell>
          <cell r="AX1117">
            <v>5045</v>
          </cell>
          <cell r="AZ1117">
            <v>0.58114728627647894</v>
          </cell>
        </row>
        <row r="1118">
          <cell r="G1118">
            <v>5046</v>
          </cell>
          <cell r="I1118">
            <v>0.58186288009983589</v>
          </cell>
          <cell r="AX1118">
            <v>5046</v>
          </cell>
          <cell r="AZ1118">
            <v>0.58186288009983589</v>
          </cell>
        </row>
        <row r="1119">
          <cell r="G1119">
            <v>5046</v>
          </cell>
          <cell r="I1119">
            <v>0.58239956471947407</v>
          </cell>
          <cell r="AX1119">
            <v>5046</v>
          </cell>
          <cell r="AZ1119">
            <v>0.58239956471947407</v>
          </cell>
        </row>
        <row r="1120">
          <cell r="G1120">
            <v>5047</v>
          </cell>
          <cell r="I1120">
            <v>0.58284532227774843</v>
          </cell>
          <cell r="AX1120">
            <v>5047</v>
          </cell>
          <cell r="AZ1120">
            <v>0.58284532227774843</v>
          </cell>
        </row>
        <row r="1121">
          <cell r="G1121">
            <v>5048</v>
          </cell>
          <cell r="I1121">
            <v>0.58338357608780722</v>
          </cell>
          <cell r="AX1121">
            <v>5048</v>
          </cell>
          <cell r="AZ1121">
            <v>0.58338357608780722</v>
          </cell>
        </row>
        <row r="1122">
          <cell r="G1122">
            <v>5048</v>
          </cell>
          <cell r="I1122">
            <v>0.58367170524395851</v>
          </cell>
          <cell r="AX1122">
            <v>5048</v>
          </cell>
          <cell r="AZ1122">
            <v>0.58367170524395851</v>
          </cell>
        </row>
        <row r="1123">
          <cell r="G1123">
            <v>5049</v>
          </cell>
          <cell r="I1123">
            <v>0.5841917521459854</v>
          </cell>
          <cell r="AX1123">
            <v>5049</v>
          </cell>
          <cell r="AZ1123">
            <v>0.5841917521459854</v>
          </cell>
        </row>
        <row r="1124">
          <cell r="G1124">
            <v>5049</v>
          </cell>
          <cell r="I1124">
            <v>0.58463237221781394</v>
          </cell>
          <cell r="AX1124">
            <v>5049</v>
          </cell>
          <cell r="AZ1124">
            <v>0.58463237221781394</v>
          </cell>
        </row>
        <row r="1125">
          <cell r="G1125">
            <v>5051</v>
          </cell>
          <cell r="I1125">
            <v>0.58522670846359337</v>
          </cell>
          <cell r="AX1125">
            <v>5051</v>
          </cell>
          <cell r="AZ1125">
            <v>0.58522670846359337</v>
          </cell>
        </row>
        <row r="1126">
          <cell r="G1126">
            <v>5051</v>
          </cell>
          <cell r="I1126">
            <v>0.58576496227365216</v>
          </cell>
          <cell r="AX1126">
            <v>5051</v>
          </cell>
          <cell r="AZ1126">
            <v>0.58576496227365216</v>
          </cell>
        </row>
        <row r="1127">
          <cell r="G1127">
            <v>5051</v>
          </cell>
          <cell r="I1127">
            <v>0.58626957522058232</v>
          </cell>
          <cell r="AX1127">
            <v>5051</v>
          </cell>
          <cell r="AZ1127">
            <v>0.58626957522058232</v>
          </cell>
        </row>
        <row r="1128">
          <cell r="G1128">
            <v>5051</v>
          </cell>
          <cell r="I1128">
            <v>0.58677418816751248</v>
          </cell>
          <cell r="AX1128">
            <v>5051</v>
          </cell>
          <cell r="AZ1128">
            <v>0.58677418816751248</v>
          </cell>
        </row>
        <row r="1129">
          <cell r="G1129">
            <v>5052</v>
          </cell>
          <cell r="I1129">
            <v>0.58740910840663818</v>
          </cell>
          <cell r="AX1129">
            <v>5052</v>
          </cell>
          <cell r="AZ1129">
            <v>0.58740910840663818</v>
          </cell>
        </row>
        <row r="1130">
          <cell r="G1130">
            <v>5053</v>
          </cell>
          <cell r="I1130">
            <v>0.5878800804904396</v>
          </cell>
          <cell r="AX1130">
            <v>5053</v>
          </cell>
          <cell r="AZ1130">
            <v>0.5878800804904396</v>
          </cell>
        </row>
        <row r="1131">
          <cell r="G1131">
            <v>5053</v>
          </cell>
          <cell r="I1131">
            <v>0.5883576517723117</v>
          </cell>
          <cell r="AX1131">
            <v>5053</v>
          </cell>
          <cell r="AZ1131">
            <v>0.5883576517723117</v>
          </cell>
        </row>
        <row r="1132">
          <cell r="G1132">
            <v>5054</v>
          </cell>
          <cell r="I1132">
            <v>0.58907324559566865</v>
          </cell>
          <cell r="AX1132">
            <v>5054</v>
          </cell>
          <cell r="AZ1132">
            <v>0.58907324559566865</v>
          </cell>
        </row>
        <row r="1133">
          <cell r="G1133">
            <v>5054</v>
          </cell>
          <cell r="I1133">
            <v>0.58961149940572743</v>
          </cell>
          <cell r="AX1133">
            <v>5054</v>
          </cell>
          <cell r="AZ1133">
            <v>0.58961149940572743</v>
          </cell>
        </row>
        <row r="1134">
          <cell r="G1134">
            <v>5055</v>
          </cell>
          <cell r="I1134">
            <v>0.59016866948387137</v>
          </cell>
          <cell r="AX1134">
            <v>5055</v>
          </cell>
          <cell r="AZ1134">
            <v>0.59016866948387137</v>
          </cell>
        </row>
        <row r="1135">
          <cell r="G1135">
            <v>5056</v>
          </cell>
          <cell r="I1135">
            <v>0.59079271286884816</v>
          </cell>
          <cell r="AX1135">
            <v>5056</v>
          </cell>
          <cell r="AZ1135">
            <v>0.59079271286884816</v>
          </cell>
        </row>
        <row r="1136">
          <cell r="G1136">
            <v>5056</v>
          </cell>
          <cell r="I1136">
            <v>0.59142763310797386</v>
          </cell>
          <cell r="AX1136">
            <v>5056</v>
          </cell>
          <cell r="AZ1136">
            <v>0.59142763310797386</v>
          </cell>
        </row>
        <row r="1137">
          <cell r="G1137">
            <v>5060</v>
          </cell>
          <cell r="I1137">
            <v>0.59196588691803265</v>
          </cell>
          <cell r="AX1137">
            <v>5060</v>
          </cell>
          <cell r="AZ1137">
            <v>0.59196588691803265</v>
          </cell>
        </row>
        <row r="1138">
          <cell r="G1138">
            <v>5062</v>
          </cell>
          <cell r="I1138">
            <v>0.59236957727557682</v>
          </cell>
          <cell r="AX1138">
            <v>5062</v>
          </cell>
          <cell r="AZ1138">
            <v>0.59236957727557682</v>
          </cell>
        </row>
        <row r="1139">
          <cell r="G1139">
            <v>5062</v>
          </cell>
          <cell r="I1139">
            <v>0.59264448653982771</v>
          </cell>
          <cell r="AX1139">
            <v>5062</v>
          </cell>
          <cell r="AZ1139">
            <v>0.59264448653982771</v>
          </cell>
        </row>
        <row r="1140">
          <cell r="G1140">
            <v>5062</v>
          </cell>
          <cell r="I1140">
            <v>0.59314909948675787</v>
          </cell>
          <cell r="AX1140">
            <v>5062</v>
          </cell>
          <cell r="AZ1140">
            <v>0.59314909948675787</v>
          </cell>
        </row>
        <row r="1141">
          <cell r="G1141">
            <v>5063</v>
          </cell>
          <cell r="I1141">
            <v>0.59368735329681666</v>
          </cell>
          <cell r="AX1141">
            <v>5063</v>
          </cell>
          <cell r="AZ1141">
            <v>0.59368735329681666</v>
          </cell>
        </row>
        <row r="1142">
          <cell r="G1142">
            <v>5072</v>
          </cell>
          <cell r="I1142">
            <v>0.59419196624374682</v>
          </cell>
          <cell r="AX1142">
            <v>5072</v>
          </cell>
          <cell r="AZ1142">
            <v>0.59419196624374682</v>
          </cell>
        </row>
        <row r="1143">
          <cell r="G1143">
            <v>5081</v>
          </cell>
          <cell r="I1143">
            <v>0.59469657919067698</v>
          </cell>
          <cell r="AX1143">
            <v>5081</v>
          </cell>
          <cell r="AZ1143">
            <v>0.59469657919067698</v>
          </cell>
        </row>
        <row r="1144">
          <cell r="G1144">
            <v>5083</v>
          </cell>
          <cell r="I1144">
            <v>0.59520119213760714</v>
          </cell>
          <cell r="AX1144">
            <v>5083</v>
          </cell>
          <cell r="AZ1144">
            <v>0.59520119213760714</v>
          </cell>
        </row>
        <row r="1145">
          <cell r="G1145">
            <v>5088</v>
          </cell>
          <cell r="I1145">
            <v>0.59587205328609461</v>
          </cell>
          <cell r="AX1145">
            <v>5088</v>
          </cell>
          <cell r="AZ1145">
            <v>0.59587205328609461</v>
          </cell>
        </row>
        <row r="1146">
          <cell r="G1146">
            <v>5090</v>
          </cell>
          <cell r="I1146">
            <v>0.59642866447449971</v>
          </cell>
          <cell r="AX1146">
            <v>5090</v>
          </cell>
          <cell r="AZ1146">
            <v>0.59642866447449971</v>
          </cell>
        </row>
        <row r="1147">
          <cell r="G1147">
            <v>5096</v>
          </cell>
          <cell r="I1147">
            <v>0.59693327742142988</v>
          </cell>
          <cell r="AX1147">
            <v>5096</v>
          </cell>
          <cell r="AZ1147">
            <v>0.59693327742142988</v>
          </cell>
        </row>
        <row r="1148">
          <cell r="G1148">
            <v>5101</v>
          </cell>
          <cell r="I1148">
            <v>0.59748634180956894</v>
          </cell>
          <cell r="AX1148">
            <v>5101</v>
          </cell>
          <cell r="AZ1148">
            <v>0.59748634180956894</v>
          </cell>
        </row>
        <row r="1149">
          <cell r="G1149">
            <v>5108</v>
          </cell>
          <cell r="I1149">
            <v>0.59804295299797405</v>
          </cell>
          <cell r="AX1149">
            <v>5108</v>
          </cell>
          <cell r="AZ1149">
            <v>0.59804295299797405</v>
          </cell>
        </row>
        <row r="1150">
          <cell r="G1150">
            <v>5179</v>
          </cell>
          <cell r="I1150">
            <v>0.59835687706515051</v>
          </cell>
          <cell r="AX1150">
            <v>5179</v>
          </cell>
          <cell r="AZ1150">
            <v>0.59835687706515051</v>
          </cell>
        </row>
        <row r="1151">
          <cell r="G1151">
            <v>5193</v>
          </cell>
          <cell r="I1151">
            <v>0.59867080113232696</v>
          </cell>
          <cell r="AX1151">
            <v>5193</v>
          </cell>
          <cell r="AZ1151">
            <v>0.59867080113232696</v>
          </cell>
        </row>
        <row r="1152">
          <cell r="G1152">
            <v>5203</v>
          </cell>
          <cell r="I1152">
            <v>0.5990881412969552</v>
          </cell>
          <cell r="AX1152">
            <v>5203</v>
          </cell>
          <cell r="AZ1152">
            <v>0.5990881412969552</v>
          </cell>
        </row>
        <row r="1153">
          <cell r="G1153">
            <v>5207</v>
          </cell>
          <cell r="I1153">
            <v>0.59964322628645794</v>
          </cell>
          <cell r="AX1153">
            <v>5207</v>
          </cell>
          <cell r="AZ1153">
            <v>0.59964322628645794</v>
          </cell>
        </row>
        <row r="1154">
          <cell r="G1154">
            <v>5224</v>
          </cell>
          <cell r="I1154">
            <v>0.60010568604962111</v>
          </cell>
          <cell r="AX1154">
            <v>5224</v>
          </cell>
          <cell r="AZ1154">
            <v>0.60010568604962111</v>
          </cell>
        </row>
        <row r="1155">
          <cell r="G1155">
            <v>5238</v>
          </cell>
          <cell r="I1155">
            <v>0.60048087303048236</v>
          </cell>
          <cell r="AX1155">
            <v>5238</v>
          </cell>
          <cell r="AZ1155">
            <v>0.60048087303048236</v>
          </cell>
        </row>
        <row r="1156">
          <cell r="G1156">
            <v>5239</v>
          </cell>
          <cell r="I1156">
            <v>0.60073650059874195</v>
          </cell>
          <cell r="AX1156">
            <v>5239</v>
          </cell>
          <cell r="AZ1156">
            <v>0.60073650059874195</v>
          </cell>
        </row>
        <row r="1157">
          <cell r="G1157">
            <v>5239</v>
          </cell>
          <cell r="I1157">
            <v>0.60097166420425485</v>
          </cell>
          <cell r="AX1157">
            <v>5239</v>
          </cell>
          <cell r="AZ1157">
            <v>0.60097166420425485</v>
          </cell>
        </row>
        <row r="1158">
          <cell r="G1158">
            <v>5240</v>
          </cell>
          <cell r="I1158">
            <v>0.60122729177251444</v>
          </cell>
          <cell r="AX1158">
            <v>5240</v>
          </cell>
          <cell r="AZ1158">
            <v>0.60122729177251444</v>
          </cell>
        </row>
        <row r="1159">
          <cell r="G1159">
            <v>5241</v>
          </cell>
          <cell r="I1159">
            <v>0.60148693904774209</v>
          </cell>
          <cell r="AX1159">
            <v>5241</v>
          </cell>
          <cell r="AZ1159">
            <v>0.60148693904774209</v>
          </cell>
        </row>
        <row r="1160">
          <cell r="G1160">
            <v>5247</v>
          </cell>
          <cell r="I1160">
            <v>0.60172210265325499</v>
          </cell>
          <cell r="AX1160">
            <v>5247</v>
          </cell>
          <cell r="AZ1160">
            <v>0.60172210265325499</v>
          </cell>
        </row>
        <row r="1161">
          <cell r="G1161">
            <v>5248</v>
          </cell>
          <cell r="I1161">
            <v>0.60231428932311559</v>
          </cell>
          <cell r="AX1161">
            <v>5248</v>
          </cell>
          <cell r="AZ1161">
            <v>0.60231428932311559</v>
          </cell>
        </row>
        <row r="1162">
          <cell r="G1162">
            <v>5248</v>
          </cell>
          <cell r="I1162">
            <v>0.60256991689137518</v>
          </cell>
          <cell r="AX1162">
            <v>5248</v>
          </cell>
          <cell r="AZ1162">
            <v>0.60256991689137518</v>
          </cell>
        </row>
        <row r="1163">
          <cell r="G1163">
            <v>5250</v>
          </cell>
          <cell r="I1163">
            <v>0.60282554445963477</v>
          </cell>
          <cell r="AX1163">
            <v>5250</v>
          </cell>
          <cell r="AZ1163">
            <v>0.60282554445963477</v>
          </cell>
        </row>
        <row r="1164">
          <cell r="G1164">
            <v>5251</v>
          </cell>
          <cell r="I1164">
            <v>0.603215047616115</v>
          </cell>
          <cell r="AX1164">
            <v>5251</v>
          </cell>
          <cell r="AZ1164">
            <v>0.603215047616115</v>
          </cell>
        </row>
        <row r="1165">
          <cell r="G1165">
            <v>5251</v>
          </cell>
          <cell r="I1165">
            <v>0.6034502112216279</v>
          </cell>
          <cell r="AX1165">
            <v>5251</v>
          </cell>
          <cell r="AZ1165">
            <v>0.6034502112216279</v>
          </cell>
        </row>
        <row r="1166">
          <cell r="G1166">
            <v>5251</v>
          </cell>
          <cell r="I1166">
            <v>0.60376413528880435</v>
          </cell>
          <cell r="AX1166">
            <v>5251</v>
          </cell>
          <cell r="AZ1166">
            <v>0.60376413528880435</v>
          </cell>
        </row>
        <row r="1167">
          <cell r="G1167">
            <v>5254</v>
          </cell>
          <cell r="I1167">
            <v>0.6041393222696656</v>
          </cell>
          <cell r="AX1167">
            <v>5254</v>
          </cell>
          <cell r="AZ1167">
            <v>0.6041393222696656</v>
          </cell>
        </row>
        <row r="1168">
          <cell r="G1168">
            <v>5254</v>
          </cell>
          <cell r="I1168">
            <v>0.60445324633684205</v>
          </cell>
          <cell r="AX1168">
            <v>5254</v>
          </cell>
          <cell r="AZ1168">
            <v>0.60445324633684205</v>
          </cell>
        </row>
        <row r="1169">
          <cell r="G1169">
            <v>5255</v>
          </cell>
          <cell r="I1169">
            <v>0.6048456514208127</v>
          </cell>
          <cell r="AX1169">
            <v>5255</v>
          </cell>
          <cell r="AZ1169">
            <v>0.6048456514208127</v>
          </cell>
        </row>
        <row r="1170">
          <cell r="G1170">
            <v>5255</v>
          </cell>
          <cell r="I1170">
            <v>0.60523805650478335</v>
          </cell>
          <cell r="AX1170">
            <v>5255</v>
          </cell>
          <cell r="AZ1170">
            <v>0.60523805650478335</v>
          </cell>
        </row>
        <row r="1171">
          <cell r="G1171">
            <v>5257</v>
          </cell>
          <cell r="I1171">
            <v>0.60558467562168428</v>
          </cell>
          <cell r="AX1171">
            <v>5257</v>
          </cell>
          <cell r="AZ1171">
            <v>0.60558467562168428</v>
          </cell>
        </row>
        <row r="1172">
          <cell r="G1172">
            <v>5259</v>
          </cell>
          <cell r="I1172">
            <v>0.60589859968886073</v>
          </cell>
          <cell r="AX1172">
            <v>5259</v>
          </cell>
          <cell r="AZ1172">
            <v>0.60589859968886073</v>
          </cell>
        </row>
        <row r="1173">
          <cell r="G1173">
            <v>5262</v>
          </cell>
          <cell r="I1173">
            <v>0.60621252375603718</v>
          </cell>
          <cell r="AX1173">
            <v>5262</v>
          </cell>
          <cell r="AZ1173">
            <v>0.60621252375603718</v>
          </cell>
        </row>
        <row r="1174">
          <cell r="G1174">
            <v>5262</v>
          </cell>
          <cell r="I1174">
            <v>0.60652644782321363</v>
          </cell>
          <cell r="AX1174">
            <v>5262</v>
          </cell>
          <cell r="AZ1174">
            <v>0.60652644782321363</v>
          </cell>
        </row>
        <row r="1175">
          <cell r="G1175">
            <v>5264</v>
          </cell>
          <cell r="I1175">
            <v>0.60707108587375125</v>
          </cell>
          <cell r="AX1175">
            <v>5264</v>
          </cell>
          <cell r="AZ1175">
            <v>0.60707108587375125</v>
          </cell>
        </row>
        <row r="1176">
          <cell r="G1176">
            <v>5265</v>
          </cell>
          <cell r="I1176">
            <v>0.60759429265237874</v>
          </cell>
          <cell r="AX1176">
            <v>5265</v>
          </cell>
          <cell r="AZ1176">
            <v>0.60759429265237874</v>
          </cell>
        </row>
        <row r="1177">
          <cell r="G1177">
            <v>5267</v>
          </cell>
          <cell r="I1177">
            <v>0.60841123898030547</v>
          </cell>
          <cell r="AX1177">
            <v>5267</v>
          </cell>
          <cell r="AZ1177">
            <v>0.60841123898030547</v>
          </cell>
        </row>
        <row r="1178">
          <cell r="G1178">
            <v>5269</v>
          </cell>
          <cell r="I1178">
            <v>0.60910682025185869</v>
          </cell>
          <cell r="AX1178">
            <v>5269</v>
          </cell>
          <cell r="AZ1178">
            <v>0.60910682025185869</v>
          </cell>
        </row>
        <row r="1179">
          <cell r="G1179">
            <v>5269</v>
          </cell>
          <cell r="I1179">
            <v>0.60963002703048619</v>
          </cell>
          <cell r="AX1179">
            <v>5269</v>
          </cell>
          <cell r="AZ1179">
            <v>0.60963002703048619</v>
          </cell>
        </row>
        <row r="1180">
          <cell r="G1180">
            <v>5270</v>
          </cell>
          <cell r="I1180">
            <v>0.61004859245338816</v>
          </cell>
          <cell r="AX1180">
            <v>5270</v>
          </cell>
          <cell r="AZ1180">
            <v>0.61004859245338816</v>
          </cell>
        </row>
        <row r="1181">
          <cell r="G1181">
            <v>5271</v>
          </cell>
          <cell r="I1181">
            <v>0.61048188247133373</v>
          </cell>
          <cell r="AX1181">
            <v>5271</v>
          </cell>
          <cell r="AZ1181">
            <v>0.61048188247133373</v>
          </cell>
        </row>
        <row r="1182">
          <cell r="G1182">
            <v>5271</v>
          </cell>
          <cell r="I1182">
            <v>0.610891548649932</v>
          </cell>
          <cell r="AX1182">
            <v>5271</v>
          </cell>
          <cell r="AZ1182">
            <v>0.610891548649932</v>
          </cell>
        </row>
        <row r="1183">
          <cell r="G1183">
            <v>5274</v>
          </cell>
          <cell r="I1183">
            <v>0.61128395373390265</v>
          </cell>
          <cell r="AX1183">
            <v>5274</v>
          </cell>
          <cell r="AZ1183">
            <v>0.61128395373390265</v>
          </cell>
        </row>
        <row r="1184">
          <cell r="G1184">
            <v>5276</v>
          </cell>
          <cell r="I1184">
            <v>0.6115978778010791</v>
          </cell>
          <cell r="AX1184">
            <v>5276</v>
          </cell>
          <cell r="AZ1184">
            <v>0.6115978778010791</v>
          </cell>
        </row>
        <row r="1185">
          <cell r="G1185">
            <v>5280</v>
          </cell>
          <cell r="I1185">
            <v>0.61200754397967738</v>
          </cell>
          <cell r="AX1185">
            <v>5280</v>
          </cell>
          <cell r="AZ1185">
            <v>0.61200754397967738</v>
          </cell>
        </row>
        <row r="1186">
          <cell r="G1186">
            <v>5287</v>
          </cell>
          <cell r="I1186">
            <v>0.61241123433722156</v>
          </cell>
          <cell r="AX1186">
            <v>5287</v>
          </cell>
          <cell r="AZ1186">
            <v>0.61241123433722156</v>
          </cell>
        </row>
        <row r="1187">
          <cell r="G1187">
            <v>5289</v>
          </cell>
          <cell r="I1187">
            <v>0.61290817329812175</v>
          </cell>
          <cell r="AX1187">
            <v>5289</v>
          </cell>
          <cell r="AZ1187">
            <v>0.61290817329812175</v>
          </cell>
        </row>
        <row r="1188">
          <cell r="G1188">
            <v>5295</v>
          </cell>
          <cell r="I1188">
            <v>0.61371555401320999</v>
          </cell>
          <cell r="AX1188">
            <v>5295</v>
          </cell>
          <cell r="AZ1188">
            <v>0.61371555401320999</v>
          </cell>
        </row>
        <row r="1189">
          <cell r="G1189">
            <v>5298</v>
          </cell>
          <cell r="I1189">
            <v>0.61434991536259675</v>
          </cell>
          <cell r="AX1189">
            <v>5298</v>
          </cell>
          <cell r="AZ1189">
            <v>0.61434991536259675</v>
          </cell>
        </row>
        <row r="1190">
          <cell r="G1190">
            <v>5299</v>
          </cell>
          <cell r="I1190">
            <v>0.61475360572014093</v>
          </cell>
          <cell r="AX1190">
            <v>5299</v>
          </cell>
          <cell r="AZ1190">
            <v>0.61475360572014093</v>
          </cell>
        </row>
        <row r="1191">
          <cell r="G1191">
            <v>5300</v>
          </cell>
          <cell r="I1191">
            <v>0.61534794196592035</v>
          </cell>
          <cell r="AX1191">
            <v>5300</v>
          </cell>
          <cell r="AZ1191">
            <v>0.61534794196592035</v>
          </cell>
        </row>
        <row r="1192">
          <cell r="G1192">
            <v>5301</v>
          </cell>
          <cell r="I1192">
            <v>0.61575163232346453</v>
          </cell>
          <cell r="AX1192">
            <v>5301</v>
          </cell>
          <cell r="AZ1192">
            <v>0.61575163232346453</v>
          </cell>
        </row>
        <row r="1193">
          <cell r="G1193">
            <v>5302</v>
          </cell>
          <cell r="I1193">
            <v>0.61599040721652099</v>
          </cell>
          <cell r="AX1193">
            <v>5302</v>
          </cell>
          <cell r="AZ1193">
            <v>0.61599040721652099</v>
          </cell>
        </row>
        <row r="1194">
          <cell r="G1194">
            <v>5303</v>
          </cell>
          <cell r="I1194">
            <v>0.61652866102657977</v>
          </cell>
          <cell r="AX1194">
            <v>5303</v>
          </cell>
          <cell r="AZ1194">
            <v>0.61652866102657977</v>
          </cell>
        </row>
        <row r="1195">
          <cell r="G1195">
            <v>5304</v>
          </cell>
          <cell r="I1195">
            <v>0.61679230651301631</v>
          </cell>
          <cell r="AX1195">
            <v>5304</v>
          </cell>
          <cell r="AZ1195">
            <v>0.61679230651301631</v>
          </cell>
        </row>
        <row r="1196">
          <cell r="G1196">
            <v>5307</v>
          </cell>
          <cell r="I1196">
            <v>0.61719027899861656</v>
          </cell>
          <cell r="AX1196">
            <v>5307</v>
          </cell>
          <cell r="AZ1196">
            <v>0.61719027899861656</v>
          </cell>
        </row>
        <row r="1197">
          <cell r="G1197">
            <v>5307</v>
          </cell>
          <cell r="I1197">
            <v>0.61742905389167302</v>
          </cell>
          <cell r="AX1197">
            <v>5307</v>
          </cell>
          <cell r="AZ1197">
            <v>0.61742905389167302</v>
          </cell>
        </row>
        <row r="1198">
          <cell r="G1198">
            <v>5313</v>
          </cell>
          <cell r="I1198">
            <v>0.61782586560627706</v>
          </cell>
          <cell r="AX1198">
            <v>5313</v>
          </cell>
          <cell r="AZ1198">
            <v>0.61782586560627706</v>
          </cell>
        </row>
        <row r="1199">
          <cell r="G1199">
            <v>5313</v>
          </cell>
          <cell r="I1199">
            <v>0.61814423929560536</v>
          </cell>
          <cell r="AX1199">
            <v>5313</v>
          </cell>
          <cell r="AZ1199">
            <v>0.61814423929560536</v>
          </cell>
        </row>
        <row r="1200">
          <cell r="G1200">
            <v>5313</v>
          </cell>
          <cell r="I1200">
            <v>0.61877860064499213</v>
          </cell>
          <cell r="AX1200">
            <v>5313</v>
          </cell>
          <cell r="AZ1200">
            <v>0.61877860064499213</v>
          </cell>
        </row>
        <row r="1201">
          <cell r="G1201">
            <v>5315</v>
          </cell>
          <cell r="I1201">
            <v>0.6194129619943789</v>
          </cell>
          <cell r="AX1201">
            <v>5315</v>
          </cell>
          <cell r="AZ1201">
            <v>0.6194129619943789</v>
          </cell>
        </row>
        <row r="1202">
          <cell r="G1202">
            <v>5316</v>
          </cell>
          <cell r="I1202">
            <v>0.6197711458297227</v>
          </cell>
          <cell r="AX1202">
            <v>5316</v>
          </cell>
          <cell r="AZ1202">
            <v>0.6197711458297227</v>
          </cell>
        </row>
        <row r="1203">
          <cell r="G1203">
            <v>5318</v>
          </cell>
          <cell r="I1203">
            <v>0.62016795754432674</v>
          </cell>
          <cell r="AX1203">
            <v>5318</v>
          </cell>
          <cell r="AZ1203">
            <v>0.62016795754432674</v>
          </cell>
        </row>
        <row r="1204">
          <cell r="G1204">
            <v>5318</v>
          </cell>
          <cell r="I1204">
            <v>0.62089769557722918</v>
          </cell>
          <cell r="AX1204">
            <v>5318</v>
          </cell>
          <cell r="AZ1204">
            <v>0.62089769557722918</v>
          </cell>
        </row>
        <row r="1205">
          <cell r="G1205">
            <v>5321</v>
          </cell>
          <cell r="I1205">
            <v>0.62162743361013162</v>
          </cell>
          <cell r="AX1205">
            <v>5321</v>
          </cell>
          <cell r="AZ1205">
            <v>0.62162743361013162</v>
          </cell>
        </row>
        <row r="1206">
          <cell r="G1206">
            <v>5342</v>
          </cell>
          <cell r="I1206">
            <v>0.62196586284278199</v>
          </cell>
          <cell r="AX1206">
            <v>5342</v>
          </cell>
          <cell r="AZ1206">
            <v>0.62196586284278199</v>
          </cell>
        </row>
        <row r="1207">
          <cell r="G1207">
            <v>5353</v>
          </cell>
          <cell r="I1207">
            <v>0.62230429207543236</v>
          </cell>
          <cell r="AX1207">
            <v>5353</v>
          </cell>
          <cell r="AZ1207">
            <v>0.62230429207543236</v>
          </cell>
        </row>
        <row r="1208">
          <cell r="G1208">
            <v>5372</v>
          </cell>
          <cell r="I1208">
            <v>0.62264272130808274</v>
          </cell>
          <cell r="AX1208">
            <v>5372</v>
          </cell>
          <cell r="AZ1208">
            <v>0.62264272130808274</v>
          </cell>
        </row>
        <row r="1209">
          <cell r="G1209">
            <v>5393</v>
          </cell>
          <cell r="I1209">
            <v>0.62304641166562691</v>
          </cell>
          <cell r="AX1209">
            <v>5393</v>
          </cell>
          <cell r="AZ1209">
            <v>0.62304641166562691</v>
          </cell>
        </row>
        <row r="1210">
          <cell r="G1210">
            <v>5395</v>
          </cell>
          <cell r="I1210">
            <v>0.62353084009467985</v>
          </cell>
          <cell r="AX1210">
            <v>5395</v>
          </cell>
          <cell r="AZ1210">
            <v>0.62353084009467985</v>
          </cell>
        </row>
        <row r="1211">
          <cell r="G1211">
            <v>5397</v>
          </cell>
          <cell r="I1211">
            <v>0.62403545304161001</v>
          </cell>
          <cell r="AX1211">
            <v>5397</v>
          </cell>
          <cell r="AZ1211">
            <v>0.62403545304161001</v>
          </cell>
        </row>
        <row r="1212">
          <cell r="G1212">
            <v>5399</v>
          </cell>
          <cell r="I1212">
            <v>0.62451988147066295</v>
          </cell>
          <cell r="AX1212">
            <v>5399</v>
          </cell>
          <cell r="AZ1212">
            <v>0.62451988147066295</v>
          </cell>
        </row>
        <row r="1213">
          <cell r="G1213">
            <v>5401</v>
          </cell>
          <cell r="I1213">
            <v>0.62532728368151036</v>
          </cell>
          <cell r="AX1213">
            <v>5401</v>
          </cell>
          <cell r="AZ1213">
            <v>0.62532728368151036</v>
          </cell>
        </row>
        <row r="1214">
          <cell r="G1214">
            <v>5403</v>
          </cell>
          <cell r="I1214">
            <v>0.62640069591230496</v>
          </cell>
          <cell r="AX1214">
            <v>5403</v>
          </cell>
          <cell r="AZ1214">
            <v>0.62640069591230496</v>
          </cell>
        </row>
        <row r="1215">
          <cell r="G1215">
            <v>5405</v>
          </cell>
          <cell r="I1215">
            <v>0.62680438626984913</v>
          </cell>
          <cell r="AX1215">
            <v>5405</v>
          </cell>
          <cell r="AZ1215">
            <v>0.62680438626984913</v>
          </cell>
        </row>
        <row r="1216">
          <cell r="G1216">
            <v>5406</v>
          </cell>
          <cell r="I1216">
            <v>0.6274752474183366</v>
          </cell>
          <cell r="AX1216">
            <v>5406</v>
          </cell>
          <cell r="AZ1216">
            <v>0.6274752474183366</v>
          </cell>
        </row>
        <row r="1217">
          <cell r="G1217">
            <v>5408</v>
          </cell>
          <cell r="I1217">
            <v>0.62828264962918401</v>
          </cell>
          <cell r="AX1217">
            <v>5408</v>
          </cell>
          <cell r="AZ1217">
            <v>0.62828264962918401</v>
          </cell>
        </row>
        <row r="1218">
          <cell r="G1218">
            <v>5409</v>
          </cell>
          <cell r="I1218">
            <v>0.62876707805823695</v>
          </cell>
          <cell r="AX1218">
            <v>5409</v>
          </cell>
          <cell r="AZ1218">
            <v>0.62876707805823695</v>
          </cell>
        </row>
        <row r="1219">
          <cell r="G1219">
            <v>5411</v>
          </cell>
          <cell r="I1219">
            <v>0.62934333637053952</v>
          </cell>
          <cell r="AX1219">
            <v>5411</v>
          </cell>
          <cell r="AZ1219">
            <v>0.62934333637053952</v>
          </cell>
        </row>
        <row r="1220">
          <cell r="G1220">
            <v>5411</v>
          </cell>
          <cell r="I1220">
            <v>0.63015073858138693</v>
          </cell>
          <cell r="AX1220">
            <v>5411</v>
          </cell>
          <cell r="AZ1220">
            <v>0.63015073858138693</v>
          </cell>
        </row>
        <row r="1221">
          <cell r="G1221">
            <v>5420</v>
          </cell>
          <cell r="I1221">
            <v>0.63063516701043987</v>
          </cell>
          <cell r="AX1221">
            <v>5420</v>
          </cell>
          <cell r="AZ1221">
            <v>0.63063516701043987</v>
          </cell>
        </row>
        <row r="1222">
          <cell r="G1222">
            <v>5423</v>
          </cell>
          <cell r="I1222">
            <v>0.63111959543949281</v>
          </cell>
          <cell r="AX1222">
            <v>5423</v>
          </cell>
          <cell r="AZ1222">
            <v>0.63111959543949281</v>
          </cell>
        </row>
        <row r="1223">
          <cell r="G1223">
            <v>5426</v>
          </cell>
          <cell r="I1223">
            <v>0.63192699765034022</v>
          </cell>
          <cell r="AX1223">
            <v>5426</v>
          </cell>
          <cell r="AZ1223">
            <v>0.63192699765034022</v>
          </cell>
        </row>
        <row r="1224">
          <cell r="G1224">
            <v>5428</v>
          </cell>
          <cell r="I1224">
            <v>0.63273439986118762</v>
          </cell>
          <cell r="AX1224">
            <v>5428</v>
          </cell>
          <cell r="AZ1224">
            <v>0.63273439986118762</v>
          </cell>
        </row>
        <row r="1225">
          <cell r="G1225">
            <v>5428</v>
          </cell>
          <cell r="I1225">
            <v>0.6330283543680788</v>
          </cell>
          <cell r="AX1225">
            <v>5428</v>
          </cell>
          <cell r="AZ1225">
            <v>0.6330283543680788</v>
          </cell>
        </row>
        <row r="1226">
          <cell r="G1226">
            <v>5471</v>
          </cell>
          <cell r="I1226">
            <v>0.63329273071032777</v>
          </cell>
          <cell r="AX1226">
            <v>5471</v>
          </cell>
          <cell r="AZ1226">
            <v>0.63329273071032777</v>
          </cell>
        </row>
        <row r="1227">
          <cell r="G1227">
            <v>5497</v>
          </cell>
          <cell r="I1227">
            <v>0.6337954520304494</v>
          </cell>
          <cell r="AX1227">
            <v>5497</v>
          </cell>
          <cell r="AZ1227">
            <v>0.6337954520304494</v>
          </cell>
        </row>
        <row r="1228">
          <cell r="G1228">
            <v>5498</v>
          </cell>
          <cell r="I1228">
            <v>0.63429817335057104</v>
          </cell>
          <cell r="AX1228">
            <v>5498</v>
          </cell>
          <cell r="AZ1228">
            <v>0.63429817335057104</v>
          </cell>
        </row>
        <row r="1229">
          <cell r="G1229">
            <v>5499</v>
          </cell>
          <cell r="I1229">
            <v>0.63461209741774749</v>
          </cell>
          <cell r="AX1229">
            <v>5499</v>
          </cell>
          <cell r="AZ1229">
            <v>0.63461209741774749</v>
          </cell>
        </row>
        <row r="1230">
          <cell r="G1230">
            <v>5500</v>
          </cell>
          <cell r="I1230">
            <v>0.63519340723345918</v>
          </cell>
          <cell r="AX1230">
            <v>5500</v>
          </cell>
          <cell r="AZ1230">
            <v>0.63519340723345918</v>
          </cell>
        </row>
        <row r="1231">
          <cell r="G1231">
            <v>5504</v>
          </cell>
          <cell r="I1231">
            <v>0.63583529209856171</v>
          </cell>
          <cell r="AX1231">
            <v>5504</v>
          </cell>
          <cell r="AZ1231">
            <v>0.63583529209856171</v>
          </cell>
        </row>
        <row r="1232">
          <cell r="G1232">
            <v>5504</v>
          </cell>
          <cell r="I1232">
            <v>0.63656242914460248</v>
          </cell>
          <cell r="AX1232">
            <v>5504</v>
          </cell>
          <cell r="AZ1232">
            <v>0.63656242914460248</v>
          </cell>
        </row>
        <row r="1233">
          <cell r="G1233">
            <v>5505</v>
          </cell>
          <cell r="I1233">
            <v>0.63697837208488362</v>
          </cell>
          <cell r="AX1233">
            <v>5505</v>
          </cell>
          <cell r="AZ1233">
            <v>0.63697837208488362</v>
          </cell>
        </row>
        <row r="1234">
          <cell r="G1234">
            <v>5505</v>
          </cell>
          <cell r="I1234">
            <v>0.63732499120178454</v>
          </cell>
          <cell r="AX1234">
            <v>5505</v>
          </cell>
          <cell r="AZ1234">
            <v>0.63732499120178454</v>
          </cell>
        </row>
        <row r="1235">
          <cell r="G1235">
            <v>5506</v>
          </cell>
          <cell r="I1235">
            <v>0.63763891526896099</v>
          </cell>
          <cell r="AX1235">
            <v>5506</v>
          </cell>
          <cell r="AZ1235">
            <v>0.63763891526896099</v>
          </cell>
        </row>
        <row r="1236">
          <cell r="G1236">
            <v>5506</v>
          </cell>
          <cell r="I1236">
            <v>0.63836865330186343</v>
          </cell>
          <cell r="AX1236">
            <v>5506</v>
          </cell>
          <cell r="AZ1236">
            <v>0.63836865330186343</v>
          </cell>
        </row>
        <row r="1237">
          <cell r="G1237">
            <v>5508</v>
          </cell>
          <cell r="I1237">
            <v>0.63887137462198507</v>
          </cell>
          <cell r="AX1237">
            <v>5508</v>
          </cell>
          <cell r="AZ1237">
            <v>0.63887137462198507</v>
          </cell>
        </row>
        <row r="1238">
          <cell r="G1238">
            <v>5508</v>
          </cell>
          <cell r="I1238">
            <v>0.63935612548742582</v>
          </cell>
          <cell r="AX1238">
            <v>5508</v>
          </cell>
          <cell r="AZ1238">
            <v>0.63935612548742582</v>
          </cell>
        </row>
        <row r="1239">
          <cell r="G1239">
            <v>5511</v>
          </cell>
          <cell r="I1239">
            <v>0.63967004955460227</v>
          </cell>
          <cell r="AX1239">
            <v>5511</v>
          </cell>
          <cell r="AZ1239">
            <v>0.63967004955460227</v>
          </cell>
        </row>
        <row r="1240">
          <cell r="G1240">
            <v>5512</v>
          </cell>
          <cell r="I1240">
            <v>0.64039718660064304</v>
          </cell>
          <cell r="AX1240">
            <v>5512</v>
          </cell>
          <cell r="AZ1240">
            <v>0.64039718660064304</v>
          </cell>
        </row>
        <row r="1241">
          <cell r="G1241">
            <v>5513</v>
          </cell>
          <cell r="I1241">
            <v>0.64074380571754397</v>
          </cell>
          <cell r="AX1241">
            <v>5513</v>
          </cell>
          <cell r="AZ1241">
            <v>0.64074380571754397</v>
          </cell>
        </row>
        <row r="1242">
          <cell r="G1242">
            <v>5513</v>
          </cell>
          <cell r="I1242">
            <v>0.64122855658298472</v>
          </cell>
          <cell r="AX1242">
            <v>5513</v>
          </cell>
          <cell r="AZ1242">
            <v>0.64122855658298472</v>
          </cell>
        </row>
        <row r="1243">
          <cell r="G1243">
            <v>5514</v>
          </cell>
          <cell r="I1243">
            <v>0.64173127790310636</v>
          </cell>
          <cell r="AX1243">
            <v>5514</v>
          </cell>
          <cell r="AZ1243">
            <v>0.64173127790310636</v>
          </cell>
        </row>
        <row r="1244">
          <cell r="G1244">
            <v>5515</v>
          </cell>
          <cell r="I1244">
            <v>0.64253704643625553</v>
          </cell>
          <cell r="AX1244">
            <v>5515</v>
          </cell>
          <cell r="AZ1244">
            <v>0.64253704643625553</v>
          </cell>
        </row>
        <row r="1245">
          <cell r="G1245">
            <v>5516</v>
          </cell>
          <cell r="I1245">
            <v>0.64311835625196723</v>
          </cell>
          <cell r="AX1245">
            <v>5516</v>
          </cell>
          <cell r="AZ1245">
            <v>0.64311835625196723</v>
          </cell>
        </row>
        <row r="1246">
          <cell r="G1246">
            <v>5516</v>
          </cell>
          <cell r="I1246">
            <v>0.64349506943173085</v>
          </cell>
          <cell r="AX1246">
            <v>5516</v>
          </cell>
          <cell r="AZ1246">
            <v>0.64349506943173085</v>
          </cell>
        </row>
        <row r="1247">
          <cell r="G1247">
            <v>5516</v>
          </cell>
          <cell r="I1247">
            <v>0.6439798202971716</v>
          </cell>
          <cell r="AX1247">
            <v>5516</v>
          </cell>
          <cell r="AZ1247">
            <v>0.6439798202971716</v>
          </cell>
        </row>
        <row r="1248">
          <cell r="G1248">
            <v>5518</v>
          </cell>
          <cell r="I1248">
            <v>0.64429374436434805</v>
          </cell>
          <cell r="AX1248">
            <v>5518</v>
          </cell>
          <cell r="AZ1248">
            <v>0.64429374436434805</v>
          </cell>
        </row>
        <row r="1249">
          <cell r="G1249">
            <v>5519</v>
          </cell>
          <cell r="I1249">
            <v>0.64502348239725049</v>
          </cell>
          <cell r="AX1249">
            <v>5519</v>
          </cell>
          <cell r="AZ1249">
            <v>0.64502348239725049</v>
          </cell>
        </row>
        <row r="1250">
          <cell r="G1250">
            <v>5519</v>
          </cell>
          <cell r="I1250">
            <v>0.64575322043015293</v>
          </cell>
          <cell r="AX1250">
            <v>5519</v>
          </cell>
          <cell r="AZ1250">
            <v>0.64575322043015293</v>
          </cell>
        </row>
        <row r="1251">
          <cell r="G1251">
            <v>5520</v>
          </cell>
          <cell r="I1251">
            <v>0.64648295846305537</v>
          </cell>
          <cell r="AX1251">
            <v>5520</v>
          </cell>
          <cell r="AZ1251">
            <v>0.64648295846305537</v>
          </cell>
        </row>
        <row r="1252">
          <cell r="G1252">
            <v>5520</v>
          </cell>
          <cell r="I1252">
            <v>0.646985679783177</v>
          </cell>
          <cell r="AX1252">
            <v>5520</v>
          </cell>
          <cell r="AZ1252">
            <v>0.646985679783177</v>
          </cell>
        </row>
        <row r="1253">
          <cell r="G1253">
            <v>5522</v>
          </cell>
          <cell r="I1253">
            <v>0.64817437377049503</v>
          </cell>
          <cell r="AX1253">
            <v>5522</v>
          </cell>
          <cell r="AZ1253">
            <v>0.64817437377049503</v>
          </cell>
        </row>
        <row r="1254">
          <cell r="G1254">
            <v>5522</v>
          </cell>
          <cell r="I1254">
            <v>0.64877990930681118</v>
          </cell>
          <cell r="AX1254">
            <v>5522</v>
          </cell>
          <cell r="AZ1254">
            <v>0.64877990930681118</v>
          </cell>
        </row>
        <row r="1255">
          <cell r="G1255">
            <v>5524</v>
          </cell>
          <cell r="I1255">
            <v>0.64926466017225193</v>
          </cell>
          <cell r="AX1255">
            <v>5524</v>
          </cell>
          <cell r="AZ1255">
            <v>0.64926466017225193</v>
          </cell>
        </row>
        <row r="1256">
          <cell r="G1256">
            <v>5524</v>
          </cell>
          <cell r="I1256">
            <v>0.64974908860130487</v>
          </cell>
          <cell r="AX1256">
            <v>5524</v>
          </cell>
          <cell r="AZ1256">
            <v>0.64974908860130487</v>
          </cell>
        </row>
        <row r="1257">
          <cell r="G1257">
            <v>5528</v>
          </cell>
          <cell r="I1257">
            <v>0.65009484788783822</v>
          </cell>
          <cell r="AX1257">
            <v>5528</v>
          </cell>
          <cell r="AZ1257">
            <v>0.65009484788783822</v>
          </cell>
        </row>
        <row r="1258">
          <cell r="G1258">
            <v>5530</v>
          </cell>
          <cell r="I1258">
            <v>0.65106372624170328</v>
          </cell>
          <cell r="AX1258">
            <v>5530</v>
          </cell>
          <cell r="AZ1258">
            <v>0.65106372624170328</v>
          </cell>
        </row>
        <row r="1259">
          <cell r="G1259">
            <v>5530</v>
          </cell>
          <cell r="I1259">
            <v>0.65203260459556833</v>
          </cell>
          <cell r="AX1259">
            <v>5530</v>
          </cell>
          <cell r="AZ1259">
            <v>0.65203260459556833</v>
          </cell>
        </row>
        <row r="1260">
          <cell r="G1260">
            <v>5530</v>
          </cell>
          <cell r="I1260">
            <v>0.65247836215384269</v>
          </cell>
          <cell r="AX1260">
            <v>5530</v>
          </cell>
          <cell r="AZ1260">
            <v>0.65247836215384269</v>
          </cell>
        </row>
        <row r="1261">
          <cell r="G1261">
            <v>5530</v>
          </cell>
          <cell r="I1261">
            <v>0.65282412144037605</v>
          </cell>
          <cell r="AX1261">
            <v>5530</v>
          </cell>
          <cell r="AZ1261">
            <v>0.65282412144037605</v>
          </cell>
        </row>
        <row r="1262">
          <cell r="G1262">
            <v>5532</v>
          </cell>
          <cell r="I1262">
            <v>0.6537929997942411</v>
          </cell>
          <cell r="AX1262">
            <v>5532</v>
          </cell>
          <cell r="AZ1262">
            <v>0.6537929997942411</v>
          </cell>
        </row>
        <row r="1263">
          <cell r="G1263">
            <v>5533</v>
          </cell>
          <cell r="I1263">
            <v>0.65508109017204286</v>
          </cell>
          <cell r="AX1263">
            <v>5533</v>
          </cell>
          <cell r="AZ1263">
            <v>0.65508109017204286</v>
          </cell>
        </row>
        <row r="1264">
          <cell r="G1264">
            <v>5533</v>
          </cell>
          <cell r="I1264">
            <v>0.65561596914790921</v>
          </cell>
          <cell r="AX1264">
            <v>5533</v>
          </cell>
          <cell r="AZ1264">
            <v>0.65561596914790921</v>
          </cell>
        </row>
        <row r="1265">
          <cell r="G1265">
            <v>5533</v>
          </cell>
          <cell r="I1265">
            <v>0.65606172670618357</v>
          </cell>
          <cell r="AX1265">
            <v>5533</v>
          </cell>
          <cell r="AZ1265">
            <v>0.65606172670618357</v>
          </cell>
        </row>
        <row r="1266">
          <cell r="G1266">
            <v>5534</v>
          </cell>
          <cell r="I1266">
            <v>0.65713825582206042</v>
          </cell>
          <cell r="AX1266">
            <v>5534</v>
          </cell>
          <cell r="AZ1266">
            <v>0.65713825582206042</v>
          </cell>
        </row>
        <row r="1267">
          <cell r="G1267">
            <v>5535</v>
          </cell>
          <cell r="I1267">
            <v>0.65758401338033479</v>
          </cell>
          <cell r="AX1267">
            <v>5535</v>
          </cell>
          <cell r="AZ1267">
            <v>0.65758401338033479</v>
          </cell>
        </row>
        <row r="1268">
          <cell r="G1268">
            <v>5536</v>
          </cell>
          <cell r="I1268">
            <v>0.65814118345847872</v>
          </cell>
          <cell r="AX1268">
            <v>5536</v>
          </cell>
          <cell r="AZ1268">
            <v>0.65814118345847872</v>
          </cell>
        </row>
        <row r="1269">
          <cell r="G1269">
            <v>5536</v>
          </cell>
          <cell r="I1269">
            <v>0.65858694101675308</v>
          </cell>
          <cell r="AX1269">
            <v>5536</v>
          </cell>
          <cell r="AZ1269">
            <v>0.65858694101675308</v>
          </cell>
        </row>
        <row r="1270">
          <cell r="G1270">
            <v>5538</v>
          </cell>
          <cell r="I1270">
            <v>0.65890049965602338</v>
          </cell>
          <cell r="AX1270">
            <v>5538</v>
          </cell>
          <cell r="AZ1270">
            <v>0.65890049965602338</v>
          </cell>
        </row>
        <row r="1271">
          <cell r="G1271">
            <v>5539</v>
          </cell>
          <cell r="I1271">
            <v>0.65924625894255673</v>
          </cell>
          <cell r="AX1271">
            <v>5539</v>
          </cell>
          <cell r="AZ1271">
            <v>0.65924625894255673</v>
          </cell>
        </row>
        <row r="1272">
          <cell r="G1272">
            <v>5541</v>
          </cell>
          <cell r="I1272">
            <v>0.65973068737160967</v>
          </cell>
          <cell r="AX1272">
            <v>5541</v>
          </cell>
          <cell r="AZ1272">
            <v>0.65973068737160967</v>
          </cell>
        </row>
        <row r="1273">
          <cell r="G1273">
            <v>5542</v>
          </cell>
          <cell r="I1273">
            <v>0.66080721648748653</v>
          </cell>
          <cell r="AX1273">
            <v>5542</v>
          </cell>
          <cell r="AZ1273">
            <v>0.66080721648748653</v>
          </cell>
        </row>
        <row r="1274">
          <cell r="G1274">
            <v>5544</v>
          </cell>
          <cell r="I1274">
            <v>0.66188374560336338</v>
          </cell>
          <cell r="AX1274">
            <v>5544</v>
          </cell>
          <cell r="AZ1274">
            <v>0.66188374560336338</v>
          </cell>
        </row>
        <row r="1275">
          <cell r="G1275">
            <v>5545</v>
          </cell>
          <cell r="I1275">
            <v>0.66296027471924024</v>
          </cell>
          <cell r="AX1275">
            <v>5545</v>
          </cell>
          <cell r="AZ1275">
            <v>0.66296027471924024</v>
          </cell>
        </row>
        <row r="1276">
          <cell r="G1276">
            <v>5547</v>
          </cell>
          <cell r="I1276">
            <v>0.66330603400577359</v>
          </cell>
          <cell r="AX1276">
            <v>5547</v>
          </cell>
          <cell r="AZ1276">
            <v>0.66330603400577359</v>
          </cell>
        </row>
        <row r="1277">
          <cell r="G1277">
            <v>5548</v>
          </cell>
          <cell r="I1277">
            <v>0.66379046243482653</v>
          </cell>
          <cell r="AX1277">
            <v>5548</v>
          </cell>
          <cell r="AZ1277">
            <v>0.66379046243482653</v>
          </cell>
        </row>
        <row r="1278">
          <cell r="G1278">
            <v>5548</v>
          </cell>
          <cell r="I1278">
            <v>0.66419944074913084</v>
          </cell>
          <cell r="AX1278">
            <v>5548</v>
          </cell>
          <cell r="AZ1278">
            <v>0.66419944074913084</v>
          </cell>
        </row>
        <row r="1279">
          <cell r="G1279">
            <v>5554</v>
          </cell>
          <cell r="I1279">
            <v>0.66453920271885092</v>
          </cell>
          <cell r="AX1279">
            <v>5554</v>
          </cell>
          <cell r="AZ1279">
            <v>0.66453920271885092</v>
          </cell>
        </row>
        <row r="1280">
          <cell r="G1280">
            <v>5555</v>
          </cell>
          <cell r="I1280">
            <v>0.66510497110066991</v>
          </cell>
          <cell r="AX1280">
            <v>5555</v>
          </cell>
          <cell r="AZ1280">
            <v>0.66510497110066991</v>
          </cell>
        </row>
        <row r="1281">
          <cell r="G1281">
            <v>5556</v>
          </cell>
          <cell r="I1281">
            <v>0.66578447354435077</v>
          </cell>
          <cell r="AX1281">
            <v>5556</v>
          </cell>
          <cell r="AZ1281">
            <v>0.66578447354435077</v>
          </cell>
        </row>
        <row r="1282">
          <cell r="G1282">
            <v>5557</v>
          </cell>
          <cell r="I1282">
            <v>0.66646397598803164</v>
          </cell>
          <cell r="AX1282">
            <v>5557</v>
          </cell>
          <cell r="AZ1282">
            <v>0.66646397598803164</v>
          </cell>
        </row>
        <row r="1283">
          <cell r="G1283">
            <v>5562</v>
          </cell>
          <cell r="I1283">
            <v>0.66687295430233595</v>
          </cell>
          <cell r="AX1283">
            <v>5562</v>
          </cell>
          <cell r="AZ1283">
            <v>0.66687295430233595</v>
          </cell>
        </row>
        <row r="1284">
          <cell r="G1284">
            <v>5564</v>
          </cell>
          <cell r="I1284">
            <v>0.66755245674601682</v>
          </cell>
          <cell r="AX1284">
            <v>5564</v>
          </cell>
          <cell r="AZ1284">
            <v>0.66755245674601682</v>
          </cell>
        </row>
        <row r="1285">
          <cell r="G1285">
            <v>5565</v>
          </cell>
          <cell r="I1285">
            <v>0.66823195918969769</v>
          </cell>
          <cell r="AX1285">
            <v>5565</v>
          </cell>
          <cell r="AZ1285">
            <v>0.66823195918969769</v>
          </cell>
        </row>
        <row r="1286">
          <cell r="G1286">
            <v>5565</v>
          </cell>
          <cell r="I1286">
            <v>0.66886653549667641</v>
          </cell>
          <cell r="AX1286">
            <v>5565</v>
          </cell>
          <cell r="AZ1286">
            <v>0.66886653549667641</v>
          </cell>
        </row>
        <row r="1287">
          <cell r="G1287">
            <v>5567</v>
          </cell>
          <cell r="I1287">
            <v>0.66961682347536222</v>
          </cell>
          <cell r="AX1287">
            <v>5567</v>
          </cell>
          <cell r="AZ1287">
            <v>0.66961682347536222</v>
          </cell>
        </row>
        <row r="1288">
          <cell r="G1288">
            <v>5571</v>
          </cell>
          <cell r="I1288">
            <v>0.67036711145404804</v>
          </cell>
          <cell r="AX1288">
            <v>5571</v>
          </cell>
          <cell r="AZ1288">
            <v>0.67036711145404804</v>
          </cell>
        </row>
        <row r="1289">
          <cell r="G1289">
            <v>5571</v>
          </cell>
          <cell r="I1289">
            <v>0.67082471317563475</v>
          </cell>
          <cell r="AX1289">
            <v>5571</v>
          </cell>
          <cell r="AZ1289">
            <v>0.67082471317563475</v>
          </cell>
        </row>
        <row r="1290">
          <cell r="G1290">
            <v>5572</v>
          </cell>
          <cell r="I1290">
            <v>0.67145928948261346</v>
          </cell>
          <cell r="AX1290">
            <v>5572</v>
          </cell>
          <cell r="AZ1290">
            <v>0.67145928948261346</v>
          </cell>
        </row>
        <row r="1291">
          <cell r="G1291">
            <v>5575</v>
          </cell>
          <cell r="I1291">
            <v>0.67215996524909416</v>
          </cell>
          <cell r="AX1291">
            <v>5575</v>
          </cell>
          <cell r="AZ1291">
            <v>0.67215996524909416</v>
          </cell>
        </row>
        <row r="1292">
          <cell r="G1292">
            <v>5576</v>
          </cell>
          <cell r="I1292">
            <v>0.6726531209563773</v>
          </cell>
          <cell r="AX1292">
            <v>5576</v>
          </cell>
          <cell r="AZ1292">
            <v>0.6726531209563773</v>
          </cell>
        </row>
        <row r="1293">
          <cell r="G1293">
            <v>5577</v>
          </cell>
          <cell r="I1293">
            <v>0.67328769726335602</v>
          </cell>
          <cell r="AX1293">
            <v>5577</v>
          </cell>
          <cell r="AZ1293">
            <v>0.67328769726335602</v>
          </cell>
        </row>
        <row r="1294">
          <cell r="G1294">
            <v>5578</v>
          </cell>
          <cell r="I1294">
            <v>0.67391240701686761</v>
          </cell>
          <cell r="AX1294">
            <v>5578</v>
          </cell>
          <cell r="AZ1294">
            <v>0.67391240701686761</v>
          </cell>
        </row>
        <row r="1295">
          <cell r="G1295">
            <v>5579</v>
          </cell>
          <cell r="I1295">
            <v>0.67416625043711464</v>
          </cell>
          <cell r="AX1295">
            <v>5579</v>
          </cell>
          <cell r="AZ1295">
            <v>0.67416625043711464</v>
          </cell>
        </row>
        <row r="1296">
          <cell r="G1296">
            <v>5580</v>
          </cell>
          <cell r="I1296">
            <v>0.67483711158560211</v>
          </cell>
          <cell r="AX1296">
            <v>5580</v>
          </cell>
          <cell r="AZ1296">
            <v>0.67483711158560211</v>
          </cell>
        </row>
        <row r="1297">
          <cell r="G1297">
            <v>5580</v>
          </cell>
          <cell r="I1297">
            <v>0.67524080194314628</v>
          </cell>
          <cell r="AX1297">
            <v>5580</v>
          </cell>
          <cell r="AZ1297">
            <v>0.67524080194314628</v>
          </cell>
        </row>
        <row r="1298">
          <cell r="G1298">
            <v>5581</v>
          </cell>
          <cell r="I1298">
            <v>0.67558056391286636</v>
          </cell>
          <cell r="AX1298">
            <v>5581</v>
          </cell>
          <cell r="AZ1298">
            <v>0.67558056391286636</v>
          </cell>
        </row>
        <row r="1299">
          <cell r="G1299">
            <v>5582</v>
          </cell>
          <cell r="I1299">
            <v>0.67621514021984508</v>
          </cell>
          <cell r="AX1299">
            <v>5582</v>
          </cell>
          <cell r="AZ1299">
            <v>0.67621514021984508</v>
          </cell>
        </row>
        <row r="1300">
          <cell r="G1300">
            <v>5583</v>
          </cell>
          <cell r="I1300">
            <v>0.67670829592712822</v>
          </cell>
          <cell r="AX1300">
            <v>5583</v>
          </cell>
          <cell r="AZ1300">
            <v>0.67670829592712822</v>
          </cell>
        </row>
        <row r="1301">
          <cell r="G1301">
            <v>5586</v>
          </cell>
          <cell r="I1301">
            <v>0.67737915707561569</v>
          </cell>
          <cell r="AX1301">
            <v>5586</v>
          </cell>
          <cell r="AZ1301">
            <v>0.67737915707561569</v>
          </cell>
        </row>
        <row r="1302">
          <cell r="G1302">
            <v>5586</v>
          </cell>
          <cell r="I1302">
            <v>0.67778284743315986</v>
          </cell>
          <cell r="AX1302">
            <v>5586</v>
          </cell>
          <cell r="AZ1302">
            <v>0.67778284743315986</v>
          </cell>
        </row>
        <row r="1303">
          <cell r="G1303">
            <v>5586</v>
          </cell>
          <cell r="I1303">
            <v>0.67807097658931115</v>
          </cell>
          <cell r="AX1303">
            <v>5586</v>
          </cell>
          <cell r="AZ1303">
            <v>0.67807097658931115</v>
          </cell>
        </row>
        <row r="1304">
          <cell r="G1304">
            <v>5588</v>
          </cell>
          <cell r="I1304">
            <v>0.67862775974378975</v>
          </cell>
          <cell r="AX1304">
            <v>5588</v>
          </cell>
          <cell r="AZ1304">
            <v>0.67862775974378975</v>
          </cell>
        </row>
        <row r="1305">
          <cell r="G1305">
            <v>5588</v>
          </cell>
          <cell r="I1305">
            <v>0.67913200726281375</v>
          </cell>
          <cell r="AX1305">
            <v>5588</v>
          </cell>
          <cell r="AZ1305">
            <v>0.67913200726281375</v>
          </cell>
        </row>
        <row r="1306">
          <cell r="G1306">
            <v>5590</v>
          </cell>
          <cell r="I1306">
            <v>0.67963625478183776</v>
          </cell>
          <cell r="AX1306">
            <v>5590</v>
          </cell>
          <cell r="AZ1306">
            <v>0.67963625478183776</v>
          </cell>
        </row>
        <row r="1307">
          <cell r="G1307">
            <v>5594</v>
          </cell>
          <cell r="I1307">
            <v>0.68014050230086176</v>
          </cell>
          <cell r="AX1307">
            <v>5594</v>
          </cell>
          <cell r="AZ1307">
            <v>0.68014050230086176</v>
          </cell>
        </row>
        <row r="1308">
          <cell r="G1308">
            <v>5595</v>
          </cell>
          <cell r="I1308">
            <v>0.68081331956343527</v>
          </cell>
          <cell r="AX1308">
            <v>5595</v>
          </cell>
          <cell r="AZ1308">
            <v>0.68081331956343527</v>
          </cell>
        </row>
        <row r="1309">
          <cell r="G1309">
            <v>5596</v>
          </cell>
          <cell r="I1309">
            <v>0.68124553479342143</v>
          </cell>
          <cell r="AX1309">
            <v>5596</v>
          </cell>
          <cell r="AZ1309">
            <v>0.68124553479342143</v>
          </cell>
        </row>
        <row r="1310">
          <cell r="G1310">
            <v>5596</v>
          </cell>
          <cell r="I1310">
            <v>0.6816492251509656</v>
          </cell>
          <cell r="AX1310">
            <v>5596</v>
          </cell>
          <cell r="AZ1310">
            <v>0.6816492251509656</v>
          </cell>
        </row>
        <row r="1311">
          <cell r="G1311">
            <v>5596</v>
          </cell>
          <cell r="I1311">
            <v>0.68205291550850977</v>
          </cell>
          <cell r="AX1311">
            <v>5596</v>
          </cell>
          <cell r="AZ1311">
            <v>0.68205291550850977</v>
          </cell>
        </row>
        <row r="1312">
          <cell r="G1312">
            <v>5596</v>
          </cell>
          <cell r="I1312">
            <v>0.68245660586605394</v>
          </cell>
          <cell r="AX1312">
            <v>5596</v>
          </cell>
          <cell r="AZ1312">
            <v>0.68245660586605394</v>
          </cell>
        </row>
        <row r="1313">
          <cell r="G1313">
            <v>5598</v>
          </cell>
          <cell r="I1313">
            <v>0.68286029622359812</v>
          </cell>
          <cell r="AX1313">
            <v>5598</v>
          </cell>
          <cell r="AZ1313">
            <v>0.68286029622359812</v>
          </cell>
        </row>
        <row r="1314">
          <cell r="G1314">
            <v>5599</v>
          </cell>
          <cell r="I1314">
            <v>0.68326398658114229</v>
          </cell>
          <cell r="AX1314">
            <v>5599</v>
          </cell>
          <cell r="AZ1314">
            <v>0.68326398658114229</v>
          </cell>
        </row>
        <row r="1315">
          <cell r="G1315">
            <v>5600</v>
          </cell>
          <cell r="I1315">
            <v>0.68386952211745844</v>
          </cell>
          <cell r="AX1315">
            <v>5600</v>
          </cell>
          <cell r="AZ1315">
            <v>0.68386952211745844</v>
          </cell>
        </row>
        <row r="1316">
          <cell r="G1316">
            <v>5601</v>
          </cell>
          <cell r="I1316">
            <v>0.68437376963648244</v>
          </cell>
          <cell r="AX1316">
            <v>5601</v>
          </cell>
          <cell r="AZ1316">
            <v>0.68437376963648244</v>
          </cell>
        </row>
        <row r="1317">
          <cell r="G1317">
            <v>5602</v>
          </cell>
          <cell r="I1317">
            <v>0.6848783825834126</v>
          </cell>
          <cell r="AX1317">
            <v>5602</v>
          </cell>
          <cell r="AZ1317">
            <v>0.6848783825834126</v>
          </cell>
        </row>
        <row r="1318">
          <cell r="G1318">
            <v>5603</v>
          </cell>
          <cell r="I1318">
            <v>0.68538299553034276</v>
          </cell>
          <cell r="AX1318">
            <v>5603</v>
          </cell>
          <cell r="AZ1318">
            <v>0.68538299553034276</v>
          </cell>
        </row>
        <row r="1319">
          <cell r="G1319">
            <v>5603</v>
          </cell>
          <cell r="I1319">
            <v>0.68578668588788694</v>
          </cell>
          <cell r="AX1319">
            <v>5603</v>
          </cell>
          <cell r="AZ1319">
            <v>0.68578668588788694</v>
          </cell>
        </row>
        <row r="1320">
          <cell r="G1320">
            <v>5604</v>
          </cell>
          <cell r="I1320">
            <v>0.68645950315046045</v>
          </cell>
          <cell r="AX1320">
            <v>5604</v>
          </cell>
          <cell r="AZ1320">
            <v>0.68645950315046045</v>
          </cell>
        </row>
        <row r="1321">
          <cell r="G1321">
            <v>5604</v>
          </cell>
          <cell r="I1321">
            <v>0.68686319350800462</v>
          </cell>
          <cell r="AX1321">
            <v>5604</v>
          </cell>
          <cell r="AZ1321">
            <v>0.68686319350800462</v>
          </cell>
        </row>
        <row r="1322">
          <cell r="G1322">
            <v>5606</v>
          </cell>
          <cell r="I1322">
            <v>0.68726688386554879</v>
          </cell>
          <cell r="AX1322">
            <v>5606</v>
          </cell>
          <cell r="AZ1322">
            <v>0.68726688386554879</v>
          </cell>
        </row>
        <row r="1323">
          <cell r="G1323">
            <v>5607</v>
          </cell>
          <cell r="I1323">
            <v>0.68793970112812231</v>
          </cell>
          <cell r="AX1323">
            <v>5607</v>
          </cell>
          <cell r="AZ1323">
            <v>0.68793970112812231</v>
          </cell>
        </row>
        <row r="1324">
          <cell r="G1324">
            <v>5608</v>
          </cell>
          <cell r="I1324">
            <v>0.68834339148566648</v>
          </cell>
          <cell r="AX1324">
            <v>5608</v>
          </cell>
          <cell r="AZ1324">
            <v>0.68834339148566648</v>
          </cell>
        </row>
        <row r="1325">
          <cell r="G1325">
            <v>5614</v>
          </cell>
          <cell r="I1325">
            <v>0.68874708184321065</v>
          </cell>
          <cell r="AX1325">
            <v>5614</v>
          </cell>
          <cell r="AZ1325">
            <v>0.68874708184321065</v>
          </cell>
        </row>
        <row r="1326">
          <cell r="G1326">
            <v>5620</v>
          </cell>
          <cell r="I1326">
            <v>0.68967400047514138</v>
          </cell>
          <cell r="AX1326">
            <v>5620</v>
          </cell>
          <cell r="AZ1326">
            <v>0.68967400047514138</v>
          </cell>
        </row>
        <row r="1327">
          <cell r="G1327">
            <v>5621</v>
          </cell>
          <cell r="I1327">
            <v>0.69004475932961007</v>
          </cell>
          <cell r="AX1327">
            <v>5621</v>
          </cell>
          <cell r="AZ1327">
            <v>0.69004475932961007</v>
          </cell>
        </row>
        <row r="1328">
          <cell r="G1328">
            <v>5623</v>
          </cell>
          <cell r="I1328">
            <v>0.69065377717891463</v>
          </cell>
          <cell r="AX1328">
            <v>5623</v>
          </cell>
          <cell r="AZ1328">
            <v>0.69065377717891463</v>
          </cell>
        </row>
        <row r="1329">
          <cell r="G1329">
            <v>5623</v>
          </cell>
          <cell r="I1329">
            <v>0.69123674216808373</v>
          </cell>
          <cell r="AX1329">
            <v>5623</v>
          </cell>
          <cell r="AZ1329">
            <v>0.69123674216808373</v>
          </cell>
        </row>
        <row r="1330">
          <cell r="G1330">
            <v>5623</v>
          </cell>
          <cell r="I1330">
            <v>0.69173108014212215</v>
          </cell>
          <cell r="AX1330">
            <v>5623</v>
          </cell>
          <cell r="AZ1330">
            <v>0.69173108014212215</v>
          </cell>
        </row>
        <row r="1331">
          <cell r="G1331">
            <v>5624</v>
          </cell>
          <cell r="I1331">
            <v>0.69219452871020792</v>
          </cell>
          <cell r="AX1331">
            <v>5624</v>
          </cell>
          <cell r="AZ1331">
            <v>0.69219452871020792</v>
          </cell>
        </row>
        <row r="1332">
          <cell r="G1332">
            <v>5624</v>
          </cell>
          <cell r="I1332">
            <v>0.6925982190677521</v>
          </cell>
          <cell r="AX1332">
            <v>5624</v>
          </cell>
          <cell r="AZ1332">
            <v>0.6925982190677521</v>
          </cell>
        </row>
        <row r="1333">
          <cell r="G1333">
            <v>5625</v>
          </cell>
          <cell r="I1333">
            <v>0.69307658569271413</v>
          </cell>
          <cell r="AX1333">
            <v>5625</v>
          </cell>
          <cell r="AZ1333">
            <v>0.69307658569271413</v>
          </cell>
        </row>
        <row r="1334">
          <cell r="G1334">
            <v>5625</v>
          </cell>
          <cell r="I1334">
            <v>0.69351507768438303</v>
          </cell>
          <cell r="AX1334">
            <v>5625</v>
          </cell>
          <cell r="AZ1334">
            <v>0.69351507768438303</v>
          </cell>
        </row>
        <row r="1335">
          <cell r="G1335">
            <v>5625</v>
          </cell>
          <cell r="I1335">
            <v>0.69432084621753221</v>
          </cell>
          <cell r="AX1335">
            <v>5625</v>
          </cell>
          <cell r="AZ1335">
            <v>0.69432084621753221</v>
          </cell>
        </row>
        <row r="1336">
          <cell r="G1336">
            <v>5626</v>
          </cell>
          <cell r="I1336">
            <v>0.69505058425043464</v>
          </cell>
          <cell r="AX1336">
            <v>5626</v>
          </cell>
          <cell r="AZ1336">
            <v>0.69505058425043464</v>
          </cell>
        </row>
        <row r="1337">
          <cell r="G1337">
            <v>5627</v>
          </cell>
          <cell r="I1337">
            <v>0.69578032228333708</v>
          </cell>
          <cell r="AX1337">
            <v>5627</v>
          </cell>
          <cell r="AZ1337">
            <v>0.69578032228333708</v>
          </cell>
        </row>
        <row r="1338">
          <cell r="G1338">
            <v>5627</v>
          </cell>
          <cell r="I1338">
            <v>0.69615108113780577</v>
          </cell>
          <cell r="AX1338">
            <v>5627</v>
          </cell>
          <cell r="AZ1338">
            <v>0.69615108113780577</v>
          </cell>
        </row>
        <row r="1339">
          <cell r="G1339">
            <v>5627</v>
          </cell>
          <cell r="I1339">
            <v>0.69652183999227446</v>
          </cell>
          <cell r="AX1339">
            <v>5627</v>
          </cell>
          <cell r="AZ1339">
            <v>0.69652183999227446</v>
          </cell>
        </row>
        <row r="1340">
          <cell r="G1340">
            <v>5628</v>
          </cell>
          <cell r="I1340">
            <v>0.69732760852542364</v>
          </cell>
          <cell r="AX1340">
            <v>5628</v>
          </cell>
          <cell r="AZ1340">
            <v>0.69732760852542364</v>
          </cell>
        </row>
        <row r="1341">
          <cell r="G1341">
            <v>5630</v>
          </cell>
          <cell r="I1341">
            <v>0.69779105709350941</v>
          </cell>
          <cell r="AX1341">
            <v>5630</v>
          </cell>
          <cell r="AZ1341">
            <v>0.69779105709350941</v>
          </cell>
        </row>
        <row r="1342">
          <cell r="G1342">
            <v>5630</v>
          </cell>
          <cell r="I1342">
            <v>0.69825450566159519</v>
          </cell>
          <cell r="AX1342">
            <v>5630</v>
          </cell>
          <cell r="AZ1342">
            <v>0.69825450566159519</v>
          </cell>
        </row>
        <row r="1343">
          <cell r="G1343">
            <v>5631</v>
          </cell>
          <cell r="I1343">
            <v>0.69898424369449763</v>
          </cell>
          <cell r="AX1343">
            <v>5631</v>
          </cell>
          <cell r="AZ1343">
            <v>0.69898424369449763</v>
          </cell>
        </row>
        <row r="1344">
          <cell r="G1344">
            <v>5631</v>
          </cell>
          <cell r="I1344">
            <v>0.69954141377264156</v>
          </cell>
          <cell r="AX1344">
            <v>5631</v>
          </cell>
          <cell r="AZ1344">
            <v>0.69954141377264156</v>
          </cell>
        </row>
        <row r="1345">
          <cell r="G1345">
            <v>5632</v>
          </cell>
          <cell r="I1345">
            <v>0.70012437876181066</v>
          </cell>
          <cell r="AX1345">
            <v>5632</v>
          </cell>
          <cell r="AZ1345">
            <v>0.70012437876181066</v>
          </cell>
        </row>
        <row r="1346">
          <cell r="G1346">
            <v>5632</v>
          </cell>
          <cell r="I1346">
            <v>0.70060854924175331</v>
          </cell>
          <cell r="AX1346">
            <v>5632</v>
          </cell>
          <cell r="AZ1346">
            <v>0.70060854924175331</v>
          </cell>
        </row>
        <row r="1347">
          <cell r="G1347">
            <v>5634</v>
          </cell>
          <cell r="I1347">
            <v>0.700979308096222</v>
          </cell>
          <cell r="AX1347">
            <v>5634</v>
          </cell>
          <cell r="AZ1347">
            <v>0.700979308096222</v>
          </cell>
        </row>
        <row r="1348">
          <cell r="G1348">
            <v>5634</v>
          </cell>
          <cell r="I1348">
            <v>0.70135006695069069</v>
          </cell>
          <cell r="AX1348">
            <v>5634</v>
          </cell>
          <cell r="AZ1348">
            <v>0.70135006695069069</v>
          </cell>
        </row>
        <row r="1349">
          <cell r="G1349">
            <v>5635</v>
          </cell>
          <cell r="I1349">
            <v>0.70227698558262142</v>
          </cell>
          <cell r="AX1349">
            <v>5635</v>
          </cell>
          <cell r="AZ1349">
            <v>0.70227698558262142</v>
          </cell>
        </row>
        <row r="1350">
          <cell r="G1350">
            <v>5635</v>
          </cell>
          <cell r="I1350">
            <v>0.70282282739567348</v>
          </cell>
          <cell r="AX1350">
            <v>5635</v>
          </cell>
          <cell r="AZ1350">
            <v>0.70282282739567348</v>
          </cell>
        </row>
        <row r="1351">
          <cell r="G1351">
            <v>5635</v>
          </cell>
          <cell r="I1351">
            <v>0.70328627596375926</v>
          </cell>
          <cell r="AX1351">
            <v>5635</v>
          </cell>
          <cell r="AZ1351">
            <v>0.70328627596375926</v>
          </cell>
        </row>
        <row r="1352">
          <cell r="G1352">
            <v>5635</v>
          </cell>
          <cell r="I1352">
            <v>0.70374972453184503</v>
          </cell>
          <cell r="AX1352">
            <v>5635</v>
          </cell>
          <cell r="AZ1352">
            <v>0.70374972453184503</v>
          </cell>
        </row>
        <row r="1353">
          <cell r="G1353">
            <v>5635</v>
          </cell>
          <cell r="I1353">
            <v>0.70412048338631372</v>
          </cell>
          <cell r="AX1353">
            <v>5635</v>
          </cell>
          <cell r="AZ1353">
            <v>0.70412048338631372</v>
          </cell>
        </row>
        <row r="1354">
          <cell r="G1354">
            <v>5635</v>
          </cell>
          <cell r="I1354">
            <v>0.70449124224078241</v>
          </cell>
          <cell r="AX1354">
            <v>5635</v>
          </cell>
          <cell r="AZ1354">
            <v>0.70449124224078241</v>
          </cell>
        </row>
        <row r="1355">
          <cell r="G1355">
            <v>5635</v>
          </cell>
          <cell r="I1355">
            <v>0.7048620010952511</v>
          </cell>
          <cell r="AX1355">
            <v>5635</v>
          </cell>
          <cell r="AZ1355">
            <v>0.7048620010952511</v>
          </cell>
        </row>
        <row r="1356">
          <cell r="G1356">
            <v>5636</v>
          </cell>
          <cell r="I1356">
            <v>0.70559173912815354</v>
          </cell>
          <cell r="AX1356">
            <v>5636</v>
          </cell>
          <cell r="AZ1356">
            <v>0.70559173912815354</v>
          </cell>
        </row>
        <row r="1357">
          <cell r="G1357">
            <v>5636</v>
          </cell>
          <cell r="I1357">
            <v>0.70608607710219196</v>
          </cell>
          <cell r="AX1357">
            <v>5636</v>
          </cell>
          <cell r="AZ1357">
            <v>0.70608607710219196</v>
          </cell>
        </row>
        <row r="1358">
          <cell r="G1358">
            <v>5636</v>
          </cell>
          <cell r="I1358">
            <v>0.70654952567027773</v>
          </cell>
          <cell r="AX1358">
            <v>5636</v>
          </cell>
          <cell r="AZ1358">
            <v>0.70654952567027773</v>
          </cell>
        </row>
        <row r="1359">
          <cell r="G1359">
            <v>5636</v>
          </cell>
          <cell r="I1359">
            <v>0.70692028452474642</v>
          </cell>
          <cell r="AX1359">
            <v>5636</v>
          </cell>
          <cell r="AZ1359">
            <v>0.70692028452474642</v>
          </cell>
        </row>
        <row r="1360">
          <cell r="G1360">
            <v>5637</v>
          </cell>
          <cell r="I1360">
            <v>0.70729104337921511</v>
          </cell>
          <cell r="AX1360">
            <v>5637</v>
          </cell>
          <cell r="AZ1360">
            <v>0.70729104337921511</v>
          </cell>
        </row>
        <row r="1361">
          <cell r="G1361">
            <v>5637</v>
          </cell>
          <cell r="I1361">
            <v>0.7076618022336838</v>
          </cell>
          <cell r="AX1361">
            <v>5637</v>
          </cell>
          <cell r="AZ1361">
            <v>0.7076618022336838</v>
          </cell>
        </row>
        <row r="1362">
          <cell r="G1362">
            <v>5638</v>
          </cell>
          <cell r="I1362">
            <v>0.70806467575237875</v>
          </cell>
          <cell r="AX1362">
            <v>5638</v>
          </cell>
          <cell r="AZ1362">
            <v>0.70806467575237875</v>
          </cell>
        </row>
        <row r="1363">
          <cell r="G1363">
            <v>5638</v>
          </cell>
          <cell r="I1363">
            <v>0.70843543460684744</v>
          </cell>
          <cell r="AX1363">
            <v>5638</v>
          </cell>
          <cell r="AZ1363">
            <v>0.70843543460684744</v>
          </cell>
        </row>
        <row r="1364">
          <cell r="G1364">
            <v>5638</v>
          </cell>
          <cell r="I1364">
            <v>0.70880619346131613</v>
          </cell>
          <cell r="AX1364">
            <v>5638</v>
          </cell>
          <cell r="AZ1364">
            <v>0.70880619346131613</v>
          </cell>
        </row>
        <row r="1365">
          <cell r="G1365">
            <v>5638</v>
          </cell>
          <cell r="I1365">
            <v>0.7091283289085023</v>
          </cell>
          <cell r="AX1365">
            <v>5638</v>
          </cell>
          <cell r="AZ1365">
            <v>0.7091283289085023</v>
          </cell>
        </row>
        <row r="1366">
          <cell r="G1366">
            <v>5639</v>
          </cell>
          <cell r="I1366">
            <v>0.70985806694140474</v>
          </cell>
          <cell r="AX1366">
            <v>5639</v>
          </cell>
          <cell r="AZ1366">
            <v>0.70985806694140474</v>
          </cell>
        </row>
        <row r="1367">
          <cell r="G1367">
            <v>5639</v>
          </cell>
          <cell r="I1367">
            <v>0.71036979498462605</v>
          </cell>
          <cell r="AX1367">
            <v>5639</v>
          </cell>
          <cell r="AZ1367">
            <v>0.71036979498462605</v>
          </cell>
        </row>
        <row r="1368">
          <cell r="G1368">
            <v>5639</v>
          </cell>
          <cell r="I1368">
            <v>0.71083324355271182</v>
          </cell>
          <cell r="AX1368">
            <v>5639</v>
          </cell>
          <cell r="AZ1368">
            <v>0.71083324355271182</v>
          </cell>
        </row>
        <row r="1369">
          <cell r="G1369">
            <v>5640</v>
          </cell>
          <cell r="I1369">
            <v>0.71119867145890192</v>
          </cell>
          <cell r="AX1369">
            <v>5640</v>
          </cell>
          <cell r="AZ1369">
            <v>0.71119867145890192</v>
          </cell>
        </row>
        <row r="1370">
          <cell r="G1370">
            <v>5640</v>
          </cell>
          <cell r="I1370">
            <v>0.71156943031337061</v>
          </cell>
          <cell r="AX1370">
            <v>5640</v>
          </cell>
          <cell r="AZ1370">
            <v>0.71156943031337061</v>
          </cell>
        </row>
        <row r="1371">
          <cell r="G1371">
            <v>5640</v>
          </cell>
          <cell r="I1371">
            <v>0.7119401891678393</v>
          </cell>
          <cell r="AX1371">
            <v>5640</v>
          </cell>
          <cell r="AZ1371">
            <v>0.7119401891678393</v>
          </cell>
        </row>
        <row r="1372">
          <cell r="G1372">
            <v>5641</v>
          </cell>
          <cell r="I1372">
            <v>0.71266992720074174</v>
          </cell>
          <cell r="AX1372">
            <v>5641</v>
          </cell>
          <cell r="AZ1372">
            <v>0.71266992720074174</v>
          </cell>
        </row>
        <row r="1373">
          <cell r="G1373">
            <v>5642</v>
          </cell>
          <cell r="I1373">
            <v>0.71322709727888567</v>
          </cell>
          <cell r="AX1373">
            <v>5642</v>
          </cell>
          <cell r="AZ1373">
            <v>0.71322709727888567</v>
          </cell>
        </row>
        <row r="1374">
          <cell r="G1374">
            <v>5642</v>
          </cell>
          <cell r="I1374">
            <v>0.71354923272607185</v>
          </cell>
          <cell r="AX1374">
            <v>5642</v>
          </cell>
          <cell r="AZ1374">
            <v>0.71354923272607185</v>
          </cell>
        </row>
        <row r="1375">
          <cell r="G1375">
            <v>5644</v>
          </cell>
          <cell r="I1375">
            <v>0.71420644406747513</v>
          </cell>
          <cell r="AX1375">
            <v>5644</v>
          </cell>
          <cell r="AZ1375">
            <v>0.71420644406747513</v>
          </cell>
        </row>
        <row r="1376">
          <cell r="G1376">
            <v>5644</v>
          </cell>
          <cell r="I1376">
            <v>0.71457720292194382</v>
          </cell>
          <cell r="AX1376">
            <v>5644</v>
          </cell>
          <cell r="AZ1376">
            <v>0.71457720292194382</v>
          </cell>
        </row>
        <row r="1377">
          <cell r="G1377">
            <v>5644</v>
          </cell>
          <cell r="I1377">
            <v>0.71494796177641251</v>
          </cell>
          <cell r="AX1377">
            <v>5644</v>
          </cell>
          <cell r="AZ1377">
            <v>0.71494796177641251</v>
          </cell>
        </row>
        <row r="1378">
          <cell r="G1378">
            <v>5645</v>
          </cell>
          <cell r="I1378">
            <v>0.71535165213395668</v>
          </cell>
          <cell r="AX1378">
            <v>5645</v>
          </cell>
          <cell r="AZ1378">
            <v>0.71535165213395668</v>
          </cell>
        </row>
        <row r="1379">
          <cell r="G1379">
            <v>5646</v>
          </cell>
          <cell r="I1379">
            <v>0.71627857076588741</v>
          </cell>
          <cell r="AX1379">
            <v>5646</v>
          </cell>
          <cell r="AZ1379">
            <v>0.71627857076588741</v>
          </cell>
        </row>
        <row r="1380">
          <cell r="G1380">
            <v>5646</v>
          </cell>
          <cell r="I1380">
            <v>0.71664343978233869</v>
          </cell>
          <cell r="AX1380">
            <v>5646</v>
          </cell>
          <cell r="AZ1380">
            <v>0.71664343978233869</v>
          </cell>
        </row>
        <row r="1381">
          <cell r="G1381">
            <v>5648</v>
          </cell>
          <cell r="I1381">
            <v>0.71704631330103363</v>
          </cell>
          <cell r="AX1381">
            <v>5648</v>
          </cell>
          <cell r="AZ1381">
            <v>0.71704631330103363</v>
          </cell>
        </row>
        <row r="1382">
          <cell r="G1382">
            <v>5648</v>
          </cell>
          <cell r="I1382">
            <v>0.71736844874821981</v>
          </cell>
          <cell r="AX1382">
            <v>5648</v>
          </cell>
          <cell r="AZ1382">
            <v>0.71736844874821981</v>
          </cell>
        </row>
        <row r="1383">
          <cell r="G1383">
            <v>5649</v>
          </cell>
          <cell r="I1383">
            <v>0.71773331776467109</v>
          </cell>
          <cell r="AX1383">
            <v>5649</v>
          </cell>
          <cell r="AZ1383">
            <v>0.71773331776467109</v>
          </cell>
        </row>
        <row r="1384">
          <cell r="G1384">
            <v>5650</v>
          </cell>
          <cell r="I1384">
            <v>0.71846305579757352</v>
          </cell>
          <cell r="AX1384">
            <v>5650</v>
          </cell>
          <cell r="AZ1384">
            <v>0.71846305579757352</v>
          </cell>
        </row>
        <row r="1385">
          <cell r="G1385">
            <v>5650</v>
          </cell>
          <cell r="I1385">
            <v>0.71883381465204221</v>
          </cell>
          <cell r="AX1385">
            <v>5650</v>
          </cell>
          <cell r="AZ1385">
            <v>0.71883381465204221</v>
          </cell>
        </row>
        <row r="1386">
          <cell r="G1386">
            <v>5650</v>
          </cell>
          <cell r="I1386">
            <v>0.71976073328397294</v>
          </cell>
          <cell r="AX1386">
            <v>5650</v>
          </cell>
          <cell r="AZ1386">
            <v>0.71976073328397294</v>
          </cell>
        </row>
        <row r="1387">
          <cell r="G1387">
            <v>5651</v>
          </cell>
          <cell r="I1387">
            <v>0.72017012001770175</v>
          </cell>
          <cell r="AX1387">
            <v>5651</v>
          </cell>
          <cell r="AZ1387">
            <v>0.72017012001770175</v>
          </cell>
        </row>
        <row r="1388">
          <cell r="G1388">
            <v>5651</v>
          </cell>
          <cell r="I1388">
            <v>0.72049225546488793</v>
          </cell>
          <cell r="AX1388">
            <v>5651</v>
          </cell>
          <cell r="AZ1388">
            <v>0.72049225546488793</v>
          </cell>
        </row>
        <row r="1389">
          <cell r="G1389">
            <v>5662</v>
          </cell>
          <cell r="I1389">
            <v>0.72074609888513497</v>
          </cell>
          <cell r="AX1389">
            <v>5662</v>
          </cell>
          <cell r="AZ1389">
            <v>0.72074609888513497</v>
          </cell>
        </row>
        <row r="1390">
          <cell r="G1390">
            <v>5664</v>
          </cell>
          <cell r="I1390">
            <v>0.720999942305382</v>
          </cell>
          <cell r="AX1390">
            <v>5664</v>
          </cell>
          <cell r="AZ1390">
            <v>0.720999942305382</v>
          </cell>
        </row>
        <row r="1391">
          <cell r="G1391">
            <v>5665</v>
          </cell>
          <cell r="I1391">
            <v>0.72134365949479262</v>
          </cell>
          <cell r="AX1391">
            <v>5665</v>
          </cell>
          <cell r="AZ1391">
            <v>0.72134365949479262</v>
          </cell>
        </row>
        <row r="1392">
          <cell r="G1392">
            <v>5669</v>
          </cell>
          <cell r="I1392">
            <v>0.72199928015001602</v>
          </cell>
          <cell r="AX1392">
            <v>5669</v>
          </cell>
          <cell r="AZ1392">
            <v>0.72199928015001602</v>
          </cell>
        </row>
        <row r="1393">
          <cell r="G1393">
            <v>5669</v>
          </cell>
          <cell r="I1393">
            <v>0.72257048695890957</v>
          </cell>
          <cell r="AX1393">
            <v>5669</v>
          </cell>
          <cell r="AZ1393">
            <v>0.72257048695890957</v>
          </cell>
        </row>
        <row r="1394">
          <cell r="G1394">
            <v>5671</v>
          </cell>
          <cell r="I1394">
            <v>0.72300014419355241</v>
          </cell>
          <cell r="AX1394">
            <v>5671</v>
          </cell>
          <cell r="AZ1394">
            <v>0.72300014419355241</v>
          </cell>
        </row>
        <row r="1395">
          <cell r="G1395">
            <v>5671</v>
          </cell>
          <cell r="I1395">
            <v>0.72325398761379944</v>
          </cell>
          <cell r="AX1395">
            <v>5671</v>
          </cell>
          <cell r="AZ1395">
            <v>0.72325398761379944</v>
          </cell>
        </row>
        <row r="1396">
          <cell r="G1396">
            <v>5672</v>
          </cell>
          <cell r="I1396">
            <v>0.72368364484844228</v>
          </cell>
          <cell r="AX1396">
            <v>5672</v>
          </cell>
          <cell r="AZ1396">
            <v>0.72368364484844228</v>
          </cell>
        </row>
        <row r="1397">
          <cell r="G1397">
            <v>5672</v>
          </cell>
          <cell r="I1397">
            <v>0.72411330208308511</v>
          </cell>
          <cell r="AX1397">
            <v>5672</v>
          </cell>
          <cell r="AZ1397">
            <v>0.72411330208308511</v>
          </cell>
        </row>
        <row r="1398">
          <cell r="G1398">
            <v>5673</v>
          </cell>
          <cell r="I1398">
            <v>0.7245877134883566</v>
          </cell>
          <cell r="AX1398">
            <v>5673</v>
          </cell>
          <cell r="AZ1398">
            <v>0.7245877134883566</v>
          </cell>
        </row>
        <row r="1399">
          <cell r="G1399">
            <v>5677</v>
          </cell>
          <cell r="I1399">
            <v>0.72501737072299943</v>
          </cell>
          <cell r="AX1399">
            <v>5677</v>
          </cell>
          <cell r="AZ1399">
            <v>0.72501737072299943</v>
          </cell>
        </row>
        <row r="1400">
          <cell r="G1400">
            <v>5677</v>
          </cell>
          <cell r="I1400">
            <v>0.72527121414324647</v>
          </cell>
          <cell r="AX1400">
            <v>5677</v>
          </cell>
          <cell r="AZ1400">
            <v>0.72527121414324647</v>
          </cell>
        </row>
        <row r="1401">
          <cell r="G1401">
            <v>5681</v>
          </cell>
          <cell r="I1401">
            <v>0.7255250575634935</v>
          </cell>
          <cell r="AX1401">
            <v>5681</v>
          </cell>
          <cell r="AZ1401">
            <v>0.7255250575634935</v>
          </cell>
        </row>
        <row r="1402">
          <cell r="G1402">
            <v>5687</v>
          </cell>
          <cell r="I1402">
            <v>0.72586877475290412</v>
          </cell>
          <cell r="AX1402">
            <v>5687</v>
          </cell>
          <cell r="AZ1402">
            <v>0.72586877475290412</v>
          </cell>
        </row>
        <row r="1403">
          <cell r="G1403">
            <v>5709</v>
          </cell>
          <cell r="I1403">
            <v>0.72676026837369367</v>
          </cell>
          <cell r="AX1403">
            <v>5709</v>
          </cell>
          <cell r="AZ1403">
            <v>0.72676026837369367</v>
          </cell>
        </row>
        <row r="1404">
          <cell r="G1404">
            <v>5720</v>
          </cell>
          <cell r="I1404">
            <v>0.72765176199448323</v>
          </cell>
          <cell r="AX1404">
            <v>5720</v>
          </cell>
          <cell r="AZ1404">
            <v>0.72765176199448323</v>
          </cell>
        </row>
        <row r="1405">
          <cell r="G1405">
            <v>5757</v>
          </cell>
          <cell r="I1405">
            <v>0.727998252136829</v>
          </cell>
          <cell r="AX1405">
            <v>5757</v>
          </cell>
          <cell r="AZ1405">
            <v>0.727998252136829</v>
          </cell>
        </row>
        <row r="1406">
          <cell r="G1406">
            <v>5757</v>
          </cell>
          <cell r="I1406">
            <v>0.728245560846283</v>
          </cell>
          <cell r="AX1406">
            <v>5757</v>
          </cell>
          <cell r="AZ1406">
            <v>0.728245560846283</v>
          </cell>
        </row>
        <row r="1407">
          <cell r="G1407">
            <v>5759</v>
          </cell>
          <cell r="I1407">
            <v>0.72862816386406404</v>
          </cell>
          <cell r="AX1407">
            <v>5759</v>
          </cell>
          <cell r="AZ1407">
            <v>0.72862816386406404</v>
          </cell>
        </row>
        <row r="1408">
          <cell r="G1408">
            <v>5759</v>
          </cell>
          <cell r="I1408">
            <v>0.72897465400640982</v>
          </cell>
          <cell r="AX1408">
            <v>5759</v>
          </cell>
          <cell r="AZ1408">
            <v>0.72897465400640982</v>
          </cell>
        </row>
        <row r="1409">
          <cell r="G1409">
            <v>5759</v>
          </cell>
          <cell r="I1409">
            <v>0.72937834436395399</v>
          </cell>
          <cell r="AX1409">
            <v>5759</v>
          </cell>
          <cell r="AZ1409">
            <v>0.72937834436395399</v>
          </cell>
        </row>
        <row r="1410">
          <cell r="G1410">
            <v>5761</v>
          </cell>
          <cell r="I1410">
            <v>0.72978203472149816</v>
          </cell>
          <cell r="AX1410">
            <v>5761</v>
          </cell>
          <cell r="AZ1410">
            <v>0.72978203472149816</v>
          </cell>
        </row>
        <row r="1411">
          <cell r="G1411">
            <v>5763</v>
          </cell>
          <cell r="I1411">
            <v>0.73021513127761095</v>
          </cell>
          <cell r="AX1411">
            <v>5763</v>
          </cell>
          <cell r="AZ1411">
            <v>0.73021513127761095</v>
          </cell>
        </row>
        <row r="1412">
          <cell r="G1412">
            <v>5763</v>
          </cell>
          <cell r="I1412">
            <v>0.73056162141995673</v>
          </cell>
          <cell r="AX1412">
            <v>5763</v>
          </cell>
          <cell r="AZ1412">
            <v>0.73056162141995673</v>
          </cell>
        </row>
        <row r="1413">
          <cell r="G1413">
            <v>5763</v>
          </cell>
          <cell r="I1413">
            <v>0.73090811156230251</v>
          </cell>
          <cell r="AX1413">
            <v>5763</v>
          </cell>
          <cell r="AZ1413">
            <v>0.73090811156230251</v>
          </cell>
        </row>
        <row r="1414">
          <cell r="G1414">
            <v>5764</v>
          </cell>
          <cell r="I1414">
            <v>0.73129071458008355</v>
          </cell>
          <cell r="AX1414">
            <v>5764</v>
          </cell>
          <cell r="AZ1414">
            <v>0.73129071458008355</v>
          </cell>
        </row>
        <row r="1415">
          <cell r="G1415">
            <v>5765</v>
          </cell>
          <cell r="I1415">
            <v>0.73163720472242932</v>
          </cell>
          <cell r="AX1415">
            <v>5765</v>
          </cell>
          <cell r="AZ1415">
            <v>0.73163720472242932</v>
          </cell>
        </row>
        <row r="1416">
          <cell r="G1416">
            <v>5765</v>
          </cell>
          <cell r="I1416">
            <v>0.7320408950799735</v>
          </cell>
          <cell r="AX1416">
            <v>5765</v>
          </cell>
          <cell r="AZ1416">
            <v>0.7320408950799735</v>
          </cell>
        </row>
        <row r="1417">
          <cell r="G1417">
            <v>5765</v>
          </cell>
          <cell r="I1417">
            <v>0.73244458543751767</v>
          </cell>
          <cell r="AX1417">
            <v>5765</v>
          </cell>
          <cell r="AZ1417">
            <v>0.73244458543751767</v>
          </cell>
        </row>
        <row r="1418">
          <cell r="G1418">
            <v>5766</v>
          </cell>
          <cell r="I1418">
            <v>0.73290523955690912</v>
          </cell>
          <cell r="AX1418">
            <v>5766</v>
          </cell>
          <cell r="AZ1418">
            <v>0.73290523955690912</v>
          </cell>
        </row>
        <row r="1419">
          <cell r="G1419">
            <v>5766</v>
          </cell>
          <cell r="I1419">
            <v>0.73330892991445329</v>
          </cell>
          <cell r="AX1419">
            <v>5766</v>
          </cell>
          <cell r="AZ1419">
            <v>0.73330892991445329</v>
          </cell>
        </row>
        <row r="1420">
          <cell r="G1420">
            <v>5767</v>
          </cell>
          <cell r="I1420">
            <v>0.73377091677091433</v>
          </cell>
          <cell r="AX1420">
            <v>5767</v>
          </cell>
          <cell r="AZ1420">
            <v>0.73377091677091433</v>
          </cell>
        </row>
        <row r="1421">
          <cell r="G1421">
            <v>5767</v>
          </cell>
          <cell r="I1421">
            <v>0.73411740691326011</v>
          </cell>
          <cell r="AX1421">
            <v>5767</v>
          </cell>
          <cell r="AZ1421">
            <v>0.73411740691326011</v>
          </cell>
        </row>
        <row r="1422">
          <cell r="G1422">
            <v>5768</v>
          </cell>
          <cell r="I1422">
            <v>0.73457939376972115</v>
          </cell>
          <cell r="AX1422">
            <v>5768</v>
          </cell>
          <cell r="AZ1422">
            <v>0.73457939376972115</v>
          </cell>
        </row>
        <row r="1423">
          <cell r="G1423">
            <v>5768</v>
          </cell>
          <cell r="I1423">
            <v>0.73501249032583393</v>
          </cell>
          <cell r="AX1423">
            <v>5768</v>
          </cell>
          <cell r="AZ1423">
            <v>0.73501249032583393</v>
          </cell>
        </row>
        <row r="1424">
          <cell r="G1424">
            <v>5768</v>
          </cell>
          <cell r="I1424">
            <v>0.73535898046817971</v>
          </cell>
          <cell r="AX1424">
            <v>5768</v>
          </cell>
          <cell r="AZ1424">
            <v>0.73535898046817971</v>
          </cell>
        </row>
        <row r="1425">
          <cell r="G1425">
            <v>5769</v>
          </cell>
          <cell r="I1425">
            <v>0.73593646403875601</v>
          </cell>
          <cell r="AX1425">
            <v>5769</v>
          </cell>
          <cell r="AZ1425">
            <v>0.73593646403875601</v>
          </cell>
        </row>
        <row r="1426">
          <cell r="G1426">
            <v>5769</v>
          </cell>
          <cell r="I1426">
            <v>0.7363695605948688</v>
          </cell>
          <cell r="AX1426">
            <v>5769</v>
          </cell>
          <cell r="AZ1426">
            <v>0.7363695605948688</v>
          </cell>
        </row>
        <row r="1427">
          <cell r="G1427">
            <v>5769</v>
          </cell>
          <cell r="I1427">
            <v>0.73693472709543062</v>
          </cell>
          <cell r="AX1427">
            <v>5769</v>
          </cell>
          <cell r="AZ1427">
            <v>0.73693472709543062</v>
          </cell>
        </row>
        <row r="1428">
          <cell r="G1428">
            <v>5769</v>
          </cell>
          <cell r="I1428">
            <v>0.73741915552448356</v>
          </cell>
          <cell r="AX1428">
            <v>5769</v>
          </cell>
          <cell r="AZ1428">
            <v>0.73741915552448356</v>
          </cell>
        </row>
        <row r="1429">
          <cell r="G1429">
            <v>5769</v>
          </cell>
          <cell r="I1429">
            <v>0.73782284588202773</v>
          </cell>
          <cell r="AX1429">
            <v>5769</v>
          </cell>
          <cell r="AZ1429">
            <v>0.73782284588202773</v>
          </cell>
        </row>
        <row r="1430">
          <cell r="G1430">
            <v>5770</v>
          </cell>
          <cell r="I1430">
            <v>0.73828350000141918</v>
          </cell>
          <cell r="AX1430">
            <v>5770</v>
          </cell>
          <cell r="AZ1430">
            <v>0.73828350000141918</v>
          </cell>
        </row>
        <row r="1431">
          <cell r="G1431">
            <v>5770</v>
          </cell>
          <cell r="I1431">
            <v>0.738848666501981</v>
          </cell>
          <cell r="AX1431">
            <v>5770</v>
          </cell>
          <cell r="AZ1431">
            <v>0.738848666501981</v>
          </cell>
        </row>
        <row r="1432">
          <cell r="G1432">
            <v>5770</v>
          </cell>
          <cell r="I1432">
            <v>0.73935327944891116</v>
          </cell>
          <cell r="AX1432">
            <v>5770</v>
          </cell>
          <cell r="AZ1432">
            <v>0.73935327944891116</v>
          </cell>
        </row>
        <row r="1433">
          <cell r="G1433">
            <v>5770</v>
          </cell>
          <cell r="I1433">
            <v>0.73975696980645533</v>
          </cell>
          <cell r="AX1433">
            <v>5770</v>
          </cell>
          <cell r="AZ1433">
            <v>0.73975696980645533</v>
          </cell>
        </row>
        <row r="1434">
          <cell r="G1434">
            <v>5771</v>
          </cell>
          <cell r="I1434">
            <v>0.74000427851590933</v>
          </cell>
          <cell r="AX1434">
            <v>5771</v>
          </cell>
          <cell r="AZ1434">
            <v>0.74000427851590933</v>
          </cell>
        </row>
        <row r="1435">
          <cell r="G1435">
            <v>5771</v>
          </cell>
          <cell r="I1435">
            <v>0.74048870694496227</v>
          </cell>
          <cell r="AX1435">
            <v>5771</v>
          </cell>
          <cell r="AZ1435">
            <v>0.74048870694496227</v>
          </cell>
        </row>
        <row r="1436">
          <cell r="G1436">
            <v>5772</v>
          </cell>
          <cell r="I1436">
            <v>0.74099331989189243</v>
          </cell>
          <cell r="AX1436">
            <v>5772</v>
          </cell>
          <cell r="AZ1436">
            <v>0.74099331989189243</v>
          </cell>
        </row>
        <row r="1437">
          <cell r="G1437">
            <v>5773</v>
          </cell>
          <cell r="I1437">
            <v>0.74145530674835347</v>
          </cell>
          <cell r="AX1437">
            <v>5773</v>
          </cell>
          <cell r="AZ1437">
            <v>0.74145530674835347</v>
          </cell>
        </row>
        <row r="1438">
          <cell r="G1438">
            <v>5773</v>
          </cell>
          <cell r="I1438">
            <v>0.74180179689069925</v>
          </cell>
          <cell r="AX1438">
            <v>5773</v>
          </cell>
          <cell r="AZ1438">
            <v>0.74180179689069925</v>
          </cell>
        </row>
        <row r="1439">
          <cell r="G1439">
            <v>5773</v>
          </cell>
          <cell r="I1439">
            <v>0.74230640983762941</v>
          </cell>
          <cell r="AX1439">
            <v>5773</v>
          </cell>
          <cell r="AZ1439">
            <v>0.74230640983762941</v>
          </cell>
        </row>
        <row r="1440">
          <cell r="G1440">
            <v>5774</v>
          </cell>
          <cell r="I1440">
            <v>0.74265289997997519</v>
          </cell>
          <cell r="AX1440">
            <v>5774</v>
          </cell>
          <cell r="AZ1440">
            <v>0.74265289997997519</v>
          </cell>
        </row>
        <row r="1441">
          <cell r="G1441">
            <v>5774</v>
          </cell>
          <cell r="I1441">
            <v>0.74321806648053701</v>
          </cell>
          <cell r="AX1441">
            <v>5774</v>
          </cell>
          <cell r="AZ1441">
            <v>0.74321806648053701</v>
          </cell>
        </row>
        <row r="1442">
          <cell r="G1442">
            <v>5775</v>
          </cell>
          <cell r="I1442">
            <v>0.74372818234181926</v>
          </cell>
          <cell r="AX1442">
            <v>5775</v>
          </cell>
          <cell r="AZ1442">
            <v>0.74372818234181926</v>
          </cell>
        </row>
        <row r="1443">
          <cell r="G1443">
            <v>5775</v>
          </cell>
          <cell r="I1443">
            <v>0.74416127889793204</v>
          </cell>
          <cell r="AX1443">
            <v>5775</v>
          </cell>
          <cell r="AZ1443">
            <v>0.74416127889793204</v>
          </cell>
        </row>
        <row r="1444">
          <cell r="G1444">
            <v>5775</v>
          </cell>
          <cell r="I1444">
            <v>0.74454388191571308</v>
          </cell>
          <cell r="AX1444">
            <v>5775</v>
          </cell>
          <cell r="AZ1444">
            <v>0.74454388191571308</v>
          </cell>
        </row>
        <row r="1445">
          <cell r="G1445">
            <v>5775</v>
          </cell>
          <cell r="I1445">
            <v>0.74521669917828659</v>
          </cell>
          <cell r="AX1445">
            <v>5775</v>
          </cell>
          <cell r="AZ1445">
            <v>0.74521669917828659</v>
          </cell>
        </row>
        <row r="1446">
          <cell r="G1446">
            <v>5775</v>
          </cell>
          <cell r="I1446">
            <v>0.74578186567884841</v>
          </cell>
          <cell r="AX1446">
            <v>5775</v>
          </cell>
          <cell r="AZ1446">
            <v>0.74578186567884841</v>
          </cell>
        </row>
        <row r="1447">
          <cell r="G1447">
            <v>5776</v>
          </cell>
          <cell r="I1447">
            <v>0.74612835582119419</v>
          </cell>
          <cell r="AX1447">
            <v>5776</v>
          </cell>
          <cell r="AZ1447">
            <v>0.74612835582119419</v>
          </cell>
        </row>
        <row r="1448">
          <cell r="G1448">
            <v>5776</v>
          </cell>
          <cell r="I1448">
            <v>0.74657411337946855</v>
          </cell>
          <cell r="AX1448">
            <v>5776</v>
          </cell>
          <cell r="AZ1448">
            <v>0.74657411337946855</v>
          </cell>
        </row>
        <row r="1449">
          <cell r="G1449">
            <v>5777</v>
          </cell>
          <cell r="I1449">
            <v>0.74700720993558134</v>
          </cell>
          <cell r="AX1449">
            <v>5777</v>
          </cell>
          <cell r="AZ1449">
            <v>0.74700720993558134</v>
          </cell>
        </row>
        <row r="1450">
          <cell r="G1450">
            <v>5777</v>
          </cell>
          <cell r="I1450">
            <v>0.74728027056454205</v>
          </cell>
          <cell r="AX1450">
            <v>5777</v>
          </cell>
          <cell r="AZ1450">
            <v>0.74728027056454205</v>
          </cell>
        </row>
        <row r="1451">
          <cell r="G1451">
            <v>5777</v>
          </cell>
          <cell r="I1451">
            <v>0.74768396092208622</v>
          </cell>
          <cell r="AX1451">
            <v>5777</v>
          </cell>
          <cell r="AZ1451">
            <v>0.74768396092208622</v>
          </cell>
        </row>
        <row r="1452">
          <cell r="G1452">
            <v>5778</v>
          </cell>
          <cell r="I1452">
            <v>0.748030451064432</v>
          </cell>
          <cell r="AX1452">
            <v>5778</v>
          </cell>
          <cell r="AZ1452">
            <v>0.748030451064432</v>
          </cell>
        </row>
        <row r="1453">
          <cell r="G1453">
            <v>5779</v>
          </cell>
          <cell r="I1453">
            <v>0.74844263224685526</v>
          </cell>
          <cell r="AX1453">
            <v>5779</v>
          </cell>
          <cell r="AZ1453">
            <v>0.74844263224685526</v>
          </cell>
        </row>
        <row r="1454">
          <cell r="G1454">
            <v>5779</v>
          </cell>
          <cell r="I1454">
            <v>0.74878912238920103</v>
          </cell>
          <cell r="AX1454">
            <v>5779</v>
          </cell>
          <cell r="AZ1454">
            <v>0.74878912238920103</v>
          </cell>
        </row>
        <row r="1455">
          <cell r="G1455">
            <v>5779</v>
          </cell>
          <cell r="I1455">
            <v>0.74927355081825397</v>
          </cell>
          <cell r="AX1455">
            <v>5779</v>
          </cell>
          <cell r="AZ1455">
            <v>0.74927355081825397</v>
          </cell>
        </row>
        <row r="1456">
          <cell r="G1456">
            <v>5780</v>
          </cell>
          <cell r="I1456">
            <v>0.74952085952770797</v>
          </cell>
          <cell r="AX1456">
            <v>5780</v>
          </cell>
          <cell r="AZ1456">
            <v>0.74952085952770797</v>
          </cell>
        </row>
        <row r="1457">
          <cell r="G1457">
            <v>5781</v>
          </cell>
          <cell r="I1457">
            <v>0.75005754414734616</v>
          </cell>
          <cell r="AX1457">
            <v>5781</v>
          </cell>
          <cell r="AZ1457">
            <v>0.75005754414734616</v>
          </cell>
        </row>
        <row r="1458">
          <cell r="G1458">
            <v>5781</v>
          </cell>
          <cell r="I1458">
            <v>0.75050330170562052</v>
          </cell>
          <cell r="AX1458">
            <v>5781</v>
          </cell>
          <cell r="AZ1458">
            <v>0.75050330170562052</v>
          </cell>
        </row>
        <row r="1459">
          <cell r="G1459">
            <v>5782</v>
          </cell>
          <cell r="I1459">
            <v>0.75090699206316469</v>
          </cell>
          <cell r="AX1459">
            <v>5782</v>
          </cell>
          <cell r="AZ1459">
            <v>0.75090699206316469</v>
          </cell>
        </row>
        <row r="1460">
          <cell r="G1460">
            <v>5782</v>
          </cell>
          <cell r="I1460">
            <v>0.75122626857437891</v>
          </cell>
          <cell r="AX1460">
            <v>5782</v>
          </cell>
          <cell r="AZ1460">
            <v>0.75122626857437891</v>
          </cell>
        </row>
        <row r="1461">
          <cell r="G1461">
            <v>5783</v>
          </cell>
          <cell r="I1461">
            <v>0.75157275871672469</v>
          </cell>
          <cell r="AX1461">
            <v>5783</v>
          </cell>
          <cell r="AZ1461">
            <v>0.75157275871672469</v>
          </cell>
        </row>
        <row r="1462">
          <cell r="G1462">
            <v>5787</v>
          </cell>
          <cell r="I1462">
            <v>0.75205718714577763</v>
          </cell>
          <cell r="AX1462">
            <v>5787</v>
          </cell>
          <cell r="AZ1462">
            <v>0.75205718714577763</v>
          </cell>
        </row>
        <row r="1463">
          <cell r="G1463">
            <v>5788</v>
          </cell>
          <cell r="I1463">
            <v>0.75280854991242285</v>
          </cell>
          <cell r="AX1463">
            <v>5788</v>
          </cell>
          <cell r="AZ1463">
            <v>0.75280854991242285</v>
          </cell>
        </row>
        <row r="1464">
          <cell r="G1464">
            <v>5788</v>
          </cell>
          <cell r="I1464">
            <v>0.75321224026996703</v>
          </cell>
          <cell r="AX1464">
            <v>5788</v>
          </cell>
          <cell r="AZ1464">
            <v>0.75321224026996703</v>
          </cell>
        </row>
        <row r="1465">
          <cell r="G1465">
            <v>5789</v>
          </cell>
          <cell r="I1465">
            <v>0.75346786783822661</v>
          </cell>
          <cell r="AX1465">
            <v>5789</v>
          </cell>
          <cell r="AZ1465">
            <v>0.75346786783822661</v>
          </cell>
        </row>
        <row r="1466">
          <cell r="G1466">
            <v>5790</v>
          </cell>
          <cell r="I1466">
            <v>0.75378714434944083</v>
          </cell>
          <cell r="AX1466">
            <v>5790</v>
          </cell>
          <cell r="AZ1466">
            <v>0.75378714434944083</v>
          </cell>
        </row>
        <row r="1467">
          <cell r="G1467">
            <v>5792</v>
          </cell>
          <cell r="I1467">
            <v>0.75432202332530718</v>
          </cell>
          <cell r="AX1467">
            <v>5792</v>
          </cell>
          <cell r="AZ1467">
            <v>0.75432202332530718</v>
          </cell>
        </row>
        <row r="1468">
          <cell r="G1468">
            <v>5792</v>
          </cell>
          <cell r="I1468">
            <v>0.75461976108581541</v>
          </cell>
          <cell r="AX1468">
            <v>5792</v>
          </cell>
          <cell r="AZ1468">
            <v>0.75461976108581541</v>
          </cell>
        </row>
        <row r="1469">
          <cell r="G1469">
            <v>5794</v>
          </cell>
          <cell r="I1469">
            <v>0.75506708783451049</v>
          </cell>
          <cell r="AX1469">
            <v>5794</v>
          </cell>
          <cell r="AZ1469">
            <v>0.75506708783451049</v>
          </cell>
        </row>
        <row r="1470">
          <cell r="G1470">
            <v>5794</v>
          </cell>
          <cell r="I1470">
            <v>0.7553863643457247</v>
          </cell>
          <cell r="AX1470">
            <v>5794</v>
          </cell>
          <cell r="AZ1470">
            <v>0.7553863643457247</v>
          </cell>
        </row>
        <row r="1471">
          <cell r="G1471">
            <v>5795</v>
          </cell>
          <cell r="I1471">
            <v>0.75579005470326888</v>
          </cell>
          <cell r="AX1471">
            <v>5795</v>
          </cell>
          <cell r="AZ1471">
            <v>0.75579005470326888</v>
          </cell>
        </row>
        <row r="1472">
          <cell r="G1472">
            <v>5795</v>
          </cell>
          <cell r="I1472">
            <v>0.75623738145196395</v>
          </cell>
          <cell r="AX1472">
            <v>5795</v>
          </cell>
          <cell r="AZ1472">
            <v>0.75623738145196395</v>
          </cell>
        </row>
        <row r="1473">
          <cell r="G1473">
            <v>5796</v>
          </cell>
          <cell r="I1473">
            <v>0.75668470820065903</v>
          </cell>
          <cell r="AX1473">
            <v>5796</v>
          </cell>
          <cell r="AZ1473">
            <v>0.75668470820065903</v>
          </cell>
        </row>
        <row r="1474">
          <cell r="G1474">
            <v>5797</v>
          </cell>
          <cell r="I1474">
            <v>0.75688919735781113</v>
          </cell>
          <cell r="AX1474">
            <v>5797</v>
          </cell>
          <cell r="AZ1474">
            <v>0.75688919735781113</v>
          </cell>
        </row>
        <row r="1475">
          <cell r="G1475">
            <v>5797</v>
          </cell>
          <cell r="I1475">
            <v>0.75720847386902534</v>
          </cell>
          <cell r="AX1475">
            <v>5797</v>
          </cell>
          <cell r="AZ1475">
            <v>0.75720847386902534</v>
          </cell>
        </row>
        <row r="1476">
          <cell r="G1476">
            <v>5798</v>
          </cell>
          <cell r="I1476">
            <v>0.75780119793286571</v>
          </cell>
          <cell r="AX1476">
            <v>5798</v>
          </cell>
          <cell r="AZ1476">
            <v>0.75780119793286571</v>
          </cell>
        </row>
        <row r="1477">
          <cell r="G1477">
            <v>5798</v>
          </cell>
          <cell r="I1477">
            <v>0.75812047444407993</v>
          </cell>
          <cell r="AX1477">
            <v>5798</v>
          </cell>
          <cell r="AZ1477">
            <v>0.75812047444407993</v>
          </cell>
        </row>
        <row r="1478">
          <cell r="G1478">
            <v>5798</v>
          </cell>
          <cell r="I1478">
            <v>0.75843975095529415</v>
          </cell>
          <cell r="AX1478">
            <v>5798</v>
          </cell>
          <cell r="AZ1478">
            <v>0.75843975095529415</v>
          </cell>
        </row>
        <row r="1479">
          <cell r="G1479">
            <v>5799</v>
          </cell>
          <cell r="I1479">
            <v>0.75883886271613132</v>
          </cell>
          <cell r="AX1479">
            <v>5799</v>
          </cell>
          <cell r="AZ1479">
            <v>0.75883886271613132</v>
          </cell>
        </row>
        <row r="1480">
          <cell r="G1480">
            <v>5802</v>
          </cell>
          <cell r="I1480">
            <v>0.75937565481456537</v>
          </cell>
          <cell r="AX1480">
            <v>5802</v>
          </cell>
          <cell r="AZ1480">
            <v>0.75937565481456537</v>
          </cell>
        </row>
        <row r="1481">
          <cell r="G1481">
            <v>5804</v>
          </cell>
          <cell r="I1481">
            <v>0.75993480250255463</v>
          </cell>
          <cell r="AX1481">
            <v>5804</v>
          </cell>
          <cell r="AZ1481">
            <v>0.75993480250255463</v>
          </cell>
        </row>
        <row r="1482">
          <cell r="G1482">
            <v>5804</v>
          </cell>
          <cell r="I1482">
            <v>0.76025407901376885</v>
          </cell>
          <cell r="AX1482">
            <v>5804</v>
          </cell>
          <cell r="AZ1482">
            <v>0.76025407901376885</v>
          </cell>
        </row>
        <row r="1483">
          <cell r="G1483">
            <v>5805</v>
          </cell>
          <cell r="I1483">
            <v>0.76070140576246392</v>
          </cell>
          <cell r="AX1483">
            <v>5805</v>
          </cell>
          <cell r="AZ1483">
            <v>0.76070140576246392</v>
          </cell>
        </row>
        <row r="1484">
          <cell r="G1484">
            <v>5806</v>
          </cell>
          <cell r="I1484">
            <v>0.761148732511159</v>
          </cell>
          <cell r="AX1484">
            <v>5806</v>
          </cell>
          <cell r="AZ1484">
            <v>0.761148732511159</v>
          </cell>
        </row>
        <row r="1485">
          <cell r="G1485">
            <v>5806</v>
          </cell>
          <cell r="I1485">
            <v>0.76146800902237322</v>
          </cell>
          <cell r="AX1485">
            <v>5806</v>
          </cell>
          <cell r="AZ1485">
            <v>0.76146800902237322</v>
          </cell>
        </row>
        <row r="1486">
          <cell r="G1486">
            <v>5808</v>
          </cell>
          <cell r="I1486">
            <v>0.7620627106960588</v>
          </cell>
          <cell r="AX1486">
            <v>5808</v>
          </cell>
          <cell r="AZ1486">
            <v>0.7620627106960588</v>
          </cell>
        </row>
        <row r="1487">
          <cell r="G1487">
            <v>5810</v>
          </cell>
          <cell r="I1487">
            <v>0.76263896900836137</v>
          </cell>
          <cell r="AX1487">
            <v>5810</v>
          </cell>
          <cell r="AZ1487">
            <v>0.76263896900836137</v>
          </cell>
        </row>
        <row r="1488">
          <cell r="G1488">
            <v>5811</v>
          </cell>
          <cell r="I1488">
            <v>0.76297496922022356</v>
          </cell>
          <cell r="AX1488">
            <v>5811</v>
          </cell>
          <cell r="AZ1488">
            <v>0.76297496922022356</v>
          </cell>
        </row>
        <row r="1489">
          <cell r="G1489">
            <v>5812</v>
          </cell>
          <cell r="I1489">
            <v>0.76356967089390915</v>
          </cell>
          <cell r="AX1489">
            <v>5812</v>
          </cell>
          <cell r="AZ1489">
            <v>0.76356967089390915</v>
          </cell>
        </row>
        <row r="1490">
          <cell r="G1490">
            <v>5815</v>
          </cell>
          <cell r="I1490">
            <v>0.76399677013320866</v>
          </cell>
          <cell r="AX1490">
            <v>5815</v>
          </cell>
          <cell r="AZ1490">
            <v>0.76399677013320866</v>
          </cell>
        </row>
        <row r="1491">
          <cell r="G1491">
            <v>5815</v>
          </cell>
          <cell r="I1491">
            <v>0.76443607896372667</v>
          </cell>
          <cell r="AX1491">
            <v>5815</v>
          </cell>
          <cell r="AZ1491">
            <v>0.76443607896372667</v>
          </cell>
        </row>
        <row r="1492">
          <cell r="G1492">
            <v>5816</v>
          </cell>
          <cell r="I1492">
            <v>0.76486317820302618</v>
          </cell>
          <cell r="AX1492">
            <v>5816</v>
          </cell>
          <cell r="AZ1492">
            <v>0.76486317820302618</v>
          </cell>
        </row>
        <row r="1493">
          <cell r="G1493">
            <v>5817</v>
          </cell>
          <cell r="I1493">
            <v>0.76521317215411955</v>
          </cell>
          <cell r="AX1493">
            <v>5817</v>
          </cell>
          <cell r="AZ1493">
            <v>0.76521317215411955</v>
          </cell>
        </row>
        <row r="1494">
          <cell r="G1494">
            <v>5817</v>
          </cell>
          <cell r="I1494">
            <v>0.7655592753728</v>
          </cell>
          <cell r="AX1494">
            <v>5817</v>
          </cell>
          <cell r="AZ1494">
            <v>0.7655592753728</v>
          </cell>
        </row>
        <row r="1495">
          <cell r="G1495">
            <v>5819</v>
          </cell>
          <cell r="I1495">
            <v>0.76589527558466219</v>
          </cell>
          <cell r="AX1495">
            <v>5819</v>
          </cell>
          <cell r="AZ1495">
            <v>0.76589527558466219</v>
          </cell>
        </row>
        <row r="1496">
          <cell r="G1496">
            <v>5819</v>
          </cell>
          <cell r="I1496">
            <v>0.7664631075593632</v>
          </cell>
          <cell r="AX1496">
            <v>5819</v>
          </cell>
          <cell r="AZ1496">
            <v>0.7664631075593632</v>
          </cell>
        </row>
        <row r="1497">
          <cell r="G1497">
            <v>5820</v>
          </cell>
          <cell r="I1497">
            <v>0.76683642440917521</v>
          </cell>
          <cell r="AX1497">
            <v>5820</v>
          </cell>
          <cell r="AZ1497">
            <v>0.76683642440917521</v>
          </cell>
        </row>
        <row r="1498">
          <cell r="G1498">
            <v>5822</v>
          </cell>
          <cell r="I1498">
            <v>0.76726352364847472</v>
          </cell>
          <cell r="AX1498">
            <v>5822</v>
          </cell>
          <cell r="AZ1498">
            <v>0.76726352364847472</v>
          </cell>
        </row>
        <row r="1499">
          <cell r="G1499">
            <v>5823</v>
          </cell>
          <cell r="I1499">
            <v>0.76772112537006143</v>
          </cell>
          <cell r="AX1499">
            <v>5823</v>
          </cell>
          <cell r="AZ1499">
            <v>0.76772112537006143</v>
          </cell>
        </row>
        <row r="1500">
          <cell r="G1500">
            <v>5823</v>
          </cell>
          <cell r="I1500">
            <v>0.76808719814902715</v>
          </cell>
          <cell r="AX1500">
            <v>5823</v>
          </cell>
          <cell r="AZ1500">
            <v>0.76808719814902715</v>
          </cell>
        </row>
        <row r="1501">
          <cell r="G1501">
            <v>5824</v>
          </cell>
          <cell r="I1501">
            <v>0.76918545947744277</v>
          </cell>
          <cell r="AX1501">
            <v>5824</v>
          </cell>
          <cell r="AZ1501">
            <v>0.76918545947744277</v>
          </cell>
        </row>
        <row r="1502">
          <cell r="G1502">
            <v>5825</v>
          </cell>
          <cell r="I1502">
            <v>0.76962476830796078</v>
          </cell>
          <cell r="AX1502">
            <v>5825</v>
          </cell>
          <cell r="AZ1502">
            <v>0.76962476830796078</v>
          </cell>
        </row>
        <row r="1503">
          <cell r="G1503">
            <v>5825</v>
          </cell>
          <cell r="I1503">
            <v>0.76997087152664123</v>
          </cell>
          <cell r="AX1503">
            <v>5825</v>
          </cell>
          <cell r="AZ1503">
            <v>0.76997087152664123</v>
          </cell>
        </row>
        <row r="1504">
          <cell r="G1504">
            <v>5826</v>
          </cell>
          <cell r="I1504">
            <v>0.77039797076594074</v>
          </cell>
          <cell r="AX1504">
            <v>5826</v>
          </cell>
          <cell r="AZ1504">
            <v>0.77039797076594074</v>
          </cell>
        </row>
        <row r="1505">
          <cell r="G1505">
            <v>5827</v>
          </cell>
          <cell r="I1505">
            <v>0.77077128761575275</v>
          </cell>
          <cell r="AX1505">
            <v>5827</v>
          </cell>
          <cell r="AZ1505">
            <v>0.77077128761575275</v>
          </cell>
        </row>
        <row r="1506">
          <cell r="G1506">
            <v>5827</v>
          </cell>
          <cell r="I1506">
            <v>0.77113736039471847</v>
          </cell>
          <cell r="AX1506">
            <v>5827</v>
          </cell>
          <cell r="AZ1506">
            <v>0.77113736039471847</v>
          </cell>
        </row>
        <row r="1507">
          <cell r="G1507">
            <v>5828</v>
          </cell>
          <cell r="I1507">
            <v>0.77148066916470448</v>
          </cell>
          <cell r="AX1507">
            <v>5828</v>
          </cell>
          <cell r="AZ1507">
            <v>0.77148066916470448</v>
          </cell>
        </row>
        <row r="1508">
          <cell r="G1508">
            <v>5828</v>
          </cell>
          <cell r="I1508">
            <v>0.77181666937656668</v>
          </cell>
          <cell r="AX1508">
            <v>5828</v>
          </cell>
          <cell r="AZ1508">
            <v>0.77181666937656668</v>
          </cell>
        </row>
        <row r="1509">
          <cell r="G1509">
            <v>5828</v>
          </cell>
          <cell r="I1509">
            <v>0.77325174775569361</v>
          </cell>
          <cell r="AX1509">
            <v>5828</v>
          </cell>
          <cell r="AZ1509">
            <v>0.77325174775569361</v>
          </cell>
        </row>
        <row r="1510">
          <cell r="G1510">
            <v>5828</v>
          </cell>
          <cell r="I1510">
            <v>0.77367884699499312</v>
          </cell>
          <cell r="AX1510">
            <v>5828</v>
          </cell>
          <cell r="AZ1510">
            <v>0.77367884699499312</v>
          </cell>
        </row>
        <row r="1511">
          <cell r="G1511">
            <v>5829</v>
          </cell>
          <cell r="I1511">
            <v>0.77401484720685532</v>
          </cell>
          <cell r="AX1511">
            <v>5829</v>
          </cell>
          <cell r="AZ1511">
            <v>0.77401484720685532</v>
          </cell>
        </row>
        <row r="1512">
          <cell r="G1512">
            <v>5831</v>
          </cell>
          <cell r="I1512">
            <v>0.77447244892844203</v>
          </cell>
          <cell r="AX1512">
            <v>5831</v>
          </cell>
          <cell r="AZ1512">
            <v>0.77447244892844203</v>
          </cell>
        </row>
        <row r="1513">
          <cell r="G1513">
            <v>5831</v>
          </cell>
          <cell r="I1513">
            <v>0.77483852170740775</v>
          </cell>
          <cell r="AX1513">
            <v>5831</v>
          </cell>
          <cell r="AZ1513">
            <v>0.77483852170740775</v>
          </cell>
        </row>
        <row r="1514">
          <cell r="G1514">
            <v>5832</v>
          </cell>
          <cell r="I1514">
            <v>0.77517452191926994</v>
          </cell>
          <cell r="AX1514">
            <v>5832</v>
          </cell>
          <cell r="AZ1514">
            <v>0.77517452191926994</v>
          </cell>
        </row>
        <row r="1515">
          <cell r="G1515">
            <v>5832</v>
          </cell>
          <cell r="I1515">
            <v>0.77565959522109851</v>
          </cell>
          <cell r="AX1515">
            <v>5832</v>
          </cell>
          <cell r="AZ1515">
            <v>0.77565959522109851</v>
          </cell>
        </row>
        <row r="1516">
          <cell r="G1516">
            <v>5833</v>
          </cell>
          <cell r="I1516">
            <v>0.77611719694268522</v>
          </cell>
          <cell r="AX1516">
            <v>5833</v>
          </cell>
          <cell r="AZ1516">
            <v>0.77611719694268522</v>
          </cell>
        </row>
        <row r="1517">
          <cell r="G1517">
            <v>5834</v>
          </cell>
          <cell r="I1517">
            <v>0.77645319715454741</v>
          </cell>
          <cell r="AX1517">
            <v>5834</v>
          </cell>
          <cell r="AZ1517">
            <v>0.77645319715454741</v>
          </cell>
        </row>
        <row r="1518">
          <cell r="G1518">
            <v>5834</v>
          </cell>
          <cell r="I1518">
            <v>0.77703723693167592</v>
          </cell>
          <cell r="AX1518">
            <v>5834</v>
          </cell>
          <cell r="AZ1518">
            <v>0.77703723693167592</v>
          </cell>
        </row>
        <row r="1519">
          <cell r="G1519">
            <v>5838</v>
          </cell>
          <cell r="I1519">
            <v>0.77749483865326263</v>
          </cell>
          <cell r="AX1519">
            <v>5838</v>
          </cell>
          <cell r="AZ1519">
            <v>0.77749483865326263</v>
          </cell>
        </row>
        <row r="1520">
          <cell r="G1520">
            <v>5838</v>
          </cell>
          <cell r="I1520">
            <v>0.77789906640478645</v>
          </cell>
          <cell r="AX1520">
            <v>5838</v>
          </cell>
          <cell r="AZ1520">
            <v>0.77789906640478645</v>
          </cell>
        </row>
        <row r="1521">
          <cell r="G1521">
            <v>5840</v>
          </cell>
          <cell r="I1521">
            <v>0.77817907016396481</v>
          </cell>
          <cell r="AX1521">
            <v>5840</v>
          </cell>
          <cell r="AZ1521">
            <v>0.77817907016396481</v>
          </cell>
        </row>
        <row r="1522">
          <cell r="G1522">
            <v>5843</v>
          </cell>
          <cell r="I1522">
            <v>0.77860616940326433</v>
          </cell>
          <cell r="AX1522">
            <v>5843</v>
          </cell>
          <cell r="AZ1522">
            <v>0.77860616940326433</v>
          </cell>
        </row>
        <row r="1523">
          <cell r="G1523">
            <v>5844</v>
          </cell>
          <cell r="I1523">
            <v>0.77903326864256384</v>
          </cell>
          <cell r="AX1523">
            <v>5844</v>
          </cell>
          <cell r="AZ1523">
            <v>0.77903326864256384</v>
          </cell>
        </row>
        <row r="1524">
          <cell r="G1524">
            <v>5846</v>
          </cell>
          <cell r="I1524">
            <v>0.77946036788186335</v>
          </cell>
          <cell r="AX1524">
            <v>5846</v>
          </cell>
          <cell r="AZ1524">
            <v>0.77946036788186335</v>
          </cell>
        </row>
        <row r="1525">
          <cell r="G1525">
            <v>5852</v>
          </cell>
          <cell r="I1525">
            <v>0.78026613641501252</v>
          </cell>
          <cell r="AX1525">
            <v>5852</v>
          </cell>
          <cell r="AZ1525">
            <v>0.78026613641501252</v>
          </cell>
        </row>
        <row r="1526">
          <cell r="G1526">
            <v>5854</v>
          </cell>
          <cell r="I1526">
            <v>0.78099587444791496</v>
          </cell>
          <cell r="AX1526">
            <v>5854</v>
          </cell>
          <cell r="AZ1526">
            <v>0.78099587444791496</v>
          </cell>
        </row>
        <row r="1527">
          <cell r="G1527">
            <v>5859</v>
          </cell>
          <cell r="I1527">
            <v>0.7817256124808174</v>
          </cell>
          <cell r="AX1527">
            <v>5859</v>
          </cell>
          <cell r="AZ1527">
            <v>0.7817256124808174</v>
          </cell>
        </row>
        <row r="1528">
          <cell r="G1528">
            <v>5867</v>
          </cell>
          <cell r="I1528">
            <v>0.78221995045485582</v>
          </cell>
          <cell r="AX1528">
            <v>5867</v>
          </cell>
          <cell r="AZ1528">
            <v>0.78221995045485582</v>
          </cell>
        </row>
        <row r="1529">
          <cell r="G1529">
            <v>5878</v>
          </cell>
          <cell r="I1529">
            <v>0.78271428842889423</v>
          </cell>
          <cell r="AX1529">
            <v>5878</v>
          </cell>
          <cell r="AZ1529">
            <v>0.78271428842889423</v>
          </cell>
        </row>
        <row r="1530">
          <cell r="G1530">
            <v>5883</v>
          </cell>
          <cell r="I1530">
            <v>0.78320862640293265</v>
          </cell>
          <cell r="AX1530">
            <v>5883</v>
          </cell>
          <cell r="AZ1530">
            <v>0.78320862640293265</v>
          </cell>
        </row>
        <row r="1531">
          <cell r="G1531">
            <v>5888</v>
          </cell>
          <cell r="I1531">
            <v>0.78361760471723696</v>
          </cell>
          <cell r="AX1531">
            <v>5888</v>
          </cell>
          <cell r="AZ1531">
            <v>0.78361760471723696</v>
          </cell>
        </row>
        <row r="1532">
          <cell r="G1532">
            <v>5895</v>
          </cell>
          <cell r="I1532">
            <v>0.78393116335650725</v>
          </cell>
          <cell r="AX1532">
            <v>5895</v>
          </cell>
          <cell r="AZ1532">
            <v>0.78393116335650725</v>
          </cell>
        </row>
        <row r="1533">
          <cell r="G1533">
            <v>5917</v>
          </cell>
          <cell r="I1533">
            <v>0.78438276776128069</v>
          </cell>
          <cell r="AX1533">
            <v>5917</v>
          </cell>
          <cell r="AZ1533">
            <v>0.78438276776128069</v>
          </cell>
        </row>
        <row r="1534">
          <cell r="G1534">
            <v>5920</v>
          </cell>
          <cell r="I1534">
            <v>0.78461793136679359</v>
          </cell>
          <cell r="AX1534">
            <v>5920</v>
          </cell>
          <cell r="AZ1534">
            <v>0.78461793136679359</v>
          </cell>
        </row>
        <row r="1535">
          <cell r="G1535">
            <v>5920</v>
          </cell>
          <cell r="I1535">
            <v>0.7853074508342559</v>
          </cell>
          <cell r="AX1535">
            <v>5920</v>
          </cell>
          <cell r="AZ1535">
            <v>0.7853074508342559</v>
          </cell>
        </row>
        <row r="1536">
          <cell r="G1536">
            <v>5920</v>
          </cell>
          <cell r="I1536">
            <v>0.78590217400370066</v>
          </cell>
          <cell r="AX1536">
            <v>5920</v>
          </cell>
          <cell r="AZ1536">
            <v>0.78590217400370066</v>
          </cell>
        </row>
        <row r="1537">
          <cell r="G1537">
            <v>5922</v>
          </cell>
          <cell r="I1537">
            <v>0.78621573264297095</v>
          </cell>
          <cell r="AX1537">
            <v>5922</v>
          </cell>
          <cell r="AZ1537">
            <v>0.78621573264297095</v>
          </cell>
        </row>
        <row r="1538">
          <cell r="G1538">
            <v>5925</v>
          </cell>
          <cell r="I1538">
            <v>0.78662944002429658</v>
          </cell>
          <cell r="AX1538">
            <v>5925</v>
          </cell>
          <cell r="AZ1538">
            <v>0.78662944002429658</v>
          </cell>
        </row>
        <row r="1539">
          <cell r="G1539">
            <v>5926</v>
          </cell>
          <cell r="I1539">
            <v>0.78735917805719902</v>
          </cell>
          <cell r="AX1539">
            <v>5926</v>
          </cell>
          <cell r="AZ1539">
            <v>0.78735917805719902</v>
          </cell>
        </row>
        <row r="1540">
          <cell r="G1540">
            <v>5928</v>
          </cell>
          <cell r="I1540">
            <v>0.7878763230317356</v>
          </cell>
          <cell r="AX1540">
            <v>5928</v>
          </cell>
          <cell r="AZ1540">
            <v>0.7878763230317356</v>
          </cell>
        </row>
        <row r="1541">
          <cell r="G1541">
            <v>5931</v>
          </cell>
          <cell r="I1541">
            <v>0.78866698004617586</v>
          </cell>
          <cell r="AX1541">
            <v>5931</v>
          </cell>
          <cell r="AZ1541">
            <v>0.78866698004617586</v>
          </cell>
        </row>
        <row r="1542">
          <cell r="G1542">
            <v>5931</v>
          </cell>
          <cell r="I1542">
            <v>0.7893967180790783</v>
          </cell>
          <cell r="AX1542">
            <v>5931</v>
          </cell>
          <cell r="AZ1542">
            <v>0.7893967180790783</v>
          </cell>
        </row>
        <row r="1543">
          <cell r="G1543">
            <v>5931</v>
          </cell>
          <cell r="I1543">
            <v>0.78981042546040392</v>
          </cell>
          <cell r="AX1543">
            <v>5931</v>
          </cell>
          <cell r="AZ1543">
            <v>0.78981042546040392</v>
          </cell>
        </row>
        <row r="1544">
          <cell r="G1544">
            <v>5934</v>
          </cell>
          <cell r="I1544">
            <v>0.79022413284172954</v>
          </cell>
          <cell r="AX1544">
            <v>5934</v>
          </cell>
          <cell r="AZ1544">
            <v>0.79022413284172954</v>
          </cell>
        </row>
        <row r="1545">
          <cell r="G1545">
            <v>5935</v>
          </cell>
          <cell r="I1545">
            <v>0.79095387087463198</v>
          </cell>
          <cell r="AX1545">
            <v>5935</v>
          </cell>
          <cell r="AZ1545">
            <v>0.79095387087463198</v>
          </cell>
        </row>
        <row r="1546">
          <cell r="G1546">
            <v>5935</v>
          </cell>
          <cell r="I1546">
            <v>0.7913675782559576</v>
          </cell>
          <cell r="AX1546">
            <v>5935</v>
          </cell>
          <cell r="AZ1546">
            <v>0.7913675782559576</v>
          </cell>
        </row>
        <row r="1547">
          <cell r="G1547">
            <v>5936</v>
          </cell>
          <cell r="I1547">
            <v>0.79215823527039786</v>
          </cell>
          <cell r="AX1547">
            <v>5936</v>
          </cell>
          <cell r="AZ1547">
            <v>0.79215823527039786</v>
          </cell>
        </row>
        <row r="1548">
          <cell r="G1548">
            <v>5936</v>
          </cell>
          <cell r="I1548">
            <v>0.7928879733033003</v>
          </cell>
          <cell r="AX1548">
            <v>5936</v>
          </cell>
          <cell r="AZ1548">
            <v>0.7928879733033003</v>
          </cell>
        </row>
        <row r="1549">
          <cell r="G1549">
            <v>5937</v>
          </cell>
          <cell r="I1549">
            <v>0.79361771133620274</v>
          </cell>
          <cell r="AX1549">
            <v>5937</v>
          </cell>
          <cell r="AZ1549">
            <v>0.79361771133620274</v>
          </cell>
        </row>
        <row r="1550">
          <cell r="G1550">
            <v>5937</v>
          </cell>
          <cell r="I1550">
            <v>0.79434744936910517</v>
          </cell>
          <cell r="AX1550">
            <v>5937</v>
          </cell>
          <cell r="AZ1550">
            <v>0.79434744936910517</v>
          </cell>
        </row>
        <row r="1551">
          <cell r="G1551">
            <v>5937</v>
          </cell>
          <cell r="I1551">
            <v>0.79507718740200761</v>
          </cell>
          <cell r="AX1551">
            <v>5937</v>
          </cell>
          <cell r="AZ1551">
            <v>0.79507718740200761</v>
          </cell>
        </row>
        <row r="1552">
          <cell r="G1552">
            <v>5938</v>
          </cell>
          <cell r="I1552">
            <v>0.79580692543491005</v>
          </cell>
          <cell r="AX1552">
            <v>5938</v>
          </cell>
          <cell r="AZ1552">
            <v>0.79580692543491005</v>
          </cell>
        </row>
        <row r="1553">
          <cell r="G1553">
            <v>5938</v>
          </cell>
          <cell r="I1553">
            <v>0.79653666346781249</v>
          </cell>
          <cell r="AX1553">
            <v>5938</v>
          </cell>
          <cell r="AZ1553">
            <v>0.79653666346781249</v>
          </cell>
        </row>
        <row r="1554">
          <cell r="G1554">
            <v>5938</v>
          </cell>
          <cell r="I1554">
            <v>0.79722618293527481</v>
          </cell>
          <cell r="AX1554">
            <v>5938</v>
          </cell>
          <cell r="AZ1554">
            <v>0.79722618293527481</v>
          </cell>
        </row>
        <row r="1555">
          <cell r="G1555">
            <v>5938</v>
          </cell>
          <cell r="I1555">
            <v>0.79763989031660043</v>
          </cell>
          <cell r="AX1555">
            <v>5938</v>
          </cell>
          <cell r="AZ1555">
            <v>0.79763989031660043</v>
          </cell>
        </row>
        <row r="1556">
          <cell r="G1556">
            <v>5939</v>
          </cell>
          <cell r="I1556">
            <v>0.79832940978406275</v>
          </cell>
          <cell r="AX1556">
            <v>5939</v>
          </cell>
          <cell r="AZ1556">
            <v>0.79832940978406275</v>
          </cell>
        </row>
        <row r="1557">
          <cell r="G1557">
            <v>5939</v>
          </cell>
          <cell r="I1557">
            <v>0.79874311716538837</v>
          </cell>
          <cell r="AX1557">
            <v>5939</v>
          </cell>
          <cell r="AZ1557">
            <v>0.79874311716538837</v>
          </cell>
        </row>
        <row r="1558">
          <cell r="G1558">
            <v>5941</v>
          </cell>
          <cell r="I1558">
            <v>0.79985128803878947</v>
          </cell>
          <cell r="AX1558">
            <v>5941</v>
          </cell>
          <cell r="AZ1558">
            <v>0.79985128803878947</v>
          </cell>
        </row>
        <row r="1559">
          <cell r="G1559">
            <v>5942</v>
          </cell>
          <cell r="I1559">
            <v>0.8005810260716919</v>
          </cell>
          <cell r="AX1559">
            <v>5942</v>
          </cell>
          <cell r="AZ1559">
            <v>0.8005810260716919</v>
          </cell>
        </row>
        <row r="1560">
          <cell r="G1560">
            <v>5942</v>
          </cell>
          <cell r="I1560">
            <v>0.80117574924113666</v>
          </cell>
          <cell r="AX1560">
            <v>5942</v>
          </cell>
          <cell r="AZ1560">
            <v>0.80117574924113666</v>
          </cell>
        </row>
        <row r="1561">
          <cell r="G1561">
            <v>5942</v>
          </cell>
          <cell r="I1561">
            <v>0.80158945662246228</v>
          </cell>
          <cell r="AX1561">
            <v>5942</v>
          </cell>
          <cell r="AZ1561">
            <v>0.80158945662246228</v>
          </cell>
        </row>
        <row r="1562">
          <cell r="G1562">
            <v>5942</v>
          </cell>
          <cell r="I1562">
            <v>0.80216663925240994</v>
          </cell>
          <cell r="AX1562">
            <v>5942</v>
          </cell>
          <cell r="AZ1562">
            <v>0.80216663925240994</v>
          </cell>
        </row>
        <row r="1563">
          <cell r="G1563">
            <v>5942</v>
          </cell>
          <cell r="I1563">
            <v>0.80268608427317956</v>
          </cell>
          <cell r="AX1563">
            <v>5942</v>
          </cell>
          <cell r="AZ1563">
            <v>0.80268608427317956</v>
          </cell>
        </row>
        <row r="1564">
          <cell r="G1564">
            <v>5942</v>
          </cell>
          <cell r="I1564">
            <v>0.8031478131805303</v>
          </cell>
          <cell r="AX1564">
            <v>5942</v>
          </cell>
          <cell r="AZ1564">
            <v>0.8031478131805303</v>
          </cell>
        </row>
        <row r="1565">
          <cell r="G1565">
            <v>5943</v>
          </cell>
          <cell r="I1565">
            <v>0.80395358171367948</v>
          </cell>
          <cell r="AX1565">
            <v>5943</v>
          </cell>
          <cell r="AZ1565">
            <v>0.80395358171367948</v>
          </cell>
        </row>
        <row r="1566">
          <cell r="G1566">
            <v>5943</v>
          </cell>
          <cell r="I1566">
            <v>0.8043672890950051</v>
          </cell>
          <cell r="AX1566">
            <v>5943</v>
          </cell>
          <cell r="AZ1566">
            <v>0.8043672890950051</v>
          </cell>
        </row>
        <row r="1567">
          <cell r="G1567">
            <v>5943</v>
          </cell>
          <cell r="I1567">
            <v>0.80478099647633072</v>
          </cell>
          <cell r="AX1567">
            <v>5943</v>
          </cell>
          <cell r="AZ1567">
            <v>0.80478099647633072</v>
          </cell>
        </row>
        <row r="1568">
          <cell r="G1568">
            <v>5944</v>
          </cell>
          <cell r="I1568">
            <v>0.80519470385765635</v>
          </cell>
          <cell r="AX1568">
            <v>5944</v>
          </cell>
          <cell r="AZ1568">
            <v>0.80519470385765635</v>
          </cell>
        </row>
        <row r="1569">
          <cell r="G1569">
            <v>5946</v>
          </cell>
          <cell r="I1569">
            <v>0.80630287473105744</v>
          </cell>
          <cell r="AX1569">
            <v>5946</v>
          </cell>
          <cell r="AZ1569">
            <v>0.80630287473105744</v>
          </cell>
        </row>
        <row r="1570">
          <cell r="G1570">
            <v>5947</v>
          </cell>
          <cell r="I1570">
            <v>0.80671658211238306</v>
          </cell>
          <cell r="AX1570">
            <v>5947</v>
          </cell>
          <cell r="AZ1570">
            <v>0.80671658211238306</v>
          </cell>
        </row>
        <row r="1571">
          <cell r="G1571">
            <v>5948</v>
          </cell>
          <cell r="I1571">
            <v>0.8074463201452855</v>
          </cell>
          <cell r="AX1571">
            <v>5948</v>
          </cell>
          <cell r="AZ1571">
            <v>0.8074463201452855</v>
          </cell>
        </row>
        <row r="1572">
          <cell r="G1572">
            <v>5948</v>
          </cell>
          <cell r="I1572">
            <v>0.80795615656169828</v>
          </cell>
          <cell r="AX1572">
            <v>5948</v>
          </cell>
          <cell r="AZ1572">
            <v>0.80795615656169828</v>
          </cell>
        </row>
        <row r="1573">
          <cell r="G1573">
            <v>5948</v>
          </cell>
          <cell r="I1573">
            <v>0.80837171257831397</v>
          </cell>
          <cell r="AX1573">
            <v>5948</v>
          </cell>
          <cell r="AZ1573">
            <v>0.80837171257831397</v>
          </cell>
        </row>
        <row r="1574">
          <cell r="G1574">
            <v>5949</v>
          </cell>
          <cell r="I1574">
            <v>0.80947988345171507</v>
          </cell>
          <cell r="AX1574">
            <v>5949</v>
          </cell>
          <cell r="AZ1574">
            <v>0.80947988345171507</v>
          </cell>
        </row>
        <row r="1575">
          <cell r="G1575">
            <v>5949</v>
          </cell>
          <cell r="I1575">
            <v>0.8101171897201106</v>
          </cell>
          <cell r="AX1575">
            <v>5949</v>
          </cell>
          <cell r="AZ1575">
            <v>0.8101171897201106</v>
          </cell>
        </row>
        <row r="1576">
          <cell r="G1576">
            <v>5950</v>
          </cell>
          <cell r="I1576">
            <v>0.81053274573672629</v>
          </cell>
          <cell r="AX1576">
            <v>5950</v>
          </cell>
          <cell r="AZ1576">
            <v>0.81053274573672629</v>
          </cell>
        </row>
        <row r="1577">
          <cell r="G1577">
            <v>5951</v>
          </cell>
          <cell r="I1577">
            <v>0.81117005200512182</v>
          </cell>
          <cell r="AX1577">
            <v>5951</v>
          </cell>
          <cell r="AZ1577">
            <v>0.81117005200512182</v>
          </cell>
        </row>
        <row r="1578">
          <cell r="G1578">
            <v>5952</v>
          </cell>
          <cell r="I1578">
            <v>0.81151634868563494</v>
          </cell>
          <cell r="AX1578">
            <v>5952</v>
          </cell>
          <cell r="AZ1578">
            <v>0.81151634868563494</v>
          </cell>
        </row>
        <row r="1579">
          <cell r="G1579">
            <v>5953</v>
          </cell>
          <cell r="I1579">
            <v>0.81203579370640455</v>
          </cell>
          <cell r="AX1579">
            <v>5953</v>
          </cell>
          <cell r="AZ1579">
            <v>0.81203579370640455</v>
          </cell>
        </row>
        <row r="1580">
          <cell r="G1580">
            <v>5954</v>
          </cell>
          <cell r="I1580">
            <v>0.8126496481015264</v>
          </cell>
          <cell r="AX1580">
            <v>5954</v>
          </cell>
          <cell r="AZ1580">
            <v>0.8126496481015264</v>
          </cell>
        </row>
        <row r="1581">
          <cell r="G1581">
            <v>5954</v>
          </cell>
          <cell r="I1581">
            <v>0.81311137700887715</v>
          </cell>
          <cell r="AX1581">
            <v>5954</v>
          </cell>
          <cell r="AZ1581">
            <v>0.81311137700887715</v>
          </cell>
        </row>
        <row r="1582">
          <cell r="G1582">
            <v>5954</v>
          </cell>
          <cell r="I1582">
            <v>0.81357022548449676</v>
          </cell>
          <cell r="AX1582">
            <v>5954</v>
          </cell>
          <cell r="AZ1582">
            <v>0.81357022548449676</v>
          </cell>
        </row>
        <row r="1583">
          <cell r="G1583">
            <v>5954</v>
          </cell>
          <cell r="I1583">
            <v>0.81395259204892667</v>
          </cell>
          <cell r="AX1583">
            <v>5954</v>
          </cell>
          <cell r="AZ1583">
            <v>0.81395259204892667</v>
          </cell>
        </row>
        <row r="1584">
          <cell r="G1584">
            <v>5954</v>
          </cell>
          <cell r="I1584">
            <v>0.81429888872943978</v>
          </cell>
          <cell r="AX1584">
            <v>5954</v>
          </cell>
          <cell r="AZ1584">
            <v>0.81429888872943978</v>
          </cell>
        </row>
        <row r="1585">
          <cell r="G1585">
            <v>5955</v>
          </cell>
          <cell r="I1585">
            <v>0.8148183337502094</v>
          </cell>
          <cell r="AX1585">
            <v>5955</v>
          </cell>
          <cell r="AZ1585">
            <v>0.8148183337502094</v>
          </cell>
        </row>
        <row r="1586">
          <cell r="G1586">
            <v>5956</v>
          </cell>
          <cell r="I1586">
            <v>0.81528006265756015</v>
          </cell>
          <cell r="AX1586">
            <v>5956</v>
          </cell>
          <cell r="AZ1586">
            <v>0.81528006265756015</v>
          </cell>
        </row>
        <row r="1587">
          <cell r="G1587">
            <v>5956</v>
          </cell>
          <cell r="I1587">
            <v>0.81569561867417584</v>
          </cell>
          <cell r="AX1587">
            <v>5956</v>
          </cell>
          <cell r="AZ1587">
            <v>0.81569561867417584</v>
          </cell>
        </row>
        <row r="1588">
          <cell r="G1588">
            <v>5956</v>
          </cell>
          <cell r="I1588">
            <v>0.81611117469079153</v>
          </cell>
          <cell r="AX1588">
            <v>5956</v>
          </cell>
          <cell r="AZ1588">
            <v>0.81611117469079153</v>
          </cell>
        </row>
        <row r="1589">
          <cell r="G1589">
            <v>5957</v>
          </cell>
          <cell r="I1589">
            <v>0.81721934556419262</v>
          </cell>
          <cell r="AX1589">
            <v>5957</v>
          </cell>
          <cell r="AZ1589">
            <v>0.81721934556419262</v>
          </cell>
        </row>
        <row r="1590">
          <cell r="G1590">
            <v>5958</v>
          </cell>
          <cell r="I1590">
            <v>0.81844297016019063</v>
          </cell>
          <cell r="AX1590">
            <v>5958</v>
          </cell>
          <cell r="AZ1590">
            <v>0.81844297016019063</v>
          </cell>
        </row>
        <row r="1591">
          <cell r="G1591">
            <v>5958</v>
          </cell>
          <cell r="I1591">
            <v>0.81890469906754138</v>
          </cell>
          <cell r="AX1591">
            <v>5958</v>
          </cell>
          <cell r="AZ1591">
            <v>0.81890469906754138</v>
          </cell>
        </row>
        <row r="1592">
          <cell r="G1592">
            <v>5958</v>
          </cell>
          <cell r="I1592">
            <v>0.81936354754316099</v>
          </cell>
          <cell r="AX1592">
            <v>5958</v>
          </cell>
          <cell r="AZ1592">
            <v>0.81936354754316099</v>
          </cell>
        </row>
        <row r="1593">
          <cell r="G1593">
            <v>5961</v>
          </cell>
          <cell r="I1593">
            <v>0.82000085381155652</v>
          </cell>
          <cell r="AX1593">
            <v>5961</v>
          </cell>
          <cell r="AZ1593">
            <v>0.82000085381155652</v>
          </cell>
        </row>
        <row r="1594">
          <cell r="G1594">
            <v>5962</v>
          </cell>
          <cell r="I1594">
            <v>0.82034715049206963</v>
          </cell>
          <cell r="AX1594">
            <v>5962</v>
          </cell>
          <cell r="AZ1594">
            <v>0.82034715049206963</v>
          </cell>
        </row>
        <row r="1595">
          <cell r="G1595">
            <v>5963</v>
          </cell>
          <cell r="I1595">
            <v>0.82069344717258275</v>
          </cell>
          <cell r="AX1595">
            <v>5963</v>
          </cell>
          <cell r="AZ1595">
            <v>0.82069344717258275</v>
          </cell>
        </row>
        <row r="1596">
          <cell r="G1596">
            <v>5964</v>
          </cell>
          <cell r="I1596">
            <v>0.82133075344097828</v>
          </cell>
          <cell r="AX1596">
            <v>5964</v>
          </cell>
          <cell r="AZ1596">
            <v>0.82133075344097828</v>
          </cell>
        </row>
        <row r="1597">
          <cell r="G1597">
            <v>5967</v>
          </cell>
          <cell r="I1597">
            <v>0.82174630945759397</v>
          </cell>
          <cell r="AX1597">
            <v>5967</v>
          </cell>
          <cell r="AZ1597">
            <v>0.82174630945759397</v>
          </cell>
        </row>
        <row r="1598">
          <cell r="G1598">
            <v>5969</v>
          </cell>
          <cell r="I1598">
            <v>0.8223836157259895</v>
          </cell>
          <cell r="AX1598">
            <v>5969</v>
          </cell>
          <cell r="AZ1598">
            <v>0.8223836157259895</v>
          </cell>
        </row>
        <row r="1599">
          <cell r="G1599">
            <v>5970</v>
          </cell>
          <cell r="I1599">
            <v>0.82290387758560823</v>
          </cell>
          <cell r="AX1599">
            <v>5970</v>
          </cell>
          <cell r="AZ1599">
            <v>0.82290387758560823</v>
          </cell>
        </row>
        <row r="1600">
          <cell r="G1600">
            <v>5971</v>
          </cell>
          <cell r="I1600">
            <v>0.82341371400202101</v>
          </cell>
          <cell r="AX1600">
            <v>5971</v>
          </cell>
          <cell r="AZ1600">
            <v>0.82341371400202101</v>
          </cell>
        </row>
        <row r="1601">
          <cell r="G1601">
            <v>5971</v>
          </cell>
          <cell r="I1601">
            <v>0.82382927001863671</v>
          </cell>
          <cell r="AX1601">
            <v>5971</v>
          </cell>
          <cell r="AZ1601">
            <v>0.82382927001863671</v>
          </cell>
        </row>
        <row r="1602">
          <cell r="G1602">
            <v>5971</v>
          </cell>
          <cell r="I1602">
            <v>0.82434953187825544</v>
          </cell>
          <cell r="AX1602">
            <v>5971</v>
          </cell>
          <cell r="AZ1602">
            <v>0.82434953187825544</v>
          </cell>
        </row>
        <row r="1603">
          <cell r="G1603">
            <v>5972</v>
          </cell>
          <cell r="I1603">
            <v>0.82469582855876855</v>
          </cell>
          <cell r="AX1603">
            <v>5972</v>
          </cell>
          <cell r="AZ1603">
            <v>0.82469582855876855</v>
          </cell>
        </row>
        <row r="1604">
          <cell r="G1604">
            <v>5974</v>
          </cell>
          <cell r="I1604">
            <v>0.82504212523928167</v>
          </cell>
          <cell r="AX1604">
            <v>5974</v>
          </cell>
          <cell r="AZ1604">
            <v>0.82504212523928167</v>
          </cell>
        </row>
        <row r="1605">
          <cell r="G1605">
            <v>5978</v>
          </cell>
          <cell r="I1605">
            <v>0.82574759456006119</v>
          </cell>
          <cell r="AX1605">
            <v>5978</v>
          </cell>
          <cell r="AZ1605">
            <v>0.82574759456006119</v>
          </cell>
        </row>
        <row r="1606">
          <cell r="G1606">
            <v>6005</v>
          </cell>
          <cell r="I1606">
            <v>0.82630818246391602</v>
          </cell>
          <cell r="AX1606">
            <v>6005</v>
          </cell>
          <cell r="AZ1606">
            <v>0.82630818246391602</v>
          </cell>
        </row>
        <row r="1607">
          <cell r="G1607">
            <v>6008</v>
          </cell>
          <cell r="I1607">
            <v>0.82671187282146019</v>
          </cell>
          <cell r="AX1607">
            <v>6008</v>
          </cell>
          <cell r="AZ1607">
            <v>0.82671187282146019</v>
          </cell>
        </row>
        <row r="1608">
          <cell r="G1608">
            <v>6012</v>
          </cell>
          <cell r="I1608">
            <v>0.82726235771849677</v>
          </cell>
          <cell r="AX1608">
            <v>6012</v>
          </cell>
          <cell r="AZ1608">
            <v>0.82726235771849677</v>
          </cell>
        </row>
        <row r="1609">
          <cell r="G1609">
            <v>6012</v>
          </cell>
          <cell r="I1609">
            <v>0.82780061152855555</v>
          </cell>
          <cell r="AX1609">
            <v>6012</v>
          </cell>
          <cell r="AZ1609">
            <v>0.82780061152855555</v>
          </cell>
        </row>
        <row r="1610">
          <cell r="G1610">
            <v>6012</v>
          </cell>
          <cell r="I1610">
            <v>0.82808196952056279</v>
          </cell>
          <cell r="AX1610">
            <v>6012</v>
          </cell>
          <cell r="AZ1610">
            <v>0.82808196952056279</v>
          </cell>
        </row>
        <row r="1611">
          <cell r="G1611">
            <v>6014</v>
          </cell>
          <cell r="I1611">
            <v>0.82864255742441761</v>
          </cell>
          <cell r="AX1611">
            <v>6014</v>
          </cell>
          <cell r="AZ1611">
            <v>0.82864255742441761</v>
          </cell>
        </row>
        <row r="1612">
          <cell r="G1612">
            <v>6014</v>
          </cell>
          <cell r="I1612">
            <v>0.82920314532827244</v>
          </cell>
          <cell r="AX1612">
            <v>6014</v>
          </cell>
          <cell r="AZ1612">
            <v>0.82920314532827244</v>
          </cell>
        </row>
        <row r="1613">
          <cell r="G1613">
            <v>6015</v>
          </cell>
          <cell r="I1613">
            <v>0.82975363022530901</v>
          </cell>
          <cell r="AX1613">
            <v>6015</v>
          </cell>
          <cell r="AZ1613">
            <v>0.82975363022530901</v>
          </cell>
        </row>
        <row r="1614">
          <cell r="G1614">
            <v>6015</v>
          </cell>
          <cell r="I1614">
            <v>0.83060301365384992</v>
          </cell>
          <cell r="AX1614">
            <v>6015</v>
          </cell>
          <cell r="AZ1614">
            <v>0.83060301365384992</v>
          </cell>
        </row>
        <row r="1615">
          <cell r="G1615">
            <v>6016</v>
          </cell>
          <cell r="I1615">
            <v>0.83100670401139409</v>
          </cell>
          <cell r="AX1615">
            <v>6016</v>
          </cell>
          <cell r="AZ1615">
            <v>0.83100670401139409</v>
          </cell>
        </row>
        <row r="1616">
          <cell r="G1616">
            <v>6017</v>
          </cell>
          <cell r="I1616">
            <v>0.83156729191524892</v>
          </cell>
          <cell r="AX1616">
            <v>6017</v>
          </cell>
          <cell r="AZ1616">
            <v>0.83156729191524892</v>
          </cell>
        </row>
        <row r="1617">
          <cell r="G1617">
            <v>6018</v>
          </cell>
          <cell r="I1617">
            <v>0.83237467263033715</v>
          </cell>
          <cell r="AX1617">
            <v>6018</v>
          </cell>
          <cell r="AZ1617">
            <v>0.83237467263033715</v>
          </cell>
        </row>
        <row r="1618">
          <cell r="G1618">
            <v>6018</v>
          </cell>
          <cell r="I1618">
            <v>0.83291135724997534</v>
          </cell>
          <cell r="AX1618">
            <v>6018</v>
          </cell>
          <cell r="AZ1618">
            <v>0.83291135724997534</v>
          </cell>
        </row>
        <row r="1619">
          <cell r="G1619">
            <v>6018</v>
          </cell>
          <cell r="I1619">
            <v>0.83347194515383016</v>
          </cell>
          <cell r="AX1619">
            <v>6018</v>
          </cell>
          <cell r="AZ1619">
            <v>0.83347194515383016</v>
          </cell>
        </row>
        <row r="1620">
          <cell r="G1620">
            <v>6019</v>
          </cell>
          <cell r="I1620">
            <v>0.83416004590118609</v>
          </cell>
          <cell r="AX1620">
            <v>6019</v>
          </cell>
          <cell r="AZ1620">
            <v>0.83416004590118609</v>
          </cell>
        </row>
        <row r="1621">
          <cell r="G1621">
            <v>6019</v>
          </cell>
          <cell r="I1621">
            <v>0.83444140389319332</v>
          </cell>
          <cell r="AX1621">
            <v>6019</v>
          </cell>
          <cell r="AZ1621">
            <v>0.83444140389319332</v>
          </cell>
        </row>
        <row r="1622">
          <cell r="G1622">
            <v>6020</v>
          </cell>
          <cell r="I1622">
            <v>0.83533289751398287</v>
          </cell>
          <cell r="AX1622">
            <v>6020</v>
          </cell>
          <cell r="AZ1622">
            <v>0.83533289751398287</v>
          </cell>
        </row>
        <row r="1623">
          <cell r="G1623">
            <v>6020</v>
          </cell>
          <cell r="I1623">
            <v>0.83588338241101945</v>
          </cell>
          <cell r="AX1623">
            <v>6020</v>
          </cell>
          <cell r="AZ1623">
            <v>0.83588338241101945</v>
          </cell>
        </row>
        <row r="1624">
          <cell r="G1624">
            <v>6020</v>
          </cell>
          <cell r="I1624">
            <v>0.83701259763266522</v>
          </cell>
          <cell r="AX1624">
            <v>6020</v>
          </cell>
          <cell r="AZ1624">
            <v>0.83701259763266522</v>
          </cell>
        </row>
        <row r="1625">
          <cell r="G1625">
            <v>6020</v>
          </cell>
          <cell r="I1625">
            <v>0.83757318553652005</v>
          </cell>
          <cell r="AX1625">
            <v>6020</v>
          </cell>
          <cell r="AZ1625">
            <v>0.83757318553652005</v>
          </cell>
        </row>
        <row r="1626">
          <cell r="G1626">
            <v>6021</v>
          </cell>
          <cell r="I1626">
            <v>0.83812367043355662</v>
          </cell>
          <cell r="AX1626">
            <v>6021</v>
          </cell>
          <cell r="AZ1626">
            <v>0.83812367043355662</v>
          </cell>
        </row>
        <row r="1627">
          <cell r="G1627">
            <v>6022</v>
          </cell>
          <cell r="I1627">
            <v>0.83868425833741145</v>
          </cell>
          <cell r="AX1627">
            <v>6022</v>
          </cell>
          <cell r="AZ1627">
            <v>0.83868425833741145</v>
          </cell>
        </row>
        <row r="1628">
          <cell r="G1628">
            <v>6023</v>
          </cell>
          <cell r="I1628">
            <v>0.83953364176595235</v>
          </cell>
          <cell r="AX1628">
            <v>6023</v>
          </cell>
          <cell r="AZ1628">
            <v>0.83953364176595235</v>
          </cell>
        </row>
        <row r="1629">
          <cell r="G1629">
            <v>6023</v>
          </cell>
          <cell r="I1629">
            <v>0.83978845249536282</v>
          </cell>
          <cell r="AX1629">
            <v>6023</v>
          </cell>
          <cell r="AZ1629">
            <v>0.83978845249536282</v>
          </cell>
        </row>
        <row r="1630">
          <cell r="G1630">
            <v>6024</v>
          </cell>
          <cell r="I1630">
            <v>0.8403389373923994</v>
          </cell>
          <cell r="AX1630">
            <v>6024</v>
          </cell>
          <cell r="AZ1630">
            <v>0.8403389373923994</v>
          </cell>
        </row>
        <row r="1631">
          <cell r="G1631">
            <v>6024</v>
          </cell>
          <cell r="I1631">
            <v>0.84118832082094031</v>
          </cell>
          <cell r="AX1631">
            <v>6024</v>
          </cell>
          <cell r="AZ1631">
            <v>0.84118832082094031</v>
          </cell>
        </row>
        <row r="1632">
          <cell r="G1632">
            <v>6025</v>
          </cell>
          <cell r="I1632">
            <v>0.84199570153602854</v>
          </cell>
          <cell r="AX1632">
            <v>6025</v>
          </cell>
          <cell r="AZ1632">
            <v>0.84199570153602854</v>
          </cell>
        </row>
        <row r="1633">
          <cell r="G1633">
            <v>6025</v>
          </cell>
          <cell r="I1633">
            <v>0.84254618643306511</v>
          </cell>
          <cell r="AX1633">
            <v>6025</v>
          </cell>
          <cell r="AZ1633">
            <v>0.84254618643306511</v>
          </cell>
        </row>
        <row r="1634">
          <cell r="G1634">
            <v>6026</v>
          </cell>
          <cell r="I1634">
            <v>0.84299194399133948</v>
          </cell>
          <cell r="AX1634">
            <v>6026</v>
          </cell>
          <cell r="AZ1634">
            <v>0.84299194399133948</v>
          </cell>
        </row>
        <row r="1635">
          <cell r="G1635">
            <v>6026</v>
          </cell>
          <cell r="I1635">
            <v>0.84412115921298525</v>
          </cell>
          <cell r="AX1635">
            <v>6026</v>
          </cell>
          <cell r="AZ1635">
            <v>0.84412115921298525</v>
          </cell>
        </row>
        <row r="1636">
          <cell r="G1636">
            <v>6028</v>
          </cell>
          <cell r="I1636">
            <v>0.84468174711684008</v>
          </cell>
          <cell r="AX1636">
            <v>6028</v>
          </cell>
          <cell r="AZ1636">
            <v>0.84468174711684008</v>
          </cell>
        </row>
        <row r="1637">
          <cell r="G1637">
            <v>6029</v>
          </cell>
          <cell r="I1637">
            <v>0.84522000092689886</v>
          </cell>
          <cell r="AX1637">
            <v>6029</v>
          </cell>
          <cell r="AZ1637">
            <v>0.84522000092689886</v>
          </cell>
        </row>
        <row r="1638">
          <cell r="G1638">
            <v>6029</v>
          </cell>
          <cell r="I1638">
            <v>0.84577048582393544</v>
          </cell>
          <cell r="AX1638">
            <v>6029</v>
          </cell>
          <cell r="AZ1638">
            <v>0.84577048582393544</v>
          </cell>
        </row>
        <row r="1639">
          <cell r="G1639">
            <v>6030</v>
          </cell>
          <cell r="I1639">
            <v>0.84630873963399422</v>
          </cell>
          <cell r="AX1639">
            <v>6030</v>
          </cell>
          <cell r="AZ1639">
            <v>0.84630873963399422</v>
          </cell>
        </row>
        <row r="1640">
          <cell r="G1640">
            <v>6031</v>
          </cell>
          <cell r="I1640">
            <v>0.84677218820208</v>
          </cell>
          <cell r="AX1640">
            <v>6031</v>
          </cell>
          <cell r="AZ1640">
            <v>0.84677218820208</v>
          </cell>
        </row>
        <row r="1641">
          <cell r="G1641">
            <v>6035</v>
          </cell>
          <cell r="I1641">
            <v>0.84746028894943592</v>
          </cell>
          <cell r="AX1641">
            <v>6035</v>
          </cell>
          <cell r="AZ1641">
            <v>0.84746028894943592</v>
          </cell>
        </row>
        <row r="1642">
          <cell r="G1642">
            <v>6035</v>
          </cell>
          <cell r="I1642">
            <v>0.8480107738464725</v>
          </cell>
          <cell r="AX1642">
            <v>6035</v>
          </cell>
          <cell r="AZ1642">
            <v>0.8480107738464725</v>
          </cell>
        </row>
        <row r="1643">
          <cell r="G1643">
            <v>6035</v>
          </cell>
          <cell r="I1643">
            <v>0.84857136175032732</v>
          </cell>
          <cell r="AX1643">
            <v>6035</v>
          </cell>
          <cell r="AZ1643">
            <v>0.84857136175032732</v>
          </cell>
        </row>
        <row r="1644">
          <cell r="G1644">
            <v>6036</v>
          </cell>
          <cell r="I1644">
            <v>0.84912747853627113</v>
          </cell>
          <cell r="AX1644">
            <v>6036</v>
          </cell>
          <cell r="AZ1644">
            <v>0.84912747853627113</v>
          </cell>
        </row>
        <row r="1645">
          <cell r="G1645">
            <v>6037</v>
          </cell>
          <cell r="I1645">
            <v>0.84968806644012596</v>
          </cell>
          <cell r="AX1645">
            <v>6037</v>
          </cell>
          <cell r="AZ1645">
            <v>0.84968806644012596</v>
          </cell>
        </row>
        <row r="1646">
          <cell r="G1646">
            <v>6040</v>
          </cell>
          <cell r="I1646">
            <v>0.85015151500821173</v>
          </cell>
          <cell r="AX1646">
            <v>6040</v>
          </cell>
          <cell r="AZ1646">
            <v>0.85015151500821173</v>
          </cell>
        </row>
        <row r="1647">
          <cell r="G1647">
            <v>6045</v>
          </cell>
          <cell r="I1647">
            <v>0.85061496357629751</v>
          </cell>
          <cell r="AX1647">
            <v>6045</v>
          </cell>
          <cell r="AZ1647">
            <v>0.85061496357629751</v>
          </cell>
        </row>
        <row r="1648">
          <cell r="G1648">
            <v>6059</v>
          </cell>
          <cell r="I1648">
            <v>0.85091908557728446</v>
          </cell>
          <cell r="AX1648">
            <v>6059</v>
          </cell>
          <cell r="AZ1648">
            <v>0.85091908557728446</v>
          </cell>
        </row>
        <row r="1649">
          <cell r="G1649">
            <v>6059</v>
          </cell>
          <cell r="I1649">
            <v>0.85122320757827141</v>
          </cell>
          <cell r="AX1649">
            <v>6059</v>
          </cell>
          <cell r="AZ1649">
            <v>0.85122320757827141</v>
          </cell>
        </row>
        <row r="1650">
          <cell r="G1650">
            <v>6060</v>
          </cell>
          <cell r="I1650">
            <v>0.85173009907567543</v>
          </cell>
          <cell r="AX1650">
            <v>6060</v>
          </cell>
          <cell r="AZ1650">
            <v>0.85173009907567543</v>
          </cell>
        </row>
        <row r="1651">
          <cell r="G1651">
            <v>6064</v>
          </cell>
          <cell r="I1651">
            <v>0.85210500661166733</v>
          </cell>
          <cell r="AX1651">
            <v>6064</v>
          </cell>
          <cell r="AZ1651">
            <v>0.85210500661166733</v>
          </cell>
        </row>
        <row r="1652">
          <cell r="G1652">
            <v>6066</v>
          </cell>
          <cell r="I1652">
            <v>0.85256121110890692</v>
          </cell>
          <cell r="AX1652">
            <v>6066</v>
          </cell>
          <cell r="AZ1652">
            <v>0.85256121110890692</v>
          </cell>
        </row>
        <row r="1653">
          <cell r="G1653">
            <v>6068</v>
          </cell>
          <cell r="I1653">
            <v>0.85286533310989388</v>
          </cell>
          <cell r="AX1653">
            <v>6068</v>
          </cell>
          <cell r="AZ1653">
            <v>0.85286533310989388</v>
          </cell>
        </row>
        <row r="1654">
          <cell r="G1654">
            <v>6070</v>
          </cell>
          <cell r="I1654">
            <v>0.85336906473069729</v>
          </cell>
          <cell r="AX1654">
            <v>6070</v>
          </cell>
          <cell r="AZ1654">
            <v>0.85336906473069729</v>
          </cell>
        </row>
        <row r="1655">
          <cell r="G1655">
            <v>6073</v>
          </cell>
          <cell r="I1655">
            <v>0.85379485272868627</v>
          </cell>
          <cell r="AX1655">
            <v>6073</v>
          </cell>
          <cell r="AZ1655">
            <v>0.85379485272868627</v>
          </cell>
        </row>
        <row r="1656">
          <cell r="G1656">
            <v>6073</v>
          </cell>
          <cell r="I1656">
            <v>0.85422064072667525</v>
          </cell>
          <cell r="AX1656">
            <v>6073</v>
          </cell>
          <cell r="AZ1656">
            <v>0.85422064072667525</v>
          </cell>
        </row>
        <row r="1657">
          <cell r="G1657">
            <v>6074</v>
          </cell>
          <cell r="I1657">
            <v>0.85464642872466423</v>
          </cell>
          <cell r="AX1657">
            <v>6074</v>
          </cell>
          <cell r="AZ1657">
            <v>0.85464642872466423</v>
          </cell>
        </row>
        <row r="1658">
          <cell r="G1658">
            <v>6074</v>
          </cell>
          <cell r="I1658">
            <v>0.85501970258295779</v>
          </cell>
          <cell r="AX1658">
            <v>6074</v>
          </cell>
          <cell r="AZ1658">
            <v>0.85501970258295779</v>
          </cell>
        </row>
        <row r="1659">
          <cell r="G1659">
            <v>6075</v>
          </cell>
          <cell r="I1659">
            <v>0.8555265940803618</v>
          </cell>
          <cell r="AX1659">
            <v>6075</v>
          </cell>
          <cell r="AZ1659">
            <v>0.8555265940803618</v>
          </cell>
        </row>
        <row r="1660">
          <cell r="G1660">
            <v>6077</v>
          </cell>
          <cell r="I1660">
            <v>0.8559827985776014</v>
          </cell>
          <cell r="AX1660">
            <v>6077</v>
          </cell>
          <cell r="AZ1660">
            <v>0.8559827985776014</v>
          </cell>
        </row>
        <row r="1661">
          <cell r="G1661">
            <v>6078</v>
          </cell>
          <cell r="I1661">
            <v>0.85654551456161576</v>
          </cell>
          <cell r="AX1661">
            <v>6078</v>
          </cell>
          <cell r="AZ1661">
            <v>0.85654551456161576</v>
          </cell>
        </row>
        <row r="1662">
          <cell r="G1662">
            <v>6079</v>
          </cell>
          <cell r="I1662">
            <v>0.85705240605901978</v>
          </cell>
          <cell r="AX1662">
            <v>6079</v>
          </cell>
          <cell r="AZ1662">
            <v>0.85705240605901978</v>
          </cell>
        </row>
        <row r="1663">
          <cell r="G1663">
            <v>6080</v>
          </cell>
          <cell r="I1663">
            <v>0.85739216802873985</v>
          </cell>
          <cell r="AX1663">
            <v>6080</v>
          </cell>
          <cell r="AZ1663">
            <v>0.85739216802873985</v>
          </cell>
        </row>
        <row r="1664">
          <cell r="G1664">
            <v>6081</v>
          </cell>
          <cell r="I1664">
            <v>0.85781795602672883</v>
          </cell>
          <cell r="AX1664">
            <v>6081</v>
          </cell>
          <cell r="AZ1664">
            <v>0.85781795602672883</v>
          </cell>
        </row>
        <row r="1665">
          <cell r="G1665">
            <v>6081</v>
          </cell>
          <cell r="I1665">
            <v>0.85822226976128935</v>
          </cell>
          <cell r="AX1665">
            <v>6081</v>
          </cell>
          <cell r="AZ1665">
            <v>0.85822226976128935</v>
          </cell>
        </row>
        <row r="1666">
          <cell r="G1666">
            <v>6081</v>
          </cell>
          <cell r="I1666">
            <v>0.85896879598211739</v>
          </cell>
          <cell r="AX1666">
            <v>6081</v>
          </cell>
          <cell r="AZ1666">
            <v>0.85896879598211739</v>
          </cell>
        </row>
        <row r="1667">
          <cell r="G1667">
            <v>6081</v>
          </cell>
          <cell r="I1667">
            <v>0.85934206984041095</v>
          </cell>
          <cell r="AX1667">
            <v>6081</v>
          </cell>
          <cell r="AZ1667">
            <v>0.85934206984041095</v>
          </cell>
        </row>
        <row r="1668">
          <cell r="G1668">
            <v>6082</v>
          </cell>
          <cell r="I1668">
            <v>0.85980867828509733</v>
          </cell>
          <cell r="AX1668">
            <v>6082</v>
          </cell>
          <cell r="AZ1668">
            <v>0.85980867828509733</v>
          </cell>
        </row>
        <row r="1669">
          <cell r="G1669">
            <v>6082</v>
          </cell>
          <cell r="I1669">
            <v>0.86027528672978371</v>
          </cell>
          <cell r="AX1669">
            <v>6082</v>
          </cell>
          <cell r="AZ1669">
            <v>0.86027528672978371</v>
          </cell>
        </row>
        <row r="1670">
          <cell r="G1670">
            <v>6082</v>
          </cell>
          <cell r="I1670">
            <v>0.86064856058807726</v>
          </cell>
          <cell r="AX1670">
            <v>6082</v>
          </cell>
          <cell r="AZ1670">
            <v>0.86064856058807726</v>
          </cell>
        </row>
        <row r="1671">
          <cell r="G1671">
            <v>6083</v>
          </cell>
          <cell r="I1671">
            <v>0.86095268258906421</v>
          </cell>
          <cell r="AX1671">
            <v>6083</v>
          </cell>
          <cell r="AZ1671">
            <v>0.86095268258906421</v>
          </cell>
        </row>
        <row r="1672">
          <cell r="G1672">
            <v>6084</v>
          </cell>
          <cell r="I1672">
            <v>0.86132759012505611</v>
          </cell>
          <cell r="AX1672">
            <v>6084</v>
          </cell>
          <cell r="AZ1672">
            <v>0.86132759012505611</v>
          </cell>
        </row>
        <row r="1673">
          <cell r="G1673">
            <v>6084</v>
          </cell>
          <cell r="I1673">
            <v>0.86170086398334966</v>
          </cell>
          <cell r="AX1673">
            <v>6084</v>
          </cell>
          <cell r="AZ1673">
            <v>0.86170086398334966</v>
          </cell>
        </row>
        <row r="1674">
          <cell r="G1674">
            <v>6085</v>
          </cell>
          <cell r="I1674">
            <v>0.86216747242803604</v>
          </cell>
          <cell r="AX1674">
            <v>6085</v>
          </cell>
          <cell r="AZ1674">
            <v>0.86216747242803604</v>
          </cell>
        </row>
        <row r="1675">
          <cell r="G1675">
            <v>6085</v>
          </cell>
          <cell r="I1675">
            <v>0.8625407462863296</v>
          </cell>
          <cell r="AX1675">
            <v>6085</v>
          </cell>
          <cell r="AZ1675">
            <v>0.8625407462863296</v>
          </cell>
        </row>
        <row r="1676">
          <cell r="G1676">
            <v>6089</v>
          </cell>
          <cell r="I1676">
            <v>0.86284486828731655</v>
          </cell>
          <cell r="AX1676">
            <v>6089</v>
          </cell>
          <cell r="AZ1676">
            <v>0.86284486828731655</v>
          </cell>
        </row>
        <row r="1677">
          <cell r="G1677">
            <v>6092</v>
          </cell>
          <cell r="I1677">
            <v>0.86335448974613738</v>
          </cell>
          <cell r="AX1677">
            <v>6092</v>
          </cell>
          <cell r="AZ1677">
            <v>0.86335448974613738</v>
          </cell>
        </row>
        <row r="1678">
          <cell r="G1678">
            <v>6095</v>
          </cell>
          <cell r="I1678">
            <v>0.86376664943280146</v>
          </cell>
          <cell r="AX1678">
            <v>6095</v>
          </cell>
          <cell r="AZ1678">
            <v>0.86376664943280146</v>
          </cell>
        </row>
        <row r="1679">
          <cell r="G1679">
            <v>6095</v>
          </cell>
          <cell r="I1679">
            <v>0.86413992329109501</v>
          </cell>
          <cell r="AX1679">
            <v>6095</v>
          </cell>
          <cell r="AZ1679">
            <v>0.86413992329109501</v>
          </cell>
        </row>
        <row r="1680">
          <cell r="G1680">
            <v>6128</v>
          </cell>
          <cell r="I1680">
            <v>0.86486966132399745</v>
          </cell>
          <cell r="AX1680">
            <v>6128</v>
          </cell>
          <cell r="AZ1680">
            <v>0.86486966132399745</v>
          </cell>
        </row>
        <row r="1681">
          <cell r="G1681">
            <v>6140</v>
          </cell>
          <cell r="I1681">
            <v>0.86559939935689989</v>
          </cell>
          <cell r="AX1681">
            <v>6140</v>
          </cell>
          <cell r="AZ1681">
            <v>0.86559939935689989</v>
          </cell>
        </row>
        <row r="1682">
          <cell r="G1682">
            <v>6150</v>
          </cell>
          <cell r="I1682">
            <v>0.86632913738980233</v>
          </cell>
          <cell r="AX1682">
            <v>6150</v>
          </cell>
          <cell r="AZ1682">
            <v>0.86632913738980233</v>
          </cell>
        </row>
        <row r="1683">
          <cell r="G1683">
            <v>6173</v>
          </cell>
          <cell r="I1683">
            <v>0.86656430099531523</v>
          </cell>
          <cell r="AX1683">
            <v>6173</v>
          </cell>
          <cell r="AZ1683">
            <v>0.86656430099531523</v>
          </cell>
        </row>
        <row r="1684">
          <cell r="G1684">
            <v>6178</v>
          </cell>
          <cell r="I1684">
            <v>0.86699718259383618</v>
          </cell>
          <cell r="AX1684">
            <v>6178</v>
          </cell>
          <cell r="AZ1684">
            <v>0.86699718259383618</v>
          </cell>
        </row>
        <row r="1685">
          <cell r="G1685">
            <v>6198</v>
          </cell>
          <cell r="I1685">
            <v>0.86740121688352734</v>
          </cell>
          <cell r="AX1685">
            <v>6198</v>
          </cell>
          <cell r="AZ1685">
            <v>0.86740121688352734</v>
          </cell>
        </row>
        <row r="1686">
          <cell r="G1686">
            <v>6203</v>
          </cell>
          <cell r="I1686">
            <v>0.86811681070688429</v>
          </cell>
          <cell r="AX1686">
            <v>6203</v>
          </cell>
          <cell r="AZ1686">
            <v>0.86811681070688429</v>
          </cell>
        </row>
        <row r="1687">
          <cell r="G1687">
            <v>6204</v>
          </cell>
          <cell r="I1687">
            <v>0.86854425387833079</v>
          </cell>
          <cell r="AX1687">
            <v>6204</v>
          </cell>
          <cell r="AZ1687">
            <v>0.86854425387833079</v>
          </cell>
        </row>
        <row r="1688">
          <cell r="G1688">
            <v>6207</v>
          </cell>
          <cell r="I1688">
            <v>0.86907853097293986</v>
          </cell>
          <cell r="AX1688">
            <v>6207</v>
          </cell>
          <cell r="AZ1688">
            <v>0.86907853097293986</v>
          </cell>
        </row>
        <row r="1689">
          <cell r="G1689">
            <v>6207</v>
          </cell>
          <cell r="I1689">
            <v>0.86936666012909114</v>
          </cell>
          <cell r="AX1689">
            <v>6207</v>
          </cell>
          <cell r="AZ1689">
            <v>0.86936666012909114</v>
          </cell>
        </row>
        <row r="1690">
          <cell r="G1690">
            <v>6208</v>
          </cell>
          <cell r="I1690">
            <v>0.87000781413838124</v>
          </cell>
          <cell r="AX1690">
            <v>6208</v>
          </cell>
          <cell r="AZ1690">
            <v>0.87000781413838124</v>
          </cell>
        </row>
        <row r="1691">
          <cell r="G1691">
            <v>6208</v>
          </cell>
          <cell r="I1691">
            <v>0.87041150449592541</v>
          </cell>
          <cell r="AX1691">
            <v>6208</v>
          </cell>
          <cell r="AZ1691">
            <v>0.87041150449592541</v>
          </cell>
        </row>
        <row r="1692">
          <cell r="G1692">
            <v>6209</v>
          </cell>
          <cell r="I1692">
            <v>0.87084438609444637</v>
          </cell>
          <cell r="AX1692">
            <v>6209</v>
          </cell>
          <cell r="AZ1692">
            <v>0.87084438609444637</v>
          </cell>
        </row>
        <row r="1693">
          <cell r="G1693">
            <v>6209</v>
          </cell>
          <cell r="I1693">
            <v>0.87143433720535146</v>
          </cell>
          <cell r="AX1693">
            <v>6209</v>
          </cell>
          <cell r="AZ1693">
            <v>0.87143433720535146</v>
          </cell>
        </row>
        <row r="1694">
          <cell r="G1694">
            <v>6210</v>
          </cell>
          <cell r="I1694">
            <v>0.87188009476362582</v>
          </cell>
          <cell r="AX1694">
            <v>6210</v>
          </cell>
          <cell r="AZ1694">
            <v>0.87188009476362582</v>
          </cell>
        </row>
        <row r="1695">
          <cell r="G1695">
            <v>6210</v>
          </cell>
          <cell r="I1695">
            <v>0.87257268812465205</v>
          </cell>
          <cell r="AX1695">
            <v>6210</v>
          </cell>
          <cell r="AZ1695">
            <v>0.87257268812465205</v>
          </cell>
        </row>
        <row r="1696">
          <cell r="G1696">
            <v>6210</v>
          </cell>
          <cell r="I1696">
            <v>0.87291898480516517</v>
          </cell>
          <cell r="AX1696">
            <v>6210</v>
          </cell>
          <cell r="AZ1696">
            <v>0.87291898480516517</v>
          </cell>
        </row>
        <row r="1697">
          <cell r="G1697">
            <v>6210</v>
          </cell>
          <cell r="I1697">
            <v>0.8731995904456008</v>
          </cell>
          <cell r="AX1697">
            <v>6210</v>
          </cell>
          <cell r="AZ1697">
            <v>0.8731995904456008</v>
          </cell>
        </row>
        <row r="1698">
          <cell r="G1698">
            <v>6211</v>
          </cell>
          <cell r="I1698">
            <v>0.87373784425565959</v>
          </cell>
          <cell r="AX1698">
            <v>6211</v>
          </cell>
          <cell r="AZ1698">
            <v>0.87373784425565959</v>
          </cell>
        </row>
        <row r="1699">
          <cell r="G1699">
            <v>6211</v>
          </cell>
          <cell r="I1699">
            <v>0.87418360181393395</v>
          </cell>
          <cell r="AX1699">
            <v>6211</v>
          </cell>
          <cell r="AZ1699">
            <v>0.87418360181393395</v>
          </cell>
        </row>
        <row r="1700">
          <cell r="G1700">
            <v>6211</v>
          </cell>
          <cell r="I1700">
            <v>0.87461104498538045</v>
          </cell>
          <cell r="AX1700">
            <v>6211</v>
          </cell>
          <cell r="AZ1700">
            <v>0.87461104498538045</v>
          </cell>
        </row>
        <row r="1701">
          <cell r="G1701">
            <v>6211</v>
          </cell>
          <cell r="I1701">
            <v>0.87495734166589356</v>
          </cell>
          <cell r="AX1701">
            <v>6211</v>
          </cell>
          <cell r="AZ1701">
            <v>0.87495734166589356</v>
          </cell>
        </row>
        <row r="1702">
          <cell r="G1702">
            <v>6212</v>
          </cell>
          <cell r="I1702">
            <v>0.8757647223809818</v>
          </cell>
          <cell r="AX1702">
            <v>6212</v>
          </cell>
          <cell r="AZ1702">
            <v>0.8757647223809818</v>
          </cell>
        </row>
        <row r="1703">
          <cell r="G1703">
            <v>6212</v>
          </cell>
          <cell r="I1703">
            <v>0.87657210309607003</v>
          </cell>
          <cell r="AX1703">
            <v>6212</v>
          </cell>
          <cell r="AZ1703">
            <v>0.87657210309607003</v>
          </cell>
        </row>
        <row r="1704">
          <cell r="G1704">
            <v>6212</v>
          </cell>
          <cell r="I1704">
            <v>0.87728449405130804</v>
          </cell>
          <cell r="AX1704">
            <v>6212</v>
          </cell>
          <cell r="AZ1704">
            <v>0.87728449405130804</v>
          </cell>
        </row>
        <row r="1705">
          <cell r="G1705">
            <v>6212</v>
          </cell>
          <cell r="I1705">
            <v>0.87787444516221314</v>
          </cell>
          <cell r="AX1705">
            <v>6212</v>
          </cell>
          <cell r="AZ1705">
            <v>0.87787444516221314</v>
          </cell>
        </row>
        <row r="1706">
          <cell r="G1706">
            <v>6213</v>
          </cell>
          <cell r="I1706">
            <v>0.87832056814839365</v>
          </cell>
          <cell r="AX1706">
            <v>6213</v>
          </cell>
          <cell r="AZ1706">
            <v>0.87832056814839365</v>
          </cell>
        </row>
        <row r="1707">
          <cell r="G1707">
            <v>6214</v>
          </cell>
          <cell r="I1707">
            <v>0.87921504967971031</v>
          </cell>
          <cell r="AX1707">
            <v>6214</v>
          </cell>
          <cell r="AZ1707">
            <v>0.87921504967971031</v>
          </cell>
        </row>
        <row r="1708">
          <cell r="G1708">
            <v>6214</v>
          </cell>
          <cell r="I1708">
            <v>0.87992744063494832</v>
          </cell>
          <cell r="AX1708">
            <v>6214</v>
          </cell>
          <cell r="AZ1708">
            <v>0.87992744063494832</v>
          </cell>
        </row>
        <row r="1709">
          <cell r="G1709">
            <v>6215</v>
          </cell>
          <cell r="I1709">
            <v>0.88056859464423842</v>
          </cell>
          <cell r="AX1709">
            <v>6215</v>
          </cell>
          <cell r="AZ1709">
            <v>0.88056859464423842</v>
          </cell>
        </row>
        <row r="1710">
          <cell r="G1710">
            <v>6215</v>
          </cell>
          <cell r="I1710">
            <v>0.88097262893392958</v>
          </cell>
          <cell r="AX1710">
            <v>6215</v>
          </cell>
          <cell r="AZ1710">
            <v>0.88097262893392958</v>
          </cell>
        </row>
        <row r="1711">
          <cell r="G1711">
            <v>6216</v>
          </cell>
          <cell r="I1711">
            <v>0.88150690602853865</v>
          </cell>
          <cell r="AX1711">
            <v>6216</v>
          </cell>
          <cell r="AZ1711">
            <v>0.88150690602853865</v>
          </cell>
        </row>
        <row r="1712">
          <cell r="G1712">
            <v>6216</v>
          </cell>
          <cell r="I1712">
            <v>0.88219949938956488</v>
          </cell>
          <cell r="AX1712">
            <v>6216</v>
          </cell>
          <cell r="AZ1712">
            <v>0.88219949938956488</v>
          </cell>
        </row>
        <row r="1713">
          <cell r="G1713">
            <v>6217</v>
          </cell>
          <cell r="I1713">
            <v>0.88260353367925604</v>
          </cell>
          <cell r="AX1713">
            <v>6217</v>
          </cell>
          <cell r="AZ1713">
            <v>0.88260353367925604</v>
          </cell>
        </row>
        <row r="1714">
          <cell r="G1714">
            <v>6217</v>
          </cell>
          <cell r="I1714">
            <v>0.88304965666543656</v>
          </cell>
          <cell r="AX1714">
            <v>6217</v>
          </cell>
          <cell r="AZ1714">
            <v>0.88304965666543656</v>
          </cell>
        </row>
        <row r="1715">
          <cell r="G1715">
            <v>6218</v>
          </cell>
          <cell r="I1715">
            <v>0.88345334702298073</v>
          </cell>
          <cell r="AX1715">
            <v>6218</v>
          </cell>
          <cell r="AZ1715">
            <v>0.88345334702298073</v>
          </cell>
        </row>
        <row r="1716">
          <cell r="G1716">
            <v>6220</v>
          </cell>
          <cell r="I1716">
            <v>0.88385738131267189</v>
          </cell>
          <cell r="AX1716">
            <v>6220</v>
          </cell>
          <cell r="AZ1716">
            <v>0.88385738131267189</v>
          </cell>
        </row>
        <row r="1717">
          <cell r="G1717">
            <v>6223</v>
          </cell>
          <cell r="I1717">
            <v>0.88456977226790989</v>
          </cell>
          <cell r="AX1717">
            <v>6223</v>
          </cell>
          <cell r="AZ1717">
            <v>0.88456977226790989</v>
          </cell>
        </row>
        <row r="1718">
          <cell r="G1718">
            <v>6223</v>
          </cell>
          <cell r="I1718">
            <v>0.88491606894842301</v>
          </cell>
          <cell r="AX1718">
            <v>6223</v>
          </cell>
          <cell r="AZ1718">
            <v>0.88491606894842301</v>
          </cell>
        </row>
        <row r="1719">
          <cell r="G1719">
            <v>6224</v>
          </cell>
          <cell r="I1719">
            <v>0.88531975930596718</v>
          </cell>
          <cell r="AX1719">
            <v>6224</v>
          </cell>
          <cell r="AZ1719">
            <v>0.88531975930596718</v>
          </cell>
        </row>
        <row r="1720">
          <cell r="G1720">
            <v>6224</v>
          </cell>
          <cell r="I1720">
            <v>0.88608451393058629</v>
          </cell>
          <cell r="AX1720">
            <v>6224</v>
          </cell>
          <cell r="AZ1720">
            <v>0.88608451393058629</v>
          </cell>
        </row>
        <row r="1721">
          <cell r="G1721">
            <v>6224</v>
          </cell>
          <cell r="I1721">
            <v>0.88653063691676681</v>
          </cell>
          <cell r="AX1721">
            <v>6224</v>
          </cell>
          <cell r="AZ1721">
            <v>0.88653063691676681</v>
          </cell>
        </row>
        <row r="1722">
          <cell r="G1722">
            <v>6225</v>
          </cell>
          <cell r="I1722">
            <v>0.88693467120645797</v>
          </cell>
          <cell r="AX1722">
            <v>6225</v>
          </cell>
          <cell r="AZ1722">
            <v>0.88693467120645797</v>
          </cell>
        </row>
        <row r="1723">
          <cell r="G1723">
            <v>6227</v>
          </cell>
          <cell r="I1723">
            <v>0.88733836156400214</v>
          </cell>
          <cell r="AX1723">
            <v>6227</v>
          </cell>
          <cell r="AZ1723">
            <v>0.88733836156400214</v>
          </cell>
        </row>
        <row r="1724">
          <cell r="G1724">
            <v>6228</v>
          </cell>
          <cell r="I1724">
            <v>0.88776580473544864</v>
          </cell>
          <cell r="AX1724">
            <v>6228</v>
          </cell>
          <cell r="AZ1724">
            <v>0.88776580473544864</v>
          </cell>
        </row>
        <row r="1725">
          <cell r="G1725">
            <v>6229</v>
          </cell>
          <cell r="I1725">
            <v>0.88819324790689513</v>
          </cell>
          <cell r="AX1725">
            <v>6229</v>
          </cell>
          <cell r="AZ1725">
            <v>0.88819324790689513</v>
          </cell>
        </row>
        <row r="1726">
          <cell r="G1726">
            <v>6231</v>
          </cell>
          <cell r="I1726">
            <v>0.88878638039016</v>
          </cell>
          <cell r="AX1726">
            <v>6231</v>
          </cell>
          <cell r="AZ1726">
            <v>0.88878638039016</v>
          </cell>
        </row>
        <row r="1727">
          <cell r="G1727">
            <v>6232</v>
          </cell>
          <cell r="I1727">
            <v>0.88913267707067312</v>
          </cell>
          <cell r="AX1727">
            <v>6232</v>
          </cell>
          <cell r="AZ1727">
            <v>0.88913267707067312</v>
          </cell>
        </row>
        <row r="1728">
          <cell r="G1728">
            <v>6232</v>
          </cell>
          <cell r="I1728">
            <v>0.88947897375118623</v>
          </cell>
          <cell r="AX1728">
            <v>6232</v>
          </cell>
          <cell r="AZ1728">
            <v>0.88947897375118623</v>
          </cell>
        </row>
        <row r="1729">
          <cell r="G1729">
            <v>6232</v>
          </cell>
          <cell r="I1729">
            <v>0.88982527043169934</v>
          </cell>
          <cell r="AX1729">
            <v>6232</v>
          </cell>
          <cell r="AZ1729">
            <v>0.88982527043169934</v>
          </cell>
        </row>
        <row r="1730">
          <cell r="G1730">
            <v>6263</v>
          </cell>
          <cell r="I1730">
            <v>0.89014256933306823</v>
          </cell>
          <cell r="AX1730">
            <v>6263</v>
          </cell>
          <cell r="AZ1730">
            <v>0.89014256933306823</v>
          </cell>
        </row>
        <row r="1731">
          <cell r="G1731">
            <v>6267</v>
          </cell>
          <cell r="I1731">
            <v>0.89045986823443712</v>
          </cell>
          <cell r="AX1731">
            <v>6267</v>
          </cell>
          <cell r="AZ1731">
            <v>0.89045986823443712</v>
          </cell>
        </row>
        <row r="1732">
          <cell r="G1732">
            <v>6336</v>
          </cell>
          <cell r="I1732">
            <v>0.89077379230161358</v>
          </cell>
          <cell r="AX1732">
            <v>6336</v>
          </cell>
          <cell r="AZ1732">
            <v>0.89077379230161358</v>
          </cell>
        </row>
        <row r="1733">
          <cell r="G1733">
            <v>6337</v>
          </cell>
          <cell r="I1733">
            <v>0.89108771636879003</v>
          </cell>
          <cell r="AX1733">
            <v>6337</v>
          </cell>
          <cell r="AZ1733">
            <v>0.89108771636879003</v>
          </cell>
        </row>
        <row r="1734">
          <cell r="G1734">
            <v>6338</v>
          </cell>
          <cell r="I1734">
            <v>0.8917022156366875</v>
          </cell>
          <cell r="AX1734">
            <v>6338</v>
          </cell>
          <cell r="AZ1734">
            <v>0.8917022156366875</v>
          </cell>
        </row>
        <row r="1735">
          <cell r="G1735">
            <v>6338</v>
          </cell>
          <cell r="I1735">
            <v>0.89201613970386395</v>
          </cell>
          <cell r="AX1735">
            <v>6338</v>
          </cell>
          <cell r="AZ1735">
            <v>0.89201613970386395</v>
          </cell>
        </row>
        <row r="1736">
          <cell r="G1736">
            <v>6339</v>
          </cell>
          <cell r="I1736">
            <v>0.8923300637710404</v>
          </cell>
          <cell r="AX1736">
            <v>6339</v>
          </cell>
          <cell r="AZ1736">
            <v>0.8923300637710404</v>
          </cell>
        </row>
        <row r="1737">
          <cell r="G1737">
            <v>6349</v>
          </cell>
          <cell r="I1737">
            <v>0.89264398783821686</v>
          </cell>
          <cell r="AX1737">
            <v>6349</v>
          </cell>
          <cell r="AZ1737">
            <v>0.89264398783821686</v>
          </cell>
        </row>
        <row r="1738">
          <cell r="G1738">
            <v>6357</v>
          </cell>
          <cell r="I1738">
            <v>0.89295791190539331</v>
          </cell>
          <cell r="AX1738">
            <v>6357</v>
          </cell>
          <cell r="AZ1738">
            <v>0.89295791190539331</v>
          </cell>
        </row>
        <row r="1739">
          <cell r="G1739">
            <v>6421</v>
          </cell>
          <cell r="I1739">
            <v>0.89315580186447485</v>
          </cell>
          <cell r="AX1739">
            <v>6421</v>
          </cell>
          <cell r="AZ1739">
            <v>0.89315580186447485</v>
          </cell>
        </row>
        <row r="1740">
          <cell r="G1740">
            <v>6428</v>
          </cell>
          <cell r="I1740">
            <v>0.89345263680309717</v>
          </cell>
          <cell r="AX1740">
            <v>6428</v>
          </cell>
          <cell r="AZ1740">
            <v>0.89345263680309717</v>
          </cell>
        </row>
        <row r="1741">
          <cell r="G1741">
            <v>6449</v>
          </cell>
          <cell r="I1741">
            <v>0.89391352737583962</v>
          </cell>
          <cell r="AX1741">
            <v>6449</v>
          </cell>
          <cell r="AZ1741">
            <v>0.89391352737583962</v>
          </cell>
        </row>
        <row r="1742">
          <cell r="G1742">
            <v>6459</v>
          </cell>
          <cell r="I1742">
            <v>0.89437441794858208</v>
          </cell>
          <cell r="AX1742">
            <v>6459</v>
          </cell>
          <cell r="AZ1742">
            <v>0.89437441794858208</v>
          </cell>
        </row>
        <row r="1743">
          <cell r="G1743">
            <v>6460</v>
          </cell>
          <cell r="I1743">
            <v>0.89483530852132454</v>
          </cell>
          <cell r="AX1743">
            <v>6460</v>
          </cell>
          <cell r="AZ1743">
            <v>0.89483530852132454</v>
          </cell>
        </row>
        <row r="1744">
          <cell r="G1744">
            <v>6460</v>
          </cell>
          <cell r="I1744">
            <v>0.89529619909406699</v>
          </cell>
          <cell r="AX1744">
            <v>6460</v>
          </cell>
          <cell r="AZ1744">
            <v>0.89529619909406699</v>
          </cell>
        </row>
        <row r="1745">
          <cell r="G1745">
            <v>6564</v>
          </cell>
          <cell r="I1745">
            <v>0.89555004251431403</v>
          </cell>
          <cell r="AX1745">
            <v>6564</v>
          </cell>
          <cell r="AZ1745">
            <v>0.89555004251431403</v>
          </cell>
        </row>
        <row r="1746">
          <cell r="G1746">
            <v>6572</v>
          </cell>
          <cell r="I1746">
            <v>0.89580388593456106</v>
          </cell>
          <cell r="AX1746">
            <v>6572</v>
          </cell>
          <cell r="AZ1746">
            <v>0.89580388593456106</v>
          </cell>
        </row>
        <row r="1747">
          <cell r="G1747">
            <v>6573</v>
          </cell>
          <cell r="I1747">
            <v>0.8960577293548081</v>
          </cell>
          <cell r="AX1747">
            <v>6573</v>
          </cell>
          <cell r="AZ1747">
            <v>0.8960577293548081</v>
          </cell>
        </row>
        <row r="1748">
          <cell r="G1748">
            <v>6579</v>
          </cell>
          <cell r="I1748">
            <v>0.89631157277505513</v>
          </cell>
          <cell r="AX1748">
            <v>6579</v>
          </cell>
          <cell r="AZ1748">
            <v>0.89631157277505513</v>
          </cell>
        </row>
        <row r="1749">
          <cell r="G1749">
            <v>6588</v>
          </cell>
          <cell r="I1749">
            <v>0.89656541619530217</v>
          </cell>
          <cell r="AX1749">
            <v>6588</v>
          </cell>
          <cell r="AZ1749">
            <v>0.89656541619530217</v>
          </cell>
        </row>
        <row r="1750">
          <cell r="G1750">
            <v>6624</v>
          </cell>
          <cell r="I1750">
            <v>0.89709348101550601</v>
          </cell>
          <cell r="AX1750">
            <v>6624</v>
          </cell>
          <cell r="AZ1750">
            <v>0.89709348101550601</v>
          </cell>
        </row>
        <row r="1751">
          <cell r="G1751">
            <v>6635</v>
          </cell>
          <cell r="I1751">
            <v>0.89779553251057476</v>
          </cell>
          <cell r="AX1751">
            <v>6635</v>
          </cell>
          <cell r="AZ1751">
            <v>0.89779553251057476</v>
          </cell>
        </row>
        <row r="1752">
          <cell r="G1752">
            <v>6637</v>
          </cell>
          <cell r="I1752">
            <v>0.8983235973307786</v>
          </cell>
          <cell r="AX1752">
            <v>6637</v>
          </cell>
          <cell r="AZ1752">
            <v>0.8983235973307786</v>
          </cell>
        </row>
        <row r="1753">
          <cell r="G1753">
            <v>6647</v>
          </cell>
          <cell r="I1753">
            <v>0.89885166215098244</v>
          </cell>
          <cell r="AX1753">
            <v>6647</v>
          </cell>
          <cell r="AZ1753">
            <v>0.89885166215098244</v>
          </cell>
        </row>
        <row r="1754">
          <cell r="G1754">
            <v>6712</v>
          </cell>
          <cell r="I1754">
            <v>0.89934350661695517</v>
          </cell>
          <cell r="AX1754">
            <v>6712</v>
          </cell>
          <cell r="AZ1754">
            <v>0.89934350661695517</v>
          </cell>
        </row>
        <row r="1755">
          <cell r="G1755">
            <v>6713</v>
          </cell>
          <cell r="I1755">
            <v>0.89983676980303429</v>
          </cell>
          <cell r="AX1755">
            <v>6713</v>
          </cell>
          <cell r="AZ1755">
            <v>0.89983676980303429</v>
          </cell>
        </row>
        <row r="1756">
          <cell r="G1756">
            <v>6715</v>
          </cell>
          <cell r="I1756">
            <v>0.9003300329891134</v>
          </cell>
          <cell r="AX1756">
            <v>6715</v>
          </cell>
          <cell r="AZ1756">
            <v>0.9003300329891134</v>
          </cell>
        </row>
        <row r="1757">
          <cell r="G1757">
            <v>6715</v>
          </cell>
          <cell r="I1757">
            <v>0.90057265562306443</v>
          </cell>
          <cell r="AX1757">
            <v>6715</v>
          </cell>
          <cell r="AZ1757">
            <v>0.90057265562306443</v>
          </cell>
        </row>
        <row r="1758">
          <cell r="G1758">
            <v>6719</v>
          </cell>
          <cell r="I1758">
            <v>0.9009425976386839</v>
          </cell>
          <cell r="AX1758">
            <v>6719</v>
          </cell>
          <cell r="AZ1758">
            <v>0.9009425976386839</v>
          </cell>
        </row>
        <row r="1759">
          <cell r="G1759">
            <v>6719</v>
          </cell>
          <cell r="I1759">
            <v>0.90128253157447746</v>
          </cell>
          <cell r="AX1759">
            <v>6719</v>
          </cell>
          <cell r="AZ1759">
            <v>0.90128253157447746</v>
          </cell>
        </row>
        <row r="1760">
          <cell r="G1760">
            <v>6720</v>
          </cell>
          <cell r="I1760">
            <v>0.90177579476055658</v>
          </cell>
          <cell r="AX1760">
            <v>6720</v>
          </cell>
          <cell r="AZ1760">
            <v>0.90177579476055658</v>
          </cell>
        </row>
        <row r="1761">
          <cell r="G1761">
            <v>6720</v>
          </cell>
          <cell r="I1761">
            <v>0.90218427867239959</v>
          </cell>
          <cell r="AX1761">
            <v>6720</v>
          </cell>
          <cell r="AZ1761">
            <v>0.90218427867239959</v>
          </cell>
        </row>
        <row r="1762">
          <cell r="G1762">
            <v>6721</v>
          </cell>
          <cell r="I1762">
            <v>0.90275086389306769</v>
          </cell>
          <cell r="AX1762">
            <v>6721</v>
          </cell>
          <cell r="AZ1762">
            <v>0.90275086389306769</v>
          </cell>
        </row>
        <row r="1763">
          <cell r="G1763">
            <v>6721</v>
          </cell>
          <cell r="I1763">
            <v>0.90309079782886126</v>
          </cell>
          <cell r="AX1763">
            <v>6721</v>
          </cell>
          <cell r="AZ1763">
            <v>0.90309079782886126</v>
          </cell>
        </row>
        <row r="1764">
          <cell r="G1764">
            <v>6724</v>
          </cell>
          <cell r="I1764">
            <v>0.90365738304952936</v>
          </cell>
          <cell r="AX1764">
            <v>6724</v>
          </cell>
          <cell r="AZ1764">
            <v>0.90365738304952936</v>
          </cell>
        </row>
        <row r="1765">
          <cell r="G1765">
            <v>6724</v>
          </cell>
          <cell r="I1765">
            <v>0.90406586696137237</v>
          </cell>
          <cell r="AX1765">
            <v>6724</v>
          </cell>
          <cell r="AZ1765">
            <v>0.90406586696137237</v>
          </cell>
        </row>
        <row r="1766">
          <cell r="G1766">
            <v>6724</v>
          </cell>
          <cell r="I1766">
            <v>0.90443580897699183</v>
          </cell>
          <cell r="AX1766">
            <v>6724</v>
          </cell>
          <cell r="AZ1766">
            <v>0.90443580897699183</v>
          </cell>
        </row>
        <row r="1767">
          <cell r="G1767">
            <v>6724</v>
          </cell>
          <cell r="I1767">
            <v>0.90480575099261129</v>
          </cell>
          <cell r="AX1767">
            <v>6724</v>
          </cell>
          <cell r="AZ1767">
            <v>0.90480575099261129</v>
          </cell>
        </row>
        <row r="1768">
          <cell r="G1768">
            <v>6725</v>
          </cell>
          <cell r="I1768">
            <v>0.9052142349044543</v>
          </cell>
          <cell r="AX1768">
            <v>6725</v>
          </cell>
          <cell r="AZ1768">
            <v>0.9052142349044543</v>
          </cell>
        </row>
        <row r="1769">
          <cell r="G1769">
            <v>6725</v>
          </cell>
          <cell r="I1769">
            <v>0.90558417692007376</v>
          </cell>
          <cell r="AX1769">
            <v>6725</v>
          </cell>
          <cell r="AZ1769">
            <v>0.90558417692007376</v>
          </cell>
        </row>
        <row r="1770">
          <cell r="G1770">
            <v>6726</v>
          </cell>
          <cell r="I1770">
            <v>0.90607744010615288</v>
          </cell>
          <cell r="AX1770">
            <v>6726</v>
          </cell>
          <cell r="AZ1770">
            <v>0.90607744010615288</v>
          </cell>
        </row>
        <row r="1771">
          <cell r="G1771">
            <v>6726</v>
          </cell>
          <cell r="I1771">
            <v>0.90664402532682098</v>
          </cell>
          <cell r="AX1771">
            <v>6726</v>
          </cell>
          <cell r="AZ1771">
            <v>0.90664402532682098</v>
          </cell>
        </row>
        <row r="1772">
          <cell r="G1772">
            <v>6728</v>
          </cell>
          <cell r="I1772">
            <v>0.90721061054748908</v>
          </cell>
          <cell r="AX1772">
            <v>6728</v>
          </cell>
          <cell r="AZ1772">
            <v>0.90721061054748908</v>
          </cell>
        </row>
        <row r="1773">
          <cell r="G1773">
            <v>6728</v>
          </cell>
          <cell r="I1773">
            <v>0.90758055256310854</v>
          </cell>
          <cell r="AX1773">
            <v>6728</v>
          </cell>
          <cell r="AZ1773">
            <v>0.90758055256310854</v>
          </cell>
        </row>
        <row r="1774">
          <cell r="G1774">
            <v>6728</v>
          </cell>
          <cell r="I1774">
            <v>0.90795049457872801</v>
          </cell>
          <cell r="AX1774">
            <v>6728</v>
          </cell>
          <cell r="AZ1774">
            <v>0.90795049457872801</v>
          </cell>
        </row>
        <row r="1775">
          <cell r="G1775">
            <v>6729</v>
          </cell>
          <cell r="I1775">
            <v>0.90832043659434747</v>
          </cell>
          <cell r="AX1775">
            <v>6729</v>
          </cell>
          <cell r="AZ1775">
            <v>0.90832043659434747</v>
          </cell>
        </row>
        <row r="1776">
          <cell r="G1776">
            <v>6731</v>
          </cell>
          <cell r="I1776">
            <v>0.90881369978042659</v>
          </cell>
          <cell r="AX1776">
            <v>6731</v>
          </cell>
          <cell r="AZ1776">
            <v>0.90881369978042659</v>
          </cell>
        </row>
        <row r="1777">
          <cell r="G1777">
            <v>6733</v>
          </cell>
          <cell r="I1777">
            <v>0.90905632241437762</v>
          </cell>
          <cell r="AX1777">
            <v>6733</v>
          </cell>
          <cell r="AZ1777">
            <v>0.90905632241437762</v>
          </cell>
        </row>
        <row r="1778">
          <cell r="G1778">
            <v>6734</v>
          </cell>
          <cell r="I1778">
            <v>0.90929894504832864</v>
          </cell>
          <cell r="AX1778">
            <v>6734</v>
          </cell>
          <cell r="AZ1778">
            <v>0.90929894504832864</v>
          </cell>
        </row>
        <row r="1779">
          <cell r="G1779">
            <v>6735</v>
          </cell>
          <cell r="I1779">
            <v>0.90979220823440776</v>
          </cell>
          <cell r="AX1779">
            <v>6735</v>
          </cell>
          <cell r="AZ1779">
            <v>0.90979220823440776</v>
          </cell>
        </row>
        <row r="1780">
          <cell r="G1780">
            <v>6735</v>
          </cell>
          <cell r="I1780">
            <v>0.91003483086835879</v>
          </cell>
          <cell r="AX1780">
            <v>6735</v>
          </cell>
          <cell r="AZ1780">
            <v>0.91003483086835879</v>
          </cell>
        </row>
        <row r="1781">
          <cell r="G1781">
            <v>6736</v>
          </cell>
          <cell r="I1781">
            <v>0.91040477288397825</v>
          </cell>
          <cell r="AX1781">
            <v>6736</v>
          </cell>
          <cell r="AZ1781">
            <v>0.91040477288397825</v>
          </cell>
        </row>
        <row r="1782">
          <cell r="G1782">
            <v>6738</v>
          </cell>
          <cell r="I1782">
            <v>0.91064739551792928</v>
          </cell>
          <cell r="AX1782">
            <v>6738</v>
          </cell>
          <cell r="AZ1782">
            <v>0.91064739551792928</v>
          </cell>
        </row>
        <row r="1783">
          <cell r="G1783">
            <v>6739</v>
          </cell>
          <cell r="I1783">
            <v>0.91101733753354874</v>
          </cell>
          <cell r="AX1783">
            <v>6739</v>
          </cell>
          <cell r="AZ1783">
            <v>0.91101733753354874</v>
          </cell>
        </row>
        <row r="1784">
          <cell r="G1784">
            <v>6741</v>
          </cell>
          <cell r="I1784">
            <v>0.91151060071962786</v>
          </cell>
          <cell r="AX1784">
            <v>6741</v>
          </cell>
          <cell r="AZ1784">
            <v>0.91151060071962786</v>
          </cell>
        </row>
        <row r="1785">
          <cell r="G1785">
            <v>6741</v>
          </cell>
          <cell r="I1785">
            <v>0.91188054273524732</v>
          </cell>
          <cell r="AX1785">
            <v>6741</v>
          </cell>
          <cell r="AZ1785">
            <v>0.91188054273524732</v>
          </cell>
        </row>
        <row r="1786">
          <cell r="G1786">
            <v>6741</v>
          </cell>
          <cell r="I1786">
            <v>0.91220310809761729</v>
          </cell>
          <cell r="AX1786">
            <v>6741</v>
          </cell>
          <cell r="AZ1786">
            <v>0.91220310809761729</v>
          </cell>
        </row>
        <row r="1787">
          <cell r="G1787">
            <v>6768</v>
          </cell>
          <cell r="I1787">
            <v>0.91254287006733736</v>
          </cell>
          <cell r="AX1787">
            <v>6768</v>
          </cell>
          <cell r="AZ1787">
            <v>0.91254287006733736</v>
          </cell>
        </row>
        <row r="1788">
          <cell r="G1788">
            <v>6778</v>
          </cell>
          <cell r="I1788">
            <v>0.91277719533824198</v>
          </cell>
          <cell r="AX1788">
            <v>6778</v>
          </cell>
          <cell r="AZ1788">
            <v>0.91277719533824198</v>
          </cell>
        </row>
        <row r="1789">
          <cell r="G1789">
            <v>6779</v>
          </cell>
          <cell r="I1789">
            <v>0.91301152060914659</v>
          </cell>
          <cell r="AX1789">
            <v>6779</v>
          </cell>
          <cell r="AZ1789">
            <v>0.91301152060914659</v>
          </cell>
        </row>
        <row r="1790">
          <cell r="G1790">
            <v>6782</v>
          </cell>
          <cell r="I1790">
            <v>0.91335128257886666</v>
          </cell>
          <cell r="AX1790">
            <v>6782</v>
          </cell>
          <cell r="AZ1790">
            <v>0.91335128257886666</v>
          </cell>
        </row>
        <row r="1791">
          <cell r="G1791">
            <v>6783</v>
          </cell>
          <cell r="I1791">
            <v>0.91436052996848616</v>
          </cell>
          <cell r="AX1791">
            <v>6783</v>
          </cell>
          <cell r="AZ1791">
            <v>0.91436052996848616</v>
          </cell>
        </row>
        <row r="1792">
          <cell r="G1792">
            <v>6784</v>
          </cell>
          <cell r="I1792">
            <v>0.91459485523939077</v>
          </cell>
          <cell r="AX1792">
            <v>6784</v>
          </cell>
          <cell r="AZ1792">
            <v>0.91459485523939077</v>
          </cell>
        </row>
        <row r="1793">
          <cell r="G1793">
            <v>6787</v>
          </cell>
          <cell r="I1793">
            <v>0.91491335790327422</v>
          </cell>
          <cell r="AX1793">
            <v>6787</v>
          </cell>
          <cell r="AZ1793">
            <v>0.91491335790327422</v>
          </cell>
        </row>
        <row r="1794">
          <cell r="G1794">
            <v>6789</v>
          </cell>
          <cell r="I1794">
            <v>0.91551889343959036</v>
          </cell>
          <cell r="AX1794">
            <v>6789</v>
          </cell>
          <cell r="AZ1794">
            <v>0.91551889343959036</v>
          </cell>
        </row>
        <row r="1795">
          <cell r="G1795">
            <v>6790</v>
          </cell>
          <cell r="I1795">
            <v>0.91592258379713454</v>
          </cell>
          <cell r="AX1795">
            <v>6790</v>
          </cell>
          <cell r="AZ1795">
            <v>0.91592258379713454</v>
          </cell>
        </row>
        <row r="1796">
          <cell r="G1796">
            <v>6790</v>
          </cell>
          <cell r="I1796">
            <v>0.91713367636552612</v>
          </cell>
          <cell r="AX1796">
            <v>6790</v>
          </cell>
          <cell r="AZ1796">
            <v>0.91713367636552612</v>
          </cell>
        </row>
        <row r="1797">
          <cell r="G1797">
            <v>6792</v>
          </cell>
          <cell r="I1797">
            <v>0.91773921190184227</v>
          </cell>
          <cell r="AX1797">
            <v>6792</v>
          </cell>
          <cell r="AZ1797">
            <v>0.91773921190184227</v>
          </cell>
        </row>
        <row r="1798">
          <cell r="G1798">
            <v>6793</v>
          </cell>
          <cell r="I1798">
            <v>0.91895030447023385</v>
          </cell>
          <cell r="AX1798">
            <v>6793</v>
          </cell>
          <cell r="AZ1798">
            <v>0.91895030447023385</v>
          </cell>
        </row>
        <row r="1799">
          <cell r="G1799">
            <v>6794</v>
          </cell>
          <cell r="I1799">
            <v>0.92016139703862543</v>
          </cell>
          <cell r="AX1799">
            <v>6794</v>
          </cell>
          <cell r="AZ1799">
            <v>0.92016139703862543</v>
          </cell>
        </row>
        <row r="1800">
          <cell r="G1800">
            <v>6796</v>
          </cell>
          <cell r="I1800">
            <v>0.92044258306455906</v>
          </cell>
          <cell r="AX1800">
            <v>6796</v>
          </cell>
          <cell r="AZ1800">
            <v>0.92044258306455906</v>
          </cell>
        </row>
        <row r="1801">
          <cell r="G1801">
            <v>6796</v>
          </cell>
          <cell r="I1801">
            <v>0.92145183045417856</v>
          </cell>
          <cell r="AX1801">
            <v>6796</v>
          </cell>
          <cell r="AZ1801">
            <v>0.92145183045417856</v>
          </cell>
        </row>
        <row r="1802">
          <cell r="G1802">
            <v>6797</v>
          </cell>
          <cell r="I1802">
            <v>0.92185552081172273</v>
          </cell>
          <cell r="AX1802">
            <v>6797</v>
          </cell>
          <cell r="AZ1802">
            <v>0.92185552081172273</v>
          </cell>
        </row>
        <row r="1803">
          <cell r="G1803">
            <v>6804</v>
          </cell>
          <cell r="I1803">
            <v>0.92223788737615264</v>
          </cell>
          <cell r="AX1803">
            <v>6804</v>
          </cell>
          <cell r="AZ1803">
            <v>0.92223788737615264</v>
          </cell>
        </row>
        <row r="1804">
          <cell r="G1804">
            <v>6806</v>
          </cell>
          <cell r="I1804">
            <v>0.92310302719617809</v>
          </cell>
          <cell r="AX1804">
            <v>6806</v>
          </cell>
          <cell r="AZ1804">
            <v>0.92310302719617809</v>
          </cell>
        </row>
        <row r="1805">
          <cell r="G1805">
            <v>6807</v>
          </cell>
          <cell r="I1805">
            <v>0.92431411976456967</v>
          </cell>
          <cell r="AX1805">
            <v>6807</v>
          </cell>
          <cell r="AZ1805">
            <v>0.92431411976456967</v>
          </cell>
        </row>
        <row r="1806">
          <cell r="G1806">
            <v>6808</v>
          </cell>
          <cell r="I1806">
            <v>0.92532336715418917</v>
          </cell>
          <cell r="AX1806">
            <v>6808</v>
          </cell>
          <cell r="AZ1806">
            <v>0.92532336715418917</v>
          </cell>
        </row>
        <row r="1807">
          <cell r="G1807">
            <v>6809</v>
          </cell>
          <cell r="I1807">
            <v>0.92566966383470228</v>
          </cell>
          <cell r="AX1807">
            <v>6809</v>
          </cell>
          <cell r="AZ1807">
            <v>0.92566966383470228</v>
          </cell>
        </row>
        <row r="1808">
          <cell r="G1808">
            <v>6811</v>
          </cell>
          <cell r="I1808">
            <v>0.9260159605152154</v>
          </cell>
          <cell r="AX1808">
            <v>6811</v>
          </cell>
          <cell r="AZ1808">
            <v>0.9260159605152154</v>
          </cell>
        </row>
        <row r="1809">
          <cell r="G1809">
            <v>6814</v>
          </cell>
          <cell r="I1809">
            <v>0.92641999480490655</v>
          </cell>
          <cell r="AX1809">
            <v>6814</v>
          </cell>
          <cell r="AZ1809">
            <v>0.92641999480490655</v>
          </cell>
        </row>
        <row r="1810">
          <cell r="G1810">
            <v>6820</v>
          </cell>
          <cell r="I1810">
            <v>0.92676629148541967</v>
          </cell>
          <cell r="AX1810">
            <v>6820</v>
          </cell>
          <cell r="AZ1810">
            <v>0.92676629148541967</v>
          </cell>
        </row>
        <row r="1811">
          <cell r="G1811">
            <v>6830</v>
          </cell>
          <cell r="I1811">
            <v>0.92711258816593278</v>
          </cell>
          <cell r="AX1811">
            <v>6830</v>
          </cell>
          <cell r="AZ1811">
            <v>0.92711258816593278</v>
          </cell>
        </row>
        <row r="1812">
          <cell r="G1812">
            <v>6863</v>
          </cell>
          <cell r="I1812">
            <v>0.9278614574245122</v>
          </cell>
          <cell r="AX1812">
            <v>6863</v>
          </cell>
          <cell r="AZ1812">
            <v>0.9278614574245122</v>
          </cell>
        </row>
        <row r="1813">
          <cell r="G1813">
            <v>6865</v>
          </cell>
          <cell r="I1813">
            <v>0.92828393507558637</v>
          </cell>
          <cell r="AX1813">
            <v>6865</v>
          </cell>
          <cell r="AZ1813">
            <v>0.92828393507558637</v>
          </cell>
        </row>
        <row r="1814">
          <cell r="G1814">
            <v>6866</v>
          </cell>
          <cell r="I1814">
            <v>0.92884723144509884</v>
          </cell>
          <cell r="AX1814">
            <v>6866</v>
          </cell>
          <cell r="AZ1814">
            <v>0.92884723144509884</v>
          </cell>
        </row>
        <row r="1815">
          <cell r="G1815">
            <v>6868</v>
          </cell>
          <cell r="I1815">
            <v>0.92965461216018708</v>
          </cell>
          <cell r="AX1815">
            <v>6868</v>
          </cell>
          <cell r="AZ1815">
            <v>0.92965461216018708</v>
          </cell>
        </row>
        <row r="1816">
          <cell r="G1816">
            <v>6872</v>
          </cell>
          <cell r="I1816">
            <v>0.93007708981126125</v>
          </cell>
          <cell r="AX1816">
            <v>6872</v>
          </cell>
          <cell r="AZ1816">
            <v>0.93007708981126125</v>
          </cell>
        </row>
        <row r="1817">
          <cell r="G1817">
            <v>6872</v>
          </cell>
          <cell r="I1817">
            <v>0.93049956746233542</v>
          </cell>
          <cell r="AX1817">
            <v>6872</v>
          </cell>
          <cell r="AZ1817">
            <v>0.93049956746233542</v>
          </cell>
        </row>
        <row r="1818">
          <cell r="G1818">
            <v>6875</v>
          </cell>
          <cell r="I1818">
            <v>0.93130694817742365</v>
          </cell>
          <cell r="AX1818">
            <v>6875</v>
          </cell>
          <cell r="AZ1818">
            <v>0.93130694817742365</v>
          </cell>
        </row>
        <row r="1819">
          <cell r="G1819">
            <v>6876</v>
          </cell>
          <cell r="I1819">
            <v>0.93186861086923789</v>
          </cell>
          <cell r="AX1819">
            <v>6876</v>
          </cell>
          <cell r="AZ1819">
            <v>0.93186861086923789</v>
          </cell>
        </row>
        <row r="1820">
          <cell r="G1820">
            <v>6880</v>
          </cell>
          <cell r="I1820">
            <v>0.93229108852031206</v>
          </cell>
          <cell r="AX1820">
            <v>6880</v>
          </cell>
          <cell r="AZ1820">
            <v>0.93229108852031206</v>
          </cell>
        </row>
        <row r="1821">
          <cell r="G1821">
            <v>6881</v>
          </cell>
          <cell r="I1821">
            <v>0.93259263103019641</v>
          </cell>
          <cell r="AX1821">
            <v>6881</v>
          </cell>
          <cell r="AZ1821">
            <v>0.93259263103019641</v>
          </cell>
        </row>
        <row r="1822">
          <cell r="G1822">
            <v>6882</v>
          </cell>
          <cell r="I1822">
            <v>0.93289417354008075</v>
          </cell>
          <cell r="AX1822">
            <v>6882</v>
          </cell>
          <cell r="AZ1822">
            <v>0.93289417354008075</v>
          </cell>
        </row>
        <row r="1823">
          <cell r="G1823">
            <v>6889</v>
          </cell>
          <cell r="I1823">
            <v>0.93336065301021198</v>
          </cell>
          <cell r="AX1823">
            <v>6889</v>
          </cell>
          <cell r="AZ1823">
            <v>0.93336065301021198</v>
          </cell>
        </row>
        <row r="1824">
          <cell r="G1824">
            <v>6927</v>
          </cell>
          <cell r="I1824">
            <v>0.93392394937972445</v>
          </cell>
          <cell r="AX1824">
            <v>6927</v>
          </cell>
          <cell r="AZ1824">
            <v>0.93392394937972445</v>
          </cell>
        </row>
        <row r="1825">
          <cell r="G1825">
            <v>6930</v>
          </cell>
          <cell r="I1825">
            <v>0.93434642703079862</v>
          </cell>
          <cell r="AX1825">
            <v>6930</v>
          </cell>
          <cell r="AZ1825">
            <v>0.93434642703079862</v>
          </cell>
        </row>
        <row r="1826">
          <cell r="G1826">
            <v>6931</v>
          </cell>
          <cell r="I1826">
            <v>0.93490808972261286</v>
          </cell>
          <cell r="AX1826">
            <v>6931</v>
          </cell>
          <cell r="AZ1826">
            <v>0.93490808972261286</v>
          </cell>
        </row>
        <row r="1827">
          <cell r="G1827">
            <v>6937</v>
          </cell>
          <cell r="I1827">
            <v>0.93553006951470763</v>
          </cell>
          <cell r="AX1827">
            <v>6937</v>
          </cell>
          <cell r="AZ1827">
            <v>0.93553006951470763</v>
          </cell>
        </row>
        <row r="1828">
          <cell r="G1828">
            <v>6939</v>
          </cell>
          <cell r="I1828">
            <v>0.9360933658842201</v>
          </cell>
          <cell r="AX1828">
            <v>6939</v>
          </cell>
          <cell r="AZ1828">
            <v>0.9360933658842201</v>
          </cell>
        </row>
        <row r="1829">
          <cell r="G1829">
            <v>7023</v>
          </cell>
          <cell r="I1829">
            <v>0.93639490839410444</v>
          </cell>
          <cell r="AX1829">
            <v>7023</v>
          </cell>
          <cell r="AZ1829">
            <v>0.93639490839410444</v>
          </cell>
        </row>
        <row r="1830">
          <cell r="G1830">
            <v>7033</v>
          </cell>
          <cell r="I1830">
            <v>0.93681738604517861</v>
          </cell>
          <cell r="AX1830">
            <v>7033</v>
          </cell>
          <cell r="AZ1830">
            <v>0.93681738604517861</v>
          </cell>
        </row>
        <row r="1831">
          <cell r="G1831">
            <v>7038</v>
          </cell>
          <cell r="I1831">
            <v>0.93723986369625278</v>
          </cell>
          <cell r="AX1831">
            <v>7038</v>
          </cell>
          <cell r="AZ1831">
            <v>0.93723986369625278</v>
          </cell>
        </row>
        <row r="1832">
          <cell r="G1832">
            <v>7047</v>
          </cell>
          <cell r="I1832">
            <v>0.93766234134732696</v>
          </cell>
          <cell r="AX1832">
            <v>7047</v>
          </cell>
          <cell r="AZ1832">
            <v>0.93766234134732696</v>
          </cell>
        </row>
        <row r="1833">
          <cell r="G1833">
            <v>7048</v>
          </cell>
          <cell r="I1833">
            <v>0.93808481899840113</v>
          </cell>
          <cell r="AX1833">
            <v>7048</v>
          </cell>
          <cell r="AZ1833">
            <v>0.93808481899840113</v>
          </cell>
        </row>
        <row r="1834">
          <cell r="G1834">
            <v>7061</v>
          </cell>
          <cell r="I1834">
            <v>0.9384885093559453</v>
          </cell>
          <cell r="AX1834">
            <v>7061</v>
          </cell>
          <cell r="AZ1834">
            <v>0.9384885093559453</v>
          </cell>
        </row>
        <row r="1835">
          <cell r="G1835">
            <v>7063</v>
          </cell>
          <cell r="I1835">
            <v>0.93889219971348947</v>
          </cell>
          <cell r="AX1835">
            <v>7063</v>
          </cell>
          <cell r="AZ1835">
            <v>0.93889219971348947</v>
          </cell>
        </row>
        <row r="1836">
          <cell r="G1836">
            <v>7064</v>
          </cell>
          <cell r="I1836">
            <v>0.93942888433312766</v>
          </cell>
          <cell r="AX1836">
            <v>7064</v>
          </cell>
          <cell r="AZ1836">
            <v>0.93942888433312766</v>
          </cell>
        </row>
        <row r="1837">
          <cell r="G1837">
            <v>7066</v>
          </cell>
          <cell r="I1837">
            <v>0.93966320960403227</v>
          </cell>
          <cell r="AX1837">
            <v>7066</v>
          </cell>
          <cell r="AZ1837">
            <v>0.93966320960403227</v>
          </cell>
        </row>
        <row r="1838">
          <cell r="G1838">
            <v>7076</v>
          </cell>
          <cell r="I1838">
            <v>0.94020146341409105</v>
          </cell>
          <cell r="AX1838">
            <v>7076</v>
          </cell>
          <cell r="AZ1838">
            <v>0.94020146341409105</v>
          </cell>
        </row>
        <row r="1839">
          <cell r="G1839">
            <v>7076</v>
          </cell>
          <cell r="I1839">
            <v>0.94060515377163523</v>
          </cell>
          <cell r="AX1839">
            <v>7076</v>
          </cell>
          <cell r="AZ1839">
            <v>0.94060515377163523</v>
          </cell>
        </row>
        <row r="1840">
          <cell r="G1840">
            <v>7077</v>
          </cell>
          <cell r="I1840">
            <v>0.94105091132990959</v>
          </cell>
          <cell r="AX1840">
            <v>7077</v>
          </cell>
          <cell r="AZ1840">
            <v>0.94105091132990959</v>
          </cell>
        </row>
        <row r="1841">
          <cell r="G1841">
            <v>7078</v>
          </cell>
          <cell r="I1841">
            <v>0.94145460168745376</v>
          </cell>
          <cell r="AX1841">
            <v>7078</v>
          </cell>
          <cell r="AZ1841">
            <v>0.94145460168745376</v>
          </cell>
        </row>
        <row r="1842">
          <cell r="G1842">
            <v>7080</v>
          </cell>
          <cell r="I1842">
            <v>0.94185829204499794</v>
          </cell>
          <cell r="AX1842">
            <v>7080</v>
          </cell>
          <cell r="AZ1842">
            <v>0.94185829204499794</v>
          </cell>
        </row>
        <row r="1843">
          <cell r="G1843">
            <v>7084</v>
          </cell>
          <cell r="I1843">
            <v>0.94226198240254211</v>
          </cell>
          <cell r="AX1843">
            <v>7084</v>
          </cell>
          <cell r="AZ1843">
            <v>0.94226198240254211</v>
          </cell>
        </row>
        <row r="1844">
          <cell r="G1844">
            <v>7117</v>
          </cell>
          <cell r="I1844">
            <v>0.94260174437226218</v>
          </cell>
          <cell r="AX1844">
            <v>7117</v>
          </cell>
          <cell r="AZ1844">
            <v>0.94260174437226218</v>
          </cell>
        </row>
        <row r="1845">
          <cell r="G1845">
            <v>7121</v>
          </cell>
          <cell r="I1845">
            <v>0.94317800268456475</v>
          </cell>
          <cell r="AX1845">
            <v>7121</v>
          </cell>
          <cell r="AZ1845">
            <v>0.94317800268456475</v>
          </cell>
        </row>
        <row r="1846">
          <cell r="G1846">
            <v>7123</v>
          </cell>
          <cell r="I1846">
            <v>0.94351675435360294</v>
          </cell>
          <cell r="AX1846">
            <v>7123</v>
          </cell>
          <cell r="AZ1846">
            <v>0.94351675435360294</v>
          </cell>
        </row>
        <row r="1847">
          <cell r="G1847">
            <v>7126</v>
          </cell>
          <cell r="I1847">
            <v>0.94385651632332301</v>
          </cell>
          <cell r="AX1847">
            <v>7126</v>
          </cell>
          <cell r="AZ1847">
            <v>0.94385651632332301</v>
          </cell>
        </row>
        <row r="1848">
          <cell r="G1848">
            <v>7126</v>
          </cell>
          <cell r="I1848">
            <v>0.94411132705273348</v>
          </cell>
          <cell r="AX1848">
            <v>7126</v>
          </cell>
          <cell r="AZ1848">
            <v>0.94411132705273348</v>
          </cell>
        </row>
        <row r="1849">
          <cell r="G1849">
            <v>7126</v>
          </cell>
          <cell r="I1849">
            <v>0.94436613778214396</v>
          </cell>
          <cell r="AX1849">
            <v>7126</v>
          </cell>
          <cell r="AZ1849">
            <v>0.94436613778214396</v>
          </cell>
        </row>
        <row r="1850">
          <cell r="G1850">
            <v>7127</v>
          </cell>
          <cell r="I1850">
            <v>0.94474835387625966</v>
          </cell>
          <cell r="AX1850">
            <v>7127</v>
          </cell>
          <cell r="AZ1850">
            <v>0.94474835387625966</v>
          </cell>
        </row>
        <row r="1851">
          <cell r="G1851">
            <v>7128</v>
          </cell>
          <cell r="I1851">
            <v>0.94500316460567013</v>
          </cell>
          <cell r="AX1851">
            <v>7128</v>
          </cell>
          <cell r="AZ1851">
            <v>0.94500316460567013</v>
          </cell>
        </row>
        <row r="1852">
          <cell r="G1852">
            <v>7129</v>
          </cell>
          <cell r="I1852">
            <v>0.9452579753350806</v>
          </cell>
          <cell r="AX1852">
            <v>7129</v>
          </cell>
          <cell r="AZ1852">
            <v>0.9452579753350806</v>
          </cell>
        </row>
        <row r="1853">
          <cell r="G1853">
            <v>7129</v>
          </cell>
          <cell r="I1853">
            <v>0.94551278606449107</v>
          </cell>
          <cell r="AX1853">
            <v>7129</v>
          </cell>
          <cell r="AZ1853">
            <v>0.94551278606449107</v>
          </cell>
        </row>
        <row r="1854">
          <cell r="G1854">
            <v>7131</v>
          </cell>
          <cell r="I1854">
            <v>0.94602092431592799</v>
          </cell>
          <cell r="AX1854">
            <v>7131</v>
          </cell>
          <cell r="AZ1854">
            <v>0.94602092431592799</v>
          </cell>
        </row>
        <row r="1855">
          <cell r="G1855">
            <v>7131</v>
          </cell>
          <cell r="I1855">
            <v>0.94630228230793523</v>
          </cell>
          <cell r="AX1855">
            <v>7131</v>
          </cell>
          <cell r="AZ1855">
            <v>0.94630228230793523</v>
          </cell>
        </row>
        <row r="1856">
          <cell r="G1856">
            <v>7132</v>
          </cell>
          <cell r="I1856">
            <v>0.94667742629727814</v>
          </cell>
          <cell r="AX1856">
            <v>7132</v>
          </cell>
          <cell r="AZ1856">
            <v>0.94667742629727814</v>
          </cell>
        </row>
        <row r="1857">
          <cell r="G1857">
            <v>7133</v>
          </cell>
          <cell r="I1857">
            <v>0.94695878428928537</v>
          </cell>
          <cell r="AX1857">
            <v>7133</v>
          </cell>
          <cell r="AZ1857">
            <v>0.94695878428928537</v>
          </cell>
        </row>
        <row r="1858">
          <cell r="G1858">
            <v>7133</v>
          </cell>
          <cell r="I1858">
            <v>0.94721359501869584</v>
          </cell>
          <cell r="AX1858">
            <v>7133</v>
          </cell>
          <cell r="AZ1858">
            <v>0.94721359501869584</v>
          </cell>
        </row>
        <row r="1859">
          <cell r="G1859">
            <v>7135</v>
          </cell>
          <cell r="I1859">
            <v>0.94757205829890911</v>
          </cell>
          <cell r="AX1859">
            <v>7135</v>
          </cell>
          <cell r="AZ1859">
            <v>0.94757205829890911</v>
          </cell>
        </row>
        <row r="1860">
          <cell r="G1860">
            <v>7136</v>
          </cell>
          <cell r="I1860">
            <v>0.94782686902831959</v>
          </cell>
          <cell r="AX1860">
            <v>7136</v>
          </cell>
          <cell r="AZ1860">
            <v>0.94782686902831959</v>
          </cell>
        </row>
        <row r="1861">
          <cell r="G1861">
            <v>7137</v>
          </cell>
          <cell r="I1861">
            <v>0.94816663099803966</v>
          </cell>
          <cell r="AX1861">
            <v>7137</v>
          </cell>
          <cell r="AZ1861">
            <v>0.94816663099803966</v>
          </cell>
        </row>
        <row r="1862">
          <cell r="G1862">
            <v>7137</v>
          </cell>
          <cell r="I1862">
            <v>0.94842144172745013</v>
          </cell>
          <cell r="AX1862">
            <v>7137</v>
          </cell>
          <cell r="AZ1862">
            <v>0.94842144172745013</v>
          </cell>
        </row>
        <row r="1863">
          <cell r="G1863">
            <v>7137</v>
          </cell>
          <cell r="I1863">
            <v>0.9486762524568606</v>
          </cell>
          <cell r="AX1863">
            <v>7137</v>
          </cell>
          <cell r="AZ1863">
            <v>0.9486762524568606</v>
          </cell>
        </row>
        <row r="1864">
          <cell r="G1864">
            <v>7137</v>
          </cell>
          <cell r="I1864">
            <v>0.94893106318627107</v>
          </cell>
          <cell r="AX1864">
            <v>7137</v>
          </cell>
          <cell r="AZ1864">
            <v>0.94893106318627107</v>
          </cell>
        </row>
        <row r="1865">
          <cell r="G1865">
            <v>7137</v>
          </cell>
          <cell r="I1865">
            <v>0.94931512791567685</v>
          </cell>
          <cell r="AX1865">
            <v>7137</v>
          </cell>
          <cell r="AZ1865">
            <v>0.94931512791567685</v>
          </cell>
        </row>
        <row r="1866">
          <cell r="G1866">
            <v>7138</v>
          </cell>
          <cell r="I1866">
            <v>0.94965387958471503</v>
          </cell>
          <cell r="AX1866">
            <v>7138</v>
          </cell>
          <cell r="AZ1866">
            <v>0.94965387958471503</v>
          </cell>
        </row>
        <row r="1867">
          <cell r="G1867">
            <v>7141</v>
          </cell>
          <cell r="I1867">
            <v>0.9499086903141255</v>
          </cell>
          <cell r="AX1867">
            <v>7141</v>
          </cell>
          <cell r="AZ1867">
            <v>0.9499086903141255</v>
          </cell>
        </row>
        <row r="1868">
          <cell r="G1868">
            <v>7141</v>
          </cell>
          <cell r="I1868">
            <v>0.95016350104353597</v>
          </cell>
          <cell r="AX1868">
            <v>7141</v>
          </cell>
          <cell r="AZ1868">
            <v>0.95016350104353597</v>
          </cell>
        </row>
        <row r="1869">
          <cell r="G1869">
            <v>7141</v>
          </cell>
          <cell r="I1869">
            <v>0.95041831177294644</v>
          </cell>
          <cell r="AX1869">
            <v>7141</v>
          </cell>
          <cell r="AZ1869">
            <v>0.95041831177294644</v>
          </cell>
        </row>
        <row r="1870">
          <cell r="G1870">
            <v>7141</v>
          </cell>
          <cell r="I1870">
            <v>0.95067312250235692</v>
          </cell>
          <cell r="AX1870">
            <v>7141</v>
          </cell>
          <cell r="AZ1870">
            <v>0.95067312250235692</v>
          </cell>
        </row>
        <row r="1871">
          <cell r="G1871">
            <v>7143</v>
          </cell>
          <cell r="I1871">
            <v>0.95092793323176739</v>
          </cell>
          <cell r="AX1871">
            <v>7143</v>
          </cell>
          <cell r="AZ1871">
            <v>0.95092793323176739</v>
          </cell>
        </row>
        <row r="1872">
          <cell r="G1872">
            <v>7144</v>
          </cell>
          <cell r="I1872">
            <v>0.95139224163022074</v>
          </cell>
          <cell r="AX1872">
            <v>7144</v>
          </cell>
          <cell r="AZ1872">
            <v>0.95139224163022074</v>
          </cell>
        </row>
        <row r="1873">
          <cell r="G1873">
            <v>7144</v>
          </cell>
          <cell r="I1873">
            <v>0.95175070491043401</v>
          </cell>
          <cell r="AX1873">
            <v>7144</v>
          </cell>
          <cell r="AZ1873">
            <v>0.95175070491043401</v>
          </cell>
        </row>
        <row r="1874">
          <cell r="G1874">
            <v>7145</v>
          </cell>
          <cell r="I1874">
            <v>0.95200551563984448</v>
          </cell>
          <cell r="AX1874">
            <v>7145</v>
          </cell>
          <cell r="AZ1874">
            <v>0.95200551563984448</v>
          </cell>
        </row>
        <row r="1875">
          <cell r="G1875">
            <v>7145</v>
          </cell>
          <cell r="I1875">
            <v>0.95262278786067711</v>
          </cell>
          <cell r="AX1875">
            <v>7145</v>
          </cell>
          <cell r="AZ1875">
            <v>0.95262278786067711</v>
          </cell>
        </row>
        <row r="1876">
          <cell r="G1876">
            <v>7145</v>
          </cell>
          <cell r="I1876">
            <v>0.95305805548846789</v>
          </cell>
          <cell r="AX1876">
            <v>7145</v>
          </cell>
          <cell r="AZ1876">
            <v>0.95305805548846789</v>
          </cell>
        </row>
        <row r="1877">
          <cell r="G1877">
            <v>7146</v>
          </cell>
          <cell r="I1877">
            <v>0.95344257162881663</v>
          </cell>
          <cell r="AX1877">
            <v>7146</v>
          </cell>
          <cell r="AZ1877">
            <v>0.95344257162881663</v>
          </cell>
        </row>
        <row r="1878">
          <cell r="G1878">
            <v>7147</v>
          </cell>
          <cell r="I1878">
            <v>0.95372392962082386</v>
          </cell>
          <cell r="AX1878">
            <v>7147</v>
          </cell>
          <cell r="AZ1878">
            <v>0.95372392962082386</v>
          </cell>
        </row>
        <row r="1879">
          <cell r="G1879">
            <v>7148</v>
          </cell>
          <cell r="I1879">
            <v>0.95397874035023433</v>
          </cell>
          <cell r="AX1879">
            <v>7148</v>
          </cell>
          <cell r="AZ1879">
            <v>0.95397874035023433</v>
          </cell>
        </row>
        <row r="1880">
          <cell r="G1880">
            <v>7148</v>
          </cell>
          <cell r="I1880">
            <v>0.9545549986625369</v>
          </cell>
          <cell r="AX1880">
            <v>7148</v>
          </cell>
          <cell r="AZ1880">
            <v>0.9545549986625369</v>
          </cell>
        </row>
        <row r="1881">
          <cell r="G1881">
            <v>7149</v>
          </cell>
          <cell r="I1881">
            <v>0.95513125697483947</v>
          </cell>
          <cell r="AX1881">
            <v>7149</v>
          </cell>
          <cell r="AZ1881">
            <v>0.95513125697483947</v>
          </cell>
        </row>
        <row r="1882">
          <cell r="G1882">
            <v>7150</v>
          </cell>
          <cell r="I1882">
            <v>0.95564186723858302</v>
          </cell>
          <cell r="AX1882">
            <v>7150</v>
          </cell>
          <cell r="AZ1882">
            <v>0.95564186723858302</v>
          </cell>
        </row>
        <row r="1883">
          <cell r="G1883">
            <v>7150</v>
          </cell>
          <cell r="I1883">
            <v>0.9560259319679888</v>
          </cell>
          <cell r="AX1883">
            <v>7150</v>
          </cell>
          <cell r="AZ1883">
            <v>0.9560259319679888</v>
          </cell>
        </row>
        <row r="1884">
          <cell r="G1884">
            <v>7151</v>
          </cell>
          <cell r="I1884">
            <v>0.95638439524820207</v>
          </cell>
          <cell r="AX1884">
            <v>7151</v>
          </cell>
          <cell r="AZ1884">
            <v>0.95638439524820207</v>
          </cell>
        </row>
        <row r="1885">
          <cell r="G1885">
            <v>7151</v>
          </cell>
          <cell r="I1885">
            <v>0.95673262654704205</v>
          </cell>
          <cell r="AX1885">
            <v>7151</v>
          </cell>
          <cell r="AZ1885">
            <v>0.95673262654704205</v>
          </cell>
        </row>
        <row r="1886">
          <cell r="G1886">
            <v>7152</v>
          </cell>
          <cell r="I1886">
            <v>0.95711669127644783</v>
          </cell>
          <cell r="AX1886">
            <v>7152</v>
          </cell>
          <cell r="AZ1886">
            <v>0.95711669127644783</v>
          </cell>
        </row>
        <row r="1887">
          <cell r="G1887">
            <v>7153</v>
          </cell>
          <cell r="I1887">
            <v>0.9573715020058583</v>
          </cell>
          <cell r="AX1887">
            <v>7153</v>
          </cell>
          <cell r="AZ1887">
            <v>0.9573715020058583</v>
          </cell>
        </row>
        <row r="1888">
          <cell r="G1888">
            <v>7153</v>
          </cell>
          <cell r="I1888">
            <v>0.95788211226960185</v>
          </cell>
          <cell r="AX1888">
            <v>7153</v>
          </cell>
          <cell r="AZ1888">
            <v>0.95788211226960185</v>
          </cell>
        </row>
        <row r="1889">
          <cell r="G1889">
            <v>7153</v>
          </cell>
          <cell r="I1889">
            <v>0.95831737989739263</v>
          </cell>
          <cell r="AX1889">
            <v>7153</v>
          </cell>
          <cell r="AZ1889">
            <v>0.95831737989739263</v>
          </cell>
        </row>
        <row r="1890">
          <cell r="G1890">
            <v>7153</v>
          </cell>
          <cell r="I1890">
            <v>0.9587014446267984</v>
          </cell>
          <cell r="AX1890">
            <v>7153</v>
          </cell>
          <cell r="AZ1890">
            <v>0.9587014446267984</v>
          </cell>
        </row>
        <row r="1891">
          <cell r="G1891">
            <v>7154</v>
          </cell>
          <cell r="I1891">
            <v>0.95911111080539668</v>
          </cell>
          <cell r="AX1891">
            <v>7154</v>
          </cell>
          <cell r="AZ1891">
            <v>0.95911111080539668</v>
          </cell>
        </row>
        <row r="1892">
          <cell r="G1892">
            <v>7155</v>
          </cell>
          <cell r="I1892">
            <v>0.95953520063840991</v>
          </cell>
          <cell r="AX1892">
            <v>7155</v>
          </cell>
          <cell r="AZ1892">
            <v>0.95953520063840991</v>
          </cell>
        </row>
        <row r="1893">
          <cell r="G1893">
            <v>7155</v>
          </cell>
          <cell r="I1893">
            <v>0.95989366391862319</v>
          </cell>
          <cell r="AX1893">
            <v>7155</v>
          </cell>
          <cell r="AZ1893">
            <v>0.95989366391862319</v>
          </cell>
        </row>
        <row r="1894">
          <cell r="G1894">
            <v>7155</v>
          </cell>
          <cell r="I1894">
            <v>0.96024189521746317</v>
          </cell>
          <cell r="AX1894">
            <v>7155</v>
          </cell>
          <cell r="AZ1894">
            <v>0.96024189521746317</v>
          </cell>
        </row>
        <row r="1895">
          <cell r="G1895">
            <v>7157</v>
          </cell>
          <cell r="I1895">
            <v>0.96069425197380809</v>
          </cell>
          <cell r="AX1895">
            <v>7157</v>
          </cell>
          <cell r="AZ1895">
            <v>0.96069425197380809</v>
          </cell>
        </row>
        <row r="1896">
          <cell r="G1896">
            <v>7157</v>
          </cell>
          <cell r="I1896">
            <v>0.96110391815240637</v>
          </cell>
          <cell r="AX1896">
            <v>7157</v>
          </cell>
          <cell r="AZ1896">
            <v>0.96110391815240637</v>
          </cell>
        </row>
        <row r="1897">
          <cell r="G1897">
            <v>7158</v>
          </cell>
          <cell r="I1897">
            <v>0.96171843891606301</v>
          </cell>
          <cell r="AX1897">
            <v>7158</v>
          </cell>
          <cell r="AZ1897">
            <v>0.96171843891606301</v>
          </cell>
        </row>
        <row r="1898">
          <cell r="G1898">
            <v>7158</v>
          </cell>
          <cell r="I1898">
            <v>0.96211424032998527</v>
          </cell>
          <cell r="AX1898">
            <v>7158</v>
          </cell>
          <cell r="AZ1898">
            <v>0.96211424032998527</v>
          </cell>
        </row>
        <row r="1899">
          <cell r="G1899">
            <v>7159</v>
          </cell>
          <cell r="I1899">
            <v>0.96249830505939105</v>
          </cell>
          <cell r="AX1899">
            <v>7159</v>
          </cell>
          <cell r="AZ1899">
            <v>0.96249830505939105</v>
          </cell>
        </row>
        <row r="1900">
          <cell r="G1900">
            <v>7160</v>
          </cell>
          <cell r="I1900">
            <v>0.96304294310992866</v>
          </cell>
          <cell r="AX1900">
            <v>7160</v>
          </cell>
          <cell r="AZ1900">
            <v>0.96304294310992866</v>
          </cell>
        </row>
        <row r="1901">
          <cell r="G1901">
            <v>7162</v>
          </cell>
          <cell r="I1901">
            <v>0.96339117440876865</v>
          </cell>
          <cell r="AX1901">
            <v>7162</v>
          </cell>
          <cell r="AZ1901">
            <v>0.96339117440876865</v>
          </cell>
        </row>
        <row r="1902">
          <cell r="G1902">
            <v>7163</v>
          </cell>
          <cell r="I1902">
            <v>0.96396984024610022</v>
          </cell>
          <cell r="AX1902">
            <v>7163</v>
          </cell>
          <cell r="AZ1902">
            <v>0.96396984024610022</v>
          </cell>
        </row>
        <row r="1903">
          <cell r="G1903">
            <v>7166</v>
          </cell>
          <cell r="I1903">
            <v>0.964405107873891</v>
          </cell>
          <cell r="AX1903">
            <v>7166</v>
          </cell>
          <cell r="AZ1903">
            <v>0.964405107873891</v>
          </cell>
        </row>
        <row r="1904">
          <cell r="G1904">
            <v>7195</v>
          </cell>
          <cell r="I1904">
            <v>0.96472240677525989</v>
          </cell>
          <cell r="AX1904">
            <v>7195</v>
          </cell>
          <cell r="AZ1904">
            <v>0.96472240677525989</v>
          </cell>
        </row>
        <row r="1905">
          <cell r="G1905">
            <v>7202</v>
          </cell>
          <cell r="I1905">
            <v>0.96521556248254303</v>
          </cell>
          <cell r="AX1905">
            <v>7202</v>
          </cell>
          <cell r="AZ1905">
            <v>0.96521556248254303</v>
          </cell>
        </row>
        <row r="1906">
          <cell r="G1906">
            <v>7205</v>
          </cell>
          <cell r="I1906">
            <v>0.96570871818982618</v>
          </cell>
          <cell r="AX1906">
            <v>7205</v>
          </cell>
          <cell r="AZ1906">
            <v>0.96570871818982618</v>
          </cell>
        </row>
        <row r="1907">
          <cell r="G1907">
            <v>7207</v>
          </cell>
          <cell r="I1907">
            <v>0.96602601709119507</v>
          </cell>
          <cell r="AX1907">
            <v>7207</v>
          </cell>
          <cell r="AZ1907">
            <v>0.96602601709119507</v>
          </cell>
        </row>
        <row r="1908">
          <cell r="G1908">
            <v>7211</v>
          </cell>
          <cell r="I1908">
            <v>0.96634331599256396</v>
          </cell>
          <cell r="AX1908">
            <v>7211</v>
          </cell>
          <cell r="AZ1908">
            <v>0.96634331599256396</v>
          </cell>
        </row>
        <row r="1909">
          <cell r="G1909">
            <v>7405</v>
          </cell>
          <cell r="I1909">
            <v>0.96657764126346857</v>
          </cell>
          <cell r="AX1909">
            <v>7405</v>
          </cell>
          <cell r="AZ1909">
            <v>0.96657764126346857</v>
          </cell>
        </row>
        <row r="1910">
          <cell r="G1910">
            <v>7408</v>
          </cell>
          <cell r="I1910">
            <v>0.96687054247815951</v>
          </cell>
          <cell r="AX1910">
            <v>7408</v>
          </cell>
          <cell r="AZ1910">
            <v>0.96687054247815951</v>
          </cell>
        </row>
        <row r="1911">
          <cell r="G1911">
            <v>7410</v>
          </cell>
          <cell r="I1911">
            <v>0.96724568646750242</v>
          </cell>
          <cell r="AX1911">
            <v>7410</v>
          </cell>
          <cell r="AZ1911">
            <v>0.96724568646750242</v>
          </cell>
        </row>
        <row r="1912">
          <cell r="G1912">
            <v>7414</v>
          </cell>
          <cell r="I1912">
            <v>0.9675854484372225</v>
          </cell>
          <cell r="AX1912">
            <v>7414</v>
          </cell>
          <cell r="AZ1912">
            <v>0.9675854484372225</v>
          </cell>
        </row>
        <row r="1913">
          <cell r="G1913">
            <v>7422</v>
          </cell>
          <cell r="I1913">
            <v>0.96790395110110594</v>
          </cell>
          <cell r="AX1913">
            <v>7422</v>
          </cell>
          <cell r="AZ1913">
            <v>0.96790395110110594</v>
          </cell>
        </row>
        <row r="1914">
          <cell r="G1914">
            <v>7426</v>
          </cell>
          <cell r="I1914">
            <v>0.96813827637201055</v>
          </cell>
          <cell r="AX1914">
            <v>7426</v>
          </cell>
          <cell r="AZ1914">
            <v>0.96813827637201055</v>
          </cell>
        </row>
        <row r="1915">
          <cell r="G1915">
            <v>7429</v>
          </cell>
          <cell r="I1915">
            <v>0.96839308710142102</v>
          </cell>
          <cell r="AX1915">
            <v>7429</v>
          </cell>
          <cell r="AZ1915">
            <v>0.96839308710142102</v>
          </cell>
        </row>
        <row r="1916">
          <cell r="G1916">
            <v>7505</v>
          </cell>
          <cell r="I1916">
            <v>0.96885397767416348</v>
          </cell>
          <cell r="AX1916">
            <v>7505</v>
          </cell>
          <cell r="AZ1916">
            <v>0.96885397767416348</v>
          </cell>
        </row>
        <row r="1917">
          <cell r="G1917">
            <v>7511</v>
          </cell>
          <cell r="I1917">
            <v>0.96931486824690594</v>
          </cell>
          <cell r="AX1917">
            <v>7511</v>
          </cell>
          <cell r="AZ1917">
            <v>0.96931486824690594</v>
          </cell>
        </row>
        <row r="1918">
          <cell r="G1918">
            <v>7511</v>
          </cell>
          <cell r="I1918">
            <v>0.96996864026683927</v>
          </cell>
          <cell r="AX1918">
            <v>7511</v>
          </cell>
          <cell r="AZ1918">
            <v>0.96996864026683927</v>
          </cell>
        </row>
        <row r="1919">
          <cell r="G1919">
            <v>7511</v>
          </cell>
          <cell r="I1919">
            <v>0.97025775822791316</v>
          </cell>
          <cell r="AX1919">
            <v>7511</v>
          </cell>
          <cell r="AZ1919">
            <v>0.97025775822791316</v>
          </cell>
        </row>
        <row r="1920">
          <cell r="G1920">
            <v>7516</v>
          </cell>
          <cell r="I1920">
            <v>0.97114925184870271</v>
          </cell>
          <cell r="AX1920">
            <v>7516</v>
          </cell>
          <cell r="AZ1920">
            <v>0.97114925184870271</v>
          </cell>
        </row>
        <row r="1921">
          <cell r="G1921">
            <v>7516</v>
          </cell>
          <cell r="I1921">
            <v>0.97163531395545388</v>
          </cell>
          <cell r="AX1921">
            <v>7516</v>
          </cell>
          <cell r="AZ1921">
            <v>0.97163531395545388</v>
          </cell>
        </row>
        <row r="1922">
          <cell r="G1922">
            <v>7517</v>
          </cell>
          <cell r="I1922">
            <v>0.97228908597538721</v>
          </cell>
          <cell r="AX1922">
            <v>7517</v>
          </cell>
          <cell r="AZ1922">
            <v>0.97228908597538721</v>
          </cell>
        </row>
        <row r="1923">
          <cell r="G1923">
            <v>7518</v>
          </cell>
          <cell r="I1923">
            <v>0.97290360673904386</v>
          </cell>
          <cell r="AX1923">
            <v>7518</v>
          </cell>
          <cell r="AZ1923">
            <v>0.97290360673904386</v>
          </cell>
        </row>
        <row r="1924">
          <cell r="G1924">
            <v>7520</v>
          </cell>
          <cell r="I1924">
            <v>0.97358214187356129</v>
          </cell>
          <cell r="AX1924">
            <v>7520</v>
          </cell>
          <cell r="AZ1924">
            <v>0.97358214187356129</v>
          </cell>
        </row>
        <row r="1925">
          <cell r="G1925">
            <v>7520</v>
          </cell>
          <cell r="I1925">
            <v>0.97387125983463518</v>
          </cell>
          <cell r="AX1925">
            <v>7520</v>
          </cell>
          <cell r="AZ1925">
            <v>0.97387125983463518</v>
          </cell>
        </row>
        <row r="1926">
          <cell r="G1926">
            <v>7521</v>
          </cell>
          <cell r="I1926">
            <v>0.97435732194138636</v>
          </cell>
          <cell r="AX1926">
            <v>7521</v>
          </cell>
          <cell r="AZ1926">
            <v>0.97435732194138636</v>
          </cell>
        </row>
        <row r="1927">
          <cell r="G1927">
            <v>7525</v>
          </cell>
          <cell r="I1927">
            <v>0.97543071267642179</v>
          </cell>
          <cell r="AX1927">
            <v>7525</v>
          </cell>
          <cell r="AZ1927">
            <v>0.97543071267642179</v>
          </cell>
        </row>
        <row r="1928">
          <cell r="G1928">
            <v>7525</v>
          </cell>
          <cell r="I1928">
            <v>0.97604362125813937</v>
          </cell>
          <cell r="AX1928">
            <v>7525</v>
          </cell>
          <cell r="AZ1928">
            <v>0.97604362125813937</v>
          </cell>
        </row>
        <row r="1929">
          <cell r="G1929">
            <v>7527</v>
          </cell>
          <cell r="I1929">
            <v>0.97685100197322761</v>
          </cell>
          <cell r="AX1929">
            <v>7527</v>
          </cell>
          <cell r="AZ1929">
            <v>0.97685100197322761</v>
          </cell>
        </row>
        <row r="1930">
          <cell r="G1930">
            <v>7527</v>
          </cell>
          <cell r="I1930">
            <v>0.97752777445549166</v>
          </cell>
          <cell r="AX1930">
            <v>7527</v>
          </cell>
          <cell r="AZ1930">
            <v>0.97752777445549166</v>
          </cell>
        </row>
        <row r="1931">
          <cell r="G1931">
            <v>7527</v>
          </cell>
          <cell r="I1931">
            <v>0.97810403276779423</v>
          </cell>
          <cell r="AX1931">
            <v>7527</v>
          </cell>
          <cell r="AZ1931">
            <v>0.97810403276779423</v>
          </cell>
        </row>
        <row r="1932">
          <cell r="G1932">
            <v>7529</v>
          </cell>
          <cell r="I1932">
            <v>0.97871694134951182</v>
          </cell>
          <cell r="AX1932">
            <v>7529</v>
          </cell>
          <cell r="AZ1932">
            <v>0.97871694134951182</v>
          </cell>
        </row>
        <row r="1933">
          <cell r="G1933">
            <v>7529</v>
          </cell>
          <cell r="I1933">
            <v>0.97929319966181438</v>
          </cell>
          <cell r="AX1933">
            <v>7529</v>
          </cell>
          <cell r="AZ1933">
            <v>0.97929319966181438</v>
          </cell>
        </row>
        <row r="1934">
          <cell r="G1934">
            <v>7530</v>
          </cell>
          <cell r="I1934">
            <v>0.97994697168174771</v>
          </cell>
          <cell r="AX1934">
            <v>7530</v>
          </cell>
          <cell r="AZ1934">
            <v>0.97994697168174771</v>
          </cell>
        </row>
        <row r="1935">
          <cell r="G1935">
            <v>7530</v>
          </cell>
          <cell r="I1935">
            <v>0.98023608964282161</v>
          </cell>
          <cell r="AX1935">
            <v>7530</v>
          </cell>
          <cell r="AZ1935">
            <v>0.98023608964282161</v>
          </cell>
        </row>
        <row r="1936">
          <cell r="G1936">
            <v>7533</v>
          </cell>
          <cell r="I1936">
            <v>0.98104347035790984</v>
          </cell>
          <cell r="AX1936">
            <v>7533</v>
          </cell>
          <cell r="AZ1936">
            <v>0.98104347035790984</v>
          </cell>
        </row>
        <row r="1937">
          <cell r="G1937">
            <v>7540</v>
          </cell>
          <cell r="I1937">
            <v>0.98152953246466101</v>
          </cell>
          <cell r="AX1937">
            <v>7540</v>
          </cell>
          <cell r="AZ1937">
            <v>0.98152953246466101</v>
          </cell>
        </row>
        <row r="1938">
          <cell r="G1938">
            <v>7540</v>
          </cell>
          <cell r="I1938">
            <v>0.98181865042573491</v>
          </cell>
          <cell r="AX1938">
            <v>7540</v>
          </cell>
          <cell r="AZ1938">
            <v>0.98181865042573491</v>
          </cell>
        </row>
        <row r="1939">
          <cell r="G1939">
            <v>7556</v>
          </cell>
          <cell r="I1939">
            <v>0.98227193149972492</v>
          </cell>
          <cell r="AX1939">
            <v>7556</v>
          </cell>
          <cell r="AZ1939">
            <v>0.98227193149972492</v>
          </cell>
        </row>
        <row r="1940">
          <cell r="G1940">
            <v>7558</v>
          </cell>
          <cell r="I1940">
            <v>0.98261186543551848</v>
          </cell>
          <cell r="AX1940">
            <v>7558</v>
          </cell>
          <cell r="AZ1940">
            <v>0.98261186543551848</v>
          </cell>
        </row>
        <row r="1941">
          <cell r="G1941">
            <v>7559</v>
          </cell>
          <cell r="I1941">
            <v>0.98306514650950849</v>
          </cell>
          <cell r="AX1941">
            <v>7559</v>
          </cell>
          <cell r="AZ1941">
            <v>0.98306514650950849</v>
          </cell>
        </row>
        <row r="1942">
          <cell r="G1942">
            <v>7564</v>
          </cell>
          <cell r="I1942">
            <v>0.98330776914345952</v>
          </cell>
          <cell r="AX1942">
            <v>7564</v>
          </cell>
          <cell r="AZ1942">
            <v>0.98330776914345952</v>
          </cell>
        </row>
        <row r="1943">
          <cell r="G1943">
            <v>7566</v>
          </cell>
          <cell r="I1943">
            <v>0.98368312809039427</v>
          </cell>
          <cell r="AX1943">
            <v>7566</v>
          </cell>
          <cell r="AZ1943">
            <v>0.98368312809039427</v>
          </cell>
        </row>
        <row r="1944">
          <cell r="G1944">
            <v>7566</v>
          </cell>
          <cell r="I1944">
            <v>0.98402306202618783</v>
          </cell>
          <cell r="AX1944">
            <v>7566</v>
          </cell>
          <cell r="AZ1944">
            <v>0.98402306202618783</v>
          </cell>
        </row>
        <row r="1945">
          <cell r="G1945">
            <v>7568</v>
          </cell>
          <cell r="I1945">
            <v>0.98447634310017784</v>
          </cell>
          <cell r="AX1945">
            <v>7568</v>
          </cell>
          <cell r="AZ1945">
            <v>0.98447634310017784</v>
          </cell>
        </row>
        <row r="1946">
          <cell r="G1946">
            <v>7569</v>
          </cell>
          <cell r="I1946">
            <v>0.98471896573412887</v>
          </cell>
          <cell r="AX1946">
            <v>7569</v>
          </cell>
          <cell r="AZ1946">
            <v>0.98471896573412887</v>
          </cell>
        </row>
        <row r="1947">
          <cell r="G1947">
            <v>7571</v>
          </cell>
          <cell r="I1947">
            <v>0.98517224680811888</v>
          </cell>
          <cell r="AX1947">
            <v>7571</v>
          </cell>
          <cell r="AZ1947">
            <v>0.98517224680811888</v>
          </cell>
        </row>
        <row r="1948">
          <cell r="G1948">
            <v>7572</v>
          </cell>
          <cell r="I1948">
            <v>0.98551218074391245</v>
          </cell>
          <cell r="AX1948">
            <v>7572</v>
          </cell>
          <cell r="AZ1948">
            <v>0.98551218074391245</v>
          </cell>
        </row>
        <row r="1949">
          <cell r="G1949">
            <v>7573</v>
          </cell>
          <cell r="I1949">
            <v>0.98596546181790246</v>
          </cell>
          <cell r="AX1949">
            <v>7573</v>
          </cell>
          <cell r="AZ1949">
            <v>0.98596546181790246</v>
          </cell>
        </row>
        <row r="1950">
          <cell r="G1950">
            <v>7573</v>
          </cell>
          <cell r="I1950">
            <v>0.98628899448943586</v>
          </cell>
          <cell r="AX1950">
            <v>7573</v>
          </cell>
          <cell r="AZ1950">
            <v>0.98628899448943586</v>
          </cell>
        </row>
        <row r="1951">
          <cell r="G1951">
            <v>7574</v>
          </cell>
          <cell r="I1951">
            <v>0.98662892842522942</v>
          </cell>
          <cell r="AX1951">
            <v>7574</v>
          </cell>
          <cell r="AZ1951">
            <v>0.98662892842522942</v>
          </cell>
        </row>
        <row r="1952">
          <cell r="G1952">
            <v>7574</v>
          </cell>
          <cell r="I1952">
            <v>0.98696886236102299</v>
          </cell>
          <cell r="AX1952">
            <v>7574</v>
          </cell>
          <cell r="AZ1952">
            <v>0.98696886236102299</v>
          </cell>
        </row>
        <row r="1953">
          <cell r="G1953">
            <v>7576</v>
          </cell>
          <cell r="I1953">
            <v>0.98742078920218423</v>
          </cell>
          <cell r="AX1953">
            <v>7576</v>
          </cell>
          <cell r="AZ1953">
            <v>0.98742078920218423</v>
          </cell>
        </row>
        <row r="1954">
          <cell r="G1954">
            <v>7578</v>
          </cell>
          <cell r="I1954">
            <v>0.98779614814911898</v>
          </cell>
          <cell r="AX1954">
            <v>7578</v>
          </cell>
          <cell r="AZ1954">
            <v>0.98779614814911898</v>
          </cell>
        </row>
        <row r="1955">
          <cell r="G1955">
            <v>7578</v>
          </cell>
          <cell r="I1955">
            <v>0.98813608208491255</v>
          </cell>
          <cell r="AX1955">
            <v>7578</v>
          </cell>
          <cell r="AZ1955">
            <v>0.98813608208491255</v>
          </cell>
        </row>
        <row r="1956">
          <cell r="G1956">
            <v>7579</v>
          </cell>
          <cell r="I1956">
            <v>0.98847601602070612</v>
          </cell>
          <cell r="AX1956">
            <v>7579</v>
          </cell>
          <cell r="AZ1956">
            <v>0.98847601602070612</v>
          </cell>
        </row>
        <row r="1957">
          <cell r="G1957">
            <v>7579</v>
          </cell>
          <cell r="I1957">
            <v>0.98871863865465714</v>
          </cell>
          <cell r="AX1957">
            <v>7579</v>
          </cell>
          <cell r="AZ1957">
            <v>0.98871863865465714</v>
          </cell>
        </row>
        <row r="1958">
          <cell r="G1958">
            <v>7581</v>
          </cell>
          <cell r="I1958">
            <v>0.98897359985438194</v>
          </cell>
          <cell r="AX1958">
            <v>7581</v>
          </cell>
          <cell r="AZ1958">
            <v>0.98897359985438194</v>
          </cell>
        </row>
        <row r="1959">
          <cell r="G1959">
            <v>7582</v>
          </cell>
          <cell r="I1959">
            <v>0.98942688092837194</v>
          </cell>
          <cell r="AX1959">
            <v>7582</v>
          </cell>
          <cell r="AZ1959">
            <v>0.98942688092837194</v>
          </cell>
        </row>
        <row r="1960">
          <cell r="G1960">
            <v>7587</v>
          </cell>
          <cell r="I1960">
            <v>0.98969478257512766</v>
          </cell>
          <cell r="AX1960">
            <v>7587</v>
          </cell>
          <cell r="AZ1960">
            <v>0.98969478257512766</v>
          </cell>
        </row>
        <row r="1961">
          <cell r="G1961">
            <v>7588</v>
          </cell>
          <cell r="I1961">
            <v>0.98993740520907869</v>
          </cell>
          <cell r="AX1961">
            <v>7588</v>
          </cell>
          <cell r="AZ1961">
            <v>0.98993740520907869</v>
          </cell>
        </row>
        <row r="1962">
          <cell r="G1962">
            <v>7588</v>
          </cell>
          <cell r="I1962">
            <v>0.99025590787296214</v>
          </cell>
          <cell r="AX1962">
            <v>7588</v>
          </cell>
          <cell r="AZ1962">
            <v>0.99025590787296214</v>
          </cell>
        </row>
        <row r="1963">
          <cell r="G1963">
            <v>7591</v>
          </cell>
          <cell r="I1963">
            <v>0.99059584180875571</v>
          </cell>
          <cell r="AX1963">
            <v>7591</v>
          </cell>
          <cell r="AZ1963">
            <v>0.99059584180875571</v>
          </cell>
        </row>
        <row r="1964">
          <cell r="G1964">
            <v>7603</v>
          </cell>
          <cell r="I1964">
            <v>0.99094753392482493</v>
          </cell>
          <cell r="AX1964">
            <v>7603</v>
          </cell>
          <cell r="AZ1964">
            <v>0.99094753392482493</v>
          </cell>
        </row>
        <row r="1965">
          <cell r="G1965">
            <v>7609</v>
          </cell>
          <cell r="I1965">
            <v>0.99176450174851083</v>
          </cell>
          <cell r="AX1965">
            <v>7609</v>
          </cell>
          <cell r="AZ1965">
            <v>0.99176450174851083</v>
          </cell>
        </row>
        <row r="1966">
          <cell r="G1966">
            <v>7612</v>
          </cell>
          <cell r="I1966">
            <v>0.99208300441239428</v>
          </cell>
          <cell r="AX1966">
            <v>7612</v>
          </cell>
          <cell r="AZ1966">
            <v>0.99208300441239428</v>
          </cell>
        </row>
        <row r="1967">
          <cell r="G1967">
            <v>7620</v>
          </cell>
          <cell r="I1967">
            <v>0.99269752517605092</v>
          </cell>
          <cell r="AX1967">
            <v>7620</v>
          </cell>
          <cell r="AZ1967">
            <v>0.99269752517605092</v>
          </cell>
        </row>
        <row r="1968">
          <cell r="G1968">
            <v>7797</v>
          </cell>
          <cell r="I1968">
            <v>0.99351690052476582</v>
          </cell>
          <cell r="AX1968">
            <v>7797</v>
          </cell>
          <cell r="AZ1968">
            <v>0.99351690052476582</v>
          </cell>
        </row>
        <row r="1969">
          <cell r="G1969">
            <v>7804</v>
          </cell>
          <cell r="I1969">
            <v>0.99433627587348072</v>
          </cell>
          <cell r="AX1969">
            <v>7804</v>
          </cell>
          <cell r="AZ1969">
            <v>0.99433627587348072</v>
          </cell>
        </row>
        <row r="1970">
          <cell r="G1970">
            <v>7808</v>
          </cell>
          <cell r="I1970">
            <v>0.99515565122219563</v>
          </cell>
          <cell r="AX1970">
            <v>7808</v>
          </cell>
          <cell r="AZ1970">
            <v>0.99515565122219563</v>
          </cell>
        </row>
        <row r="1971">
          <cell r="G1971">
            <v>7921</v>
          </cell>
          <cell r="I1971">
            <v>0.99544476918326952</v>
          </cell>
          <cell r="AX1971">
            <v>7921</v>
          </cell>
          <cell r="AZ1971">
            <v>0.99544476918326952</v>
          </cell>
        </row>
        <row r="1972">
          <cell r="G1972">
            <v>7925</v>
          </cell>
          <cell r="I1972">
            <v>0.99573388714434341</v>
          </cell>
          <cell r="AX1972">
            <v>7925</v>
          </cell>
          <cell r="AZ1972">
            <v>0.99573388714434341</v>
          </cell>
        </row>
        <row r="1973">
          <cell r="G1973">
            <v>7987</v>
          </cell>
          <cell r="I1973">
            <v>0.99597650977829444</v>
          </cell>
          <cell r="AX1973">
            <v>7987</v>
          </cell>
          <cell r="AZ1973">
            <v>0.99597650977829444</v>
          </cell>
        </row>
        <row r="1974">
          <cell r="G1974">
            <v>7990</v>
          </cell>
          <cell r="I1974">
            <v>0.99621913241224547</v>
          </cell>
          <cell r="AX1974">
            <v>7990</v>
          </cell>
          <cell r="AZ1974">
            <v>0.99621913241224547</v>
          </cell>
        </row>
        <row r="1975">
          <cell r="G1975">
            <v>7992</v>
          </cell>
          <cell r="I1975">
            <v>0.99658309860681082</v>
          </cell>
          <cell r="AX1975">
            <v>7992</v>
          </cell>
          <cell r="AZ1975">
            <v>0.99658309860681082</v>
          </cell>
        </row>
        <row r="1976">
          <cell r="G1976">
            <v>7992</v>
          </cell>
          <cell r="I1976">
            <v>0.99682572124076185</v>
          </cell>
          <cell r="AX1976">
            <v>7992</v>
          </cell>
          <cell r="AZ1976">
            <v>0.99682572124076185</v>
          </cell>
        </row>
        <row r="1977">
          <cell r="G1977">
            <v>8104</v>
          </cell>
          <cell r="I1977">
            <v>0.99706834387471288</v>
          </cell>
          <cell r="AX1977">
            <v>8104</v>
          </cell>
          <cell r="AZ1977">
            <v>0.99706834387471288</v>
          </cell>
        </row>
        <row r="1978">
          <cell r="G1978">
            <v>8114</v>
          </cell>
          <cell r="I1978">
            <v>0.99731096650866391</v>
          </cell>
          <cell r="AX1978">
            <v>8114</v>
          </cell>
          <cell r="AZ1978">
            <v>0.99731096650866391</v>
          </cell>
        </row>
        <row r="1979">
          <cell r="G1979">
            <v>8115</v>
          </cell>
          <cell r="I1979">
            <v>0.99765090044445748</v>
          </cell>
          <cell r="AX1979">
            <v>8115</v>
          </cell>
          <cell r="AZ1979">
            <v>0.99765090044445748</v>
          </cell>
        </row>
        <row r="1980">
          <cell r="G1980">
            <v>8120</v>
          </cell>
          <cell r="I1980">
            <v>0.99789352307840851</v>
          </cell>
          <cell r="AX1980">
            <v>8120</v>
          </cell>
          <cell r="AZ1980">
            <v>0.99789352307840851</v>
          </cell>
        </row>
        <row r="1981">
          <cell r="G1981">
            <v>8122</v>
          </cell>
          <cell r="I1981">
            <v>0.99813614571235953</v>
          </cell>
          <cell r="AX1981">
            <v>8122</v>
          </cell>
          <cell r="AZ1981">
            <v>0.99813614571235953</v>
          </cell>
        </row>
        <row r="1982">
          <cell r="G1982">
            <v>10030</v>
          </cell>
          <cell r="I1982">
            <v>0.99833597028976795</v>
          </cell>
          <cell r="AX1982">
            <v>10030</v>
          </cell>
          <cell r="AZ1982">
            <v>0.99833597028976795</v>
          </cell>
        </row>
        <row r="1983">
          <cell r="G1983">
            <v>10035</v>
          </cell>
          <cell r="I1983">
            <v>0.9984562175666637</v>
          </cell>
          <cell r="AX1983">
            <v>10035</v>
          </cell>
          <cell r="AZ1983">
            <v>0.9984562175666637</v>
          </cell>
        </row>
        <row r="1984">
          <cell r="G1984">
            <v>10039</v>
          </cell>
          <cell r="I1984">
            <v>0.99860653741066296</v>
          </cell>
          <cell r="AX1984">
            <v>10039</v>
          </cell>
          <cell r="AZ1984">
            <v>0.99860653741066296</v>
          </cell>
        </row>
        <row r="1985">
          <cell r="G1985">
            <v>10040</v>
          </cell>
          <cell r="I1985">
            <v>0.99872678468755871</v>
          </cell>
          <cell r="AX1985">
            <v>10040</v>
          </cell>
          <cell r="AZ1985">
            <v>0.99872678468755871</v>
          </cell>
        </row>
        <row r="1986">
          <cell r="G1986">
            <v>10043</v>
          </cell>
          <cell r="I1986">
            <v>0.99884703196445446</v>
          </cell>
          <cell r="AX1986">
            <v>10043</v>
          </cell>
          <cell r="AZ1986">
            <v>0.99884703196445446</v>
          </cell>
        </row>
        <row r="1987">
          <cell r="G1987">
            <v>10045</v>
          </cell>
          <cell r="I1987">
            <v>0.9989672792413502</v>
          </cell>
          <cell r="AX1987">
            <v>10045</v>
          </cell>
          <cell r="AZ1987">
            <v>0.9989672792413502</v>
          </cell>
        </row>
        <row r="1988">
          <cell r="G1988">
            <v>10047</v>
          </cell>
          <cell r="I1988">
            <v>0.99908752651824595</v>
          </cell>
          <cell r="AX1988">
            <v>10047</v>
          </cell>
          <cell r="AZ1988">
            <v>0.99908752651824595</v>
          </cell>
        </row>
        <row r="1989">
          <cell r="G1989">
            <v>10048</v>
          </cell>
          <cell r="I1989">
            <v>0.9992077737951417</v>
          </cell>
          <cell r="AX1989">
            <v>10048</v>
          </cell>
          <cell r="AZ1989">
            <v>0.9992077737951417</v>
          </cell>
        </row>
        <row r="1990">
          <cell r="G1990">
            <v>10050</v>
          </cell>
          <cell r="I1990">
            <v>0.99934053160388459</v>
          </cell>
          <cell r="AX1990">
            <v>10050</v>
          </cell>
          <cell r="AZ1990">
            <v>0.99934053160388459</v>
          </cell>
        </row>
        <row r="1991">
          <cell r="G1991">
            <v>10052</v>
          </cell>
          <cell r="I1991">
            <v>0.99950650036057243</v>
          </cell>
          <cell r="AX1991">
            <v>10052</v>
          </cell>
          <cell r="AZ1991">
            <v>0.99950650036057243</v>
          </cell>
        </row>
        <row r="1992">
          <cell r="G1992">
            <v>10053</v>
          </cell>
          <cell r="I1992">
            <v>0.99962674763746817</v>
          </cell>
          <cell r="AX1992">
            <v>10053</v>
          </cell>
          <cell r="AZ1992">
            <v>0.99962674763746817</v>
          </cell>
        </row>
        <row r="1993">
          <cell r="G1993">
            <v>10056</v>
          </cell>
          <cell r="I1993">
            <v>0.99974699491436392</v>
          </cell>
          <cell r="AX1993">
            <v>10056</v>
          </cell>
          <cell r="AZ1993">
            <v>0.99974699491436392</v>
          </cell>
        </row>
        <row r="1994">
          <cell r="G1994">
            <v>10057</v>
          </cell>
          <cell r="I1994">
            <v>0.99986724219125966</v>
          </cell>
          <cell r="AX1994">
            <v>10057</v>
          </cell>
          <cell r="AZ1994">
            <v>0.99986724219125966</v>
          </cell>
        </row>
        <row r="1995">
          <cell r="G1995">
            <v>10059</v>
          </cell>
          <cell r="I1995">
            <v>1.0000000000000027</v>
          </cell>
          <cell r="AX1995">
            <v>10059</v>
          </cell>
          <cell r="AZ1995">
            <v>1.0000000000000027</v>
          </cell>
        </row>
      </sheetData>
      <sheetData sheetId="13">
        <row r="4">
          <cell r="U4">
            <v>1</v>
          </cell>
          <cell r="V4">
            <v>30</v>
          </cell>
          <cell r="Y4">
            <v>1</v>
          </cell>
          <cell r="Z4">
            <v>1</v>
          </cell>
        </row>
        <row r="5">
          <cell r="S5">
            <v>1</v>
          </cell>
          <cell r="U5">
            <v>2</v>
          </cell>
          <cell r="V5">
            <v>30</v>
          </cell>
          <cell r="Y5">
            <v>2</v>
          </cell>
          <cell r="Z5">
            <v>2</v>
          </cell>
        </row>
        <row r="6">
          <cell r="U6">
            <v>3</v>
          </cell>
          <cell r="V6">
            <v>30</v>
          </cell>
          <cell r="Y6">
            <v>3</v>
          </cell>
          <cell r="Z6">
            <v>5</v>
          </cell>
        </row>
        <row r="7">
          <cell r="D7">
            <v>1001</v>
          </cell>
          <cell r="U7">
            <v>4</v>
          </cell>
          <cell r="V7">
            <v>30</v>
          </cell>
          <cell r="Y7">
            <v>4</v>
          </cell>
          <cell r="Z7">
            <v>19</v>
          </cell>
        </row>
        <row r="8">
          <cell r="D8">
            <v>1</v>
          </cell>
          <cell r="S8">
            <v>7</v>
          </cell>
          <cell r="U8">
            <v>5</v>
          </cell>
          <cell r="V8">
            <v>26</v>
          </cell>
          <cell r="Y8">
            <v>5</v>
          </cell>
          <cell r="Z8">
            <v>20</v>
          </cell>
        </row>
        <row r="9">
          <cell r="U9">
            <v>6</v>
          </cell>
          <cell r="V9">
            <v>21</v>
          </cell>
          <cell r="Y9">
            <v>6</v>
          </cell>
          <cell r="Z9">
            <v>8</v>
          </cell>
        </row>
        <row r="10">
          <cell r="D10">
            <v>0.12720288565634427</v>
          </cell>
          <cell r="U10">
            <v>7</v>
          </cell>
          <cell r="V10">
            <v>16</v>
          </cell>
          <cell r="Y10">
            <v>96</v>
          </cell>
          <cell r="Z10">
            <v>8</v>
          </cell>
        </row>
        <row r="11">
          <cell r="D11">
            <v>0.1024505928853755</v>
          </cell>
          <cell r="S11">
            <v>1</v>
          </cell>
          <cell r="U11">
            <v>8</v>
          </cell>
          <cell r="V11">
            <v>11</v>
          </cell>
          <cell r="Y11">
            <v>99</v>
          </cell>
          <cell r="Z11">
            <v>8</v>
          </cell>
        </row>
        <row r="12">
          <cell r="D12">
            <v>12.700434240194317</v>
          </cell>
          <cell r="U12">
            <v>9</v>
          </cell>
          <cell r="V12">
            <v>8</v>
          </cell>
        </row>
        <row r="13">
          <cell r="D13">
            <v>11.97085798076442</v>
          </cell>
          <cell r="S13">
            <v>8</v>
          </cell>
          <cell r="U13">
            <v>10</v>
          </cell>
          <cell r="V13">
            <v>4</v>
          </cell>
        </row>
        <row r="14">
          <cell r="U14">
            <v>11</v>
          </cell>
          <cell r="V14">
            <v>2</v>
          </cell>
        </row>
        <row r="15">
          <cell r="D15">
            <v>1</v>
          </cell>
          <cell r="S15">
            <v>5</v>
          </cell>
          <cell r="U15">
            <v>12</v>
          </cell>
          <cell r="V15">
            <v>1</v>
          </cell>
        </row>
        <row r="16">
          <cell r="S16">
            <v>5549</v>
          </cell>
          <cell r="U16">
            <v>13</v>
          </cell>
          <cell r="V16">
            <v>0</v>
          </cell>
        </row>
        <row r="17">
          <cell r="D17">
            <v>5</v>
          </cell>
          <cell r="S17">
            <v>2395</v>
          </cell>
          <cell r="U17">
            <v>96</v>
          </cell>
          <cell r="V17">
            <v>30</v>
          </cell>
        </row>
        <row r="18">
          <cell r="D18">
            <v>2395</v>
          </cell>
        </row>
        <row r="19">
          <cell r="D19">
            <v>5549</v>
          </cell>
          <cell r="S19">
            <v>98.593000000000004</v>
          </cell>
        </row>
        <row r="21">
          <cell r="D21">
            <v>1</v>
          </cell>
          <cell r="R21">
            <v>1.1383399209486167</v>
          </cell>
        </row>
        <row r="23">
          <cell r="D23">
            <v>98.593000000000004</v>
          </cell>
        </row>
        <row r="24">
          <cell r="D24">
            <v>2378.1428571428573</v>
          </cell>
        </row>
        <row r="26">
          <cell r="D26" t="b">
            <v>1</v>
          </cell>
        </row>
        <row r="28">
          <cell r="D28">
            <v>8</v>
          </cell>
          <cell r="H28">
            <v>46520804</v>
          </cell>
          <cell r="N28" t="str">
            <v>(index)</v>
          </cell>
          <cell r="O28" t="str">
            <v>(kBtu)</v>
          </cell>
          <cell r="P28" t="str">
            <v>(kBtu)</v>
          </cell>
          <cell r="Q28" t="str">
            <v>$/kWh</v>
          </cell>
          <cell r="R28" t="str">
            <v>$/kBtu</v>
          </cell>
          <cell r="S28" t="str">
            <v>$/kWh</v>
          </cell>
          <cell r="T28" t="str">
            <v>$/kBtu</v>
          </cell>
        </row>
        <row r="29">
          <cell r="L29">
            <v>1</v>
          </cell>
          <cell r="V29">
            <v>5978</v>
          </cell>
        </row>
        <row r="30">
          <cell r="L30">
            <v>1</v>
          </cell>
          <cell r="V30">
            <v>5053</v>
          </cell>
        </row>
        <row r="31">
          <cell r="D31">
            <v>1</v>
          </cell>
          <cell r="L31">
            <v>1</v>
          </cell>
          <cell r="V31">
            <v>5053</v>
          </cell>
        </row>
        <row r="32">
          <cell r="L32">
            <v>1</v>
          </cell>
          <cell r="V32">
            <v>5053</v>
          </cell>
        </row>
        <row r="33">
          <cell r="L33">
            <v>1</v>
          </cell>
          <cell r="V33">
            <v>5914</v>
          </cell>
        </row>
        <row r="34">
          <cell r="L34">
            <v>1</v>
          </cell>
          <cell r="V34">
            <v>5053</v>
          </cell>
        </row>
        <row r="35">
          <cell r="L35">
            <v>1</v>
          </cell>
          <cell r="V35">
            <v>5549</v>
          </cell>
        </row>
        <row r="36">
          <cell r="L36">
            <v>1</v>
          </cell>
          <cell r="V36">
            <v>5549</v>
          </cell>
        </row>
        <row r="37">
          <cell r="L37">
            <v>1</v>
          </cell>
          <cell r="V37">
            <v>5872</v>
          </cell>
        </row>
        <row r="38">
          <cell r="L38">
            <v>1</v>
          </cell>
          <cell r="V38">
            <v>5312</v>
          </cell>
        </row>
        <row r="39">
          <cell r="L39">
            <v>1</v>
          </cell>
          <cell r="V39">
            <v>5312</v>
          </cell>
        </row>
        <row r="40">
          <cell r="L40">
            <v>1</v>
          </cell>
          <cell r="V40">
            <v>5312</v>
          </cell>
        </row>
        <row r="41">
          <cell r="L41">
            <v>1</v>
          </cell>
          <cell r="V41">
            <v>5247</v>
          </cell>
        </row>
        <row r="42">
          <cell r="L42">
            <v>1</v>
          </cell>
          <cell r="V42">
            <v>5053</v>
          </cell>
        </row>
        <row r="43">
          <cell r="L43">
            <v>1</v>
          </cell>
          <cell r="V43">
            <v>5247</v>
          </cell>
        </row>
        <row r="44">
          <cell r="L44">
            <v>1</v>
          </cell>
          <cell r="V44">
            <v>5312</v>
          </cell>
        </row>
        <row r="45">
          <cell r="L45">
            <v>1</v>
          </cell>
          <cell r="V45">
            <v>5312</v>
          </cell>
        </row>
        <row r="46">
          <cell r="L46">
            <v>1</v>
          </cell>
          <cell r="V46">
            <v>5914</v>
          </cell>
        </row>
        <row r="47">
          <cell r="L47">
            <v>1</v>
          </cell>
          <cell r="V47">
            <v>5549</v>
          </cell>
        </row>
        <row r="48">
          <cell r="L48">
            <v>1</v>
          </cell>
          <cell r="V48">
            <v>5914</v>
          </cell>
        </row>
        <row r="49">
          <cell r="L49">
            <v>1</v>
          </cell>
          <cell r="V49">
            <v>5791</v>
          </cell>
        </row>
        <row r="50">
          <cell r="L50">
            <v>1</v>
          </cell>
          <cell r="V50">
            <v>6433</v>
          </cell>
        </row>
        <row r="51">
          <cell r="L51">
            <v>1</v>
          </cell>
          <cell r="V51">
            <v>5415</v>
          </cell>
        </row>
        <row r="52">
          <cell r="L52">
            <v>1</v>
          </cell>
          <cell r="V52">
            <v>5053</v>
          </cell>
        </row>
        <row r="53">
          <cell r="L53">
            <v>1</v>
          </cell>
          <cell r="V53">
            <v>5053</v>
          </cell>
        </row>
        <row r="54">
          <cell r="L54">
            <v>1</v>
          </cell>
          <cell r="V54">
            <v>5456</v>
          </cell>
        </row>
        <row r="55">
          <cell r="L55">
            <v>1</v>
          </cell>
          <cell r="V55">
            <v>5312</v>
          </cell>
        </row>
        <row r="56">
          <cell r="L56">
            <v>1</v>
          </cell>
          <cell r="V56">
            <v>5247</v>
          </cell>
        </row>
        <row r="57">
          <cell r="L57">
            <v>1</v>
          </cell>
          <cell r="V57">
            <v>5247</v>
          </cell>
        </row>
        <row r="58">
          <cell r="L58">
            <v>1</v>
          </cell>
          <cell r="V58">
            <v>5791</v>
          </cell>
        </row>
        <row r="59">
          <cell r="L59">
            <v>1</v>
          </cell>
          <cell r="V59">
            <v>5247</v>
          </cell>
        </row>
        <row r="60">
          <cell r="L60">
            <v>1</v>
          </cell>
          <cell r="V60">
            <v>5247</v>
          </cell>
        </row>
        <row r="61">
          <cell r="L61">
            <v>1</v>
          </cell>
          <cell r="V61">
            <v>5247</v>
          </cell>
        </row>
        <row r="62">
          <cell r="L62">
            <v>1</v>
          </cell>
          <cell r="V62">
            <v>5312</v>
          </cell>
        </row>
        <row r="63">
          <cell r="L63">
            <v>1</v>
          </cell>
          <cell r="V63">
            <v>5312</v>
          </cell>
        </row>
        <row r="64">
          <cell r="L64">
            <v>1</v>
          </cell>
          <cell r="V64">
            <v>6183</v>
          </cell>
        </row>
        <row r="65">
          <cell r="L65">
            <v>1</v>
          </cell>
          <cell r="V65">
            <v>5247</v>
          </cell>
        </row>
        <row r="66">
          <cell r="L66">
            <v>1</v>
          </cell>
          <cell r="V66">
            <v>5247</v>
          </cell>
        </row>
        <row r="67">
          <cell r="L67">
            <v>1</v>
          </cell>
          <cell r="V67">
            <v>5914</v>
          </cell>
        </row>
        <row r="68">
          <cell r="L68">
            <v>1</v>
          </cell>
          <cell r="V68">
            <v>5256</v>
          </cell>
        </row>
        <row r="69">
          <cell r="L69">
            <v>1</v>
          </cell>
          <cell r="V69">
            <v>5791</v>
          </cell>
        </row>
        <row r="70">
          <cell r="L70">
            <v>1</v>
          </cell>
          <cell r="V70">
            <v>6433</v>
          </cell>
        </row>
        <row r="71">
          <cell r="L71">
            <v>1</v>
          </cell>
          <cell r="V71">
            <v>5247</v>
          </cell>
        </row>
        <row r="72">
          <cell r="L72">
            <v>2</v>
          </cell>
          <cell r="V72">
            <v>5831</v>
          </cell>
        </row>
        <row r="73">
          <cell r="L73">
            <v>2</v>
          </cell>
          <cell r="V73">
            <v>5831</v>
          </cell>
        </row>
        <row r="74">
          <cell r="L74">
            <v>2</v>
          </cell>
          <cell r="V74">
            <v>4850</v>
          </cell>
        </row>
        <row r="75">
          <cell r="L75">
            <v>2</v>
          </cell>
          <cell r="V75">
            <v>4850</v>
          </cell>
        </row>
        <row r="76">
          <cell r="L76">
            <v>2</v>
          </cell>
          <cell r="V76">
            <v>4850</v>
          </cell>
        </row>
        <row r="77">
          <cell r="L77">
            <v>2</v>
          </cell>
          <cell r="V77">
            <v>4850</v>
          </cell>
        </row>
        <row r="78">
          <cell r="L78">
            <v>2</v>
          </cell>
          <cell r="V78">
            <v>4850</v>
          </cell>
        </row>
        <row r="79">
          <cell r="L79">
            <v>2</v>
          </cell>
          <cell r="V79">
            <v>4850</v>
          </cell>
        </row>
        <row r="80">
          <cell r="L80">
            <v>2</v>
          </cell>
          <cell r="V80">
            <v>5263</v>
          </cell>
        </row>
        <row r="81">
          <cell r="L81">
            <v>2</v>
          </cell>
          <cell r="V81">
            <v>5263</v>
          </cell>
        </row>
        <row r="82">
          <cell r="L82">
            <v>2</v>
          </cell>
          <cell r="V82">
            <v>4168</v>
          </cell>
        </row>
        <row r="83">
          <cell r="L83">
            <v>2</v>
          </cell>
          <cell r="V83">
            <v>5560</v>
          </cell>
        </row>
        <row r="84">
          <cell r="L84">
            <v>2</v>
          </cell>
          <cell r="V84">
            <v>4484</v>
          </cell>
        </row>
        <row r="85">
          <cell r="L85">
            <v>2</v>
          </cell>
          <cell r="V85">
            <v>4398</v>
          </cell>
        </row>
        <row r="86">
          <cell r="L86">
            <v>2</v>
          </cell>
          <cell r="V86">
            <v>6340</v>
          </cell>
        </row>
        <row r="87">
          <cell r="L87">
            <v>2</v>
          </cell>
          <cell r="V87">
            <v>4168</v>
          </cell>
        </row>
        <row r="88">
          <cell r="L88">
            <v>2</v>
          </cell>
          <cell r="V88">
            <v>4168</v>
          </cell>
        </row>
        <row r="89">
          <cell r="L89">
            <v>2</v>
          </cell>
          <cell r="V89">
            <v>4168</v>
          </cell>
        </row>
        <row r="90">
          <cell r="L90">
            <v>2</v>
          </cell>
          <cell r="V90">
            <v>4168</v>
          </cell>
        </row>
        <row r="91">
          <cell r="L91">
            <v>2</v>
          </cell>
          <cell r="V91">
            <v>4168</v>
          </cell>
        </row>
        <row r="92">
          <cell r="L92">
            <v>2</v>
          </cell>
          <cell r="V92">
            <v>5631</v>
          </cell>
        </row>
        <row r="93">
          <cell r="L93">
            <v>2</v>
          </cell>
          <cell r="V93">
            <v>4880</v>
          </cell>
        </row>
        <row r="94">
          <cell r="L94">
            <v>2</v>
          </cell>
          <cell r="V94">
            <v>5235</v>
          </cell>
        </row>
        <row r="95">
          <cell r="L95">
            <v>2</v>
          </cell>
          <cell r="V95">
            <v>5831</v>
          </cell>
        </row>
        <row r="96">
          <cell r="L96">
            <v>2</v>
          </cell>
          <cell r="V96">
            <v>5631</v>
          </cell>
        </row>
        <row r="97">
          <cell r="L97">
            <v>2</v>
          </cell>
          <cell r="V97">
            <v>5631</v>
          </cell>
        </row>
        <row r="98">
          <cell r="L98">
            <v>2</v>
          </cell>
          <cell r="V98">
            <v>4168</v>
          </cell>
        </row>
        <row r="99">
          <cell r="L99">
            <v>2</v>
          </cell>
          <cell r="V99">
            <v>5831</v>
          </cell>
        </row>
        <row r="100">
          <cell r="L100">
            <v>2</v>
          </cell>
          <cell r="V100">
            <v>5560</v>
          </cell>
        </row>
        <row r="101">
          <cell r="L101">
            <v>2</v>
          </cell>
          <cell r="V101">
            <v>4940</v>
          </cell>
        </row>
        <row r="102">
          <cell r="L102">
            <v>2</v>
          </cell>
          <cell r="V102">
            <v>4931</v>
          </cell>
        </row>
        <row r="103">
          <cell r="L103">
            <v>2</v>
          </cell>
          <cell r="V103">
            <v>5263</v>
          </cell>
        </row>
        <row r="104">
          <cell r="L104">
            <v>2</v>
          </cell>
          <cell r="V104">
            <v>4398</v>
          </cell>
        </row>
        <row r="105">
          <cell r="L105">
            <v>2</v>
          </cell>
          <cell r="V105">
            <v>4398</v>
          </cell>
        </row>
        <row r="106">
          <cell r="L106">
            <v>2</v>
          </cell>
          <cell r="V106">
            <v>4398</v>
          </cell>
        </row>
        <row r="107">
          <cell r="L107">
            <v>2</v>
          </cell>
          <cell r="V107">
            <v>4168</v>
          </cell>
        </row>
        <row r="108">
          <cell r="L108">
            <v>2</v>
          </cell>
          <cell r="V108">
            <v>4168</v>
          </cell>
        </row>
        <row r="109">
          <cell r="L109">
            <v>2</v>
          </cell>
          <cell r="V109">
            <v>5263</v>
          </cell>
        </row>
        <row r="110">
          <cell r="L110">
            <v>2</v>
          </cell>
          <cell r="V110">
            <v>5263</v>
          </cell>
        </row>
        <row r="111">
          <cell r="L111">
            <v>2</v>
          </cell>
          <cell r="V111">
            <v>4850</v>
          </cell>
        </row>
        <row r="112">
          <cell r="L112">
            <v>2</v>
          </cell>
          <cell r="V112">
            <v>5289</v>
          </cell>
        </row>
        <row r="113">
          <cell r="L113">
            <v>2</v>
          </cell>
          <cell r="V113">
            <v>5831</v>
          </cell>
        </row>
        <row r="114">
          <cell r="L114">
            <v>2</v>
          </cell>
          <cell r="V114">
            <v>5631</v>
          </cell>
        </row>
        <row r="115">
          <cell r="L115">
            <v>2</v>
          </cell>
          <cell r="V115">
            <v>5631</v>
          </cell>
        </row>
        <row r="116">
          <cell r="L116">
            <v>2</v>
          </cell>
          <cell r="V116">
            <v>4484</v>
          </cell>
        </row>
        <row r="117">
          <cell r="L117">
            <v>2</v>
          </cell>
          <cell r="V117">
            <v>4484</v>
          </cell>
        </row>
        <row r="118">
          <cell r="L118">
            <v>2</v>
          </cell>
          <cell r="V118">
            <v>4168</v>
          </cell>
        </row>
        <row r="119">
          <cell r="L119">
            <v>2</v>
          </cell>
          <cell r="V119">
            <v>5573</v>
          </cell>
        </row>
        <row r="120">
          <cell r="L120">
            <v>2</v>
          </cell>
          <cell r="V120">
            <v>5831</v>
          </cell>
        </row>
        <row r="121">
          <cell r="L121">
            <v>2</v>
          </cell>
          <cell r="V121">
            <v>5831</v>
          </cell>
        </row>
        <row r="122">
          <cell r="L122">
            <v>2</v>
          </cell>
          <cell r="V122">
            <v>5831</v>
          </cell>
        </row>
        <row r="123">
          <cell r="L123">
            <v>2</v>
          </cell>
          <cell r="V123">
            <v>5831</v>
          </cell>
        </row>
        <row r="124">
          <cell r="L124">
            <v>2</v>
          </cell>
          <cell r="V124">
            <v>4148</v>
          </cell>
        </row>
        <row r="125">
          <cell r="L125">
            <v>2</v>
          </cell>
          <cell r="V125">
            <v>4148</v>
          </cell>
        </row>
        <row r="126">
          <cell r="L126">
            <v>2</v>
          </cell>
          <cell r="V126">
            <v>4148</v>
          </cell>
        </row>
        <row r="127">
          <cell r="L127">
            <v>2</v>
          </cell>
          <cell r="V127">
            <v>4148</v>
          </cell>
        </row>
        <row r="128">
          <cell r="L128">
            <v>2</v>
          </cell>
          <cell r="V128">
            <v>5831</v>
          </cell>
        </row>
        <row r="129">
          <cell r="L129">
            <v>2</v>
          </cell>
          <cell r="V129">
            <v>4148</v>
          </cell>
        </row>
        <row r="130">
          <cell r="L130">
            <v>2</v>
          </cell>
          <cell r="V130">
            <v>5631</v>
          </cell>
        </row>
        <row r="131">
          <cell r="L131">
            <v>2</v>
          </cell>
          <cell r="V131">
            <v>5263</v>
          </cell>
        </row>
        <row r="132">
          <cell r="L132">
            <v>2</v>
          </cell>
          <cell r="V132">
            <v>5831</v>
          </cell>
        </row>
        <row r="133">
          <cell r="L133">
            <v>2</v>
          </cell>
          <cell r="V133">
            <v>5831</v>
          </cell>
        </row>
        <row r="134">
          <cell r="L134">
            <v>2</v>
          </cell>
          <cell r="V134">
            <v>5831</v>
          </cell>
        </row>
        <row r="135">
          <cell r="L135">
            <v>2</v>
          </cell>
          <cell r="V135">
            <v>5831</v>
          </cell>
        </row>
        <row r="136">
          <cell r="L136">
            <v>2</v>
          </cell>
          <cell r="V136">
            <v>5831</v>
          </cell>
        </row>
        <row r="137">
          <cell r="L137">
            <v>2</v>
          </cell>
          <cell r="V137">
            <v>5831</v>
          </cell>
        </row>
        <row r="138">
          <cell r="L138">
            <v>2</v>
          </cell>
          <cell r="V138">
            <v>4781</v>
          </cell>
        </row>
        <row r="139">
          <cell r="L139">
            <v>2</v>
          </cell>
          <cell r="V139">
            <v>4781</v>
          </cell>
        </row>
        <row r="140">
          <cell r="L140">
            <v>2</v>
          </cell>
          <cell r="V140">
            <v>4781</v>
          </cell>
        </row>
        <row r="141">
          <cell r="L141">
            <v>2</v>
          </cell>
          <cell r="V141">
            <v>5263</v>
          </cell>
        </row>
        <row r="142">
          <cell r="L142">
            <v>2</v>
          </cell>
          <cell r="V142">
            <v>5190</v>
          </cell>
        </row>
        <row r="143">
          <cell r="L143">
            <v>2</v>
          </cell>
          <cell r="V143">
            <v>5508</v>
          </cell>
        </row>
        <row r="144">
          <cell r="L144">
            <v>2</v>
          </cell>
          <cell r="V144">
            <v>5263</v>
          </cell>
        </row>
        <row r="145">
          <cell r="L145">
            <v>2</v>
          </cell>
          <cell r="V145">
            <v>5263</v>
          </cell>
        </row>
        <row r="146">
          <cell r="L146">
            <v>2</v>
          </cell>
          <cell r="V146">
            <v>5831</v>
          </cell>
        </row>
        <row r="147">
          <cell r="L147">
            <v>2</v>
          </cell>
          <cell r="V147">
            <v>4148</v>
          </cell>
        </row>
        <row r="148">
          <cell r="L148">
            <v>2</v>
          </cell>
          <cell r="V148">
            <v>4148</v>
          </cell>
        </row>
        <row r="149">
          <cell r="L149">
            <v>2</v>
          </cell>
          <cell r="V149">
            <v>4148</v>
          </cell>
        </row>
        <row r="150">
          <cell r="L150">
            <v>2</v>
          </cell>
          <cell r="V150">
            <v>4168</v>
          </cell>
        </row>
        <row r="151">
          <cell r="L151">
            <v>2</v>
          </cell>
          <cell r="V151">
            <v>5263</v>
          </cell>
        </row>
        <row r="152">
          <cell r="L152">
            <v>2</v>
          </cell>
          <cell r="V152">
            <v>5263</v>
          </cell>
        </row>
        <row r="153">
          <cell r="L153">
            <v>2</v>
          </cell>
          <cell r="V153">
            <v>5263</v>
          </cell>
        </row>
        <row r="154">
          <cell r="L154">
            <v>2</v>
          </cell>
          <cell r="V154">
            <v>4398</v>
          </cell>
        </row>
        <row r="155">
          <cell r="L155">
            <v>2</v>
          </cell>
          <cell r="V155">
            <v>4398</v>
          </cell>
        </row>
        <row r="156">
          <cell r="L156">
            <v>2</v>
          </cell>
          <cell r="V156">
            <v>4398</v>
          </cell>
        </row>
        <row r="157">
          <cell r="L157">
            <v>2</v>
          </cell>
          <cell r="V157">
            <v>4398</v>
          </cell>
        </row>
        <row r="158">
          <cell r="L158">
            <v>2</v>
          </cell>
          <cell r="V158">
            <v>4398</v>
          </cell>
        </row>
        <row r="159">
          <cell r="L159">
            <v>2</v>
          </cell>
          <cell r="V159">
            <v>5508</v>
          </cell>
        </row>
        <row r="160">
          <cell r="L160">
            <v>2</v>
          </cell>
          <cell r="V160">
            <v>5831</v>
          </cell>
        </row>
        <row r="161">
          <cell r="L161">
            <v>2</v>
          </cell>
          <cell r="V161">
            <v>5831</v>
          </cell>
        </row>
        <row r="162">
          <cell r="L162">
            <v>2</v>
          </cell>
          <cell r="V162">
            <v>5831</v>
          </cell>
        </row>
        <row r="163">
          <cell r="L163">
            <v>2</v>
          </cell>
          <cell r="V163">
            <v>5631</v>
          </cell>
        </row>
        <row r="164">
          <cell r="L164">
            <v>2</v>
          </cell>
          <cell r="V164">
            <v>4880</v>
          </cell>
        </row>
        <row r="165">
          <cell r="L165">
            <v>2</v>
          </cell>
          <cell r="V165">
            <v>4148</v>
          </cell>
        </row>
        <row r="166">
          <cell r="L166">
            <v>2</v>
          </cell>
          <cell r="V166">
            <v>4148</v>
          </cell>
        </row>
        <row r="167">
          <cell r="L167">
            <v>2</v>
          </cell>
          <cell r="V167">
            <v>4148</v>
          </cell>
        </row>
        <row r="168">
          <cell r="L168">
            <v>2</v>
          </cell>
          <cell r="V168">
            <v>4148</v>
          </cell>
        </row>
        <row r="169">
          <cell r="L169">
            <v>2</v>
          </cell>
          <cell r="V169">
            <v>4148</v>
          </cell>
        </row>
        <row r="170">
          <cell r="L170">
            <v>2</v>
          </cell>
          <cell r="V170">
            <v>4148</v>
          </cell>
        </row>
        <row r="171">
          <cell r="L171">
            <v>2</v>
          </cell>
          <cell r="V171">
            <v>4148</v>
          </cell>
        </row>
        <row r="172">
          <cell r="L172">
            <v>2</v>
          </cell>
          <cell r="V172">
            <v>4148</v>
          </cell>
        </row>
        <row r="173">
          <cell r="L173">
            <v>2</v>
          </cell>
          <cell r="V173">
            <v>4148</v>
          </cell>
        </row>
        <row r="174">
          <cell r="L174">
            <v>2</v>
          </cell>
          <cell r="V174">
            <v>4168</v>
          </cell>
        </row>
        <row r="175">
          <cell r="L175">
            <v>2</v>
          </cell>
          <cell r="V175">
            <v>5263</v>
          </cell>
        </row>
        <row r="176">
          <cell r="L176">
            <v>2</v>
          </cell>
          <cell r="V176">
            <v>5508</v>
          </cell>
        </row>
        <row r="177">
          <cell r="L177">
            <v>2</v>
          </cell>
          <cell r="V177">
            <v>5508</v>
          </cell>
        </row>
        <row r="178">
          <cell r="L178">
            <v>2</v>
          </cell>
          <cell r="V178">
            <v>5831</v>
          </cell>
        </row>
        <row r="179">
          <cell r="L179">
            <v>2</v>
          </cell>
          <cell r="V179">
            <v>5651</v>
          </cell>
        </row>
        <row r="180">
          <cell r="L180">
            <v>2</v>
          </cell>
          <cell r="V180">
            <v>5651</v>
          </cell>
        </row>
        <row r="181">
          <cell r="L181">
            <v>2</v>
          </cell>
          <cell r="V181">
            <v>6340</v>
          </cell>
        </row>
        <row r="182">
          <cell r="L182">
            <v>2</v>
          </cell>
          <cell r="V182">
            <v>6340</v>
          </cell>
        </row>
        <row r="183">
          <cell r="L183">
            <v>2</v>
          </cell>
          <cell r="V183">
            <v>6340</v>
          </cell>
        </row>
        <row r="184">
          <cell r="L184">
            <v>2</v>
          </cell>
          <cell r="V184">
            <v>6340</v>
          </cell>
        </row>
        <row r="185">
          <cell r="L185">
            <v>2</v>
          </cell>
          <cell r="V185">
            <v>5508</v>
          </cell>
        </row>
        <row r="186">
          <cell r="L186">
            <v>2</v>
          </cell>
          <cell r="V186">
            <v>5508</v>
          </cell>
        </row>
        <row r="187">
          <cell r="L187">
            <v>2</v>
          </cell>
          <cell r="V187">
            <v>5508</v>
          </cell>
        </row>
        <row r="188">
          <cell r="L188">
            <v>2</v>
          </cell>
          <cell r="V188">
            <v>5263</v>
          </cell>
        </row>
        <row r="189">
          <cell r="L189">
            <v>2</v>
          </cell>
          <cell r="V189">
            <v>5263</v>
          </cell>
        </row>
        <row r="190">
          <cell r="L190">
            <v>2</v>
          </cell>
          <cell r="V190">
            <v>5508</v>
          </cell>
        </row>
        <row r="191">
          <cell r="L191">
            <v>2</v>
          </cell>
          <cell r="V191">
            <v>5263</v>
          </cell>
        </row>
        <row r="192">
          <cell r="L192">
            <v>2</v>
          </cell>
          <cell r="V192">
            <v>6340</v>
          </cell>
        </row>
        <row r="193">
          <cell r="L193">
            <v>2</v>
          </cell>
          <cell r="V193">
            <v>5263</v>
          </cell>
        </row>
        <row r="194">
          <cell r="L194">
            <v>2</v>
          </cell>
          <cell r="V194">
            <v>5263</v>
          </cell>
        </row>
        <row r="195">
          <cell r="L195">
            <v>2</v>
          </cell>
          <cell r="V195">
            <v>5263</v>
          </cell>
        </row>
        <row r="196">
          <cell r="L196">
            <v>2</v>
          </cell>
          <cell r="V196">
            <v>5190</v>
          </cell>
        </row>
        <row r="197">
          <cell r="L197">
            <v>2</v>
          </cell>
          <cell r="V197">
            <v>5190</v>
          </cell>
        </row>
        <row r="198">
          <cell r="L198">
            <v>2</v>
          </cell>
          <cell r="V198">
            <v>6340</v>
          </cell>
        </row>
        <row r="199">
          <cell r="L199">
            <v>2</v>
          </cell>
          <cell r="V199">
            <v>4931</v>
          </cell>
        </row>
        <row r="200">
          <cell r="L200">
            <v>2</v>
          </cell>
          <cell r="V200">
            <v>4850</v>
          </cell>
        </row>
        <row r="201">
          <cell r="L201">
            <v>2</v>
          </cell>
          <cell r="V201">
            <v>5831</v>
          </cell>
        </row>
        <row r="202">
          <cell r="L202">
            <v>2</v>
          </cell>
          <cell r="V202">
            <v>5831</v>
          </cell>
        </row>
        <row r="203">
          <cell r="L203">
            <v>2</v>
          </cell>
          <cell r="V203">
            <v>5831</v>
          </cell>
        </row>
        <row r="204">
          <cell r="L204">
            <v>2</v>
          </cell>
          <cell r="V204">
            <v>4148</v>
          </cell>
        </row>
        <row r="205">
          <cell r="L205">
            <v>2</v>
          </cell>
          <cell r="V205">
            <v>5831</v>
          </cell>
        </row>
        <row r="206">
          <cell r="L206">
            <v>2</v>
          </cell>
          <cell r="V206">
            <v>5651</v>
          </cell>
        </row>
        <row r="207">
          <cell r="L207">
            <v>2</v>
          </cell>
          <cell r="V207">
            <v>5651</v>
          </cell>
        </row>
        <row r="208">
          <cell r="L208">
            <v>3</v>
          </cell>
          <cell r="V208">
            <v>5530</v>
          </cell>
        </row>
        <row r="209">
          <cell r="L209">
            <v>3</v>
          </cell>
          <cell r="V209">
            <v>6796</v>
          </cell>
        </row>
        <row r="210">
          <cell r="L210">
            <v>3</v>
          </cell>
          <cell r="V210">
            <v>6796</v>
          </cell>
        </row>
        <row r="211">
          <cell r="L211">
            <v>3</v>
          </cell>
          <cell r="V211">
            <v>5530</v>
          </cell>
        </row>
        <row r="212">
          <cell r="L212">
            <v>3</v>
          </cell>
          <cell r="V212">
            <v>5530</v>
          </cell>
        </row>
        <row r="213">
          <cell r="L213">
            <v>3</v>
          </cell>
          <cell r="V213">
            <v>5530</v>
          </cell>
        </row>
        <row r="214">
          <cell r="L214">
            <v>3</v>
          </cell>
          <cell r="V214">
            <v>5409</v>
          </cell>
        </row>
        <row r="215">
          <cell r="L215">
            <v>3</v>
          </cell>
          <cell r="V215">
            <v>7526</v>
          </cell>
        </row>
        <row r="216">
          <cell r="L216">
            <v>3</v>
          </cell>
          <cell r="V216">
            <v>6796</v>
          </cell>
        </row>
        <row r="217">
          <cell r="L217">
            <v>3</v>
          </cell>
          <cell r="V217">
            <v>6796</v>
          </cell>
        </row>
        <row r="218">
          <cell r="L218">
            <v>3</v>
          </cell>
          <cell r="V218">
            <v>6796</v>
          </cell>
        </row>
        <row r="219">
          <cell r="L219">
            <v>3</v>
          </cell>
          <cell r="V219">
            <v>5530</v>
          </cell>
        </row>
        <row r="220">
          <cell r="L220">
            <v>3</v>
          </cell>
          <cell r="V220">
            <v>5530</v>
          </cell>
        </row>
        <row r="221">
          <cell r="L221">
            <v>3</v>
          </cell>
          <cell r="V221">
            <v>5530</v>
          </cell>
        </row>
        <row r="222">
          <cell r="L222">
            <v>3</v>
          </cell>
          <cell r="V222">
            <v>5637</v>
          </cell>
        </row>
        <row r="223">
          <cell r="L223">
            <v>3</v>
          </cell>
          <cell r="V223">
            <v>5637</v>
          </cell>
        </row>
        <row r="224">
          <cell r="L224">
            <v>3</v>
          </cell>
          <cell r="V224">
            <v>5637</v>
          </cell>
        </row>
        <row r="225">
          <cell r="L225">
            <v>3</v>
          </cell>
          <cell r="V225">
            <v>4889</v>
          </cell>
        </row>
        <row r="226">
          <cell r="L226">
            <v>3</v>
          </cell>
          <cell r="V226">
            <v>4889</v>
          </cell>
        </row>
        <row r="227">
          <cell r="L227">
            <v>3</v>
          </cell>
          <cell r="V227">
            <v>4889</v>
          </cell>
        </row>
        <row r="228">
          <cell r="L228">
            <v>3</v>
          </cell>
          <cell r="V228">
            <v>4889</v>
          </cell>
        </row>
        <row r="229">
          <cell r="L229">
            <v>3</v>
          </cell>
          <cell r="V229">
            <v>4889</v>
          </cell>
        </row>
        <row r="230">
          <cell r="L230">
            <v>3</v>
          </cell>
          <cell r="V230">
            <v>4889</v>
          </cell>
        </row>
        <row r="231">
          <cell r="L231">
            <v>3</v>
          </cell>
          <cell r="V231">
            <v>4889</v>
          </cell>
        </row>
        <row r="232">
          <cell r="L232">
            <v>3</v>
          </cell>
          <cell r="V232">
            <v>4889</v>
          </cell>
        </row>
        <row r="233">
          <cell r="L233">
            <v>3</v>
          </cell>
          <cell r="V233">
            <v>4889</v>
          </cell>
        </row>
        <row r="234">
          <cell r="L234">
            <v>3</v>
          </cell>
          <cell r="V234">
            <v>4889</v>
          </cell>
        </row>
        <row r="235">
          <cell r="L235">
            <v>3</v>
          </cell>
          <cell r="V235">
            <v>4889</v>
          </cell>
        </row>
        <row r="236">
          <cell r="L236">
            <v>3</v>
          </cell>
          <cell r="V236">
            <v>4889</v>
          </cell>
        </row>
        <row r="237">
          <cell r="L237">
            <v>3</v>
          </cell>
          <cell r="V237">
            <v>6215</v>
          </cell>
        </row>
        <row r="238">
          <cell r="L238">
            <v>3</v>
          </cell>
          <cell r="V238">
            <v>6019</v>
          </cell>
        </row>
        <row r="239">
          <cell r="L239">
            <v>3</v>
          </cell>
          <cell r="V239">
            <v>7526</v>
          </cell>
        </row>
        <row r="240">
          <cell r="L240">
            <v>3</v>
          </cell>
          <cell r="V240">
            <v>5725</v>
          </cell>
        </row>
        <row r="241">
          <cell r="L241">
            <v>3</v>
          </cell>
          <cell r="V241">
            <v>5725</v>
          </cell>
        </row>
        <row r="242">
          <cell r="L242">
            <v>3</v>
          </cell>
          <cell r="V242">
            <v>6796</v>
          </cell>
        </row>
        <row r="243">
          <cell r="L243">
            <v>3</v>
          </cell>
          <cell r="V243">
            <v>5409</v>
          </cell>
        </row>
        <row r="244">
          <cell r="L244">
            <v>3</v>
          </cell>
          <cell r="V244">
            <v>5409</v>
          </cell>
        </row>
        <row r="245">
          <cell r="L245">
            <v>3</v>
          </cell>
          <cell r="V245">
            <v>5409</v>
          </cell>
        </row>
        <row r="246">
          <cell r="L246">
            <v>3</v>
          </cell>
          <cell r="V246">
            <v>4889</v>
          </cell>
        </row>
        <row r="247">
          <cell r="L247">
            <v>3</v>
          </cell>
          <cell r="V247">
            <v>4889</v>
          </cell>
        </row>
        <row r="248">
          <cell r="L248">
            <v>3</v>
          </cell>
          <cell r="V248">
            <v>4683</v>
          </cell>
        </row>
        <row r="249">
          <cell r="L249">
            <v>3</v>
          </cell>
          <cell r="V249">
            <v>6877</v>
          </cell>
        </row>
        <row r="250">
          <cell r="L250">
            <v>3</v>
          </cell>
          <cell r="V250">
            <v>6019</v>
          </cell>
        </row>
        <row r="251">
          <cell r="L251">
            <v>3</v>
          </cell>
          <cell r="V251">
            <v>6215</v>
          </cell>
        </row>
        <row r="252">
          <cell r="L252">
            <v>3</v>
          </cell>
          <cell r="V252">
            <v>4889</v>
          </cell>
        </row>
        <row r="253">
          <cell r="L253">
            <v>3</v>
          </cell>
          <cell r="V253">
            <v>6877</v>
          </cell>
        </row>
        <row r="254">
          <cell r="L254">
            <v>3</v>
          </cell>
          <cell r="V254">
            <v>7526</v>
          </cell>
        </row>
        <row r="255">
          <cell r="L255">
            <v>3</v>
          </cell>
          <cell r="V255">
            <v>5297</v>
          </cell>
        </row>
        <row r="256">
          <cell r="L256">
            <v>3</v>
          </cell>
          <cell r="V256">
            <v>4824</v>
          </cell>
        </row>
        <row r="257">
          <cell r="L257">
            <v>3</v>
          </cell>
          <cell r="V257">
            <v>4824</v>
          </cell>
        </row>
        <row r="258">
          <cell r="L258">
            <v>3</v>
          </cell>
          <cell r="V258">
            <v>4824</v>
          </cell>
        </row>
        <row r="259">
          <cell r="L259">
            <v>3</v>
          </cell>
          <cell r="V259">
            <v>6019</v>
          </cell>
        </row>
        <row r="260">
          <cell r="L260">
            <v>3</v>
          </cell>
          <cell r="V260">
            <v>6215</v>
          </cell>
        </row>
        <row r="261">
          <cell r="L261">
            <v>3</v>
          </cell>
          <cell r="V261">
            <v>7526</v>
          </cell>
        </row>
        <row r="262">
          <cell r="L262">
            <v>3</v>
          </cell>
          <cell r="V262">
            <v>4889</v>
          </cell>
        </row>
        <row r="263">
          <cell r="L263">
            <v>3</v>
          </cell>
          <cell r="V263">
            <v>4824</v>
          </cell>
        </row>
        <row r="264">
          <cell r="L264">
            <v>3</v>
          </cell>
          <cell r="V264">
            <v>5936</v>
          </cell>
        </row>
        <row r="265">
          <cell r="L265">
            <v>3</v>
          </cell>
          <cell r="V265">
            <v>5637</v>
          </cell>
        </row>
        <row r="266">
          <cell r="L266">
            <v>3</v>
          </cell>
          <cell r="V266">
            <v>5637</v>
          </cell>
        </row>
        <row r="267">
          <cell r="L267">
            <v>3</v>
          </cell>
          <cell r="V267">
            <v>5513</v>
          </cell>
        </row>
        <row r="268">
          <cell r="L268">
            <v>3</v>
          </cell>
          <cell r="V268">
            <v>5855</v>
          </cell>
        </row>
        <row r="269">
          <cell r="L269">
            <v>3</v>
          </cell>
          <cell r="V269">
            <v>5936</v>
          </cell>
        </row>
        <row r="270">
          <cell r="L270">
            <v>3</v>
          </cell>
          <cell r="V270">
            <v>5936</v>
          </cell>
        </row>
        <row r="271">
          <cell r="L271">
            <v>3</v>
          </cell>
          <cell r="V271">
            <v>5777</v>
          </cell>
        </row>
        <row r="272">
          <cell r="L272">
            <v>3</v>
          </cell>
          <cell r="V272">
            <v>6877</v>
          </cell>
        </row>
        <row r="273">
          <cell r="L273">
            <v>3</v>
          </cell>
          <cell r="V273">
            <v>5936</v>
          </cell>
        </row>
        <row r="274">
          <cell r="L274">
            <v>3</v>
          </cell>
          <cell r="V274">
            <v>5936</v>
          </cell>
        </row>
        <row r="275">
          <cell r="L275">
            <v>3</v>
          </cell>
          <cell r="V275">
            <v>5936</v>
          </cell>
        </row>
        <row r="276">
          <cell r="L276">
            <v>3</v>
          </cell>
          <cell r="V276">
            <v>5637</v>
          </cell>
        </row>
        <row r="277">
          <cell r="L277">
            <v>3</v>
          </cell>
          <cell r="V277">
            <v>5513</v>
          </cell>
        </row>
        <row r="278">
          <cell r="L278">
            <v>3</v>
          </cell>
          <cell r="V278">
            <v>5637</v>
          </cell>
        </row>
        <row r="279">
          <cell r="L279">
            <v>3</v>
          </cell>
          <cell r="V279">
            <v>5936</v>
          </cell>
        </row>
        <row r="280">
          <cell r="L280">
            <v>3</v>
          </cell>
          <cell r="V280">
            <v>5936</v>
          </cell>
        </row>
        <row r="281">
          <cell r="L281">
            <v>3</v>
          </cell>
          <cell r="V281">
            <v>5513</v>
          </cell>
        </row>
        <row r="282">
          <cell r="L282">
            <v>3</v>
          </cell>
          <cell r="V282">
            <v>6139</v>
          </cell>
        </row>
        <row r="283">
          <cell r="L283">
            <v>3</v>
          </cell>
          <cell r="V283">
            <v>6139</v>
          </cell>
        </row>
        <row r="284">
          <cell r="L284">
            <v>3</v>
          </cell>
          <cell r="V284">
            <v>5637</v>
          </cell>
        </row>
        <row r="285">
          <cell r="L285">
            <v>3</v>
          </cell>
          <cell r="V285">
            <v>5513</v>
          </cell>
        </row>
        <row r="286">
          <cell r="L286">
            <v>3</v>
          </cell>
          <cell r="V286">
            <v>5936</v>
          </cell>
        </row>
        <row r="287">
          <cell r="L287">
            <v>3</v>
          </cell>
          <cell r="V287">
            <v>5936</v>
          </cell>
        </row>
        <row r="288">
          <cell r="L288">
            <v>3</v>
          </cell>
          <cell r="V288">
            <v>5936</v>
          </cell>
        </row>
        <row r="289">
          <cell r="L289">
            <v>3</v>
          </cell>
          <cell r="V289">
            <v>5936</v>
          </cell>
        </row>
        <row r="290">
          <cell r="L290">
            <v>3</v>
          </cell>
          <cell r="V290">
            <v>5316</v>
          </cell>
        </row>
        <row r="291">
          <cell r="L291">
            <v>3</v>
          </cell>
          <cell r="V291">
            <v>5936</v>
          </cell>
        </row>
        <row r="292">
          <cell r="L292">
            <v>3</v>
          </cell>
          <cell r="V292">
            <v>5936</v>
          </cell>
        </row>
        <row r="293">
          <cell r="L293">
            <v>3</v>
          </cell>
          <cell r="V293">
            <v>5855</v>
          </cell>
        </row>
        <row r="294">
          <cell r="L294">
            <v>3</v>
          </cell>
          <cell r="V294">
            <v>5855</v>
          </cell>
        </row>
        <row r="295">
          <cell r="L295">
            <v>3</v>
          </cell>
          <cell r="V295">
            <v>5637</v>
          </cell>
        </row>
        <row r="296">
          <cell r="L296">
            <v>3</v>
          </cell>
          <cell r="V296">
            <v>5637</v>
          </cell>
        </row>
        <row r="297">
          <cell r="L297">
            <v>3</v>
          </cell>
          <cell r="V297">
            <v>5316</v>
          </cell>
        </row>
        <row r="298">
          <cell r="L298">
            <v>3</v>
          </cell>
          <cell r="V298">
            <v>5637</v>
          </cell>
        </row>
        <row r="299">
          <cell r="L299">
            <v>3</v>
          </cell>
          <cell r="V299">
            <v>5637</v>
          </cell>
        </row>
        <row r="300">
          <cell r="L300">
            <v>3</v>
          </cell>
          <cell r="V300">
            <v>5513</v>
          </cell>
        </row>
        <row r="301">
          <cell r="L301">
            <v>3</v>
          </cell>
          <cell r="V301">
            <v>5513</v>
          </cell>
        </row>
        <row r="302">
          <cell r="L302">
            <v>3</v>
          </cell>
          <cell r="V302">
            <v>5513</v>
          </cell>
        </row>
        <row r="303">
          <cell r="L303">
            <v>3</v>
          </cell>
          <cell r="V303">
            <v>4824</v>
          </cell>
        </row>
        <row r="304">
          <cell r="L304">
            <v>3</v>
          </cell>
          <cell r="V304">
            <v>6215</v>
          </cell>
        </row>
        <row r="305">
          <cell r="L305">
            <v>3</v>
          </cell>
          <cell r="V305">
            <v>5046</v>
          </cell>
        </row>
        <row r="306">
          <cell r="L306">
            <v>3</v>
          </cell>
          <cell r="V306">
            <v>5046</v>
          </cell>
        </row>
        <row r="307">
          <cell r="L307">
            <v>3</v>
          </cell>
          <cell r="V307">
            <v>6215</v>
          </cell>
        </row>
        <row r="308">
          <cell r="L308">
            <v>3</v>
          </cell>
          <cell r="V308">
            <v>6215</v>
          </cell>
        </row>
        <row r="309">
          <cell r="L309">
            <v>3</v>
          </cell>
          <cell r="V309">
            <v>6215</v>
          </cell>
        </row>
        <row r="310">
          <cell r="L310">
            <v>3</v>
          </cell>
          <cell r="V310">
            <v>6633</v>
          </cell>
        </row>
        <row r="311">
          <cell r="L311">
            <v>3</v>
          </cell>
          <cell r="V311">
            <v>5936</v>
          </cell>
        </row>
        <row r="312">
          <cell r="L312">
            <v>3</v>
          </cell>
          <cell r="V312">
            <v>5936</v>
          </cell>
        </row>
        <row r="313">
          <cell r="L313">
            <v>3</v>
          </cell>
          <cell r="V313">
            <v>5936</v>
          </cell>
        </row>
        <row r="314">
          <cell r="L314">
            <v>3</v>
          </cell>
          <cell r="V314">
            <v>6019</v>
          </cell>
        </row>
        <row r="315">
          <cell r="L315">
            <v>3</v>
          </cell>
          <cell r="V315">
            <v>6019</v>
          </cell>
        </row>
        <row r="316">
          <cell r="L316">
            <v>3</v>
          </cell>
          <cell r="V316">
            <v>7526</v>
          </cell>
        </row>
        <row r="317">
          <cell r="L317">
            <v>3</v>
          </cell>
          <cell r="V317">
            <v>5598</v>
          </cell>
        </row>
        <row r="318">
          <cell r="L318">
            <v>3</v>
          </cell>
          <cell r="V318">
            <v>5598</v>
          </cell>
        </row>
        <row r="319">
          <cell r="L319">
            <v>3</v>
          </cell>
          <cell r="V319">
            <v>5598</v>
          </cell>
        </row>
        <row r="320">
          <cell r="L320">
            <v>3</v>
          </cell>
          <cell r="V320">
            <v>5777</v>
          </cell>
        </row>
        <row r="321">
          <cell r="L321">
            <v>3</v>
          </cell>
          <cell r="V321">
            <v>5080</v>
          </cell>
        </row>
        <row r="322">
          <cell r="L322">
            <v>3</v>
          </cell>
          <cell r="V322">
            <v>5046</v>
          </cell>
        </row>
        <row r="323">
          <cell r="L323">
            <v>3</v>
          </cell>
          <cell r="V323">
            <v>5598</v>
          </cell>
        </row>
        <row r="324">
          <cell r="L324">
            <v>3</v>
          </cell>
          <cell r="V324">
            <v>5409</v>
          </cell>
        </row>
        <row r="325">
          <cell r="L325">
            <v>3</v>
          </cell>
          <cell r="V325">
            <v>5598</v>
          </cell>
        </row>
        <row r="326">
          <cell r="L326">
            <v>3</v>
          </cell>
          <cell r="V326">
            <v>4824</v>
          </cell>
        </row>
        <row r="327">
          <cell r="L327">
            <v>3</v>
          </cell>
          <cell r="V327">
            <v>5637</v>
          </cell>
        </row>
        <row r="328">
          <cell r="L328">
            <v>3</v>
          </cell>
          <cell r="V328">
            <v>4824</v>
          </cell>
        </row>
        <row r="329">
          <cell r="L329">
            <v>3</v>
          </cell>
          <cell r="V329">
            <v>4824</v>
          </cell>
        </row>
        <row r="330">
          <cell r="L330">
            <v>3</v>
          </cell>
          <cell r="V330">
            <v>7526</v>
          </cell>
        </row>
        <row r="331">
          <cell r="L331">
            <v>3</v>
          </cell>
          <cell r="V331">
            <v>7526</v>
          </cell>
        </row>
        <row r="332">
          <cell r="L332">
            <v>3</v>
          </cell>
          <cell r="V332">
            <v>7526</v>
          </cell>
        </row>
        <row r="333">
          <cell r="L333">
            <v>3</v>
          </cell>
          <cell r="V333">
            <v>5501</v>
          </cell>
        </row>
        <row r="334">
          <cell r="L334">
            <v>3</v>
          </cell>
          <cell r="V334">
            <v>6215</v>
          </cell>
        </row>
        <row r="335">
          <cell r="L335">
            <v>3</v>
          </cell>
          <cell r="V335">
            <v>6215</v>
          </cell>
        </row>
        <row r="336">
          <cell r="L336">
            <v>3</v>
          </cell>
          <cell r="V336">
            <v>5316</v>
          </cell>
        </row>
        <row r="337">
          <cell r="L337">
            <v>3</v>
          </cell>
          <cell r="V337">
            <v>5316</v>
          </cell>
        </row>
        <row r="338">
          <cell r="L338">
            <v>3</v>
          </cell>
          <cell r="V338">
            <v>5316</v>
          </cell>
        </row>
        <row r="339">
          <cell r="L339">
            <v>3</v>
          </cell>
          <cell r="V339">
            <v>5046</v>
          </cell>
        </row>
        <row r="340">
          <cell r="L340">
            <v>3</v>
          </cell>
          <cell r="V340">
            <v>6932</v>
          </cell>
        </row>
        <row r="341">
          <cell r="L341">
            <v>3</v>
          </cell>
          <cell r="V341">
            <v>7526</v>
          </cell>
        </row>
        <row r="342">
          <cell r="L342">
            <v>3</v>
          </cell>
          <cell r="V342">
            <v>7526</v>
          </cell>
        </row>
        <row r="343">
          <cell r="L343">
            <v>3</v>
          </cell>
          <cell r="V343">
            <v>5046</v>
          </cell>
        </row>
        <row r="344">
          <cell r="L344">
            <v>3</v>
          </cell>
          <cell r="V344">
            <v>6796</v>
          </cell>
        </row>
        <row r="345">
          <cell r="L345">
            <v>3</v>
          </cell>
          <cell r="V345">
            <v>6796</v>
          </cell>
        </row>
        <row r="346">
          <cell r="L346">
            <v>3</v>
          </cell>
          <cell r="V346">
            <v>5530</v>
          </cell>
        </row>
        <row r="347">
          <cell r="L347">
            <v>3</v>
          </cell>
          <cell r="V347">
            <v>5598</v>
          </cell>
        </row>
        <row r="348">
          <cell r="L348">
            <v>3</v>
          </cell>
          <cell r="V348">
            <v>4824</v>
          </cell>
        </row>
        <row r="349">
          <cell r="L349">
            <v>3</v>
          </cell>
          <cell r="V349">
            <v>5936</v>
          </cell>
        </row>
        <row r="350">
          <cell r="L350">
            <v>3</v>
          </cell>
          <cell r="V350">
            <v>5936</v>
          </cell>
        </row>
        <row r="351">
          <cell r="L351">
            <v>3</v>
          </cell>
          <cell r="V351">
            <v>5800</v>
          </cell>
        </row>
        <row r="352">
          <cell r="L352">
            <v>3</v>
          </cell>
          <cell r="V352">
            <v>5800</v>
          </cell>
        </row>
        <row r="353">
          <cell r="L353">
            <v>3</v>
          </cell>
          <cell r="V353">
            <v>5297</v>
          </cell>
        </row>
        <row r="354">
          <cell r="L354">
            <v>3</v>
          </cell>
          <cell r="V354">
            <v>4683</v>
          </cell>
        </row>
        <row r="355">
          <cell r="L355">
            <v>3</v>
          </cell>
          <cell r="V355">
            <v>4889</v>
          </cell>
        </row>
        <row r="356">
          <cell r="L356">
            <v>3</v>
          </cell>
          <cell r="V356">
            <v>4889</v>
          </cell>
        </row>
        <row r="357">
          <cell r="L357">
            <v>3</v>
          </cell>
          <cell r="V357">
            <v>5046</v>
          </cell>
        </row>
        <row r="358">
          <cell r="L358">
            <v>3</v>
          </cell>
          <cell r="V358">
            <v>5800</v>
          </cell>
        </row>
        <row r="359">
          <cell r="L359">
            <v>3</v>
          </cell>
          <cell r="V359">
            <v>6215</v>
          </cell>
        </row>
        <row r="360">
          <cell r="L360">
            <v>3</v>
          </cell>
          <cell r="V360">
            <v>6215</v>
          </cell>
        </row>
        <row r="361">
          <cell r="L361">
            <v>3</v>
          </cell>
          <cell r="V361">
            <v>4824</v>
          </cell>
        </row>
        <row r="362">
          <cell r="L362">
            <v>3</v>
          </cell>
          <cell r="V362">
            <v>4824</v>
          </cell>
        </row>
        <row r="363">
          <cell r="L363">
            <v>3</v>
          </cell>
          <cell r="V363">
            <v>5501</v>
          </cell>
        </row>
        <row r="364">
          <cell r="L364">
            <v>3</v>
          </cell>
          <cell r="V364">
            <v>5501</v>
          </cell>
        </row>
        <row r="365">
          <cell r="L365">
            <v>3</v>
          </cell>
          <cell r="V365">
            <v>4824</v>
          </cell>
        </row>
        <row r="366">
          <cell r="L366">
            <v>3</v>
          </cell>
          <cell r="V366">
            <v>4824</v>
          </cell>
        </row>
        <row r="367">
          <cell r="L367">
            <v>3</v>
          </cell>
          <cell r="V367">
            <v>4824</v>
          </cell>
        </row>
        <row r="368">
          <cell r="L368">
            <v>3</v>
          </cell>
          <cell r="V368">
            <v>7137</v>
          </cell>
        </row>
        <row r="369">
          <cell r="L369">
            <v>3</v>
          </cell>
          <cell r="V369">
            <v>7137</v>
          </cell>
        </row>
        <row r="370">
          <cell r="L370">
            <v>3</v>
          </cell>
          <cell r="V370">
            <v>5409</v>
          </cell>
        </row>
        <row r="371">
          <cell r="L371">
            <v>3</v>
          </cell>
          <cell r="V371">
            <v>5800</v>
          </cell>
        </row>
        <row r="372">
          <cell r="L372">
            <v>3</v>
          </cell>
          <cell r="V372">
            <v>7526</v>
          </cell>
        </row>
        <row r="373">
          <cell r="L373">
            <v>3</v>
          </cell>
          <cell r="V373">
            <v>5777</v>
          </cell>
        </row>
        <row r="374">
          <cell r="L374">
            <v>3</v>
          </cell>
          <cell r="V374">
            <v>5777</v>
          </cell>
        </row>
        <row r="375">
          <cell r="L375">
            <v>3</v>
          </cell>
          <cell r="V375">
            <v>5777</v>
          </cell>
        </row>
        <row r="376">
          <cell r="L376">
            <v>3</v>
          </cell>
          <cell r="V376">
            <v>5777</v>
          </cell>
        </row>
        <row r="377">
          <cell r="L377">
            <v>3</v>
          </cell>
          <cell r="V377">
            <v>6932</v>
          </cell>
        </row>
        <row r="378">
          <cell r="L378">
            <v>3</v>
          </cell>
          <cell r="V378">
            <v>6932</v>
          </cell>
        </row>
        <row r="379">
          <cell r="L379">
            <v>3</v>
          </cell>
          <cell r="V379">
            <v>6877</v>
          </cell>
        </row>
        <row r="380">
          <cell r="L380">
            <v>3</v>
          </cell>
          <cell r="V380">
            <v>6932</v>
          </cell>
        </row>
        <row r="381">
          <cell r="L381">
            <v>3</v>
          </cell>
          <cell r="V381">
            <v>6877</v>
          </cell>
        </row>
        <row r="382">
          <cell r="L382">
            <v>3</v>
          </cell>
          <cell r="V382">
            <v>5800</v>
          </cell>
        </row>
        <row r="383">
          <cell r="L383">
            <v>3</v>
          </cell>
          <cell r="V383">
            <v>5046</v>
          </cell>
        </row>
        <row r="384">
          <cell r="L384">
            <v>3</v>
          </cell>
          <cell r="V384">
            <v>5641</v>
          </cell>
        </row>
        <row r="385">
          <cell r="L385">
            <v>3</v>
          </cell>
          <cell r="V385">
            <v>5641</v>
          </cell>
        </row>
        <row r="386">
          <cell r="L386">
            <v>3</v>
          </cell>
          <cell r="V386">
            <v>5530</v>
          </cell>
        </row>
        <row r="387">
          <cell r="L387">
            <v>3</v>
          </cell>
          <cell r="V387">
            <v>5598</v>
          </cell>
        </row>
        <row r="388">
          <cell r="L388">
            <v>3</v>
          </cell>
          <cell r="V388">
            <v>6041</v>
          </cell>
        </row>
        <row r="389">
          <cell r="L389">
            <v>3</v>
          </cell>
          <cell r="V389">
            <v>5207</v>
          </cell>
        </row>
        <row r="390">
          <cell r="L390">
            <v>3</v>
          </cell>
          <cell r="V390">
            <v>6019</v>
          </cell>
        </row>
        <row r="391">
          <cell r="L391">
            <v>3</v>
          </cell>
          <cell r="V391">
            <v>6019</v>
          </cell>
        </row>
        <row r="392">
          <cell r="L392">
            <v>3</v>
          </cell>
          <cell r="V392">
            <v>6019</v>
          </cell>
        </row>
        <row r="393">
          <cell r="L393">
            <v>3</v>
          </cell>
          <cell r="V393">
            <v>6019</v>
          </cell>
        </row>
        <row r="394">
          <cell r="L394">
            <v>3</v>
          </cell>
          <cell r="V394">
            <v>6019</v>
          </cell>
        </row>
        <row r="395">
          <cell r="L395">
            <v>3</v>
          </cell>
          <cell r="V395">
            <v>6019</v>
          </cell>
        </row>
        <row r="396">
          <cell r="L396">
            <v>3</v>
          </cell>
          <cell r="V396">
            <v>5637</v>
          </cell>
        </row>
        <row r="397">
          <cell r="L397">
            <v>3</v>
          </cell>
          <cell r="V397">
            <v>7076</v>
          </cell>
        </row>
        <row r="398">
          <cell r="L398">
            <v>3</v>
          </cell>
          <cell r="V398">
            <v>6019</v>
          </cell>
        </row>
        <row r="399">
          <cell r="L399">
            <v>3</v>
          </cell>
          <cell r="V399">
            <v>5046</v>
          </cell>
        </row>
        <row r="400">
          <cell r="L400">
            <v>3</v>
          </cell>
          <cell r="V400">
            <v>5046</v>
          </cell>
        </row>
        <row r="401">
          <cell r="L401">
            <v>3</v>
          </cell>
          <cell r="V401">
            <v>5297</v>
          </cell>
        </row>
        <row r="402">
          <cell r="L402">
            <v>3</v>
          </cell>
          <cell r="V402">
            <v>6019</v>
          </cell>
        </row>
        <row r="403">
          <cell r="L403">
            <v>3</v>
          </cell>
          <cell r="V403">
            <v>5046</v>
          </cell>
        </row>
        <row r="404">
          <cell r="L404">
            <v>3</v>
          </cell>
          <cell r="V404">
            <v>5046</v>
          </cell>
        </row>
        <row r="405">
          <cell r="L405">
            <v>3</v>
          </cell>
          <cell r="V405">
            <v>6215</v>
          </cell>
        </row>
        <row r="406">
          <cell r="L406">
            <v>3</v>
          </cell>
          <cell r="V406">
            <v>6019</v>
          </cell>
        </row>
        <row r="407">
          <cell r="L407">
            <v>3</v>
          </cell>
          <cell r="V407">
            <v>5046</v>
          </cell>
        </row>
        <row r="408">
          <cell r="L408">
            <v>3</v>
          </cell>
          <cell r="V408">
            <v>5046</v>
          </cell>
        </row>
        <row r="409">
          <cell r="L409">
            <v>3</v>
          </cell>
          <cell r="V409">
            <v>4889</v>
          </cell>
        </row>
        <row r="410">
          <cell r="L410">
            <v>3</v>
          </cell>
          <cell r="V410">
            <v>5046</v>
          </cell>
        </row>
        <row r="411">
          <cell r="L411">
            <v>3</v>
          </cell>
          <cell r="V411">
            <v>5800</v>
          </cell>
        </row>
        <row r="412">
          <cell r="L412">
            <v>3</v>
          </cell>
          <cell r="V412">
            <v>6019</v>
          </cell>
        </row>
        <row r="413">
          <cell r="L413">
            <v>3</v>
          </cell>
          <cell r="V413">
            <v>5046</v>
          </cell>
        </row>
        <row r="414">
          <cell r="L414">
            <v>3</v>
          </cell>
          <cell r="V414">
            <v>4806</v>
          </cell>
        </row>
        <row r="415">
          <cell r="L415">
            <v>3</v>
          </cell>
          <cell r="V415">
            <v>5777</v>
          </cell>
        </row>
        <row r="416">
          <cell r="L416">
            <v>3</v>
          </cell>
          <cell r="V416">
            <v>7076</v>
          </cell>
        </row>
        <row r="417">
          <cell r="L417">
            <v>3</v>
          </cell>
          <cell r="V417">
            <v>5777</v>
          </cell>
        </row>
        <row r="418">
          <cell r="L418">
            <v>3</v>
          </cell>
          <cell r="V418">
            <v>5530</v>
          </cell>
        </row>
        <row r="419">
          <cell r="L419">
            <v>3</v>
          </cell>
          <cell r="V419">
            <v>6215</v>
          </cell>
        </row>
        <row r="420">
          <cell r="L420">
            <v>3</v>
          </cell>
          <cell r="V420">
            <v>6215</v>
          </cell>
        </row>
        <row r="421">
          <cell r="L421">
            <v>3</v>
          </cell>
          <cell r="V421">
            <v>6633</v>
          </cell>
        </row>
        <row r="422">
          <cell r="L422">
            <v>3</v>
          </cell>
          <cell r="V422">
            <v>6633</v>
          </cell>
        </row>
        <row r="423">
          <cell r="L423">
            <v>3</v>
          </cell>
          <cell r="V423">
            <v>6633</v>
          </cell>
        </row>
        <row r="424">
          <cell r="L424">
            <v>3</v>
          </cell>
          <cell r="V424">
            <v>5046</v>
          </cell>
        </row>
        <row r="425">
          <cell r="L425">
            <v>3</v>
          </cell>
          <cell r="V425">
            <v>5936</v>
          </cell>
        </row>
        <row r="426">
          <cell r="L426">
            <v>3</v>
          </cell>
          <cell r="V426">
            <v>5637</v>
          </cell>
        </row>
        <row r="427">
          <cell r="L427">
            <v>3</v>
          </cell>
          <cell r="V427">
            <v>5080</v>
          </cell>
        </row>
        <row r="428">
          <cell r="L428">
            <v>3</v>
          </cell>
          <cell r="V428">
            <v>5046</v>
          </cell>
        </row>
        <row r="429">
          <cell r="L429">
            <v>3</v>
          </cell>
          <cell r="V429">
            <v>4683</v>
          </cell>
        </row>
        <row r="430">
          <cell r="L430">
            <v>3</v>
          </cell>
          <cell r="V430">
            <v>5590</v>
          </cell>
        </row>
        <row r="431">
          <cell r="L431">
            <v>3</v>
          </cell>
          <cell r="V431">
            <v>4683</v>
          </cell>
        </row>
        <row r="432">
          <cell r="L432">
            <v>3</v>
          </cell>
          <cell r="V432">
            <v>4683</v>
          </cell>
        </row>
        <row r="433">
          <cell r="L433">
            <v>3</v>
          </cell>
          <cell r="V433">
            <v>5046</v>
          </cell>
        </row>
        <row r="434">
          <cell r="L434">
            <v>3</v>
          </cell>
          <cell r="V434">
            <v>5046</v>
          </cell>
        </row>
        <row r="435">
          <cell r="L435">
            <v>3</v>
          </cell>
          <cell r="V435">
            <v>5046</v>
          </cell>
        </row>
        <row r="436">
          <cell r="L436">
            <v>3</v>
          </cell>
          <cell r="V436">
            <v>5080</v>
          </cell>
        </row>
        <row r="437">
          <cell r="L437">
            <v>3</v>
          </cell>
          <cell r="V437">
            <v>5080</v>
          </cell>
        </row>
        <row r="438">
          <cell r="L438">
            <v>3</v>
          </cell>
          <cell r="V438">
            <v>4683</v>
          </cell>
        </row>
        <row r="439">
          <cell r="L439">
            <v>3</v>
          </cell>
          <cell r="V439">
            <v>5080</v>
          </cell>
        </row>
        <row r="440">
          <cell r="L440">
            <v>3</v>
          </cell>
          <cell r="V440">
            <v>5080</v>
          </cell>
        </row>
        <row r="441">
          <cell r="L441">
            <v>3</v>
          </cell>
          <cell r="V441">
            <v>5409</v>
          </cell>
        </row>
        <row r="442">
          <cell r="L442">
            <v>3</v>
          </cell>
          <cell r="V442">
            <v>5777</v>
          </cell>
        </row>
        <row r="443">
          <cell r="L443">
            <v>3</v>
          </cell>
          <cell r="V443">
            <v>5777</v>
          </cell>
        </row>
        <row r="444">
          <cell r="L444">
            <v>3</v>
          </cell>
          <cell r="V444">
            <v>5777</v>
          </cell>
        </row>
        <row r="445">
          <cell r="L445">
            <v>3</v>
          </cell>
          <cell r="V445">
            <v>5598</v>
          </cell>
        </row>
        <row r="446">
          <cell r="L446">
            <v>3</v>
          </cell>
          <cell r="V446">
            <v>5598</v>
          </cell>
        </row>
        <row r="447">
          <cell r="L447">
            <v>3</v>
          </cell>
          <cell r="V447">
            <v>5598</v>
          </cell>
        </row>
        <row r="448">
          <cell r="L448">
            <v>3</v>
          </cell>
          <cell r="V448">
            <v>5513</v>
          </cell>
        </row>
        <row r="449">
          <cell r="L449">
            <v>3</v>
          </cell>
          <cell r="V449">
            <v>5513</v>
          </cell>
        </row>
        <row r="450">
          <cell r="L450">
            <v>3</v>
          </cell>
          <cell r="V450">
            <v>5513</v>
          </cell>
        </row>
        <row r="451">
          <cell r="L451">
            <v>3</v>
          </cell>
          <cell r="V451">
            <v>5513</v>
          </cell>
        </row>
        <row r="452">
          <cell r="L452">
            <v>3</v>
          </cell>
          <cell r="V452">
            <v>5513</v>
          </cell>
        </row>
        <row r="453">
          <cell r="L453">
            <v>3</v>
          </cell>
          <cell r="V453">
            <v>5873</v>
          </cell>
        </row>
        <row r="454">
          <cell r="L454">
            <v>3</v>
          </cell>
          <cell r="V454">
            <v>5637</v>
          </cell>
        </row>
        <row r="455">
          <cell r="L455">
            <v>3</v>
          </cell>
          <cell r="V455">
            <v>5637</v>
          </cell>
        </row>
        <row r="456">
          <cell r="L456">
            <v>3</v>
          </cell>
          <cell r="V456">
            <v>5873</v>
          </cell>
        </row>
        <row r="457">
          <cell r="L457">
            <v>3</v>
          </cell>
          <cell r="V457">
            <v>5873</v>
          </cell>
        </row>
        <row r="458">
          <cell r="L458">
            <v>3</v>
          </cell>
          <cell r="V458">
            <v>7526</v>
          </cell>
        </row>
        <row r="459">
          <cell r="L459">
            <v>3</v>
          </cell>
          <cell r="V459">
            <v>7526</v>
          </cell>
        </row>
        <row r="460">
          <cell r="L460">
            <v>3</v>
          </cell>
          <cell r="V460">
            <v>7526</v>
          </cell>
        </row>
        <row r="461">
          <cell r="L461">
            <v>3</v>
          </cell>
          <cell r="V461">
            <v>5513</v>
          </cell>
        </row>
        <row r="462">
          <cell r="L462">
            <v>3</v>
          </cell>
          <cell r="V462">
            <v>5513</v>
          </cell>
        </row>
        <row r="463">
          <cell r="L463">
            <v>3</v>
          </cell>
          <cell r="V463">
            <v>5513</v>
          </cell>
        </row>
        <row r="464">
          <cell r="L464">
            <v>3</v>
          </cell>
          <cell r="V464">
            <v>5513</v>
          </cell>
        </row>
        <row r="465">
          <cell r="L465">
            <v>3</v>
          </cell>
          <cell r="V465">
            <v>5409</v>
          </cell>
        </row>
        <row r="466">
          <cell r="L466">
            <v>3</v>
          </cell>
          <cell r="V466">
            <v>5409</v>
          </cell>
        </row>
        <row r="467">
          <cell r="L467">
            <v>3</v>
          </cell>
          <cell r="V467">
            <v>5409</v>
          </cell>
        </row>
        <row r="468">
          <cell r="L468">
            <v>3</v>
          </cell>
          <cell r="V468">
            <v>5777</v>
          </cell>
        </row>
        <row r="469">
          <cell r="L469">
            <v>3</v>
          </cell>
          <cell r="V469">
            <v>5777</v>
          </cell>
        </row>
        <row r="470">
          <cell r="L470">
            <v>3</v>
          </cell>
          <cell r="V470">
            <v>5777</v>
          </cell>
        </row>
        <row r="471">
          <cell r="L471">
            <v>3</v>
          </cell>
          <cell r="V471">
            <v>5777</v>
          </cell>
        </row>
        <row r="472">
          <cell r="L472">
            <v>3</v>
          </cell>
          <cell r="V472">
            <v>5409</v>
          </cell>
        </row>
        <row r="473">
          <cell r="L473">
            <v>3</v>
          </cell>
          <cell r="V473">
            <v>5409</v>
          </cell>
        </row>
        <row r="474">
          <cell r="L474">
            <v>3</v>
          </cell>
          <cell r="V474">
            <v>5530</v>
          </cell>
        </row>
        <row r="475">
          <cell r="L475">
            <v>3</v>
          </cell>
          <cell r="V475">
            <v>5530</v>
          </cell>
        </row>
        <row r="476">
          <cell r="L476">
            <v>3</v>
          </cell>
          <cell r="V476">
            <v>5530</v>
          </cell>
        </row>
        <row r="477">
          <cell r="L477">
            <v>3</v>
          </cell>
          <cell r="V477">
            <v>4824</v>
          </cell>
        </row>
        <row r="478">
          <cell r="L478">
            <v>3</v>
          </cell>
          <cell r="V478">
            <v>4824</v>
          </cell>
        </row>
        <row r="479">
          <cell r="L479">
            <v>3</v>
          </cell>
          <cell r="V479">
            <v>5046</v>
          </cell>
        </row>
        <row r="480">
          <cell r="L480">
            <v>3</v>
          </cell>
          <cell r="V480">
            <v>6877</v>
          </cell>
        </row>
        <row r="481">
          <cell r="L481">
            <v>3</v>
          </cell>
          <cell r="V481">
            <v>5637</v>
          </cell>
        </row>
        <row r="482">
          <cell r="L482">
            <v>3</v>
          </cell>
          <cell r="V482">
            <v>5637</v>
          </cell>
        </row>
        <row r="483">
          <cell r="L483">
            <v>3</v>
          </cell>
          <cell r="V483">
            <v>6041</v>
          </cell>
        </row>
        <row r="484">
          <cell r="L484">
            <v>3</v>
          </cell>
          <cell r="V484">
            <v>6041</v>
          </cell>
        </row>
        <row r="485">
          <cell r="L485">
            <v>3</v>
          </cell>
          <cell r="V485">
            <v>5637</v>
          </cell>
        </row>
        <row r="486">
          <cell r="L486">
            <v>3</v>
          </cell>
          <cell r="V486">
            <v>5637</v>
          </cell>
        </row>
        <row r="487">
          <cell r="L487">
            <v>3</v>
          </cell>
          <cell r="V487">
            <v>5637</v>
          </cell>
        </row>
        <row r="488">
          <cell r="L488">
            <v>3</v>
          </cell>
          <cell r="V488">
            <v>5637</v>
          </cell>
        </row>
        <row r="489">
          <cell r="L489">
            <v>3</v>
          </cell>
          <cell r="V489">
            <v>5637</v>
          </cell>
        </row>
        <row r="490">
          <cell r="L490">
            <v>3</v>
          </cell>
          <cell r="V490">
            <v>6041</v>
          </cell>
        </row>
        <row r="491">
          <cell r="L491">
            <v>3</v>
          </cell>
          <cell r="V491">
            <v>5800</v>
          </cell>
        </row>
        <row r="492">
          <cell r="L492">
            <v>3</v>
          </cell>
          <cell r="V492">
            <v>5800</v>
          </cell>
        </row>
        <row r="493">
          <cell r="L493">
            <v>3</v>
          </cell>
          <cell r="V493">
            <v>5800</v>
          </cell>
        </row>
        <row r="494">
          <cell r="L494">
            <v>3</v>
          </cell>
          <cell r="V494">
            <v>5800</v>
          </cell>
        </row>
        <row r="495">
          <cell r="L495">
            <v>3</v>
          </cell>
          <cell r="V495">
            <v>5800</v>
          </cell>
        </row>
        <row r="496">
          <cell r="L496">
            <v>3</v>
          </cell>
          <cell r="V496">
            <v>5046</v>
          </cell>
        </row>
        <row r="497">
          <cell r="L497">
            <v>3</v>
          </cell>
          <cell r="V497">
            <v>5530</v>
          </cell>
        </row>
        <row r="498">
          <cell r="L498">
            <v>3</v>
          </cell>
          <cell r="V498">
            <v>5530</v>
          </cell>
        </row>
        <row r="499">
          <cell r="L499">
            <v>3</v>
          </cell>
          <cell r="V499">
            <v>6019</v>
          </cell>
        </row>
        <row r="500">
          <cell r="L500">
            <v>3</v>
          </cell>
          <cell r="V500">
            <v>5530</v>
          </cell>
        </row>
        <row r="501">
          <cell r="L501">
            <v>3</v>
          </cell>
          <cell r="V501">
            <v>5777</v>
          </cell>
        </row>
        <row r="502">
          <cell r="L502">
            <v>3</v>
          </cell>
          <cell r="V502">
            <v>6215</v>
          </cell>
        </row>
        <row r="503">
          <cell r="L503">
            <v>3</v>
          </cell>
          <cell r="V503">
            <v>5777</v>
          </cell>
        </row>
        <row r="504">
          <cell r="L504">
            <v>3</v>
          </cell>
          <cell r="V504">
            <v>7076</v>
          </cell>
        </row>
        <row r="505">
          <cell r="L505">
            <v>3</v>
          </cell>
          <cell r="V505">
            <v>6215</v>
          </cell>
        </row>
        <row r="506">
          <cell r="L506">
            <v>3</v>
          </cell>
          <cell r="V506">
            <v>5530</v>
          </cell>
        </row>
        <row r="507">
          <cell r="L507">
            <v>3</v>
          </cell>
          <cell r="V507">
            <v>4824</v>
          </cell>
        </row>
        <row r="508">
          <cell r="L508">
            <v>3</v>
          </cell>
          <cell r="V508">
            <v>4824</v>
          </cell>
        </row>
        <row r="509">
          <cell r="L509">
            <v>3</v>
          </cell>
          <cell r="V509">
            <v>4824</v>
          </cell>
        </row>
        <row r="510">
          <cell r="L510">
            <v>3</v>
          </cell>
          <cell r="V510">
            <v>4824</v>
          </cell>
        </row>
        <row r="511">
          <cell r="L511">
            <v>3</v>
          </cell>
          <cell r="V511">
            <v>5598</v>
          </cell>
        </row>
        <row r="512">
          <cell r="L512">
            <v>3</v>
          </cell>
          <cell r="V512">
            <v>6215</v>
          </cell>
        </row>
        <row r="513">
          <cell r="L513">
            <v>3</v>
          </cell>
          <cell r="V513">
            <v>6215</v>
          </cell>
        </row>
        <row r="514">
          <cell r="L514">
            <v>3</v>
          </cell>
          <cell r="V514">
            <v>6215</v>
          </cell>
        </row>
        <row r="515">
          <cell r="L515">
            <v>3</v>
          </cell>
          <cell r="V515">
            <v>6215</v>
          </cell>
        </row>
        <row r="516">
          <cell r="L516">
            <v>3</v>
          </cell>
          <cell r="V516">
            <v>7038</v>
          </cell>
        </row>
        <row r="517">
          <cell r="L517">
            <v>3</v>
          </cell>
          <cell r="V517">
            <v>6877</v>
          </cell>
        </row>
        <row r="518">
          <cell r="L518">
            <v>3</v>
          </cell>
          <cell r="V518">
            <v>6877</v>
          </cell>
        </row>
        <row r="519">
          <cell r="L519">
            <v>3</v>
          </cell>
          <cell r="V519">
            <v>6877</v>
          </cell>
        </row>
        <row r="520">
          <cell r="L520">
            <v>3</v>
          </cell>
          <cell r="V520">
            <v>7038</v>
          </cell>
        </row>
        <row r="521">
          <cell r="L521">
            <v>3</v>
          </cell>
          <cell r="V521">
            <v>7038</v>
          </cell>
        </row>
        <row r="522">
          <cell r="L522">
            <v>3</v>
          </cell>
          <cell r="V522">
            <v>6932</v>
          </cell>
        </row>
        <row r="523">
          <cell r="L523">
            <v>3</v>
          </cell>
          <cell r="V523">
            <v>6877</v>
          </cell>
        </row>
        <row r="524">
          <cell r="L524">
            <v>3</v>
          </cell>
          <cell r="V524">
            <v>5936</v>
          </cell>
        </row>
        <row r="525">
          <cell r="L525">
            <v>3</v>
          </cell>
          <cell r="V525">
            <v>5936</v>
          </cell>
        </row>
        <row r="526">
          <cell r="L526">
            <v>3</v>
          </cell>
          <cell r="V526">
            <v>5936</v>
          </cell>
        </row>
        <row r="527">
          <cell r="L527">
            <v>3</v>
          </cell>
          <cell r="V527">
            <v>5936</v>
          </cell>
        </row>
        <row r="528">
          <cell r="L528">
            <v>3</v>
          </cell>
          <cell r="V528">
            <v>5936</v>
          </cell>
        </row>
        <row r="529">
          <cell r="L529">
            <v>3</v>
          </cell>
          <cell r="V529">
            <v>5936</v>
          </cell>
        </row>
        <row r="530">
          <cell r="L530">
            <v>3</v>
          </cell>
          <cell r="V530">
            <v>5936</v>
          </cell>
        </row>
        <row r="531">
          <cell r="L531">
            <v>3</v>
          </cell>
          <cell r="V531">
            <v>5936</v>
          </cell>
        </row>
        <row r="532">
          <cell r="L532">
            <v>3</v>
          </cell>
          <cell r="V532">
            <v>5936</v>
          </cell>
        </row>
        <row r="533">
          <cell r="L533">
            <v>3</v>
          </cell>
          <cell r="V533">
            <v>5637</v>
          </cell>
        </row>
        <row r="534">
          <cell r="L534">
            <v>3</v>
          </cell>
          <cell r="V534">
            <v>5046</v>
          </cell>
        </row>
        <row r="535">
          <cell r="L535">
            <v>3</v>
          </cell>
          <cell r="V535">
            <v>5297</v>
          </cell>
        </row>
        <row r="536">
          <cell r="L536">
            <v>3</v>
          </cell>
          <cell r="V536">
            <v>5409</v>
          </cell>
        </row>
        <row r="537">
          <cell r="L537">
            <v>3</v>
          </cell>
          <cell r="V537">
            <v>5297</v>
          </cell>
        </row>
        <row r="538">
          <cell r="L538">
            <v>3</v>
          </cell>
          <cell r="V538">
            <v>6019</v>
          </cell>
        </row>
        <row r="539">
          <cell r="L539">
            <v>3</v>
          </cell>
          <cell r="V539">
            <v>4889</v>
          </cell>
        </row>
        <row r="540">
          <cell r="L540">
            <v>3</v>
          </cell>
          <cell r="V540">
            <v>6796</v>
          </cell>
        </row>
        <row r="541">
          <cell r="L541">
            <v>3</v>
          </cell>
          <cell r="V541">
            <v>6019</v>
          </cell>
        </row>
        <row r="542">
          <cell r="L542">
            <v>3</v>
          </cell>
          <cell r="V542">
            <v>5598</v>
          </cell>
        </row>
        <row r="543">
          <cell r="L543">
            <v>3</v>
          </cell>
          <cell r="V543">
            <v>7076</v>
          </cell>
        </row>
        <row r="544">
          <cell r="L544">
            <v>3</v>
          </cell>
          <cell r="V544">
            <v>7076</v>
          </cell>
        </row>
        <row r="545">
          <cell r="L545">
            <v>3</v>
          </cell>
          <cell r="V545">
            <v>5598</v>
          </cell>
        </row>
        <row r="546">
          <cell r="L546">
            <v>3</v>
          </cell>
          <cell r="V546">
            <v>5598</v>
          </cell>
        </row>
        <row r="547">
          <cell r="L547">
            <v>3</v>
          </cell>
          <cell r="V547">
            <v>4752</v>
          </cell>
        </row>
        <row r="548">
          <cell r="L548">
            <v>3</v>
          </cell>
          <cell r="V548">
            <v>4889</v>
          </cell>
        </row>
        <row r="549">
          <cell r="L549">
            <v>3</v>
          </cell>
          <cell r="V549">
            <v>4683</v>
          </cell>
        </row>
        <row r="550">
          <cell r="L550">
            <v>3</v>
          </cell>
          <cell r="V550">
            <v>5046</v>
          </cell>
        </row>
        <row r="551">
          <cell r="L551">
            <v>3</v>
          </cell>
          <cell r="V551">
            <v>5046</v>
          </cell>
        </row>
        <row r="552">
          <cell r="L552">
            <v>3</v>
          </cell>
          <cell r="V552">
            <v>5046</v>
          </cell>
        </row>
        <row r="553">
          <cell r="L553">
            <v>3</v>
          </cell>
          <cell r="V553">
            <v>6215</v>
          </cell>
        </row>
        <row r="554">
          <cell r="L554">
            <v>3</v>
          </cell>
          <cell r="V554">
            <v>6215</v>
          </cell>
        </row>
        <row r="555">
          <cell r="L555">
            <v>3</v>
          </cell>
          <cell r="V555">
            <v>4752</v>
          </cell>
        </row>
        <row r="556">
          <cell r="L556">
            <v>3</v>
          </cell>
          <cell r="V556">
            <v>5598</v>
          </cell>
        </row>
        <row r="557">
          <cell r="L557">
            <v>3</v>
          </cell>
          <cell r="V557">
            <v>5598</v>
          </cell>
        </row>
        <row r="558">
          <cell r="L558">
            <v>3</v>
          </cell>
          <cell r="V558">
            <v>5641</v>
          </cell>
        </row>
        <row r="559">
          <cell r="L559">
            <v>3</v>
          </cell>
          <cell r="V559">
            <v>5777</v>
          </cell>
        </row>
        <row r="560">
          <cell r="L560">
            <v>3</v>
          </cell>
          <cell r="V560">
            <v>5777</v>
          </cell>
        </row>
        <row r="561">
          <cell r="L561">
            <v>3</v>
          </cell>
          <cell r="V561">
            <v>5777</v>
          </cell>
        </row>
        <row r="562">
          <cell r="L562">
            <v>3</v>
          </cell>
          <cell r="V562">
            <v>6215</v>
          </cell>
        </row>
        <row r="563">
          <cell r="L563">
            <v>3</v>
          </cell>
          <cell r="V563">
            <v>4806</v>
          </cell>
        </row>
        <row r="564">
          <cell r="L564">
            <v>3</v>
          </cell>
          <cell r="V564">
            <v>5777</v>
          </cell>
        </row>
        <row r="565">
          <cell r="L565">
            <v>3</v>
          </cell>
          <cell r="V565">
            <v>5777</v>
          </cell>
        </row>
        <row r="566">
          <cell r="L566">
            <v>3</v>
          </cell>
          <cell r="V566">
            <v>4752</v>
          </cell>
        </row>
        <row r="567">
          <cell r="L567">
            <v>3</v>
          </cell>
          <cell r="V567">
            <v>5777</v>
          </cell>
        </row>
        <row r="568">
          <cell r="L568">
            <v>3</v>
          </cell>
          <cell r="V568">
            <v>5777</v>
          </cell>
        </row>
        <row r="569">
          <cell r="L569">
            <v>3</v>
          </cell>
          <cell r="V569">
            <v>5777</v>
          </cell>
        </row>
        <row r="570">
          <cell r="L570">
            <v>3</v>
          </cell>
          <cell r="V570">
            <v>5777</v>
          </cell>
        </row>
        <row r="571">
          <cell r="L571">
            <v>3</v>
          </cell>
          <cell r="V571">
            <v>4889</v>
          </cell>
        </row>
        <row r="572">
          <cell r="L572">
            <v>3</v>
          </cell>
          <cell r="V572">
            <v>5598</v>
          </cell>
        </row>
        <row r="573">
          <cell r="L573">
            <v>3</v>
          </cell>
          <cell r="V573">
            <v>5598</v>
          </cell>
        </row>
        <row r="574">
          <cell r="L574">
            <v>3</v>
          </cell>
          <cell r="V574">
            <v>5598</v>
          </cell>
        </row>
        <row r="575">
          <cell r="L575">
            <v>3</v>
          </cell>
          <cell r="V575">
            <v>4806</v>
          </cell>
        </row>
        <row r="576">
          <cell r="L576">
            <v>3</v>
          </cell>
          <cell r="V576">
            <v>7076</v>
          </cell>
        </row>
        <row r="577">
          <cell r="L577">
            <v>3</v>
          </cell>
          <cell r="V577">
            <v>4752</v>
          </cell>
        </row>
        <row r="578">
          <cell r="L578">
            <v>3</v>
          </cell>
          <cell r="V578">
            <v>4752</v>
          </cell>
        </row>
        <row r="579">
          <cell r="L579">
            <v>3</v>
          </cell>
          <cell r="V579">
            <v>7076</v>
          </cell>
        </row>
        <row r="580">
          <cell r="L580">
            <v>3</v>
          </cell>
          <cell r="V580">
            <v>7076</v>
          </cell>
        </row>
        <row r="581">
          <cell r="L581">
            <v>3</v>
          </cell>
          <cell r="V581">
            <v>5641</v>
          </cell>
        </row>
        <row r="582">
          <cell r="L582">
            <v>3</v>
          </cell>
          <cell r="V582">
            <v>5598</v>
          </cell>
        </row>
        <row r="583">
          <cell r="L583">
            <v>3</v>
          </cell>
          <cell r="V583">
            <v>5297</v>
          </cell>
        </row>
        <row r="584">
          <cell r="L584">
            <v>3</v>
          </cell>
          <cell r="V584">
            <v>6796</v>
          </cell>
        </row>
        <row r="585">
          <cell r="L585">
            <v>3</v>
          </cell>
          <cell r="V585">
            <v>5409</v>
          </cell>
        </row>
        <row r="586">
          <cell r="L586">
            <v>3</v>
          </cell>
          <cell r="V586">
            <v>5777</v>
          </cell>
        </row>
        <row r="587">
          <cell r="L587">
            <v>3</v>
          </cell>
          <cell r="V587">
            <v>4889</v>
          </cell>
        </row>
        <row r="588">
          <cell r="L588">
            <v>3</v>
          </cell>
          <cell r="V588">
            <v>5598</v>
          </cell>
        </row>
        <row r="589">
          <cell r="L589">
            <v>3</v>
          </cell>
          <cell r="V589">
            <v>4752</v>
          </cell>
        </row>
        <row r="590">
          <cell r="L590">
            <v>3</v>
          </cell>
          <cell r="V590">
            <v>5598</v>
          </cell>
        </row>
        <row r="591">
          <cell r="L591">
            <v>3</v>
          </cell>
          <cell r="V591">
            <v>5598</v>
          </cell>
        </row>
        <row r="592">
          <cell r="L592">
            <v>3</v>
          </cell>
          <cell r="V592">
            <v>7076</v>
          </cell>
        </row>
        <row r="593">
          <cell r="L593">
            <v>3</v>
          </cell>
          <cell r="V593">
            <v>5777</v>
          </cell>
        </row>
        <row r="594">
          <cell r="L594">
            <v>3</v>
          </cell>
          <cell r="V594">
            <v>6215</v>
          </cell>
        </row>
        <row r="595">
          <cell r="L595">
            <v>3</v>
          </cell>
          <cell r="V595">
            <v>5637</v>
          </cell>
        </row>
        <row r="596">
          <cell r="L596">
            <v>3</v>
          </cell>
          <cell r="V596">
            <v>5637</v>
          </cell>
        </row>
        <row r="597">
          <cell r="L597">
            <v>3</v>
          </cell>
          <cell r="V597">
            <v>5800</v>
          </cell>
        </row>
        <row r="598">
          <cell r="L598">
            <v>3</v>
          </cell>
          <cell r="V598">
            <v>5637</v>
          </cell>
        </row>
        <row r="599">
          <cell r="L599">
            <v>3</v>
          </cell>
          <cell r="V599">
            <v>5637</v>
          </cell>
        </row>
        <row r="600">
          <cell r="L600">
            <v>3</v>
          </cell>
          <cell r="V600">
            <v>5637</v>
          </cell>
        </row>
        <row r="601">
          <cell r="L601">
            <v>3</v>
          </cell>
          <cell r="V601">
            <v>5637</v>
          </cell>
        </row>
        <row r="602">
          <cell r="L602">
            <v>3</v>
          </cell>
          <cell r="V602">
            <v>5637</v>
          </cell>
        </row>
        <row r="603">
          <cell r="L603">
            <v>3</v>
          </cell>
          <cell r="V603">
            <v>5637</v>
          </cell>
        </row>
        <row r="604">
          <cell r="L604">
            <v>3</v>
          </cell>
          <cell r="V604">
            <v>5637</v>
          </cell>
        </row>
        <row r="605">
          <cell r="L605">
            <v>3</v>
          </cell>
          <cell r="V605">
            <v>5637</v>
          </cell>
        </row>
        <row r="606">
          <cell r="L606">
            <v>3</v>
          </cell>
          <cell r="V606">
            <v>5637</v>
          </cell>
        </row>
        <row r="607">
          <cell r="L607">
            <v>3</v>
          </cell>
          <cell r="V607">
            <v>5637</v>
          </cell>
        </row>
        <row r="608">
          <cell r="L608">
            <v>3</v>
          </cell>
          <cell r="V608">
            <v>5637</v>
          </cell>
        </row>
        <row r="609">
          <cell r="L609">
            <v>3</v>
          </cell>
          <cell r="V609">
            <v>5637</v>
          </cell>
        </row>
        <row r="610">
          <cell r="L610">
            <v>3</v>
          </cell>
          <cell r="V610">
            <v>5637</v>
          </cell>
        </row>
        <row r="611">
          <cell r="L611">
            <v>3</v>
          </cell>
          <cell r="V611">
            <v>5637</v>
          </cell>
        </row>
        <row r="612">
          <cell r="L612">
            <v>3</v>
          </cell>
          <cell r="V612">
            <v>5637</v>
          </cell>
        </row>
        <row r="613">
          <cell r="L613">
            <v>3</v>
          </cell>
          <cell r="V613">
            <v>5637</v>
          </cell>
        </row>
        <row r="614">
          <cell r="L614">
            <v>3</v>
          </cell>
          <cell r="V614">
            <v>5637</v>
          </cell>
        </row>
        <row r="615">
          <cell r="L615">
            <v>3</v>
          </cell>
          <cell r="V615">
            <v>5637</v>
          </cell>
        </row>
        <row r="616">
          <cell r="L616">
            <v>3</v>
          </cell>
          <cell r="V616">
            <v>5637</v>
          </cell>
        </row>
        <row r="617">
          <cell r="L617">
            <v>3</v>
          </cell>
          <cell r="V617">
            <v>5530</v>
          </cell>
        </row>
        <row r="618">
          <cell r="L618">
            <v>3</v>
          </cell>
          <cell r="V618">
            <v>5530</v>
          </cell>
        </row>
        <row r="619">
          <cell r="L619">
            <v>3</v>
          </cell>
          <cell r="V619">
            <v>5530</v>
          </cell>
        </row>
        <row r="620">
          <cell r="L620">
            <v>3</v>
          </cell>
          <cell r="V620">
            <v>5530</v>
          </cell>
        </row>
        <row r="621">
          <cell r="L621">
            <v>3</v>
          </cell>
          <cell r="V621">
            <v>5800</v>
          </cell>
        </row>
        <row r="622">
          <cell r="L622">
            <v>3</v>
          </cell>
          <cell r="V622">
            <v>5800</v>
          </cell>
        </row>
        <row r="623">
          <cell r="L623">
            <v>3</v>
          </cell>
          <cell r="V623">
            <v>5800</v>
          </cell>
        </row>
        <row r="624">
          <cell r="L624">
            <v>3</v>
          </cell>
          <cell r="V624">
            <v>5800</v>
          </cell>
        </row>
        <row r="625">
          <cell r="L625">
            <v>3</v>
          </cell>
          <cell r="V625">
            <v>5800</v>
          </cell>
        </row>
        <row r="626">
          <cell r="L626">
            <v>3</v>
          </cell>
          <cell r="V626">
            <v>5800</v>
          </cell>
        </row>
        <row r="627">
          <cell r="L627">
            <v>3</v>
          </cell>
          <cell r="V627">
            <v>5800</v>
          </cell>
        </row>
        <row r="628">
          <cell r="L628">
            <v>3</v>
          </cell>
          <cell r="V628">
            <v>5800</v>
          </cell>
        </row>
        <row r="629">
          <cell r="L629">
            <v>3</v>
          </cell>
          <cell r="V629">
            <v>6877</v>
          </cell>
        </row>
        <row r="630">
          <cell r="L630">
            <v>3</v>
          </cell>
          <cell r="V630">
            <v>6877</v>
          </cell>
        </row>
        <row r="631">
          <cell r="L631">
            <v>3</v>
          </cell>
          <cell r="V631">
            <v>7038</v>
          </cell>
        </row>
        <row r="632">
          <cell r="L632">
            <v>3</v>
          </cell>
          <cell r="V632">
            <v>7526</v>
          </cell>
        </row>
        <row r="633">
          <cell r="L633">
            <v>3</v>
          </cell>
          <cell r="V633">
            <v>7526</v>
          </cell>
        </row>
        <row r="634">
          <cell r="L634">
            <v>3</v>
          </cell>
          <cell r="V634">
            <v>7526</v>
          </cell>
        </row>
        <row r="635">
          <cell r="L635">
            <v>3</v>
          </cell>
          <cell r="V635">
            <v>7927</v>
          </cell>
        </row>
        <row r="636">
          <cell r="L636">
            <v>3</v>
          </cell>
          <cell r="V636">
            <v>7927</v>
          </cell>
        </row>
        <row r="637">
          <cell r="L637">
            <v>3</v>
          </cell>
          <cell r="V637">
            <v>5046</v>
          </cell>
        </row>
        <row r="638">
          <cell r="L638">
            <v>3</v>
          </cell>
          <cell r="V638">
            <v>6215</v>
          </cell>
        </row>
        <row r="639">
          <cell r="L639">
            <v>3</v>
          </cell>
          <cell r="V639">
            <v>5598</v>
          </cell>
        </row>
        <row r="640">
          <cell r="L640">
            <v>3</v>
          </cell>
          <cell r="V640">
            <v>6796</v>
          </cell>
        </row>
        <row r="641">
          <cell r="L641">
            <v>3</v>
          </cell>
          <cell r="V641">
            <v>6796</v>
          </cell>
        </row>
        <row r="642">
          <cell r="L642">
            <v>3</v>
          </cell>
          <cell r="V642">
            <v>5530</v>
          </cell>
        </row>
        <row r="643">
          <cell r="L643">
            <v>3</v>
          </cell>
          <cell r="V643">
            <v>5530</v>
          </cell>
        </row>
        <row r="644">
          <cell r="L644">
            <v>3</v>
          </cell>
          <cell r="V644">
            <v>5637</v>
          </cell>
        </row>
        <row r="645">
          <cell r="L645">
            <v>3</v>
          </cell>
          <cell r="V645">
            <v>5409</v>
          </cell>
        </row>
        <row r="646">
          <cell r="L646">
            <v>3</v>
          </cell>
          <cell r="V646">
            <v>5409</v>
          </cell>
        </row>
        <row r="647">
          <cell r="L647">
            <v>3</v>
          </cell>
          <cell r="V647">
            <v>6139</v>
          </cell>
        </row>
        <row r="648">
          <cell r="L648">
            <v>3</v>
          </cell>
          <cell r="V648">
            <v>4824</v>
          </cell>
        </row>
        <row r="649">
          <cell r="L649">
            <v>3</v>
          </cell>
          <cell r="V649">
            <v>7137</v>
          </cell>
        </row>
        <row r="650">
          <cell r="L650">
            <v>3</v>
          </cell>
          <cell r="V650">
            <v>7526</v>
          </cell>
        </row>
        <row r="651">
          <cell r="L651">
            <v>3</v>
          </cell>
          <cell r="V651">
            <v>6019</v>
          </cell>
        </row>
        <row r="652">
          <cell r="L652">
            <v>3</v>
          </cell>
          <cell r="V652">
            <v>6019</v>
          </cell>
        </row>
        <row r="653">
          <cell r="L653">
            <v>3</v>
          </cell>
          <cell r="V653">
            <v>5598</v>
          </cell>
        </row>
        <row r="654">
          <cell r="L654">
            <v>3</v>
          </cell>
          <cell r="V654">
            <v>5598</v>
          </cell>
        </row>
        <row r="655">
          <cell r="L655">
            <v>3</v>
          </cell>
          <cell r="V655">
            <v>7038</v>
          </cell>
        </row>
        <row r="656">
          <cell r="L656">
            <v>3</v>
          </cell>
          <cell r="V656">
            <v>5936</v>
          </cell>
        </row>
        <row r="657">
          <cell r="L657">
            <v>3</v>
          </cell>
          <cell r="V657">
            <v>5936</v>
          </cell>
        </row>
        <row r="658">
          <cell r="L658">
            <v>3</v>
          </cell>
          <cell r="V658">
            <v>5046</v>
          </cell>
        </row>
        <row r="659">
          <cell r="L659">
            <v>3</v>
          </cell>
          <cell r="V659">
            <v>4752</v>
          </cell>
        </row>
        <row r="660">
          <cell r="L660">
            <v>3</v>
          </cell>
          <cell r="V660">
            <v>4752</v>
          </cell>
        </row>
        <row r="661">
          <cell r="L661">
            <v>3</v>
          </cell>
          <cell r="V661">
            <v>5637</v>
          </cell>
        </row>
        <row r="662">
          <cell r="L662">
            <v>3</v>
          </cell>
          <cell r="V662">
            <v>7526</v>
          </cell>
        </row>
        <row r="663">
          <cell r="L663">
            <v>4</v>
          </cell>
          <cell r="V663">
            <v>4665</v>
          </cell>
        </row>
        <row r="664">
          <cell r="L664">
            <v>4</v>
          </cell>
          <cell r="V664">
            <v>4665</v>
          </cell>
        </row>
        <row r="665">
          <cell r="L665">
            <v>4</v>
          </cell>
          <cell r="V665">
            <v>4665</v>
          </cell>
        </row>
        <row r="666">
          <cell r="L666">
            <v>4</v>
          </cell>
          <cell r="V666">
            <v>4873</v>
          </cell>
        </row>
        <row r="667">
          <cell r="L667">
            <v>4</v>
          </cell>
          <cell r="V667">
            <v>4873</v>
          </cell>
        </row>
        <row r="668">
          <cell r="L668">
            <v>4</v>
          </cell>
          <cell r="V668">
            <v>4873</v>
          </cell>
        </row>
        <row r="669">
          <cell r="L669">
            <v>4</v>
          </cell>
          <cell r="V669">
            <v>7808</v>
          </cell>
        </row>
        <row r="670">
          <cell r="L670">
            <v>4</v>
          </cell>
          <cell r="V670">
            <v>7808</v>
          </cell>
        </row>
        <row r="671">
          <cell r="L671">
            <v>4</v>
          </cell>
          <cell r="V671">
            <v>7808</v>
          </cell>
        </row>
        <row r="672">
          <cell r="L672">
            <v>4</v>
          </cell>
          <cell r="V672">
            <v>7617</v>
          </cell>
        </row>
        <row r="673">
          <cell r="L673">
            <v>4</v>
          </cell>
          <cell r="V673">
            <v>4249</v>
          </cell>
        </row>
        <row r="674">
          <cell r="L674">
            <v>4</v>
          </cell>
          <cell r="V674">
            <v>4665</v>
          </cell>
        </row>
        <row r="675">
          <cell r="L675">
            <v>4</v>
          </cell>
          <cell r="V675">
            <v>4422</v>
          </cell>
        </row>
        <row r="676">
          <cell r="L676">
            <v>4</v>
          </cell>
          <cell r="V676">
            <v>4422</v>
          </cell>
        </row>
        <row r="677">
          <cell r="L677">
            <v>4</v>
          </cell>
          <cell r="V677">
            <v>4422</v>
          </cell>
        </row>
        <row r="678">
          <cell r="L678">
            <v>4</v>
          </cell>
          <cell r="V678">
            <v>4422</v>
          </cell>
        </row>
        <row r="679">
          <cell r="L679">
            <v>4</v>
          </cell>
          <cell r="V679">
            <v>4422</v>
          </cell>
        </row>
        <row r="680">
          <cell r="L680">
            <v>4</v>
          </cell>
          <cell r="V680">
            <v>4422</v>
          </cell>
        </row>
        <row r="681">
          <cell r="L681">
            <v>4</v>
          </cell>
          <cell r="V681">
            <v>4422</v>
          </cell>
        </row>
        <row r="682">
          <cell r="L682">
            <v>4</v>
          </cell>
          <cell r="V682">
            <v>4422</v>
          </cell>
        </row>
        <row r="683">
          <cell r="L683">
            <v>4</v>
          </cell>
          <cell r="V683">
            <v>4422</v>
          </cell>
        </row>
        <row r="684">
          <cell r="L684">
            <v>4</v>
          </cell>
          <cell r="V684">
            <v>4422</v>
          </cell>
        </row>
        <row r="685">
          <cell r="L685">
            <v>4</v>
          </cell>
          <cell r="V685">
            <v>4873</v>
          </cell>
        </row>
        <row r="686">
          <cell r="L686">
            <v>4</v>
          </cell>
          <cell r="V686">
            <v>4665</v>
          </cell>
        </row>
        <row r="687">
          <cell r="L687">
            <v>4</v>
          </cell>
          <cell r="V687">
            <v>4665</v>
          </cell>
        </row>
        <row r="688">
          <cell r="L688">
            <v>4</v>
          </cell>
          <cell r="V688">
            <v>4720</v>
          </cell>
        </row>
        <row r="689">
          <cell r="L689">
            <v>4</v>
          </cell>
          <cell r="V689">
            <v>7506</v>
          </cell>
        </row>
        <row r="690">
          <cell r="L690">
            <v>4</v>
          </cell>
          <cell r="V690">
            <v>4665</v>
          </cell>
        </row>
        <row r="691">
          <cell r="L691">
            <v>4</v>
          </cell>
          <cell r="V691">
            <v>7153</v>
          </cell>
        </row>
        <row r="692">
          <cell r="L692">
            <v>4</v>
          </cell>
          <cell r="V692">
            <v>4422</v>
          </cell>
        </row>
        <row r="693">
          <cell r="L693">
            <v>4</v>
          </cell>
          <cell r="V693">
            <v>7506</v>
          </cell>
        </row>
        <row r="694">
          <cell r="L694">
            <v>4</v>
          </cell>
          <cell r="V694">
            <v>7153</v>
          </cell>
        </row>
        <row r="695">
          <cell r="L695">
            <v>4</v>
          </cell>
          <cell r="V695">
            <v>4249</v>
          </cell>
        </row>
        <row r="696">
          <cell r="L696">
            <v>4</v>
          </cell>
          <cell r="V696">
            <v>7617</v>
          </cell>
        </row>
        <row r="697">
          <cell r="L697">
            <v>4</v>
          </cell>
          <cell r="V697">
            <v>4720</v>
          </cell>
        </row>
        <row r="698">
          <cell r="L698">
            <v>4</v>
          </cell>
          <cell r="V698">
            <v>4720</v>
          </cell>
        </row>
        <row r="699">
          <cell r="L699">
            <v>4</v>
          </cell>
          <cell r="V699">
            <v>4422</v>
          </cell>
        </row>
        <row r="700">
          <cell r="L700">
            <v>4</v>
          </cell>
          <cell r="V700">
            <v>7153</v>
          </cell>
        </row>
        <row r="701">
          <cell r="L701">
            <v>4</v>
          </cell>
          <cell r="V701">
            <v>5771</v>
          </cell>
        </row>
        <row r="702">
          <cell r="L702">
            <v>4</v>
          </cell>
          <cell r="V702">
            <v>4665</v>
          </cell>
        </row>
        <row r="703">
          <cell r="L703">
            <v>4</v>
          </cell>
          <cell r="V703">
            <v>4665</v>
          </cell>
        </row>
        <row r="704">
          <cell r="L704">
            <v>4</v>
          </cell>
          <cell r="V704">
            <v>6727</v>
          </cell>
        </row>
        <row r="705">
          <cell r="L705">
            <v>4</v>
          </cell>
          <cell r="V705">
            <v>6727</v>
          </cell>
        </row>
        <row r="706">
          <cell r="L706">
            <v>4</v>
          </cell>
          <cell r="V706">
            <v>6727</v>
          </cell>
        </row>
        <row r="707">
          <cell r="L707">
            <v>4</v>
          </cell>
          <cell r="V707">
            <v>5106</v>
          </cell>
        </row>
        <row r="708">
          <cell r="L708">
            <v>4</v>
          </cell>
          <cell r="V708">
            <v>5106</v>
          </cell>
        </row>
        <row r="709">
          <cell r="L709">
            <v>4</v>
          </cell>
          <cell r="V709">
            <v>5106</v>
          </cell>
        </row>
        <row r="710">
          <cell r="L710">
            <v>4</v>
          </cell>
          <cell r="V710">
            <v>7153</v>
          </cell>
        </row>
        <row r="711">
          <cell r="L711">
            <v>4</v>
          </cell>
          <cell r="V711">
            <v>4665</v>
          </cell>
        </row>
        <row r="712">
          <cell r="L712">
            <v>4</v>
          </cell>
          <cell r="V712">
            <v>7153</v>
          </cell>
        </row>
        <row r="713">
          <cell r="L713">
            <v>4</v>
          </cell>
          <cell r="V713">
            <v>7153</v>
          </cell>
        </row>
        <row r="714">
          <cell r="L714">
            <v>4</v>
          </cell>
          <cell r="V714">
            <v>5771</v>
          </cell>
        </row>
        <row r="715">
          <cell r="L715">
            <v>4</v>
          </cell>
          <cell r="V715">
            <v>6727</v>
          </cell>
        </row>
        <row r="716">
          <cell r="L716">
            <v>4</v>
          </cell>
          <cell r="V716">
            <v>6727</v>
          </cell>
        </row>
        <row r="717">
          <cell r="L717">
            <v>4</v>
          </cell>
          <cell r="V717">
            <v>6727</v>
          </cell>
        </row>
        <row r="718">
          <cell r="L718">
            <v>4</v>
          </cell>
          <cell r="V718">
            <v>6727</v>
          </cell>
        </row>
        <row r="719">
          <cell r="L719">
            <v>4</v>
          </cell>
          <cell r="V719">
            <v>6727</v>
          </cell>
        </row>
        <row r="720">
          <cell r="L720">
            <v>4</v>
          </cell>
          <cell r="V720">
            <v>6727</v>
          </cell>
        </row>
        <row r="721">
          <cell r="L721">
            <v>4</v>
          </cell>
          <cell r="V721">
            <v>6727</v>
          </cell>
        </row>
        <row r="722">
          <cell r="L722">
            <v>4</v>
          </cell>
          <cell r="V722">
            <v>6727</v>
          </cell>
        </row>
        <row r="723">
          <cell r="L723">
            <v>4</v>
          </cell>
          <cell r="V723">
            <v>4984</v>
          </cell>
        </row>
        <row r="724">
          <cell r="L724">
            <v>4</v>
          </cell>
          <cell r="V724">
            <v>4984</v>
          </cell>
        </row>
        <row r="725">
          <cell r="L725">
            <v>4</v>
          </cell>
          <cell r="V725">
            <v>4873</v>
          </cell>
        </row>
        <row r="726">
          <cell r="L726">
            <v>4</v>
          </cell>
          <cell r="V726">
            <v>4665</v>
          </cell>
        </row>
        <row r="727">
          <cell r="L727">
            <v>4</v>
          </cell>
          <cell r="V727">
            <v>4873</v>
          </cell>
        </row>
        <row r="728">
          <cell r="L728">
            <v>4</v>
          </cell>
          <cell r="V728">
            <v>4873</v>
          </cell>
        </row>
        <row r="729">
          <cell r="L729">
            <v>4</v>
          </cell>
          <cell r="V729">
            <v>4249</v>
          </cell>
        </row>
        <row r="730">
          <cell r="L730">
            <v>4</v>
          </cell>
          <cell r="V730">
            <v>4665</v>
          </cell>
        </row>
        <row r="731">
          <cell r="L731">
            <v>4</v>
          </cell>
          <cell r="V731">
            <v>4665</v>
          </cell>
        </row>
        <row r="732">
          <cell r="L732">
            <v>4</v>
          </cell>
          <cell r="V732">
            <v>4665</v>
          </cell>
        </row>
        <row r="733">
          <cell r="L733">
            <v>4</v>
          </cell>
          <cell r="V733">
            <v>4665</v>
          </cell>
        </row>
        <row r="734">
          <cell r="L734">
            <v>4</v>
          </cell>
          <cell r="V734">
            <v>4873</v>
          </cell>
        </row>
        <row r="735">
          <cell r="L735">
            <v>4</v>
          </cell>
          <cell r="V735">
            <v>4665</v>
          </cell>
        </row>
        <row r="736">
          <cell r="L736">
            <v>4</v>
          </cell>
          <cell r="V736">
            <v>7153</v>
          </cell>
        </row>
        <row r="737">
          <cell r="L737">
            <v>4</v>
          </cell>
          <cell r="V737">
            <v>5771</v>
          </cell>
        </row>
        <row r="738">
          <cell r="L738">
            <v>4</v>
          </cell>
          <cell r="V738">
            <v>5771</v>
          </cell>
        </row>
        <row r="739">
          <cell r="L739">
            <v>4</v>
          </cell>
          <cell r="V739">
            <v>5771</v>
          </cell>
        </row>
        <row r="740">
          <cell r="L740">
            <v>4</v>
          </cell>
          <cell r="V740">
            <v>7506</v>
          </cell>
        </row>
        <row r="741">
          <cell r="L741">
            <v>4</v>
          </cell>
          <cell r="V741">
            <v>7506</v>
          </cell>
        </row>
        <row r="742">
          <cell r="L742">
            <v>4</v>
          </cell>
          <cell r="V742">
            <v>6456</v>
          </cell>
        </row>
        <row r="743">
          <cell r="L743">
            <v>4</v>
          </cell>
          <cell r="V743">
            <v>6456</v>
          </cell>
        </row>
        <row r="744">
          <cell r="L744">
            <v>4</v>
          </cell>
          <cell r="V744">
            <v>6456</v>
          </cell>
        </row>
        <row r="745">
          <cell r="L745">
            <v>4</v>
          </cell>
          <cell r="V745">
            <v>6456</v>
          </cell>
        </row>
        <row r="746">
          <cell r="L746">
            <v>4</v>
          </cell>
          <cell r="V746">
            <v>5771</v>
          </cell>
        </row>
        <row r="747">
          <cell r="L747">
            <v>4</v>
          </cell>
          <cell r="V747">
            <v>5771</v>
          </cell>
        </row>
        <row r="748">
          <cell r="L748">
            <v>4</v>
          </cell>
          <cell r="V748">
            <v>7574</v>
          </cell>
        </row>
        <row r="749">
          <cell r="L749">
            <v>4</v>
          </cell>
          <cell r="V749">
            <v>7574</v>
          </cell>
        </row>
        <row r="750">
          <cell r="L750">
            <v>4</v>
          </cell>
          <cell r="V750">
            <v>7574</v>
          </cell>
        </row>
        <row r="751">
          <cell r="L751">
            <v>4</v>
          </cell>
          <cell r="V751">
            <v>7574</v>
          </cell>
        </row>
        <row r="752">
          <cell r="L752">
            <v>4</v>
          </cell>
          <cell r="V752">
            <v>7574</v>
          </cell>
        </row>
        <row r="753">
          <cell r="L753">
            <v>4</v>
          </cell>
          <cell r="V753">
            <v>7574</v>
          </cell>
        </row>
        <row r="754">
          <cell r="L754">
            <v>4</v>
          </cell>
          <cell r="V754">
            <v>7153</v>
          </cell>
        </row>
        <row r="755">
          <cell r="L755">
            <v>4</v>
          </cell>
          <cell r="V755">
            <v>7574</v>
          </cell>
        </row>
        <row r="756">
          <cell r="L756">
            <v>4</v>
          </cell>
          <cell r="V756">
            <v>4984</v>
          </cell>
        </row>
        <row r="757">
          <cell r="L757">
            <v>4</v>
          </cell>
          <cell r="V757">
            <v>4984</v>
          </cell>
        </row>
        <row r="758">
          <cell r="L758">
            <v>4</v>
          </cell>
          <cell r="V758">
            <v>4984</v>
          </cell>
        </row>
        <row r="759">
          <cell r="L759">
            <v>4</v>
          </cell>
          <cell r="V759">
            <v>4249</v>
          </cell>
        </row>
        <row r="760">
          <cell r="L760">
            <v>4</v>
          </cell>
          <cell r="V760">
            <v>4249</v>
          </cell>
        </row>
        <row r="761">
          <cell r="L761">
            <v>4</v>
          </cell>
          <cell r="V761">
            <v>4249</v>
          </cell>
        </row>
        <row r="762">
          <cell r="L762">
            <v>4</v>
          </cell>
          <cell r="V762">
            <v>4249</v>
          </cell>
        </row>
        <row r="763">
          <cell r="L763">
            <v>4</v>
          </cell>
          <cell r="V763">
            <v>4249</v>
          </cell>
        </row>
        <row r="764">
          <cell r="L764">
            <v>4</v>
          </cell>
          <cell r="V764">
            <v>7153</v>
          </cell>
        </row>
        <row r="765">
          <cell r="L765">
            <v>4</v>
          </cell>
          <cell r="V765">
            <v>7153</v>
          </cell>
        </row>
        <row r="766">
          <cell r="L766">
            <v>4</v>
          </cell>
          <cell r="V766">
            <v>7153</v>
          </cell>
        </row>
        <row r="767">
          <cell r="L767">
            <v>4</v>
          </cell>
          <cell r="V767">
            <v>5771</v>
          </cell>
        </row>
        <row r="768">
          <cell r="L768">
            <v>4</v>
          </cell>
          <cell r="V768">
            <v>5771</v>
          </cell>
        </row>
        <row r="769">
          <cell r="L769">
            <v>4</v>
          </cell>
          <cell r="V769">
            <v>5771</v>
          </cell>
        </row>
        <row r="770">
          <cell r="L770">
            <v>4</v>
          </cell>
          <cell r="V770">
            <v>5771</v>
          </cell>
        </row>
        <row r="771">
          <cell r="L771">
            <v>4</v>
          </cell>
          <cell r="V771">
            <v>5771</v>
          </cell>
        </row>
        <row r="772">
          <cell r="L772">
            <v>4</v>
          </cell>
          <cell r="V772">
            <v>4665</v>
          </cell>
        </row>
        <row r="773">
          <cell r="L773">
            <v>4</v>
          </cell>
          <cell r="V773">
            <v>7153</v>
          </cell>
        </row>
        <row r="774">
          <cell r="L774">
            <v>4</v>
          </cell>
          <cell r="V774">
            <v>5771</v>
          </cell>
        </row>
        <row r="775">
          <cell r="L775">
            <v>4</v>
          </cell>
          <cell r="V775">
            <v>7153</v>
          </cell>
        </row>
        <row r="776">
          <cell r="L776">
            <v>4</v>
          </cell>
          <cell r="V776">
            <v>7153</v>
          </cell>
        </row>
        <row r="777">
          <cell r="L777">
            <v>4</v>
          </cell>
          <cell r="V777">
            <v>4249</v>
          </cell>
        </row>
        <row r="778">
          <cell r="L778">
            <v>4</v>
          </cell>
          <cell r="V778">
            <v>4249</v>
          </cell>
        </row>
        <row r="779">
          <cell r="L779">
            <v>4</v>
          </cell>
          <cell r="V779">
            <v>4249</v>
          </cell>
        </row>
        <row r="780">
          <cell r="L780">
            <v>4</v>
          </cell>
          <cell r="V780">
            <v>4249</v>
          </cell>
        </row>
        <row r="781">
          <cell r="L781">
            <v>4</v>
          </cell>
          <cell r="V781">
            <v>6727</v>
          </cell>
        </row>
        <row r="782">
          <cell r="L782">
            <v>4</v>
          </cell>
          <cell r="V782">
            <v>6727</v>
          </cell>
        </row>
        <row r="783">
          <cell r="L783">
            <v>4</v>
          </cell>
          <cell r="V783">
            <v>6727</v>
          </cell>
        </row>
        <row r="784">
          <cell r="L784">
            <v>4</v>
          </cell>
          <cell r="V784">
            <v>4984</v>
          </cell>
        </row>
        <row r="785">
          <cell r="L785">
            <v>4</v>
          </cell>
          <cell r="V785">
            <v>4984</v>
          </cell>
        </row>
        <row r="786">
          <cell r="L786">
            <v>4</v>
          </cell>
          <cell r="V786">
            <v>4665</v>
          </cell>
        </row>
        <row r="787">
          <cell r="L787">
            <v>4</v>
          </cell>
          <cell r="V787">
            <v>7153</v>
          </cell>
        </row>
        <row r="788">
          <cell r="L788">
            <v>4</v>
          </cell>
          <cell r="V788">
            <v>4174</v>
          </cell>
        </row>
        <row r="789">
          <cell r="L789">
            <v>4</v>
          </cell>
          <cell r="V789">
            <v>4174</v>
          </cell>
        </row>
        <row r="790">
          <cell r="L790">
            <v>4</v>
          </cell>
          <cell r="V790">
            <v>4174</v>
          </cell>
        </row>
        <row r="791">
          <cell r="L791">
            <v>4</v>
          </cell>
          <cell r="V791">
            <v>4174</v>
          </cell>
        </row>
        <row r="792">
          <cell r="L792">
            <v>4</v>
          </cell>
          <cell r="V792">
            <v>4174</v>
          </cell>
        </row>
        <row r="793">
          <cell r="L793">
            <v>4</v>
          </cell>
          <cell r="V793">
            <v>7153</v>
          </cell>
        </row>
        <row r="794">
          <cell r="L794">
            <v>4</v>
          </cell>
          <cell r="V794">
            <v>7153</v>
          </cell>
        </row>
        <row r="795">
          <cell r="L795">
            <v>4</v>
          </cell>
          <cell r="V795">
            <v>7153</v>
          </cell>
        </row>
        <row r="796">
          <cell r="L796">
            <v>4</v>
          </cell>
          <cell r="V796">
            <v>7153</v>
          </cell>
        </row>
        <row r="797">
          <cell r="L797">
            <v>4</v>
          </cell>
          <cell r="V797">
            <v>7153</v>
          </cell>
        </row>
        <row r="798">
          <cell r="L798">
            <v>4</v>
          </cell>
          <cell r="V798">
            <v>7153</v>
          </cell>
        </row>
        <row r="799">
          <cell r="L799">
            <v>4</v>
          </cell>
          <cell r="V799">
            <v>5771</v>
          </cell>
        </row>
        <row r="800">
          <cell r="L800">
            <v>4</v>
          </cell>
          <cell r="V800">
            <v>5771</v>
          </cell>
        </row>
        <row r="801">
          <cell r="L801">
            <v>4</v>
          </cell>
          <cell r="V801">
            <v>5771</v>
          </cell>
        </row>
        <row r="802">
          <cell r="L802">
            <v>4</v>
          </cell>
          <cell r="V802">
            <v>4873</v>
          </cell>
        </row>
        <row r="803">
          <cell r="L803">
            <v>4</v>
          </cell>
          <cell r="V803">
            <v>7574</v>
          </cell>
        </row>
        <row r="804">
          <cell r="L804">
            <v>4</v>
          </cell>
          <cell r="V804">
            <v>7574</v>
          </cell>
        </row>
        <row r="805">
          <cell r="L805">
            <v>4</v>
          </cell>
          <cell r="V805">
            <v>4665</v>
          </cell>
        </row>
        <row r="806">
          <cell r="L806">
            <v>4</v>
          </cell>
          <cell r="V806">
            <v>6727</v>
          </cell>
        </row>
        <row r="807">
          <cell r="L807">
            <v>4</v>
          </cell>
          <cell r="V807">
            <v>6727</v>
          </cell>
        </row>
        <row r="808">
          <cell r="L808">
            <v>4</v>
          </cell>
          <cell r="V808">
            <v>6727</v>
          </cell>
        </row>
        <row r="809">
          <cell r="L809">
            <v>4</v>
          </cell>
          <cell r="V809">
            <v>6727</v>
          </cell>
        </row>
        <row r="810">
          <cell r="L810">
            <v>4</v>
          </cell>
          <cell r="V810">
            <v>6727</v>
          </cell>
        </row>
        <row r="811">
          <cell r="L811">
            <v>4</v>
          </cell>
          <cell r="V811">
            <v>6727</v>
          </cell>
        </row>
        <row r="812">
          <cell r="L812">
            <v>4</v>
          </cell>
          <cell r="V812">
            <v>6727</v>
          </cell>
        </row>
        <row r="813">
          <cell r="L813">
            <v>4</v>
          </cell>
          <cell r="V813">
            <v>6727</v>
          </cell>
        </row>
        <row r="814">
          <cell r="L814">
            <v>4</v>
          </cell>
          <cell r="V814">
            <v>6727</v>
          </cell>
        </row>
        <row r="815">
          <cell r="L815">
            <v>4</v>
          </cell>
          <cell r="V815">
            <v>4984</v>
          </cell>
        </row>
        <row r="816">
          <cell r="L816">
            <v>4</v>
          </cell>
          <cell r="V816">
            <v>4984</v>
          </cell>
        </row>
        <row r="817">
          <cell r="L817">
            <v>4</v>
          </cell>
          <cell r="V817">
            <v>7988</v>
          </cell>
        </row>
        <row r="818">
          <cell r="L818">
            <v>4</v>
          </cell>
          <cell r="V818">
            <v>4665</v>
          </cell>
        </row>
        <row r="819">
          <cell r="L819">
            <v>4</v>
          </cell>
          <cell r="V819">
            <v>4665</v>
          </cell>
        </row>
        <row r="820">
          <cell r="L820">
            <v>4</v>
          </cell>
          <cell r="V820">
            <v>4665</v>
          </cell>
        </row>
        <row r="821">
          <cell r="L821">
            <v>4</v>
          </cell>
          <cell r="V821">
            <v>4665</v>
          </cell>
        </row>
        <row r="822">
          <cell r="L822">
            <v>4</v>
          </cell>
          <cell r="V822">
            <v>4665</v>
          </cell>
        </row>
        <row r="823">
          <cell r="L823">
            <v>4</v>
          </cell>
          <cell r="V823">
            <v>4665</v>
          </cell>
        </row>
        <row r="824">
          <cell r="L824">
            <v>4</v>
          </cell>
          <cell r="V824">
            <v>4665</v>
          </cell>
        </row>
        <row r="825">
          <cell r="L825">
            <v>4</v>
          </cell>
          <cell r="V825">
            <v>4665</v>
          </cell>
        </row>
        <row r="826">
          <cell r="L826">
            <v>4</v>
          </cell>
          <cell r="V826">
            <v>7153</v>
          </cell>
        </row>
        <row r="827">
          <cell r="L827">
            <v>4</v>
          </cell>
          <cell r="V827">
            <v>7153</v>
          </cell>
        </row>
        <row r="828">
          <cell r="L828">
            <v>4</v>
          </cell>
          <cell r="V828">
            <v>7153</v>
          </cell>
        </row>
        <row r="829">
          <cell r="L829">
            <v>4</v>
          </cell>
          <cell r="V829">
            <v>7153</v>
          </cell>
        </row>
        <row r="830">
          <cell r="L830">
            <v>4</v>
          </cell>
          <cell r="V830">
            <v>7153</v>
          </cell>
        </row>
        <row r="831">
          <cell r="L831">
            <v>4</v>
          </cell>
          <cell r="V831">
            <v>7153</v>
          </cell>
        </row>
        <row r="832">
          <cell r="L832">
            <v>4</v>
          </cell>
          <cell r="V832">
            <v>7153</v>
          </cell>
        </row>
        <row r="833">
          <cell r="L833">
            <v>4</v>
          </cell>
          <cell r="V833">
            <v>5771</v>
          </cell>
        </row>
        <row r="834">
          <cell r="L834">
            <v>4</v>
          </cell>
          <cell r="V834">
            <v>5771</v>
          </cell>
        </row>
        <row r="835">
          <cell r="L835">
            <v>4</v>
          </cell>
          <cell r="V835">
            <v>5771</v>
          </cell>
        </row>
        <row r="836">
          <cell r="L836">
            <v>4</v>
          </cell>
          <cell r="V836">
            <v>5771</v>
          </cell>
        </row>
        <row r="837">
          <cell r="L837">
            <v>4</v>
          </cell>
          <cell r="V837">
            <v>5771</v>
          </cell>
        </row>
        <row r="838">
          <cell r="L838">
            <v>4</v>
          </cell>
          <cell r="V838">
            <v>5771</v>
          </cell>
        </row>
        <row r="839">
          <cell r="L839">
            <v>4</v>
          </cell>
          <cell r="V839">
            <v>5771</v>
          </cell>
        </row>
        <row r="840">
          <cell r="L840">
            <v>4</v>
          </cell>
          <cell r="V840">
            <v>5771</v>
          </cell>
        </row>
        <row r="841">
          <cell r="L841">
            <v>4</v>
          </cell>
          <cell r="V841">
            <v>5771</v>
          </cell>
        </row>
        <row r="842">
          <cell r="L842">
            <v>4</v>
          </cell>
          <cell r="V842">
            <v>5771</v>
          </cell>
        </row>
        <row r="843">
          <cell r="L843">
            <v>4</v>
          </cell>
          <cell r="V843">
            <v>5771</v>
          </cell>
        </row>
        <row r="844">
          <cell r="L844">
            <v>4</v>
          </cell>
          <cell r="V844">
            <v>8122</v>
          </cell>
        </row>
        <row r="845">
          <cell r="L845">
            <v>4</v>
          </cell>
          <cell r="V845">
            <v>7574</v>
          </cell>
        </row>
        <row r="846">
          <cell r="L846">
            <v>4</v>
          </cell>
          <cell r="V846">
            <v>7574</v>
          </cell>
        </row>
        <row r="847">
          <cell r="L847">
            <v>4</v>
          </cell>
          <cell r="V847">
            <v>7574</v>
          </cell>
        </row>
        <row r="848">
          <cell r="L848">
            <v>4</v>
          </cell>
          <cell r="V848">
            <v>7574</v>
          </cell>
        </row>
        <row r="849">
          <cell r="L849">
            <v>4</v>
          </cell>
          <cell r="V849">
            <v>7574</v>
          </cell>
        </row>
        <row r="850">
          <cell r="L850">
            <v>4</v>
          </cell>
          <cell r="V850">
            <v>7574</v>
          </cell>
        </row>
        <row r="851">
          <cell r="L851">
            <v>4</v>
          </cell>
          <cell r="V851">
            <v>7574</v>
          </cell>
        </row>
        <row r="852">
          <cell r="L852">
            <v>4</v>
          </cell>
          <cell r="V852">
            <v>7574</v>
          </cell>
        </row>
        <row r="853">
          <cell r="L853">
            <v>4</v>
          </cell>
          <cell r="V853">
            <v>6727</v>
          </cell>
        </row>
        <row r="854">
          <cell r="L854">
            <v>4</v>
          </cell>
          <cell r="V854">
            <v>6727</v>
          </cell>
        </row>
        <row r="855">
          <cell r="L855">
            <v>4</v>
          </cell>
          <cell r="V855">
            <v>4545</v>
          </cell>
        </row>
        <row r="856">
          <cell r="L856">
            <v>4</v>
          </cell>
          <cell r="V856">
            <v>4545</v>
          </cell>
        </row>
        <row r="857">
          <cell r="L857">
            <v>4</v>
          </cell>
          <cell r="V857">
            <v>4545</v>
          </cell>
        </row>
        <row r="858">
          <cell r="L858">
            <v>4</v>
          </cell>
          <cell r="V858">
            <v>4249</v>
          </cell>
        </row>
        <row r="859">
          <cell r="L859">
            <v>4</v>
          </cell>
          <cell r="V859">
            <v>4249</v>
          </cell>
        </row>
        <row r="860">
          <cell r="L860">
            <v>4</v>
          </cell>
          <cell r="V860">
            <v>4249</v>
          </cell>
        </row>
        <row r="861">
          <cell r="L861">
            <v>4</v>
          </cell>
          <cell r="V861">
            <v>4249</v>
          </cell>
        </row>
        <row r="862">
          <cell r="L862">
            <v>4</v>
          </cell>
          <cell r="V862">
            <v>4249</v>
          </cell>
        </row>
        <row r="863">
          <cell r="L863">
            <v>4</v>
          </cell>
          <cell r="V863">
            <v>4249</v>
          </cell>
        </row>
        <row r="864">
          <cell r="L864">
            <v>4</v>
          </cell>
          <cell r="V864">
            <v>7574</v>
          </cell>
        </row>
        <row r="865">
          <cell r="L865">
            <v>4</v>
          </cell>
          <cell r="V865">
            <v>6727</v>
          </cell>
        </row>
        <row r="866">
          <cell r="L866">
            <v>4</v>
          </cell>
          <cell r="V866">
            <v>4873</v>
          </cell>
        </row>
        <row r="867">
          <cell r="L867">
            <v>4</v>
          </cell>
          <cell r="V867">
            <v>5771</v>
          </cell>
        </row>
        <row r="868">
          <cell r="L868">
            <v>4</v>
          </cell>
          <cell r="V868">
            <v>7574</v>
          </cell>
        </row>
        <row r="869">
          <cell r="L869">
            <v>4</v>
          </cell>
          <cell r="V869">
            <v>4873</v>
          </cell>
        </row>
        <row r="870">
          <cell r="L870">
            <v>4</v>
          </cell>
          <cell r="V870">
            <v>4873</v>
          </cell>
        </row>
        <row r="871">
          <cell r="L871">
            <v>4</v>
          </cell>
          <cell r="V871">
            <v>4873</v>
          </cell>
        </row>
        <row r="872">
          <cell r="L872">
            <v>4</v>
          </cell>
          <cell r="V872">
            <v>4873</v>
          </cell>
        </row>
        <row r="873">
          <cell r="L873">
            <v>4</v>
          </cell>
          <cell r="V873">
            <v>4873</v>
          </cell>
        </row>
        <row r="874">
          <cell r="L874">
            <v>4</v>
          </cell>
          <cell r="V874">
            <v>7574</v>
          </cell>
        </row>
        <row r="875">
          <cell r="L875">
            <v>4</v>
          </cell>
          <cell r="V875">
            <v>5771</v>
          </cell>
        </row>
        <row r="876">
          <cell r="L876">
            <v>4</v>
          </cell>
          <cell r="V876">
            <v>5771</v>
          </cell>
        </row>
        <row r="877">
          <cell r="L877">
            <v>4</v>
          </cell>
          <cell r="V877">
            <v>5771</v>
          </cell>
        </row>
        <row r="878">
          <cell r="L878">
            <v>4</v>
          </cell>
          <cell r="V878">
            <v>8122</v>
          </cell>
        </row>
        <row r="879">
          <cell r="L879">
            <v>4</v>
          </cell>
          <cell r="V879">
            <v>8122</v>
          </cell>
        </row>
        <row r="880">
          <cell r="L880">
            <v>4</v>
          </cell>
          <cell r="V880">
            <v>8122</v>
          </cell>
        </row>
        <row r="881">
          <cell r="L881">
            <v>4</v>
          </cell>
          <cell r="V881">
            <v>7988</v>
          </cell>
        </row>
        <row r="882">
          <cell r="L882">
            <v>4</v>
          </cell>
          <cell r="V882">
            <v>7988</v>
          </cell>
        </row>
        <row r="883">
          <cell r="L883">
            <v>4</v>
          </cell>
          <cell r="V883">
            <v>7988</v>
          </cell>
        </row>
        <row r="884">
          <cell r="L884">
            <v>4</v>
          </cell>
          <cell r="V884">
            <v>6727</v>
          </cell>
        </row>
        <row r="885">
          <cell r="L885">
            <v>4</v>
          </cell>
          <cell r="V885">
            <v>6727</v>
          </cell>
        </row>
        <row r="886">
          <cell r="L886">
            <v>4</v>
          </cell>
          <cell r="V886">
            <v>6727</v>
          </cell>
        </row>
        <row r="887">
          <cell r="L887">
            <v>4</v>
          </cell>
          <cell r="V887">
            <v>7574</v>
          </cell>
        </row>
        <row r="888">
          <cell r="L888">
            <v>4</v>
          </cell>
          <cell r="V888">
            <v>7574</v>
          </cell>
        </row>
        <row r="889">
          <cell r="L889">
            <v>4</v>
          </cell>
          <cell r="V889">
            <v>7574</v>
          </cell>
        </row>
        <row r="890">
          <cell r="L890">
            <v>4</v>
          </cell>
          <cell r="V890">
            <v>7574</v>
          </cell>
        </row>
        <row r="891">
          <cell r="L891">
            <v>4</v>
          </cell>
          <cell r="V891">
            <v>8122</v>
          </cell>
        </row>
        <row r="892">
          <cell r="L892">
            <v>4</v>
          </cell>
          <cell r="V892">
            <v>4422</v>
          </cell>
        </row>
        <row r="893">
          <cell r="L893">
            <v>4</v>
          </cell>
          <cell r="V893">
            <v>4422</v>
          </cell>
        </row>
        <row r="894">
          <cell r="L894">
            <v>4</v>
          </cell>
          <cell r="V894">
            <v>4422</v>
          </cell>
        </row>
        <row r="895">
          <cell r="L895">
            <v>4</v>
          </cell>
          <cell r="V895">
            <v>4422</v>
          </cell>
        </row>
        <row r="896">
          <cell r="L896">
            <v>4</v>
          </cell>
          <cell r="V896">
            <v>4422</v>
          </cell>
        </row>
        <row r="897">
          <cell r="L897">
            <v>4</v>
          </cell>
          <cell r="V897">
            <v>4422</v>
          </cell>
        </row>
        <row r="898">
          <cell r="L898">
            <v>4</v>
          </cell>
          <cell r="V898">
            <v>4422</v>
          </cell>
        </row>
        <row r="899">
          <cell r="L899">
            <v>4</v>
          </cell>
          <cell r="V899">
            <v>6727</v>
          </cell>
        </row>
        <row r="900">
          <cell r="L900">
            <v>4</v>
          </cell>
          <cell r="V900">
            <v>4984</v>
          </cell>
        </row>
        <row r="901">
          <cell r="L901">
            <v>4</v>
          </cell>
          <cell r="V901">
            <v>6727</v>
          </cell>
        </row>
        <row r="902">
          <cell r="L902">
            <v>4</v>
          </cell>
          <cell r="V902">
            <v>4665</v>
          </cell>
        </row>
        <row r="903">
          <cell r="L903">
            <v>4</v>
          </cell>
          <cell r="V903">
            <v>5771</v>
          </cell>
        </row>
        <row r="904">
          <cell r="L904">
            <v>4</v>
          </cell>
          <cell r="V904">
            <v>5771</v>
          </cell>
        </row>
        <row r="905">
          <cell r="L905">
            <v>4</v>
          </cell>
          <cell r="V905">
            <v>6727</v>
          </cell>
        </row>
        <row r="906">
          <cell r="L906">
            <v>4</v>
          </cell>
          <cell r="V906">
            <v>6727</v>
          </cell>
        </row>
        <row r="907">
          <cell r="L907">
            <v>5</v>
          </cell>
          <cell r="V907">
            <v>4394</v>
          </cell>
        </row>
        <row r="908">
          <cell r="L908">
            <v>5</v>
          </cell>
          <cell r="V908">
            <v>4394</v>
          </cell>
        </row>
        <row r="909">
          <cell r="L909">
            <v>5</v>
          </cell>
          <cell r="V909">
            <v>4394</v>
          </cell>
        </row>
        <row r="910">
          <cell r="L910">
            <v>5</v>
          </cell>
          <cell r="V910">
            <v>4394</v>
          </cell>
        </row>
        <row r="911">
          <cell r="L911">
            <v>5</v>
          </cell>
          <cell r="V911">
            <v>4394</v>
          </cell>
        </row>
        <row r="912">
          <cell r="L912">
            <v>5</v>
          </cell>
          <cell r="V912">
            <v>4394</v>
          </cell>
        </row>
        <row r="913">
          <cell r="L913">
            <v>5</v>
          </cell>
          <cell r="V913">
            <v>3175</v>
          </cell>
        </row>
        <row r="914">
          <cell r="L914">
            <v>5</v>
          </cell>
          <cell r="V914">
            <v>4591</v>
          </cell>
        </row>
        <row r="915">
          <cell r="L915">
            <v>5</v>
          </cell>
          <cell r="V915">
            <v>3163</v>
          </cell>
        </row>
        <row r="916">
          <cell r="L916">
            <v>5</v>
          </cell>
          <cell r="V916">
            <v>3163</v>
          </cell>
        </row>
        <row r="917">
          <cell r="L917">
            <v>5</v>
          </cell>
          <cell r="V917">
            <v>3163</v>
          </cell>
        </row>
        <row r="918">
          <cell r="L918">
            <v>5</v>
          </cell>
          <cell r="V918">
            <v>3163</v>
          </cell>
        </row>
        <row r="919">
          <cell r="L919">
            <v>5</v>
          </cell>
          <cell r="V919">
            <v>3687</v>
          </cell>
        </row>
        <row r="920">
          <cell r="L920">
            <v>5</v>
          </cell>
          <cell r="V920">
            <v>3163</v>
          </cell>
        </row>
        <row r="921">
          <cell r="L921">
            <v>5</v>
          </cell>
          <cell r="V921">
            <v>4591</v>
          </cell>
        </row>
        <row r="922">
          <cell r="L922">
            <v>5</v>
          </cell>
          <cell r="V922">
            <v>4263</v>
          </cell>
        </row>
        <row r="923">
          <cell r="L923">
            <v>5</v>
          </cell>
          <cell r="V923">
            <v>3047</v>
          </cell>
        </row>
        <row r="924">
          <cell r="L924">
            <v>5</v>
          </cell>
          <cell r="V924">
            <v>3687</v>
          </cell>
        </row>
        <row r="925">
          <cell r="L925">
            <v>5</v>
          </cell>
          <cell r="V925">
            <v>2971</v>
          </cell>
        </row>
        <row r="926">
          <cell r="L926">
            <v>5</v>
          </cell>
          <cell r="V926">
            <v>3163</v>
          </cell>
        </row>
        <row r="927">
          <cell r="L927">
            <v>5</v>
          </cell>
          <cell r="V927">
            <v>2251</v>
          </cell>
        </row>
        <row r="928">
          <cell r="L928">
            <v>5</v>
          </cell>
          <cell r="V928">
            <v>3163</v>
          </cell>
        </row>
        <row r="929">
          <cell r="L929">
            <v>5</v>
          </cell>
          <cell r="V929">
            <v>2474</v>
          </cell>
        </row>
        <row r="930">
          <cell r="L930">
            <v>5</v>
          </cell>
          <cell r="V930">
            <v>4591</v>
          </cell>
        </row>
        <row r="931">
          <cell r="L931">
            <v>5</v>
          </cell>
          <cell r="V931">
            <v>3687</v>
          </cell>
        </row>
        <row r="932">
          <cell r="L932">
            <v>5</v>
          </cell>
          <cell r="V932">
            <v>2592</v>
          </cell>
        </row>
        <row r="933">
          <cell r="L933">
            <v>5</v>
          </cell>
          <cell r="V933">
            <v>2474</v>
          </cell>
        </row>
        <row r="934">
          <cell r="L934">
            <v>5</v>
          </cell>
          <cell r="V934">
            <v>2474</v>
          </cell>
        </row>
        <row r="935">
          <cell r="L935">
            <v>5</v>
          </cell>
          <cell r="V935">
            <v>2474</v>
          </cell>
        </row>
        <row r="936">
          <cell r="L936">
            <v>5</v>
          </cell>
          <cell r="V936">
            <v>3175</v>
          </cell>
        </row>
        <row r="937">
          <cell r="L937">
            <v>5</v>
          </cell>
          <cell r="V937">
            <v>2997</v>
          </cell>
        </row>
        <row r="938">
          <cell r="L938">
            <v>5</v>
          </cell>
          <cell r="V938">
            <v>2997</v>
          </cell>
        </row>
        <row r="939">
          <cell r="L939">
            <v>5</v>
          </cell>
          <cell r="V939">
            <v>2997</v>
          </cell>
        </row>
        <row r="940">
          <cell r="L940">
            <v>5</v>
          </cell>
          <cell r="V940">
            <v>2997</v>
          </cell>
        </row>
        <row r="941">
          <cell r="L941">
            <v>5</v>
          </cell>
          <cell r="V941">
            <v>2997</v>
          </cell>
        </row>
        <row r="942">
          <cell r="L942">
            <v>5</v>
          </cell>
          <cell r="V942">
            <v>2997</v>
          </cell>
        </row>
        <row r="943">
          <cell r="L943">
            <v>5</v>
          </cell>
          <cell r="V943">
            <v>4095</v>
          </cell>
        </row>
        <row r="944">
          <cell r="L944">
            <v>5</v>
          </cell>
          <cell r="V944">
            <v>2932</v>
          </cell>
        </row>
        <row r="945">
          <cell r="L945">
            <v>5</v>
          </cell>
          <cell r="V945">
            <v>2742</v>
          </cell>
        </row>
        <row r="946">
          <cell r="L946">
            <v>5</v>
          </cell>
          <cell r="V946">
            <v>3163</v>
          </cell>
        </row>
        <row r="947">
          <cell r="L947">
            <v>5</v>
          </cell>
          <cell r="V947">
            <v>2957</v>
          </cell>
        </row>
        <row r="948">
          <cell r="L948">
            <v>5</v>
          </cell>
          <cell r="V948">
            <v>3687</v>
          </cell>
        </row>
        <row r="949">
          <cell r="L949">
            <v>5</v>
          </cell>
          <cell r="V949">
            <v>3687</v>
          </cell>
        </row>
        <row r="950">
          <cell r="L950">
            <v>5</v>
          </cell>
          <cell r="V950">
            <v>4068</v>
          </cell>
        </row>
        <row r="951">
          <cell r="L951">
            <v>5</v>
          </cell>
          <cell r="V951">
            <v>3047</v>
          </cell>
        </row>
        <row r="952">
          <cell r="L952">
            <v>5</v>
          </cell>
          <cell r="V952">
            <v>4263</v>
          </cell>
        </row>
        <row r="953">
          <cell r="L953">
            <v>5</v>
          </cell>
          <cell r="V953">
            <v>4263</v>
          </cell>
        </row>
        <row r="954">
          <cell r="L954">
            <v>5</v>
          </cell>
          <cell r="V954">
            <v>3687</v>
          </cell>
        </row>
        <row r="955">
          <cell r="L955">
            <v>5</v>
          </cell>
          <cell r="V955">
            <v>2592</v>
          </cell>
        </row>
        <row r="956">
          <cell r="L956">
            <v>5</v>
          </cell>
          <cell r="V956">
            <v>2592</v>
          </cell>
        </row>
        <row r="957">
          <cell r="L957">
            <v>5</v>
          </cell>
          <cell r="V957">
            <v>2474</v>
          </cell>
        </row>
        <row r="958">
          <cell r="L958">
            <v>5</v>
          </cell>
          <cell r="V958">
            <v>2474</v>
          </cell>
        </row>
        <row r="959">
          <cell r="L959">
            <v>5</v>
          </cell>
          <cell r="V959">
            <v>2971</v>
          </cell>
        </row>
        <row r="960">
          <cell r="L960">
            <v>5</v>
          </cell>
          <cell r="V960">
            <v>2971</v>
          </cell>
        </row>
        <row r="961">
          <cell r="L961">
            <v>5</v>
          </cell>
          <cell r="V961">
            <v>2474</v>
          </cell>
        </row>
        <row r="962">
          <cell r="L962">
            <v>5</v>
          </cell>
          <cell r="V962">
            <v>4364</v>
          </cell>
        </row>
        <row r="963">
          <cell r="L963">
            <v>5</v>
          </cell>
          <cell r="V963">
            <v>2932</v>
          </cell>
        </row>
        <row r="964">
          <cell r="L964">
            <v>5</v>
          </cell>
          <cell r="V964">
            <v>3241</v>
          </cell>
        </row>
        <row r="965">
          <cell r="L965">
            <v>5</v>
          </cell>
          <cell r="V965">
            <v>3163</v>
          </cell>
        </row>
        <row r="966">
          <cell r="L966">
            <v>5</v>
          </cell>
          <cell r="V966">
            <v>3163</v>
          </cell>
        </row>
        <row r="967">
          <cell r="L967">
            <v>5</v>
          </cell>
          <cell r="V967">
            <v>4591</v>
          </cell>
        </row>
        <row r="968">
          <cell r="L968">
            <v>5</v>
          </cell>
          <cell r="V968">
            <v>4394</v>
          </cell>
        </row>
        <row r="969">
          <cell r="L969">
            <v>5</v>
          </cell>
          <cell r="V969">
            <v>3047</v>
          </cell>
        </row>
        <row r="970">
          <cell r="L970">
            <v>5</v>
          </cell>
          <cell r="V970">
            <v>3047</v>
          </cell>
        </row>
        <row r="971">
          <cell r="L971">
            <v>5</v>
          </cell>
          <cell r="V971">
            <v>2554</v>
          </cell>
        </row>
        <row r="972">
          <cell r="L972">
            <v>5</v>
          </cell>
          <cell r="V972">
            <v>2554</v>
          </cell>
        </row>
        <row r="973">
          <cell r="L973">
            <v>5</v>
          </cell>
          <cell r="V973">
            <v>2992</v>
          </cell>
        </row>
        <row r="974">
          <cell r="L974">
            <v>5</v>
          </cell>
          <cell r="V974">
            <v>2554</v>
          </cell>
        </row>
        <row r="975">
          <cell r="L975">
            <v>5</v>
          </cell>
          <cell r="V975">
            <v>3047</v>
          </cell>
        </row>
        <row r="976">
          <cell r="L976">
            <v>5</v>
          </cell>
          <cell r="V976">
            <v>2554</v>
          </cell>
        </row>
        <row r="977">
          <cell r="L977">
            <v>5</v>
          </cell>
          <cell r="V977">
            <v>2957</v>
          </cell>
        </row>
        <row r="978">
          <cell r="L978">
            <v>5</v>
          </cell>
          <cell r="V978">
            <v>2957</v>
          </cell>
        </row>
        <row r="979">
          <cell r="L979">
            <v>5</v>
          </cell>
          <cell r="V979">
            <v>2957</v>
          </cell>
        </row>
        <row r="980">
          <cell r="L980">
            <v>5</v>
          </cell>
          <cell r="V980">
            <v>2957</v>
          </cell>
        </row>
        <row r="981">
          <cell r="L981">
            <v>5</v>
          </cell>
          <cell r="V981">
            <v>2592</v>
          </cell>
        </row>
        <row r="982">
          <cell r="L982">
            <v>5</v>
          </cell>
          <cell r="V982">
            <v>4591</v>
          </cell>
        </row>
        <row r="983">
          <cell r="L983">
            <v>5</v>
          </cell>
          <cell r="V983">
            <v>4591</v>
          </cell>
        </row>
        <row r="984">
          <cell r="L984">
            <v>5</v>
          </cell>
          <cell r="V984">
            <v>3377</v>
          </cell>
        </row>
        <row r="985">
          <cell r="L985">
            <v>5</v>
          </cell>
          <cell r="V985">
            <v>4364</v>
          </cell>
        </row>
        <row r="986">
          <cell r="L986">
            <v>5</v>
          </cell>
          <cell r="V986">
            <v>4364</v>
          </cell>
        </row>
        <row r="987">
          <cell r="L987">
            <v>5</v>
          </cell>
          <cell r="V987">
            <v>2592</v>
          </cell>
        </row>
        <row r="988">
          <cell r="L988">
            <v>5</v>
          </cell>
          <cell r="V988">
            <v>3175</v>
          </cell>
        </row>
        <row r="989">
          <cell r="L989">
            <v>5</v>
          </cell>
          <cell r="V989">
            <v>3222</v>
          </cell>
        </row>
        <row r="990">
          <cell r="L990">
            <v>5</v>
          </cell>
          <cell r="V990">
            <v>3163</v>
          </cell>
        </row>
        <row r="991">
          <cell r="L991">
            <v>5</v>
          </cell>
          <cell r="V991">
            <v>2251</v>
          </cell>
        </row>
        <row r="992">
          <cell r="L992">
            <v>5</v>
          </cell>
          <cell r="V992">
            <v>4364</v>
          </cell>
        </row>
        <row r="993">
          <cell r="L993">
            <v>5</v>
          </cell>
          <cell r="V993">
            <v>4364</v>
          </cell>
        </row>
        <row r="994">
          <cell r="L994">
            <v>5</v>
          </cell>
          <cell r="V994">
            <v>4364</v>
          </cell>
        </row>
        <row r="995">
          <cell r="L995">
            <v>5</v>
          </cell>
          <cell r="V995">
            <v>3377</v>
          </cell>
        </row>
        <row r="996">
          <cell r="L996">
            <v>5</v>
          </cell>
          <cell r="V996">
            <v>3377</v>
          </cell>
        </row>
        <row r="997">
          <cell r="L997">
            <v>5</v>
          </cell>
          <cell r="V997">
            <v>3377</v>
          </cell>
        </row>
        <row r="998">
          <cell r="L998">
            <v>5</v>
          </cell>
          <cell r="V998">
            <v>2742</v>
          </cell>
        </row>
        <row r="999">
          <cell r="L999">
            <v>5</v>
          </cell>
          <cell r="V999">
            <v>3377</v>
          </cell>
        </row>
        <row r="1000">
          <cell r="L1000">
            <v>5</v>
          </cell>
          <cell r="V1000">
            <v>3377</v>
          </cell>
        </row>
        <row r="1001">
          <cell r="L1001">
            <v>5</v>
          </cell>
          <cell r="V1001">
            <v>3175</v>
          </cell>
        </row>
        <row r="1002">
          <cell r="L1002">
            <v>5</v>
          </cell>
          <cell r="V1002">
            <v>3377</v>
          </cell>
        </row>
        <row r="1003">
          <cell r="L1003">
            <v>5</v>
          </cell>
          <cell r="V1003">
            <v>2742</v>
          </cell>
        </row>
        <row r="1004">
          <cell r="L1004">
            <v>5</v>
          </cell>
          <cell r="V1004">
            <v>2742</v>
          </cell>
        </row>
        <row r="1005">
          <cell r="L1005">
            <v>5</v>
          </cell>
          <cell r="V1005">
            <v>2742</v>
          </cell>
        </row>
        <row r="1006">
          <cell r="L1006">
            <v>5</v>
          </cell>
          <cell r="V1006">
            <v>3175</v>
          </cell>
        </row>
        <row r="1007">
          <cell r="L1007">
            <v>5</v>
          </cell>
          <cell r="V1007">
            <v>4454</v>
          </cell>
        </row>
        <row r="1008">
          <cell r="L1008">
            <v>5</v>
          </cell>
          <cell r="V1008">
            <v>2592</v>
          </cell>
        </row>
        <row r="1009">
          <cell r="L1009">
            <v>5</v>
          </cell>
          <cell r="V1009">
            <v>4364</v>
          </cell>
        </row>
        <row r="1010">
          <cell r="L1010">
            <v>5</v>
          </cell>
          <cell r="V1010">
            <v>2672</v>
          </cell>
        </row>
        <row r="1011">
          <cell r="L1011">
            <v>5</v>
          </cell>
          <cell r="V1011">
            <v>4591</v>
          </cell>
        </row>
        <row r="1012">
          <cell r="L1012">
            <v>5</v>
          </cell>
          <cell r="V1012">
            <v>2251</v>
          </cell>
        </row>
        <row r="1013">
          <cell r="L1013">
            <v>5</v>
          </cell>
          <cell r="V1013">
            <v>2251</v>
          </cell>
        </row>
        <row r="1014">
          <cell r="L1014">
            <v>5</v>
          </cell>
          <cell r="V1014">
            <v>2592</v>
          </cell>
        </row>
        <row r="1015">
          <cell r="L1015">
            <v>5</v>
          </cell>
          <cell r="V1015">
            <v>2592</v>
          </cell>
        </row>
        <row r="1016">
          <cell r="L1016">
            <v>5</v>
          </cell>
          <cell r="V1016">
            <v>4591</v>
          </cell>
        </row>
        <row r="1017">
          <cell r="L1017">
            <v>5</v>
          </cell>
          <cell r="V1017">
            <v>4591</v>
          </cell>
        </row>
        <row r="1018">
          <cell r="L1018">
            <v>5</v>
          </cell>
          <cell r="V1018">
            <v>4095</v>
          </cell>
        </row>
        <row r="1019">
          <cell r="L1019">
            <v>5</v>
          </cell>
          <cell r="V1019">
            <v>2932</v>
          </cell>
        </row>
        <row r="1020">
          <cell r="L1020">
            <v>5</v>
          </cell>
          <cell r="V1020">
            <v>2932</v>
          </cell>
        </row>
        <row r="1021">
          <cell r="L1021">
            <v>5</v>
          </cell>
          <cell r="V1021">
            <v>2932</v>
          </cell>
        </row>
        <row r="1022">
          <cell r="L1022">
            <v>5</v>
          </cell>
          <cell r="V1022">
            <v>2932</v>
          </cell>
        </row>
        <row r="1023">
          <cell r="L1023">
            <v>5</v>
          </cell>
          <cell r="V1023">
            <v>2251</v>
          </cell>
        </row>
        <row r="1024">
          <cell r="L1024">
            <v>5</v>
          </cell>
          <cell r="V1024">
            <v>2251</v>
          </cell>
        </row>
        <row r="1025">
          <cell r="L1025">
            <v>5</v>
          </cell>
          <cell r="V1025">
            <v>3175</v>
          </cell>
        </row>
        <row r="1026">
          <cell r="L1026">
            <v>5</v>
          </cell>
          <cell r="V1026">
            <v>4364</v>
          </cell>
        </row>
        <row r="1027">
          <cell r="L1027">
            <v>5</v>
          </cell>
          <cell r="V1027">
            <v>4364</v>
          </cell>
        </row>
        <row r="1028">
          <cell r="L1028">
            <v>5</v>
          </cell>
          <cell r="V1028">
            <v>4364</v>
          </cell>
        </row>
        <row r="1029">
          <cell r="L1029">
            <v>5</v>
          </cell>
          <cell r="V1029">
            <v>4364</v>
          </cell>
        </row>
        <row r="1030">
          <cell r="L1030">
            <v>5</v>
          </cell>
          <cell r="V1030">
            <v>4364</v>
          </cell>
        </row>
        <row r="1031">
          <cell r="L1031">
            <v>5</v>
          </cell>
          <cell r="V1031">
            <v>4364</v>
          </cell>
        </row>
        <row r="1032">
          <cell r="L1032">
            <v>5</v>
          </cell>
          <cell r="V1032">
            <v>4591</v>
          </cell>
        </row>
        <row r="1033">
          <cell r="L1033">
            <v>5</v>
          </cell>
          <cell r="V1033">
            <v>4591</v>
          </cell>
        </row>
        <row r="1034">
          <cell r="L1034">
            <v>5</v>
          </cell>
          <cell r="V1034">
            <v>4591</v>
          </cell>
        </row>
        <row r="1035">
          <cell r="L1035">
            <v>5</v>
          </cell>
          <cell r="V1035">
            <v>4591</v>
          </cell>
        </row>
        <row r="1036">
          <cell r="L1036">
            <v>5</v>
          </cell>
          <cell r="V1036">
            <v>4591</v>
          </cell>
        </row>
        <row r="1037">
          <cell r="L1037">
            <v>5</v>
          </cell>
          <cell r="V1037">
            <v>4591</v>
          </cell>
        </row>
        <row r="1038">
          <cell r="L1038">
            <v>5</v>
          </cell>
          <cell r="V1038">
            <v>2592</v>
          </cell>
        </row>
        <row r="1039">
          <cell r="L1039">
            <v>5</v>
          </cell>
          <cell r="V1039">
            <v>2592</v>
          </cell>
        </row>
        <row r="1040">
          <cell r="L1040">
            <v>5</v>
          </cell>
          <cell r="V1040">
            <v>2592</v>
          </cell>
        </row>
        <row r="1041">
          <cell r="L1041">
            <v>5</v>
          </cell>
          <cell r="V1041">
            <v>2592</v>
          </cell>
        </row>
        <row r="1042">
          <cell r="L1042">
            <v>5</v>
          </cell>
          <cell r="V1042">
            <v>2592</v>
          </cell>
        </row>
        <row r="1043">
          <cell r="L1043">
            <v>5</v>
          </cell>
          <cell r="V1043">
            <v>2592</v>
          </cell>
        </row>
        <row r="1044">
          <cell r="L1044">
            <v>5</v>
          </cell>
          <cell r="V1044">
            <v>2592</v>
          </cell>
        </row>
        <row r="1045">
          <cell r="L1045">
            <v>5</v>
          </cell>
          <cell r="V1045">
            <v>2957</v>
          </cell>
        </row>
        <row r="1046">
          <cell r="L1046">
            <v>5</v>
          </cell>
          <cell r="V1046">
            <v>2957</v>
          </cell>
        </row>
        <row r="1047">
          <cell r="L1047">
            <v>5</v>
          </cell>
          <cell r="V1047">
            <v>2957</v>
          </cell>
        </row>
        <row r="1048">
          <cell r="L1048">
            <v>5</v>
          </cell>
          <cell r="V1048">
            <v>3213</v>
          </cell>
        </row>
        <row r="1049">
          <cell r="L1049">
            <v>5</v>
          </cell>
          <cell r="V1049">
            <v>3213</v>
          </cell>
        </row>
        <row r="1050">
          <cell r="L1050">
            <v>5</v>
          </cell>
          <cell r="V1050">
            <v>3213</v>
          </cell>
        </row>
        <row r="1051">
          <cell r="L1051">
            <v>5</v>
          </cell>
          <cell r="V1051">
            <v>2957</v>
          </cell>
        </row>
        <row r="1052">
          <cell r="L1052">
            <v>5</v>
          </cell>
          <cell r="V1052">
            <v>4591</v>
          </cell>
        </row>
        <row r="1053">
          <cell r="L1053">
            <v>5</v>
          </cell>
          <cell r="V1053">
            <v>4591</v>
          </cell>
        </row>
        <row r="1054">
          <cell r="L1054">
            <v>5</v>
          </cell>
          <cell r="V1054">
            <v>4591</v>
          </cell>
        </row>
        <row r="1055">
          <cell r="L1055">
            <v>5</v>
          </cell>
          <cell r="V1055">
            <v>4591</v>
          </cell>
        </row>
        <row r="1056">
          <cell r="L1056">
            <v>5</v>
          </cell>
          <cell r="V1056">
            <v>4591</v>
          </cell>
        </row>
        <row r="1057">
          <cell r="L1057">
            <v>5</v>
          </cell>
          <cell r="V1057">
            <v>3163</v>
          </cell>
        </row>
        <row r="1058">
          <cell r="L1058">
            <v>5</v>
          </cell>
          <cell r="V1058">
            <v>2742</v>
          </cell>
        </row>
        <row r="1059">
          <cell r="L1059">
            <v>5</v>
          </cell>
          <cell r="V1059">
            <v>2251</v>
          </cell>
        </row>
        <row r="1060">
          <cell r="L1060">
            <v>5</v>
          </cell>
          <cell r="V1060">
            <v>2742</v>
          </cell>
        </row>
        <row r="1061">
          <cell r="L1061">
            <v>5</v>
          </cell>
          <cell r="V1061">
            <v>2742</v>
          </cell>
        </row>
        <row r="1062">
          <cell r="L1062">
            <v>5</v>
          </cell>
          <cell r="V1062">
            <v>2251</v>
          </cell>
        </row>
        <row r="1063">
          <cell r="L1063">
            <v>5</v>
          </cell>
          <cell r="V1063">
            <v>2251</v>
          </cell>
        </row>
        <row r="1064">
          <cell r="L1064">
            <v>5</v>
          </cell>
          <cell r="V1064">
            <v>2251</v>
          </cell>
        </row>
        <row r="1065">
          <cell r="L1065">
            <v>5</v>
          </cell>
          <cell r="V1065">
            <v>2251</v>
          </cell>
        </row>
        <row r="1066">
          <cell r="L1066">
            <v>5</v>
          </cell>
          <cell r="V1066">
            <v>2164</v>
          </cell>
        </row>
        <row r="1067">
          <cell r="L1067">
            <v>5</v>
          </cell>
          <cell r="V1067">
            <v>3163</v>
          </cell>
        </row>
        <row r="1068">
          <cell r="L1068">
            <v>5</v>
          </cell>
          <cell r="V1068">
            <v>3163</v>
          </cell>
        </row>
        <row r="1069">
          <cell r="L1069">
            <v>5</v>
          </cell>
          <cell r="V1069">
            <v>4394</v>
          </cell>
        </row>
        <row r="1070">
          <cell r="L1070">
            <v>5</v>
          </cell>
          <cell r="V1070">
            <v>4394</v>
          </cell>
        </row>
        <row r="1071">
          <cell r="L1071">
            <v>5</v>
          </cell>
          <cell r="V1071">
            <v>4394</v>
          </cell>
        </row>
        <row r="1072">
          <cell r="L1072">
            <v>5</v>
          </cell>
          <cell r="V1072">
            <v>2997</v>
          </cell>
        </row>
        <row r="1073">
          <cell r="L1073">
            <v>5</v>
          </cell>
          <cell r="V1073">
            <v>2997</v>
          </cell>
        </row>
        <row r="1074">
          <cell r="L1074">
            <v>5</v>
          </cell>
          <cell r="V1074">
            <v>4263</v>
          </cell>
        </row>
        <row r="1075">
          <cell r="L1075">
            <v>5</v>
          </cell>
          <cell r="V1075">
            <v>4263</v>
          </cell>
        </row>
        <row r="1076">
          <cell r="L1076">
            <v>5</v>
          </cell>
          <cell r="V1076">
            <v>3163</v>
          </cell>
        </row>
        <row r="1077">
          <cell r="L1077">
            <v>5</v>
          </cell>
          <cell r="V1077">
            <v>4591</v>
          </cell>
        </row>
        <row r="1078">
          <cell r="L1078">
            <v>5</v>
          </cell>
          <cell r="V1078">
            <v>3377</v>
          </cell>
        </row>
        <row r="1079">
          <cell r="L1079">
            <v>5</v>
          </cell>
          <cell r="V1079">
            <v>4591</v>
          </cell>
        </row>
        <row r="1080">
          <cell r="L1080">
            <v>6</v>
          </cell>
          <cell r="V1080">
            <v>2565</v>
          </cell>
        </row>
        <row r="1081">
          <cell r="L1081">
            <v>6</v>
          </cell>
          <cell r="V1081">
            <v>2565</v>
          </cell>
        </row>
        <row r="1082">
          <cell r="L1082">
            <v>6</v>
          </cell>
          <cell r="V1082">
            <v>2620</v>
          </cell>
        </row>
        <row r="1083">
          <cell r="L1083">
            <v>6</v>
          </cell>
          <cell r="V1083">
            <v>4047</v>
          </cell>
        </row>
        <row r="1084">
          <cell r="L1084">
            <v>6</v>
          </cell>
          <cell r="V1084">
            <v>4047</v>
          </cell>
        </row>
        <row r="1085">
          <cell r="L1085">
            <v>6</v>
          </cell>
          <cell r="V1085">
            <v>4047</v>
          </cell>
        </row>
        <row r="1086">
          <cell r="L1086">
            <v>6</v>
          </cell>
          <cell r="V1086">
            <v>4047</v>
          </cell>
        </row>
        <row r="1087">
          <cell r="L1087">
            <v>6</v>
          </cell>
          <cell r="V1087">
            <v>4047</v>
          </cell>
        </row>
        <row r="1088">
          <cell r="L1088">
            <v>6</v>
          </cell>
          <cell r="V1088">
            <v>3836</v>
          </cell>
        </row>
        <row r="1089">
          <cell r="L1089">
            <v>6</v>
          </cell>
          <cell r="V1089">
            <v>3851</v>
          </cell>
        </row>
        <row r="1090">
          <cell r="L1090">
            <v>6</v>
          </cell>
          <cell r="V1090">
            <v>3424</v>
          </cell>
        </row>
        <row r="1091">
          <cell r="L1091">
            <v>6</v>
          </cell>
          <cell r="V1091">
            <v>2565</v>
          </cell>
        </row>
        <row r="1092">
          <cell r="L1092">
            <v>6</v>
          </cell>
          <cell r="V1092">
            <v>1291</v>
          </cell>
        </row>
        <row r="1093">
          <cell r="L1093">
            <v>6</v>
          </cell>
          <cell r="V1093">
            <v>2620</v>
          </cell>
        </row>
        <row r="1094">
          <cell r="L1094">
            <v>6</v>
          </cell>
          <cell r="V1094">
            <v>2620</v>
          </cell>
        </row>
        <row r="1095">
          <cell r="L1095">
            <v>6</v>
          </cell>
          <cell r="V1095">
            <v>3649</v>
          </cell>
        </row>
        <row r="1096">
          <cell r="L1096">
            <v>6</v>
          </cell>
          <cell r="V1096">
            <v>2620</v>
          </cell>
        </row>
        <row r="1097">
          <cell r="L1097">
            <v>6</v>
          </cell>
          <cell r="V1097">
            <v>3836</v>
          </cell>
        </row>
        <row r="1098">
          <cell r="L1098">
            <v>6</v>
          </cell>
          <cell r="V1098">
            <v>3836</v>
          </cell>
        </row>
        <row r="1099">
          <cell r="L1099">
            <v>6</v>
          </cell>
          <cell r="V1099">
            <v>4047</v>
          </cell>
        </row>
        <row r="1100">
          <cell r="L1100">
            <v>6</v>
          </cell>
          <cell r="V1100">
            <v>4047</v>
          </cell>
        </row>
        <row r="1101">
          <cell r="L1101">
            <v>6</v>
          </cell>
          <cell r="V1101">
            <v>3836</v>
          </cell>
        </row>
        <row r="1102">
          <cell r="L1102">
            <v>6</v>
          </cell>
          <cell r="V1102">
            <v>3836</v>
          </cell>
        </row>
        <row r="1103">
          <cell r="L1103">
            <v>6</v>
          </cell>
          <cell r="V1103">
            <v>2620</v>
          </cell>
        </row>
        <row r="1104">
          <cell r="L1104">
            <v>6</v>
          </cell>
          <cell r="V1104">
            <v>2620</v>
          </cell>
        </row>
        <row r="1105">
          <cell r="L1105">
            <v>6</v>
          </cell>
          <cell r="V1105">
            <v>2620</v>
          </cell>
        </row>
        <row r="1106">
          <cell r="L1106">
            <v>6</v>
          </cell>
          <cell r="V1106">
            <v>2620</v>
          </cell>
        </row>
        <row r="1107">
          <cell r="L1107">
            <v>6</v>
          </cell>
          <cell r="V1107">
            <v>2620</v>
          </cell>
        </row>
        <row r="1108">
          <cell r="L1108">
            <v>6</v>
          </cell>
          <cell r="V1108">
            <v>4047</v>
          </cell>
        </row>
        <row r="1109">
          <cell r="L1109">
            <v>6</v>
          </cell>
          <cell r="V1109">
            <v>3568</v>
          </cell>
        </row>
        <row r="1110">
          <cell r="L1110">
            <v>6</v>
          </cell>
          <cell r="V1110">
            <v>3836</v>
          </cell>
        </row>
        <row r="1111">
          <cell r="L1111">
            <v>6</v>
          </cell>
          <cell r="V1111">
            <v>3836</v>
          </cell>
        </row>
        <row r="1112">
          <cell r="L1112">
            <v>6</v>
          </cell>
          <cell r="V1112">
            <v>3836</v>
          </cell>
        </row>
        <row r="1113">
          <cell r="L1113">
            <v>6</v>
          </cell>
          <cell r="V1113">
            <v>1291</v>
          </cell>
        </row>
        <row r="1114">
          <cell r="L1114">
            <v>6</v>
          </cell>
          <cell r="V1114">
            <v>3836</v>
          </cell>
        </row>
        <row r="1115">
          <cell r="L1115">
            <v>6</v>
          </cell>
          <cell r="V1115">
            <v>2620</v>
          </cell>
        </row>
        <row r="1116">
          <cell r="L1116">
            <v>6</v>
          </cell>
          <cell r="V1116">
            <v>3649</v>
          </cell>
        </row>
        <row r="1117">
          <cell r="L1117">
            <v>6</v>
          </cell>
          <cell r="V1117">
            <v>3836</v>
          </cell>
        </row>
        <row r="1118">
          <cell r="L1118">
            <v>6</v>
          </cell>
          <cell r="V1118">
            <v>3836</v>
          </cell>
        </row>
        <row r="1119">
          <cell r="L1119">
            <v>6</v>
          </cell>
          <cell r="V1119">
            <v>2620</v>
          </cell>
        </row>
        <row r="1120">
          <cell r="L1120">
            <v>6</v>
          </cell>
          <cell r="V1120">
            <v>3836</v>
          </cell>
        </row>
        <row r="1121">
          <cell r="L1121">
            <v>6</v>
          </cell>
          <cell r="V1121">
            <v>3424</v>
          </cell>
        </row>
        <row r="1122">
          <cell r="L1122">
            <v>6</v>
          </cell>
          <cell r="V1122">
            <v>3424</v>
          </cell>
        </row>
        <row r="1123">
          <cell r="L1123">
            <v>6</v>
          </cell>
          <cell r="V1123">
            <v>2565</v>
          </cell>
        </row>
        <row r="1124">
          <cell r="L1124">
            <v>6</v>
          </cell>
          <cell r="V1124">
            <v>2565</v>
          </cell>
        </row>
        <row r="1125">
          <cell r="L1125">
            <v>6</v>
          </cell>
          <cell r="V1125">
            <v>3649</v>
          </cell>
        </row>
        <row r="1126">
          <cell r="L1126">
            <v>6</v>
          </cell>
          <cell r="V1126">
            <v>3649</v>
          </cell>
        </row>
        <row r="1127">
          <cell r="L1127">
            <v>6</v>
          </cell>
          <cell r="V1127">
            <v>3836</v>
          </cell>
        </row>
        <row r="1128">
          <cell r="L1128">
            <v>6</v>
          </cell>
          <cell r="V1128">
            <v>3836</v>
          </cell>
        </row>
        <row r="1129">
          <cell r="L1129">
            <v>6</v>
          </cell>
          <cell r="V1129">
            <v>3836</v>
          </cell>
        </row>
        <row r="1130">
          <cell r="L1130">
            <v>6</v>
          </cell>
          <cell r="V1130">
            <v>3649</v>
          </cell>
        </row>
        <row r="1131">
          <cell r="L1131">
            <v>6</v>
          </cell>
          <cell r="V1131">
            <v>3836</v>
          </cell>
        </row>
        <row r="1132">
          <cell r="L1132">
            <v>6</v>
          </cell>
          <cell r="V1132">
            <v>3836</v>
          </cell>
        </row>
        <row r="1133">
          <cell r="L1133">
            <v>6</v>
          </cell>
          <cell r="V1133">
            <v>3836</v>
          </cell>
        </row>
        <row r="1134">
          <cell r="L1134">
            <v>6</v>
          </cell>
          <cell r="V1134">
            <v>3836</v>
          </cell>
        </row>
        <row r="1135">
          <cell r="L1135">
            <v>6</v>
          </cell>
          <cell r="V1135">
            <v>3649</v>
          </cell>
        </row>
        <row r="1136">
          <cell r="L1136">
            <v>6</v>
          </cell>
          <cell r="V1136">
            <v>2620</v>
          </cell>
        </row>
        <row r="1137">
          <cell r="L1137">
            <v>6</v>
          </cell>
          <cell r="V1137">
            <v>1291</v>
          </cell>
        </row>
        <row r="1138">
          <cell r="L1138">
            <v>6</v>
          </cell>
          <cell r="V1138">
            <v>1291</v>
          </cell>
        </row>
        <row r="1139">
          <cell r="L1139">
            <v>6</v>
          </cell>
          <cell r="V1139">
            <v>3836</v>
          </cell>
        </row>
        <row r="1140">
          <cell r="L1140">
            <v>6</v>
          </cell>
          <cell r="V1140">
            <v>3836</v>
          </cell>
        </row>
        <row r="1141">
          <cell r="L1141">
            <v>6</v>
          </cell>
          <cell r="V1141">
            <v>2565</v>
          </cell>
        </row>
        <row r="1142">
          <cell r="L1142">
            <v>6</v>
          </cell>
          <cell r="V1142">
            <v>3836</v>
          </cell>
        </row>
        <row r="1143">
          <cell r="L1143">
            <v>6</v>
          </cell>
          <cell r="V1143">
            <v>3836</v>
          </cell>
        </row>
        <row r="1144">
          <cell r="L1144">
            <v>6</v>
          </cell>
          <cell r="V1144">
            <v>3836</v>
          </cell>
        </row>
        <row r="1145">
          <cell r="L1145">
            <v>6</v>
          </cell>
          <cell r="V1145">
            <v>3649</v>
          </cell>
        </row>
        <row r="1146">
          <cell r="L1146">
            <v>6</v>
          </cell>
          <cell r="V1146">
            <v>4047</v>
          </cell>
        </row>
        <row r="1147">
          <cell r="L1147">
            <v>6</v>
          </cell>
          <cell r="V1147">
            <v>3836</v>
          </cell>
        </row>
        <row r="1148">
          <cell r="L1148">
            <v>6</v>
          </cell>
          <cell r="V1148">
            <v>2565</v>
          </cell>
        </row>
        <row r="1149">
          <cell r="L1149">
            <v>6</v>
          </cell>
          <cell r="V1149">
            <v>2565</v>
          </cell>
        </row>
        <row r="1150">
          <cell r="L1150">
            <v>6</v>
          </cell>
          <cell r="V1150">
            <v>2620</v>
          </cell>
        </row>
        <row r="1151">
          <cell r="L1151">
            <v>6</v>
          </cell>
          <cell r="V1151">
            <v>3568</v>
          </cell>
        </row>
        <row r="1152">
          <cell r="L1152">
            <v>6</v>
          </cell>
          <cell r="V1152">
            <v>3568</v>
          </cell>
        </row>
        <row r="1153">
          <cell r="L1153">
            <v>6</v>
          </cell>
          <cell r="V1153">
            <v>3836</v>
          </cell>
        </row>
        <row r="1154">
          <cell r="L1154">
            <v>6</v>
          </cell>
          <cell r="V1154">
            <v>3836</v>
          </cell>
        </row>
        <row r="1155">
          <cell r="L1155">
            <v>6</v>
          </cell>
          <cell r="V1155">
            <v>3836</v>
          </cell>
        </row>
        <row r="1156">
          <cell r="L1156">
            <v>6</v>
          </cell>
          <cell r="V1156">
            <v>3836</v>
          </cell>
        </row>
        <row r="1157">
          <cell r="L1157">
            <v>6</v>
          </cell>
          <cell r="V1157">
            <v>2620</v>
          </cell>
        </row>
        <row r="1158">
          <cell r="L1158">
            <v>6</v>
          </cell>
          <cell r="V1158">
            <v>2620</v>
          </cell>
        </row>
        <row r="1159">
          <cell r="L1159">
            <v>6</v>
          </cell>
          <cell r="V1159">
            <v>3836</v>
          </cell>
        </row>
        <row r="1160">
          <cell r="L1160">
            <v>6</v>
          </cell>
          <cell r="V1160">
            <v>3836</v>
          </cell>
        </row>
        <row r="1161">
          <cell r="L1161">
            <v>6</v>
          </cell>
          <cell r="V1161">
            <v>3836</v>
          </cell>
        </row>
        <row r="1162">
          <cell r="L1162">
            <v>6</v>
          </cell>
          <cell r="V1162">
            <v>2620</v>
          </cell>
        </row>
        <row r="1163">
          <cell r="L1163">
            <v>6</v>
          </cell>
          <cell r="V1163">
            <v>2620</v>
          </cell>
        </row>
        <row r="1164">
          <cell r="L1164">
            <v>6</v>
          </cell>
          <cell r="V1164">
            <v>2620</v>
          </cell>
        </row>
        <row r="1165">
          <cell r="L1165">
            <v>6</v>
          </cell>
          <cell r="V1165">
            <v>4047</v>
          </cell>
        </row>
        <row r="1166">
          <cell r="L1166">
            <v>6</v>
          </cell>
          <cell r="V1166">
            <v>4047</v>
          </cell>
        </row>
        <row r="1167">
          <cell r="L1167">
            <v>6</v>
          </cell>
          <cell r="V1167">
            <v>2760</v>
          </cell>
        </row>
        <row r="1168">
          <cell r="L1168">
            <v>6</v>
          </cell>
          <cell r="V1168">
            <v>2760</v>
          </cell>
        </row>
        <row r="1169">
          <cell r="L1169">
            <v>6</v>
          </cell>
          <cell r="V1169">
            <v>3836</v>
          </cell>
        </row>
        <row r="1170">
          <cell r="L1170">
            <v>6</v>
          </cell>
          <cell r="V1170">
            <v>2620</v>
          </cell>
        </row>
        <row r="1171">
          <cell r="L1171">
            <v>6</v>
          </cell>
          <cell r="V1171">
            <v>2620</v>
          </cell>
        </row>
        <row r="1172">
          <cell r="L1172">
            <v>6</v>
          </cell>
          <cell r="V1172">
            <v>2620</v>
          </cell>
        </row>
        <row r="1173">
          <cell r="L1173">
            <v>6</v>
          </cell>
          <cell r="V1173">
            <v>2620</v>
          </cell>
        </row>
        <row r="1174">
          <cell r="L1174">
            <v>6</v>
          </cell>
          <cell r="V1174">
            <v>3649</v>
          </cell>
        </row>
        <row r="1175">
          <cell r="L1175">
            <v>6</v>
          </cell>
          <cell r="V1175">
            <v>2620</v>
          </cell>
        </row>
        <row r="1176">
          <cell r="L1176">
            <v>6</v>
          </cell>
          <cell r="V1176">
            <v>2620</v>
          </cell>
        </row>
        <row r="1177">
          <cell r="L1177">
            <v>6</v>
          </cell>
          <cell r="V1177">
            <v>2620</v>
          </cell>
        </row>
        <row r="1178">
          <cell r="L1178">
            <v>6</v>
          </cell>
          <cell r="V1178">
            <v>2760</v>
          </cell>
        </row>
        <row r="1179">
          <cell r="L1179">
            <v>6</v>
          </cell>
          <cell r="V1179">
            <v>2760</v>
          </cell>
        </row>
        <row r="1180">
          <cell r="L1180">
            <v>6</v>
          </cell>
          <cell r="V1180">
            <v>3649</v>
          </cell>
        </row>
        <row r="1181">
          <cell r="L1181">
            <v>6</v>
          </cell>
          <cell r="V1181">
            <v>3649</v>
          </cell>
        </row>
        <row r="1182">
          <cell r="L1182">
            <v>6</v>
          </cell>
          <cell r="V1182">
            <v>3836</v>
          </cell>
        </row>
        <row r="1183">
          <cell r="L1183">
            <v>6</v>
          </cell>
          <cell r="V1183">
            <v>3836</v>
          </cell>
        </row>
        <row r="1184">
          <cell r="L1184">
            <v>6</v>
          </cell>
          <cell r="V1184">
            <v>3836</v>
          </cell>
        </row>
        <row r="1185">
          <cell r="L1185">
            <v>6</v>
          </cell>
          <cell r="V1185">
            <v>3568</v>
          </cell>
        </row>
        <row r="1186">
          <cell r="L1186">
            <v>6</v>
          </cell>
          <cell r="V1186">
            <v>3568</v>
          </cell>
        </row>
        <row r="1187">
          <cell r="L1187">
            <v>6</v>
          </cell>
          <cell r="V1187">
            <v>3836</v>
          </cell>
        </row>
        <row r="1188">
          <cell r="L1188">
            <v>6</v>
          </cell>
          <cell r="V1188">
            <v>3568</v>
          </cell>
        </row>
        <row r="1189">
          <cell r="L1189">
            <v>6</v>
          </cell>
          <cell r="V1189">
            <v>3836</v>
          </cell>
        </row>
        <row r="1190">
          <cell r="L1190">
            <v>6</v>
          </cell>
          <cell r="V1190">
            <v>3836</v>
          </cell>
        </row>
        <row r="1191">
          <cell r="L1191">
            <v>6</v>
          </cell>
          <cell r="V1191">
            <v>3836</v>
          </cell>
        </row>
        <row r="1192">
          <cell r="L1192">
            <v>6</v>
          </cell>
          <cell r="V1192">
            <v>1291</v>
          </cell>
        </row>
        <row r="1193">
          <cell r="L1193">
            <v>6</v>
          </cell>
          <cell r="V1193">
            <v>3836</v>
          </cell>
        </row>
        <row r="1194">
          <cell r="L1194">
            <v>6</v>
          </cell>
          <cell r="V1194">
            <v>2620</v>
          </cell>
        </row>
        <row r="1195">
          <cell r="L1195">
            <v>6</v>
          </cell>
          <cell r="V1195">
            <v>2620</v>
          </cell>
        </row>
        <row r="1196">
          <cell r="L1196">
            <v>6</v>
          </cell>
          <cell r="V1196">
            <v>2620</v>
          </cell>
        </row>
        <row r="1197">
          <cell r="L1197">
            <v>6</v>
          </cell>
          <cell r="V1197">
            <v>3836</v>
          </cell>
        </row>
        <row r="1198">
          <cell r="L1198">
            <v>6</v>
          </cell>
          <cell r="V1198">
            <v>1291</v>
          </cell>
        </row>
        <row r="1199">
          <cell r="L1199">
            <v>6</v>
          </cell>
          <cell r="V1199">
            <v>1291</v>
          </cell>
        </row>
        <row r="1200">
          <cell r="L1200">
            <v>6</v>
          </cell>
          <cell r="V1200">
            <v>3836</v>
          </cell>
        </row>
        <row r="1201">
          <cell r="L1201">
            <v>6</v>
          </cell>
          <cell r="V1201">
            <v>3836</v>
          </cell>
        </row>
        <row r="1202">
          <cell r="L1202">
            <v>6</v>
          </cell>
          <cell r="V1202">
            <v>2620</v>
          </cell>
        </row>
        <row r="1203">
          <cell r="L1203">
            <v>6</v>
          </cell>
          <cell r="V1203">
            <v>2620</v>
          </cell>
        </row>
        <row r="1204">
          <cell r="L1204">
            <v>6</v>
          </cell>
          <cell r="V1204">
            <v>1291</v>
          </cell>
        </row>
        <row r="1205">
          <cell r="L1205">
            <v>6</v>
          </cell>
          <cell r="V1205">
            <v>3836</v>
          </cell>
        </row>
        <row r="1206">
          <cell r="L1206">
            <v>6</v>
          </cell>
          <cell r="V1206">
            <v>2620</v>
          </cell>
        </row>
        <row r="1207">
          <cell r="L1207">
            <v>6</v>
          </cell>
          <cell r="V1207">
            <v>2620</v>
          </cell>
        </row>
        <row r="1208">
          <cell r="L1208">
            <v>6</v>
          </cell>
          <cell r="V1208">
            <v>2620</v>
          </cell>
        </row>
        <row r="1209">
          <cell r="L1209">
            <v>6</v>
          </cell>
          <cell r="V1209">
            <v>2620</v>
          </cell>
        </row>
        <row r="1210">
          <cell r="L1210">
            <v>6</v>
          </cell>
          <cell r="V1210">
            <v>3568</v>
          </cell>
        </row>
        <row r="1211">
          <cell r="L1211">
            <v>6</v>
          </cell>
          <cell r="V1211">
            <v>4047</v>
          </cell>
        </row>
        <row r="1212">
          <cell r="L1212">
            <v>6</v>
          </cell>
          <cell r="V1212">
            <v>4047</v>
          </cell>
        </row>
        <row r="1213">
          <cell r="L1213">
            <v>6</v>
          </cell>
          <cell r="V1213">
            <v>3851</v>
          </cell>
        </row>
        <row r="1214">
          <cell r="L1214">
            <v>6</v>
          </cell>
          <cell r="V1214">
            <v>3568</v>
          </cell>
        </row>
        <row r="1215">
          <cell r="L1215">
            <v>6</v>
          </cell>
          <cell r="V1215">
            <v>3836</v>
          </cell>
        </row>
        <row r="1216">
          <cell r="L1216">
            <v>7</v>
          </cell>
          <cell r="V1216">
            <v>3287</v>
          </cell>
        </row>
        <row r="1217">
          <cell r="L1217">
            <v>7</v>
          </cell>
          <cell r="V1217">
            <v>3287</v>
          </cell>
        </row>
        <row r="1218">
          <cell r="L1218">
            <v>7</v>
          </cell>
          <cell r="V1218">
            <v>2915</v>
          </cell>
        </row>
        <row r="1219">
          <cell r="L1219">
            <v>7</v>
          </cell>
          <cell r="V1219">
            <v>3348</v>
          </cell>
        </row>
        <row r="1220">
          <cell r="L1220">
            <v>7</v>
          </cell>
          <cell r="V1220">
            <v>1562</v>
          </cell>
        </row>
        <row r="1221">
          <cell r="L1221">
            <v>7</v>
          </cell>
          <cell r="V1221">
            <v>3348</v>
          </cell>
        </row>
        <row r="1222">
          <cell r="L1222">
            <v>7</v>
          </cell>
          <cell r="V1222">
            <v>3287</v>
          </cell>
        </row>
        <row r="1223">
          <cell r="L1223">
            <v>7</v>
          </cell>
          <cell r="V1223">
            <v>3287</v>
          </cell>
        </row>
        <row r="1224">
          <cell r="L1224">
            <v>7</v>
          </cell>
          <cell r="V1224">
            <v>3348</v>
          </cell>
        </row>
        <row r="1225">
          <cell r="L1225">
            <v>7</v>
          </cell>
          <cell r="V1225">
            <v>3348</v>
          </cell>
        </row>
        <row r="1226">
          <cell r="L1226">
            <v>7</v>
          </cell>
          <cell r="V1226">
            <v>3348</v>
          </cell>
        </row>
        <row r="1227">
          <cell r="L1227">
            <v>7</v>
          </cell>
          <cell r="V1227">
            <v>3287</v>
          </cell>
        </row>
        <row r="1228">
          <cell r="L1228">
            <v>7</v>
          </cell>
          <cell r="V1228">
            <v>2629</v>
          </cell>
        </row>
        <row r="1229">
          <cell r="L1229">
            <v>7</v>
          </cell>
          <cell r="V1229">
            <v>3348</v>
          </cell>
        </row>
        <row r="1230">
          <cell r="L1230">
            <v>7</v>
          </cell>
          <cell r="V1230">
            <v>3348</v>
          </cell>
        </row>
        <row r="1231">
          <cell r="L1231">
            <v>7</v>
          </cell>
          <cell r="V1231">
            <v>3348</v>
          </cell>
        </row>
        <row r="1232">
          <cell r="L1232">
            <v>7</v>
          </cell>
          <cell r="V1232">
            <v>3348</v>
          </cell>
        </row>
        <row r="1233">
          <cell r="L1233">
            <v>7</v>
          </cell>
          <cell r="V1233">
            <v>3348</v>
          </cell>
        </row>
        <row r="1234">
          <cell r="L1234">
            <v>7</v>
          </cell>
          <cell r="V1234">
            <v>3348</v>
          </cell>
        </row>
        <row r="1235">
          <cell r="L1235">
            <v>7</v>
          </cell>
          <cell r="V1235">
            <v>3348</v>
          </cell>
        </row>
        <row r="1236">
          <cell r="L1236">
            <v>7</v>
          </cell>
          <cell r="V1236">
            <v>3348</v>
          </cell>
        </row>
        <row r="1237">
          <cell r="L1237">
            <v>7</v>
          </cell>
          <cell r="V1237">
            <v>3348</v>
          </cell>
        </row>
        <row r="1238">
          <cell r="L1238">
            <v>7</v>
          </cell>
          <cell r="V1238">
            <v>1718</v>
          </cell>
        </row>
        <row r="1239">
          <cell r="L1239">
            <v>7</v>
          </cell>
          <cell r="V1239">
            <v>1718</v>
          </cell>
        </row>
        <row r="1240">
          <cell r="L1240">
            <v>7</v>
          </cell>
          <cell r="V1240">
            <v>1437</v>
          </cell>
        </row>
        <row r="1241">
          <cell r="L1241">
            <v>7</v>
          </cell>
          <cell r="V1241">
            <v>3287</v>
          </cell>
        </row>
        <row r="1242">
          <cell r="L1242">
            <v>7</v>
          </cell>
          <cell r="V1242">
            <v>3287</v>
          </cell>
        </row>
        <row r="1243">
          <cell r="L1243">
            <v>7</v>
          </cell>
          <cell r="V1243">
            <v>3287</v>
          </cell>
        </row>
        <row r="1244">
          <cell r="L1244">
            <v>7</v>
          </cell>
          <cell r="V1244">
            <v>3287</v>
          </cell>
        </row>
        <row r="1245">
          <cell r="L1245">
            <v>7</v>
          </cell>
          <cell r="V1245">
            <v>1437</v>
          </cell>
        </row>
        <row r="1246">
          <cell r="L1246">
            <v>7</v>
          </cell>
          <cell r="V1246">
            <v>1437</v>
          </cell>
        </row>
        <row r="1247">
          <cell r="L1247">
            <v>7</v>
          </cell>
          <cell r="V1247">
            <v>1437</v>
          </cell>
        </row>
        <row r="1248">
          <cell r="L1248">
            <v>7</v>
          </cell>
          <cell r="V1248">
            <v>1718</v>
          </cell>
        </row>
        <row r="1249">
          <cell r="L1249">
            <v>7</v>
          </cell>
          <cell r="V1249">
            <v>1437</v>
          </cell>
        </row>
        <row r="1250">
          <cell r="L1250">
            <v>7</v>
          </cell>
          <cell r="V1250">
            <v>1718</v>
          </cell>
        </row>
        <row r="1251">
          <cell r="L1251">
            <v>7</v>
          </cell>
          <cell r="V1251">
            <v>1718</v>
          </cell>
        </row>
        <row r="1252">
          <cell r="L1252">
            <v>7</v>
          </cell>
          <cell r="V1252">
            <v>1718</v>
          </cell>
        </row>
        <row r="1253">
          <cell r="L1253">
            <v>7</v>
          </cell>
          <cell r="V1253">
            <v>1562</v>
          </cell>
        </row>
        <row r="1254">
          <cell r="L1254">
            <v>7</v>
          </cell>
          <cell r="V1254">
            <v>2915</v>
          </cell>
        </row>
        <row r="1255">
          <cell r="L1255">
            <v>7</v>
          </cell>
          <cell r="V1255">
            <v>3287</v>
          </cell>
        </row>
        <row r="1256">
          <cell r="L1256">
            <v>7</v>
          </cell>
          <cell r="V1256">
            <v>2629</v>
          </cell>
        </row>
        <row r="1257">
          <cell r="L1257">
            <v>7</v>
          </cell>
          <cell r="V1257">
            <v>2915</v>
          </cell>
        </row>
        <row r="1258">
          <cell r="L1258">
            <v>7</v>
          </cell>
          <cell r="V1258">
            <v>3348</v>
          </cell>
        </row>
        <row r="1259">
          <cell r="L1259">
            <v>7</v>
          </cell>
          <cell r="V1259">
            <v>1437</v>
          </cell>
        </row>
        <row r="1260">
          <cell r="L1260">
            <v>7</v>
          </cell>
          <cell r="V1260">
            <v>1562</v>
          </cell>
        </row>
        <row r="1261">
          <cell r="L1261">
            <v>7</v>
          </cell>
          <cell r="V1261">
            <v>1718</v>
          </cell>
        </row>
        <row r="1262">
          <cell r="L1262">
            <v>7</v>
          </cell>
          <cell r="V1262">
            <v>3287</v>
          </cell>
        </row>
        <row r="1263">
          <cell r="L1263">
            <v>7</v>
          </cell>
          <cell r="V1263">
            <v>3287</v>
          </cell>
        </row>
        <row r="1264">
          <cell r="L1264">
            <v>7</v>
          </cell>
          <cell r="V1264">
            <v>3287</v>
          </cell>
        </row>
        <row r="1265">
          <cell r="L1265">
            <v>7</v>
          </cell>
          <cell r="V1265">
            <v>3287</v>
          </cell>
        </row>
        <row r="1266">
          <cell r="L1266">
            <v>7</v>
          </cell>
          <cell r="V1266">
            <v>2915</v>
          </cell>
        </row>
        <row r="1267">
          <cell r="L1267">
            <v>7</v>
          </cell>
          <cell r="V1267">
            <v>2915</v>
          </cell>
        </row>
        <row r="1268">
          <cell r="L1268">
            <v>7</v>
          </cell>
          <cell r="V1268">
            <v>2915</v>
          </cell>
        </row>
        <row r="1269">
          <cell r="L1269">
            <v>7</v>
          </cell>
          <cell r="V1269">
            <v>2915</v>
          </cell>
        </row>
        <row r="1270">
          <cell r="L1270">
            <v>7</v>
          </cell>
          <cell r="V1270">
            <v>2629</v>
          </cell>
        </row>
        <row r="1271">
          <cell r="L1271">
            <v>7</v>
          </cell>
          <cell r="V1271">
            <v>1562</v>
          </cell>
        </row>
        <row r="1272">
          <cell r="L1272">
            <v>7</v>
          </cell>
          <cell r="V1272">
            <v>1437</v>
          </cell>
        </row>
        <row r="1273">
          <cell r="L1273">
            <v>7</v>
          </cell>
          <cell r="V1273">
            <v>1718</v>
          </cell>
        </row>
        <row r="1274">
          <cell r="L1274">
            <v>7</v>
          </cell>
          <cell r="V1274">
            <v>1718</v>
          </cell>
        </row>
        <row r="1275">
          <cell r="L1275">
            <v>7</v>
          </cell>
          <cell r="V1275">
            <v>1718</v>
          </cell>
        </row>
        <row r="1276">
          <cell r="L1276">
            <v>7</v>
          </cell>
          <cell r="V1276">
            <v>1718</v>
          </cell>
        </row>
        <row r="1277">
          <cell r="L1277">
            <v>7</v>
          </cell>
          <cell r="V1277">
            <v>1437</v>
          </cell>
        </row>
        <row r="1278">
          <cell r="L1278">
            <v>7</v>
          </cell>
          <cell r="V1278">
            <v>1562</v>
          </cell>
        </row>
        <row r="1279">
          <cell r="L1279">
            <v>7</v>
          </cell>
          <cell r="V1279">
            <v>1562</v>
          </cell>
        </row>
        <row r="1280">
          <cell r="L1280">
            <v>7</v>
          </cell>
          <cell r="V1280">
            <v>1562</v>
          </cell>
        </row>
        <row r="1281">
          <cell r="L1281">
            <v>7</v>
          </cell>
          <cell r="V1281">
            <v>1562</v>
          </cell>
        </row>
        <row r="1282">
          <cell r="L1282">
            <v>7</v>
          </cell>
          <cell r="V1282">
            <v>1562</v>
          </cell>
        </row>
        <row r="1283">
          <cell r="L1283">
            <v>7</v>
          </cell>
          <cell r="V1283">
            <v>1562</v>
          </cell>
        </row>
        <row r="1284">
          <cell r="L1284">
            <v>7</v>
          </cell>
          <cell r="V1284">
            <v>3348</v>
          </cell>
        </row>
        <row r="1285">
          <cell r="L1285">
            <v>7</v>
          </cell>
          <cell r="V1285">
            <v>1562</v>
          </cell>
        </row>
        <row r="1286">
          <cell r="L1286">
            <v>8</v>
          </cell>
          <cell r="V1286">
            <v>6022</v>
          </cell>
        </row>
        <row r="1287">
          <cell r="L1287">
            <v>8</v>
          </cell>
          <cell r="V1287">
            <v>6022</v>
          </cell>
        </row>
        <row r="1288">
          <cell r="L1288">
            <v>8</v>
          </cell>
          <cell r="V1288">
            <v>6022</v>
          </cell>
        </row>
        <row r="1289">
          <cell r="L1289">
            <v>8</v>
          </cell>
          <cell r="V1289">
            <v>5566</v>
          </cell>
        </row>
        <row r="1290">
          <cell r="L1290">
            <v>8</v>
          </cell>
          <cell r="V1290">
            <v>5576</v>
          </cell>
        </row>
        <row r="1291">
          <cell r="L1291">
            <v>8</v>
          </cell>
          <cell r="V1291">
            <v>5566</v>
          </cell>
        </row>
        <row r="1292">
          <cell r="L1292">
            <v>8</v>
          </cell>
          <cell r="V1292">
            <v>5566</v>
          </cell>
        </row>
        <row r="1293">
          <cell r="L1293">
            <v>8</v>
          </cell>
          <cell r="V1293">
            <v>5675</v>
          </cell>
        </row>
        <row r="1294">
          <cell r="L1294">
            <v>8</v>
          </cell>
          <cell r="V1294">
            <v>5576</v>
          </cell>
        </row>
        <row r="1295">
          <cell r="L1295">
            <v>8</v>
          </cell>
          <cell r="V1295">
            <v>5576</v>
          </cell>
        </row>
        <row r="1296">
          <cell r="L1296">
            <v>8</v>
          </cell>
          <cell r="V1296">
            <v>5576</v>
          </cell>
        </row>
        <row r="1297">
          <cell r="L1297">
            <v>8</v>
          </cell>
          <cell r="V1297">
            <v>5675</v>
          </cell>
        </row>
        <row r="1298">
          <cell r="L1298">
            <v>8</v>
          </cell>
          <cell r="V1298">
            <v>6074</v>
          </cell>
        </row>
        <row r="1299">
          <cell r="L1299">
            <v>8</v>
          </cell>
          <cell r="V1299">
            <v>6022</v>
          </cell>
        </row>
        <row r="1300">
          <cell r="L1300">
            <v>8</v>
          </cell>
          <cell r="V1300">
            <v>6022</v>
          </cell>
        </row>
        <row r="1301">
          <cell r="L1301">
            <v>8</v>
          </cell>
          <cell r="V1301">
            <v>6022</v>
          </cell>
        </row>
        <row r="1302">
          <cell r="L1302">
            <v>8</v>
          </cell>
          <cell r="V1302">
            <v>6022</v>
          </cell>
        </row>
        <row r="1303">
          <cell r="L1303">
            <v>8</v>
          </cell>
          <cell r="V1303">
            <v>6022</v>
          </cell>
        </row>
        <row r="1304">
          <cell r="L1304">
            <v>8</v>
          </cell>
          <cell r="V1304">
            <v>6022</v>
          </cell>
        </row>
        <row r="1305">
          <cell r="L1305">
            <v>8</v>
          </cell>
          <cell r="V1305">
            <v>6074</v>
          </cell>
        </row>
        <row r="1306">
          <cell r="L1306">
            <v>8</v>
          </cell>
          <cell r="V1306">
            <v>7134</v>
          </cell>
        </row>
        <row r="1307">
          <cell r="L1307">
            <v>8</v>
          </cell>
          <cell r="V1307">
            <v>6074</v>
          </cell>
        </row>
        <row r="1308">
          <cell r="L1308">
            <v>8</v>
          </cell>
          <cell r="V1308">
            <v>6074</v>
          </cell>
        </row>
        <row r="1309">
          <cell r="L1309">
            <v>8</v>
          </cell>
          <cell r="V1309">
            <v>6074</v>
          </cell>
        </row>
        <row r="1310">
          <cell r="L1310">
            <v>8</v>
          </cell>
          <cell r="V1310">
            <v>6074</v>
          </cell>
        </row>
        <row r="1311">
          <cell r="L1311">
            <v>8</v>
          </cell>
          <cell r="V1311">
            <v>5576</v>
          </cell>
        </row>
        <row r="1312">
          <cell r="L1312">
            <v>8</v>
          </cell>
          <cell r="V1312">
            <v>7205</v>
          </cell>
        </row>
        <row r="1313">
          <cell r="L1313">
            <v>8</v>
          </cell>
          <cell r="V1313">
            <v>5576</v>
          </cell>
        </row>
        <row r="1314">
          <cell r="L1314">
            <v>8</v>
          </cell>
          <cell r="V1314">
            <v>5675</v>
          </cell>
        </row>
        <row r="1315">
          <cell r="L1315">
            <v>8</v>
          </cell>
          <cell r="V1315">
            <v>6074</v>
          </cell>
        </row>
        <row r="1316">
          <cell r="L1316">
            <v>8</v>
          </cell>
          <cell r="V1316">
            <v>6074</v>
          </cell>
        </row>
        <row r="1317">
          <cell r="L1317">
            <v>8</v>
          </cell>
          <cell r="V1317">
            <v>5675</v>
          </cell>
        </row>
        <row r="1318">
          <cell r="L1318">
            <v>8</v>
          </cell>
          <cell r="V1318">
            <v>5675</v>
          </cell>
        </row>
        <row r="1319">
          <cell r="L1319">
            <v>8</v>
          </cell>
          <cell r="V1319">
            <v>5675</v>
          </cell>
        </row>
        <row r="1320">
          <cell r="L1320">
            <v>8</v>
          </cell>
          <cell r="V1320">
            <v>5675</v>
          </cell>
        </row>
        <row r="1321">
          <cell r="L1321">
            <v>8</v>
          </cell>
          <cell r="V1321">
            <v>6074</v>
          </cell>
        </row>
        <row r="1322">
          <cell r="L1322">
            <v>8</v>
          </cell>
          <cell r="V1322">
            <v>6074</v>
          </cell>
        </row>
        <row r="1323">
          <cell r="L1323">
            <v>8</v>
          </cell>
          <cell r="V1323">
            <v>6074</v>
          </cell>
        </row>
        <row r="1324">
          <cell r="L1324">
            <v>8</v>
          </cell>
          <cell r="V1324">
            <v>6074</v>
          </cell>
        </row>
        <row r="1325">
          <cell r="L1325">
            <v>8</v>
          </cell>
          <cell r="V1325">
            <v>6074</v>
          </cell>
        </row>
        <row r="1326">
          <cell r="L1326">
            <v>8</v>
          </cell>
          <cell r="V1326">
            <v>7134</v>
          </cell>
        </row>
        <row r="1327">
          <cell r="L1327">
            <v>8</v>
          </cell>
          <cell r="V1327">
            <v>7134</v>
          </cell>
        </row>
        <row r="1328">
          <cell r="L1328">
            <v>8</v>
          </cell>
          <cell r="V1328">
            <v>7419</v>
          </cell>
        </row>
        <row r="1329">
          <cell r="L1329">
            <v>8</v>
          </cell>
          <cell r="V1329">
            <v>6074</v>
          </cell>
        </row>
        <row r="1330">
          <cell r="L1330">
            <v>8</v>
          </cell>
          <cell r="V1330">
            <v>7594</v>
          </cell>
        </row>
        <row r="1331">
          <cell r="L1331">
            <v>8</v>
          </cell>
          <cell r="V1331">
            <v>5675</v>
          </cell>
        </row>
        <row r="1332">
          <cell r="L1332">
            <v>8</v>
          </cell>
          <cell r="V1332">
            <v>5675</v>
          </cell>
        </row>
        <row r="1333">
          <cell r="L1333">
            <v>8</v>
          </cell>
          <cell r="V1333">
            <v>6781</v>
          </cell>
        </row>
        <row r="1334">
          <cell r="L1334">
            <v>8</v>
          </cell>
          <cell r="V1334">
            <v>6781</v>
          </cell>
        </row>
        <row r="1335">
          <cell r="L1335">
            <v>8</v>
          </cell>
          <cell r="V1335">
            <v>7419</v>
          </cell>
        </row>
        <row r="1336">
          <cell r="L1336">
            <v>8</v>
          </cell>
          <cell r="V1336">
            <v>7134</v>
          </cell>
        </row>
        <row r="1337">
          <cell r="L1337">
            <v>8</v>
          </cell>
          <cell r="V1337">
            <v>7134</v>
          </cell>
        </row>
        <row r="1338">
          <cell r="L1338">
            <v>8</v>
          </cell>
          <cell r="V1338">
            <v>5566</v>
          </cell>
        </row>
        <row r="1339">
          <cell r="L1339">
            <v>8</v>
          </cell>
          <cell r="V1339">
            <v>6074</v>
          </cell>
        </row>
        <row r="1340">
          <cell r="L1340">
            <v>8</v>
          </cell>
          <cell r="V1340">
            <v>5566</v>
          </cell>
        </row>
        <row r="1341">
          <cell r="L1341">
            <v>8</v>
          </cell>
          <cell r="V1341">
            <v>7134</v>
          </cell>
        </row>
        <row r="1342">
          <cell r="L1342">
            <v>8</v>
          </cell>
          <cell r="V1342">
            <v>7134</v>
          </cell>
        </row>
        <row r="1343">
          <cell r="L1343">
            <v>8</v>
          </cell>
          <cell r="V1343">
            <v>7134</v>
          </cell>
        </row>
        <row r="1344">
          <cell r="L1344">
            <v>8</v>
          </cell>
          <cell r="V1344">
            <v>5356</v>
          </cell>
        </row>
        <row r="1345">
          <cell r="L1345">
            <v>8</v>
          </cell>
          <cell r="V1345">
            <v>5356</v>
          </cell>
        </row>
        <row r="1346">
          <cell r="L1346">
            <v>8</v>
          </cell>
          <cell r="V1346">
            <v>5356</v>
          </cell>
        </row>
        <row r="1347">
          <cell r="L1347">
            <v>8</v>
          </cell>
          <cell r="V1347">
            <v>7594</v>
          </cell>
        </row>
        <row r="1348">
          <cell r="L1348">
            <v>8</v>
          </cell>
          <cell r="V1348">
            <v>7594</v>
          </cell>
        </row>
        <row r="1349">
          <cell r="L1349">
            <v>8</v>
          </cell>
          <cell r="V1349">
            <v>6781</v>
          </cell>
        </row>
        <row r="1350">
          <cell r="L1350">
            <v>8</v>
          </cell>
          <cell r="V1350">
            <v>7418</v>
          </cell>
        </row>
        <row r="1351">
          <cell r="L1351">
            <v>8</v>
          </cell>
          <cell r="V1351">
            <v>6262</v>
          </cell>
        </row>
        <row r="1352">
          <cell r="L1352">
            <v>8</v>
          </cell>
          <cell r="V1352">
            <v>7205</v>
          </cell>
        </row>
        <row r="1353">
          <cell r="L1353">
            <v>8</v>
          </cell>
          <cell r="V1353">
            <v>7205</v>
          </cell>
        </row>
        <row r="1354">
          <cell r="L1354">
            <v>8</v>
          </cell>
          <cell r="V1354">
            <v>6262</v>
          </cell>
        </row>
        <row r="1355">
          <cell r="L1355">
            <v>8</v>
          </cell>
          <cell r="V1355">
            <v>7205</v>
          </cell>
        </row>
        <row r="1356">
          <cell r="L1356">
            <v>8</v>
          </cell>
          <cell r="V1356">
            <v>6074</v>
          </cell>
        </row>
        <row r="1357">
          <cell r="L1357">
            <v>8</v>
          </cell>
          <cell r="V1357">
            <v>6074</v>
          </cell>
        </row>
        <row r="1358">
          <cell r="L1358">
            <v>8</v>
          </cell>
          <cell r="V1358">
            <v>6074</v>
          </cell>
        </row>
        <row r="1359">
          <cell r="L1359">
            <v>8</v>
          </cell>
          <cell r="V1359">
            <v>6074</v>
          </cell>
        </row>
        <row r="1360">
          <cell r="L1360">
            <v>8</v>
          </cell>
          <cell r="V1360">
            <v>6074</v>
          </cell>
        </row>
        <row r="1361">
          <cell r="L1361">
            <v>8</v>
          </cell>
          <cell r="V1361">
            <v>7418</v>
          </cell>
        </row>
        <row r="1362">
          <cell r="L1362">
            <v>8</v>
          </cell>
          <cell r="V1362">
            <v>7134</v>
          </cell>
        </row>
        <row r="1363">
          <cell r="L1363">
            <v>8</v>
          </cell>
          <cell r="V1363">
            <v>7134</v>
          </cell>
        </row>
        <row r="1364">
          <cell r="L1364">
            <v>8</v>
          </cell>
          <cell r="V1364">
            <v>6022</v>
          </cell>
        </row>
        <row r="1365">
          <cell r="L1365">
            <v>8</v>
          </cell>
          <cell r="V1365">
            <v>7134</v>
          </cell>
        </row>
        <row r="1366">
          <cell r="L1366">
            <v>8</v>
          </cell>
          <cell r="V1366">
            <v>6781</v>
          </cell>
        </row>
        <row r="1367">
          <cell r="L1367">
            <v>8</v>
          </cell>
          <cell r="V1367">
            <v>7134</v>
          </cell>
        </row>
        <row r="1368">
          <cell r="L1368">
            <v>8</v>
          </cell>
          <cell r="V1368">
            <v>7134</v>
          </cell>
        </row>
        <row r="1369">
          <cell r="L1369">
            <v>8</v>
          </cell>
          <cell r="V1369">
            <v>7134</v>
          </cell>
        </row>
        <row r="1370">
          <cell r="L1370">
            <v>8</v>
          </cell>
          <cell r="V1370">
            <v>7134</v>
          </cell>
        </row>
        <row r="1371">
          <cell r="L1371">
            <v>8</v>
          </cell>
          <cell r="V1371">
            <v>7134</v>
          </cell>
        </row>
        <row r="1372">
          <cell r="L1372">
            <v>8</v>
          </cell>
          <cell r="V1372">
            <v>7134</v>
          </cell>
        </row>
        <row r="1373">
          <cell r="L1373">
            <v>8</v>
          </cell>
          <cell r="V1373">
            <v>7134</v>
          </cell>
        </row>
        <row r="1374">
          <cell r="L1374">
            <v>8</v>
          </cell>
          <cell r="V1374">
            <v>7134</v>
          </cell>
        </row>
        <row r="1375">
          <cell r="L1375">
            <v>8</v>
          </cell>
          <cell r="V1375">
            <v>7134</v>
          </cell>
        </row>
        <row r="1376">
          <cell r="L1376">
            <v>8</v>
          </cell>
          <cell r="V1376">
            <v>7134</v>
          </cell>
        </row>
        <row r="1377">
          <cell r="L1377">
            <v>8</v>
          </cell>
          <cell r="V1377">
            <v>7134</v>
          </cell>
        </row>
        <row r="1378">
          <cell r="L1378">
            <v>8</v>
          </cell>
          <cell r="V1378">
            <v>6022</v>
          </cell>
        </row>
        <row r="1379">
          <cell r="L1379">
            <v>8</v>
          </cell>
          <cell r="V1379">
            <v>7134</v>
          </cell>
        </row>
        <row r="1380">
          <cell r="L1380">
            <v>8</v>
          </cell>
          <cell r="V1380">
            <v>7134</v>
          </cell>
        </row>
        <row r="1381">
          <cell r="L1381">
            <v>8</v>
          </cell>
          <cell r="V1381">
            <v>7134</v>
          </cell>
        </row>
        <row r="1382">
          <cell r="L1382">
            <v>8</v>
          </cell>
          <cell r="V1382">
            <v>7134</v>
          </cell>
        </row>
        <row r="1383">
          <cell r="L1383">
            <v>8</v>
          </cell>
          <cell r="V1383">
            <v>7134</v>
          </cell>
        </row>
        <row r="1384">
          <cell r="L1384">
            <v>8</v>
          </cell>
          <cell r="V1384">
            <v>7418</v>
          </cell>
        </row>
        <row r="1385">
          <cell r="L1385">
            <v>8</v>
          </cell>
          <cell r="V1385">
            <v>7134</v>
          </cell>
        </row>
        <row r="1386">
          <cell r="L1386">
            <v>8</v>
          </cell>
          <cell r="V1386">
            <v>7134</v>
          </cell>
        </row>
        <row r="1387">
          <cell r="L1387">
            <v>8</v>
          </cell>
          <cell r="V1387">
            <v>5576</v>
          </cell>
        </row>
        <row r="1388">
          <cell r="L1388">
            <v>8</v>
          </cell>
          <cell r="V1388">
            <v>6583</v>
          </cell>
        </row>
        <row r="1389">
          <cell r="L1389">
            <v>8</v>
          </cell>
          <cell r="V1389">
            <v>6583</v>
          </cell>
        </row>
        <row r="1390">
          <cell r="L1390">
            <v>8</v>
          </cell>
          <cell r="V1390">
            <v>6583</v>
          </cell>
        </row>
        <row r="1391">
          <cell r="L1391">
            <v>8</v>
          </cell>
          <cell r="V1391">
            <v>6583</v>
          </cell>
        </row>
        <row r="1392">
          <cell r="L1392">
            <v>8</v>
          </cell>
          <cell r="V1392">
            <v>5675</v>
          </cell>
        </row>
        <row r="1393">
          <cell r="L1393">
            <v>8</v>
          </cell>
          <cell r="V1393">
            <v>5675</v>
          </cell>
        </row>
        <row r="1394">
          <cell r="L1394">
            <v>8</v>
          </cell>
          <cell r="V1394">
            <v>6583</v>
          </cell>
        </row>
        <row r="1395">
          <cell r="L1395">
            <v>8</v>
          </cell>
          <cell r="V1395">
            <v>5675</v>
          </cell>
        </row>
        <row r="1396">
          <cell r="L1396">
            <v>8</v>
          </cell>
          <cell r="V1396">
            <v>5675</v>
          </cell>
        </row>
        <row r="1397">
          <cell r="L1397">
            <v>8</v>
          </cell>
          <cell r="V1397">
            <v>5675</v>
          </cell>
        </row>
        <row r="1398">
          <cell r="L1398">
            <v>8</v>
          </cell>
          <cell r="V1398">
            <v>6781</v>
          </cell>
        </row>
        <row r="1399">
          <cell r="L1399">
            <v>8</v>
          </cell>
          <cell r="V1399">
            <v>6781</v>
          </cell>
        </row>
        <row r="1400">
          <cell r="L1400">
            <v>8</v>
          </cell>
          <cell r="V1400">
            <v>7075</v>
          </cell>
        </row>
        <row r="1401">
          <cell r="L1401">
            <v>8</v>
          </cell>
          <cell r="V1401">
            <v>7418</v>
          </cell>
        </row>
        <row r="1402">
          <cell r="L1402">
            <v>8</v>
          </cell>
          <cell r="V1402">
            <v>6781</v>
          </cell>
        </row>
        <row r="1403">
          <cell r="L1403">
            <v>8</v>
          </cell>
          <cell r="V1403">
            <v>2686</v>
          </cell>
        </row>
        <row r="1404">
          <cell r="L1404">
            <v>8</v>
          </cell>
          <cell r="V1404">
            <v>2686</v>
          </cell>
        </row>
        <row r="1405">
          <cell r="L1405">
            <v>8</v>
          </cell>
          <cell r="V1405">
            <v>1093</v>
          </cell>
        </row>
        <row r="1406">
          <cell r="L1406">
            <v>8</v>
          </cell>
          <cell r="V1406">
            <v>1093</v>
          </cell>
        </row>
        <row r="1407">
          <cell r="L1407">
            <v>8</v>
          </cell>
          <cell r="V1407">
            <v>1093</v>
          </cell>
        </row>
        <row r="1408">
          <cell r="L1408">
            <v>8</v>
          </cell>
          <cell r="V1408">
            <v>1093</v>
          </cell>
        </row>
        <row r="1409">
          <cell r="L1409">
            <v>8</v>
          </cell>
          <cell r="V1409">
            <v>1093</v>
          </cell>
        </row>
        <row r="1410">
          <cell r="L1410">
            <v>8</v>
          </cell>
          <cell r="V1410">
            <v>2686</v>
          </cell>
        </row>
        <row r="1411">
          <cell r="L1411">
            <v>8</v>
          </cell>
          <cell r="V1411">
            <v>1692</v>
          </cell>
        </row>
        <row r="1412">
          <cell r="L1412">
            <v>8</v>
          </cell>
          <cell r="V1412">
            <v>2686</v>
          </cell>
        </row>
        <row r="1413">
          <cell r="L1413">
            <v>8</v>
          </cell>
          <cell r="V1413">
            <v>1093</v>
          </cell>
        </row>
        <row r="1414">
          <cell r="L1414">
            <v>8</v>
          </cell>
          <cell r="V1414">
            <v>1093</v>
          </cell>
        </row>
        <row r="1415">
          <cell r="L1415">
            <v>8</v>
          </cell>
          <cell r="V1415">
            <v>2686</v>
          </cell>
        </row>
        <row r="1416">
          <cell r="L1416">
            <v>8</v>
          </cell>
          <cell r="V1416">
            <v>2686</v>
          </cell>
        </row>
        <row r="1417">
          <cell r="L1417">
            <v>8</v>
          </cell>
          <cell r="V1417">
            <v>3266</v>
          </cell>
        </row>
        <row r="1418">
          <cell r="L1418">
            <v>8</v>
          </cell>
          <cell r="V1418">
            <v>2686</v>
          </cell>
        </row>
        <row r="1419">
          <cell r="L1419">
            <v>8</v>
          </cell>
          <cell r="V1419">
            <v>1093</v>
          </cell>
        </row>
        <row r="1420">
          <cell r="L1420">
            <v>8</v>
          </cell>
          <cell r="V1420">
            <v>2686</v>
          </cell>
        </row>
        <row r="1421">
          <cell r="L1421">
            <v>8</v>
          </cell>
          <cell r="V1421">
            <v>2686</v>
          </cell>
        </row>
        <row r="1422">
          <cell r="L1422">
            <v>8</v>
          </cell>
          <cell r="V1422">
            <v>2686</v>
          </cell>
        </row>
        <row r="1423">
          <cell r="L1423">
            <v>8</v>
          </cell>
          <cell r="V1423">
            <v>2686</v>
          </cell>
        </row>
        <row r="1424">
          <cell r="L1424">
            <v>8</v>
          </cell>
          <cell r="V1424">
            <v>2686</v>
          </cell>
        </row>
        <row r="1425">
          <cell r="L1425">
            <v>8</v>
          </cell>
          <cell r="V1425">
            <v>2686</v>
          </cell>
        </row>
        <row r="1426">
          <cell r="L1426">
            <v>8</v>
          </cell>
          <cell r="V1426">
            <v>1093</v>
          </cell>
        </row>
        <row r="1427">
          <cell r="L1427">
            <v>8</v>
          </cell>
          <cell r="V1427">
            <v>1692</v>
          </cell>
        </row>
        <row r="1428">
          <cell r="L1428">
            <v>8</v>
          </cell>
          <cell r="V1428">
            <v>1692</v>
          </cell>
        </row>
        <row r="1429">
          <cell r="L1429">
            <v>8</v>
          </cell>
          <cell r="V1429">
            <v>1692</v>
          </cell>
        </row>
        <row r="1430">
          <cell r="L1430">
            <v>8</v>
          </cell>
          <cell r="V1430">
            <v>2686</v>
          </cell>
        </row>
        <row r="1431">
          <cell r="L1431">
            <v>8</v>
          </cell>
          <cell r="V1431">
            <v>2686</v>
          </cell>
        </row>
        <row r="1432">
          <cell r="L1432">
            <v>8</v>
          </cell>
          <cell r="V1432">
            <v>2686</v>
          </cell>
        </row>
        <row r="1433">
          <cell r="L1433">
            <v>8</v>
          </cell>
          <cell r="V1433">
            <v>2686</v>
          </cell>
        </row>
        <row r="1434">
          <cell r="L1434">
            <v>8</v>
          </cell>
          <cell r="V1434">
            <v>1692</v>
          </cell>
        </row>
        <row r="1435">
          <cell r="L1435">
            <v>8</v>
          </cell>
          <cell r="V1435">
            <v>1692</v>
          </cell>
        </row>
        <row r="1436">
          <cell r="L1436">
            <v>8</v>
          </cell>
          <cell r="V1436">
            <v>1692</v>
          </cell>
        </row>
        <row r="1437">
          <cell r="L1437">
            <v>8</v>
          </cell>
          <cell r="V1437">
            <v>1692</v>
          </cell>
        </row>
        <row r="1438">
          <cell r="L1438">
            <v>8</v>
          </cell>
          <cell r="V1438">
            <v>1692</v>
          </cell>
        </row>
        <row r="1439">
          <cell r="L1439">
            <v>8</v>
          </cell>
          <cell r="V1439">
            <v>1692</v>
          </cell>
        </row>
        <row r="1440">
          <cell r="L1440">
            <v>8</v>
          </cell>
          <cell r="V1440">
            <v>2686</v>
          </cell>
        </row>
        <row r="1441">
          <cell r="L1441">
            <v>8</v>
          </cell>
          <cell r="V1441">
            <v>2686</v>
          </cell>
        </row>
        <row r="1442">
          <cell r="L1442">
            <v>8</v>
          </cell>
          <cell r="V1442">
            <v>2686</v>
          </cell>
        </row>
        <row r="1443">
          <cell r="L1443">
            <v>8</v>
          </cell>
          <cell r="V1443">
            <v>1093</v>
          </cell>
        </row>
        <row r="1444">
          <cell r="L1444">
            <v>8</v>
          </cell>
          <cell r="V1444">
            <v>3266</v>
          </cell>
        </row>
        <row r="1445">
          <cell r="L1445">
            <v>8</v>
          </cell>
          <cell r="V1445">
            <v>3266</v>
          </cell>
        </row>
        <row r="1446">
          <cell r="L1446">
            <v>8</v>
          </cell>
          <cell r="V1446">
            <v>3266</v>
          </cell>
        </row>
        <row r="1447">
          <cell r="L1447">
            <v>8</v>
          </cell>
          <cell r="V1447">
            <v>3266</v>
          </cell>
        </row>
        <row r="1448">
          <cell r="L1448">
            <v>8</v>
          </cell>
          <cell r="V1448">
            <v>3266</v>
          </cell>
        </row>
        <row r="1449">
          <cell r="L1449">
            <v>8</v>
          </cell>
          <cell r="V1449">
            <v>3266</v>
          </cell>
        </row>
        <row r="1450">
          <cell r="L1450">
            <v>8</v>
          </cell>
          <cell r="V1450">
            <v>3266</v>
          </cell>
        </row>
        <row r="1451">
          <cell r="L1451">
            <v>8</v>
          </cell>
          <cell r="V1451">
            <v>1692</v>
          </cell>
        </row>
        <row r="1452">
          <cell r="L1452">
            <v>8</v>
          </cell>
          <cell r="V1452">
            <v>1692</v>
          </cell>
        </row>
        <row r="1453">
          <cell r="L1453">
            <v>8</v>
          </cell>
          <cell r="V1453">
            <v>1692</v>
          </cell>
        </row>
        <row r="1454">
          <cell r="L1454">
            <v>8</v>
          </cell>
          <cell r="V1454">
            <v>1692</v>
          </cell>
        </row>
        <row r="1455">
          <cell r="L1455">
            <v>8</v>
          </cell>
          <cell r="V1455">
            <v>1692</v>
          </cell>
        </row>
        <row r="1456">
          <cell r="L1456">
            <v>8</v>
          </cell>
          <cell r="V1456">
            <v>1692</v>
          </cell>
        </row>
        <row r="1457">
          <cell r="L1457">
            <v>8</v>
          </cell>
          <cell r="V1457">
            <v>1692</v>
          </cell>
        </row>
        <row r="1458">
          <cell r="L1458">
            <v>8</v>
          </cell>
          <cell r="V1458">
            <v>1692</v>
          </cell>
        </row>
        <row r="1459">
          <cell r="L1459">
            <v>8</v>
          </cell>
          <cell r="V1459">
            <v>1692</v>
          </cell>
        </row>
        <row r="1460">
          <cell r="L1460">
            <v>8</v>
          </cell>
          <cell r="V1460">
            <v>1093</v>
          </cell>
        </row>
        <row r="1461">
          <cell r="L1461">
            <v>8</v>
          </cell>
          <cell r="V1461">
            <v>1093</v>
          </cell>
        </row>
        <row r="1462">
          <cell r="L1462">
            <v>8</v>
          </cell>
          <cell r="V1462">
            <v>7418</v>
          </cell>
        </row>
        <row r="1463">
          <cell r="L1463">
            <v>8</v>
          </cell>
          <cell r="V1463">
            <v>6022</v>
          </cell>
        </row>
        <row r="1464">
          <cell r="L1464">
            <v>8</v>
          </cell>
          <cell r="V1464">
            <v>6074</v>
          </cell>
        </row>
        <row r="1465">
          <cell r="L1465">
            <v>8</v>
          </cell>
          <cell r="V1465">
            <v>7205</v>
          </cell>
        </row>
        <row r="1466">
          <cell r="L1466">
            <v>8</v>
          </cell>
          <cell r="V1466">
            <v>6022</v>
          </cell>
        </row>
        <row r="1467">
          <cell r="L1467">
            <v>8</v>
          </cell>
          <cell r="V1467">
            <v>6022</v>
          </cell>
        </row>
        <row r="1468">
          <cell r="L1468">
            <v>8</v>
          </cell>
          <cell r="V1468">
            <v>6022</v>
          </cell>
        </row>
        <row r="1469">
          <cell r="L1469">
            <v>8</v>
          </cell>
          <cell r="V1469">
            <v>6022</v>
          </cell>
        </row>
        <row r="1470">
          <cell r="L1470">
            <v>8</v>
          </cell>
          <cell r="V1470">
            <v>1093</v>
          </cell>
        </row>
        <row r="1471">
          <cell r="L1471">
            <v>8</v>
          </cell>
          <cell r="V1471">
            <v>1093</v>
          </cell>
        </row>
        <row r="1472">
          <cell r="L1472">
            <v>8</v>
          </cell>
          <cell r="V1472">
            <v>1093</v>
          </cell>
        </row>
        <row r="1473">
          <cell r="L1473">
            <v>8</v>
          </cell>
          <cell r="V1473">
            <v>1093</v>
          </cell>
        </row>
        <row r="1474">
          <cell r="L1474">
            <v>8</v>
          </cell>
          <cell r="V1474">
            <v>5576</v>
          </cell>
        </row>
        <row r="1475">
          <cell r="L1475">
            <v>8</v>
          </cell>
          <cell r="V1475">
            <v>5566</v>
          </cell>
        </row>
        <row r="1476">
          <cell r="L1476">
            <v>8</v>
          </cell>
          <cell r="V1476">
            <v>5566</v>
          </cell>
        </row>
        <row r="1477">
          <cell r="L1477">
            <v>8</v>
          </cell>
          <cell r="V1477">
            <v>5566</v>
          </cell>
        </row>
        <row r="1478">
          <cell r="L1478">
            <v>8</v>
          </cell>
          <cell r="V1478">
            <v>6022</v>
          </cell>
        </row>
        <row r="1479">
          <cell r="L1479">
            <v>8</v>
          </cell>
          <cell r="V1479">
            <v>2686</v>
          </cell>
        </row>
        <row r="1480">
          <cell r="L1480">
            <v>8</v>
          </cell>
          <cell r="V1480">
            <v>6022</v>
          </cell>
        </row>
        <row r="1481">
          <cell r="L1481">
            <v>9</v>
          </cell>
          <cell r="V1481">
            <v>4195</v>
          </cell>
        </row>
        <row r="1482">
          <cell r="L1482">
            <v>9</v>
          </cell>
          <cell r="V1482">
            <v>4195</v>
          </cell>
        </row>
        <row r="1483">
          <cell r="L1483">
            <v>9</v>
          </cell>
          <cell r="V1483">
            <v>4195</v>
          </cell>
        </row>
        <row r="1484">
          <cell r="L1484">
            <v>9</v>
          </cell>
          <cell r="V1484">
            <v>4993</v>
          </cell>
        </row>
        <row r="1485">
          <cell r="L1485">
            <v>9</v>
          </cell>
          <cell r="V1485">
            <v>5821</v>
          </cell>
        </row>
        <row r="1486">
          <cell r="L1486">
            <v>9</v>
          </cell>
          <cell r="V1486">
            <v>5821</v>
          </cell>
        </row>
        <row r="1487">
          <cell r="L1487">
            <v>9</v>
          </cell>
          <cell r="V1487">
            <v>4195</v>
          </cell>
        </row>
        <row r="1488">
          <cell r="L1488">
            <v>9</v>
          </cell>
          <cell r="V1488">
            <v>4195</v>
          </cell>
        </row>
        <row r="1489">
          <cell r="L1489">
            <v>9</v>
          </cell>
          <cell r="V1489">
            <v>4195</v>
          </cell>
        </row>
        <row r="1490">
          <cell r="L1490">
            <v>9</v>
          </cell>
          <cell r="V1490">
            <v>5821</v>
          </cell>
        </row>
        <row r="1491">
          <cell r="L1491">
            <v>9</v>
          </cell>
          <cell r="V1491">
            <v>5821</v>
          </cell>
        </row>
        <row r="1492">
          <cell r="L1492">
            <v>9</v>
          </cell>
          <cell r="V1492">
            <v>4670</v>
          </cell>
        </row>
        <row r="1493">
          <cell r="L1493">
            <v>9</v>
          </cell>
          <cell r="V1493">
            <v>4670</v>
          </cell>
        </row>
        <row r="1494">
          <cell r="L1494">
            <v>9</v>
          </cell>
          <cell r="V1494">
            <v>4670</v>
          </cell>
        </row>
        <row r="1495">
          <cell r="L1495">
            <v>9</v>
          </cell>
          <cell r="V1495">
            <v>4670</v>
          </cell>
        </row>
        <row r="1496">
          <cell r="L1496">
            <v>9</v>
          </cell>
          <cell r="V1496">
            <v>4670</v>
          </cell>
        </row>
        <row r="1497">
          <cell r="L1497">
            <v>9</v>
          </cell>
          <cell r="V1497">
            <v>4670</v>
          </cell>
        </row>
        <row r="1498">
          <cell r="L1498">
            <v>9</v>
          </cell>
          <cell r="V1498">
            <v>4670</v>
          </cell>
        </row>
        <row r="1499">
          <cell r="L1499">
            <v>9</v>
          </cell>
          <cell r="V1499">
            <v>4670</v>
          </cell>
        </row>
        <row r="1500">
          <cell r="L1500">
            <v>9</v>
          </cell>
          <cell r="V1500">
            <v>5821</v>
          </cell>
        </row>
        <row r="1501">
          <cell r="L1501">
            <v>9</v>
          </cell>
          <cell r="V1501">
            <v>5821</v>
          </cell>
        </row>
        <row r="1502">
          <cell r="L1502">
            <v>9</v>
          </cell>
          <cell r="V1502">
            <v>5821</v>
          </cell>
        </row>
        <row r="1503">
          <cell r="L1503">
            <v>9</v>
          </cell>
          <cell r="V1503">
            <v>5821</v>
          </cell>
        </row>
        <row r="1504">
          <cell r="L1504">
            <v>9</v>
          </cell>
          <cell r="V1504">
            <v>5821</v>
          </cell>
        </row>
        <row r="1505">
          <cell r="L1505">
            <v>9</v>
          </cell>
          <cell r="V1505">
            <v>5821</v>
          </cell>
        </row>
        <row r="1506">
          <cell r="L1506">
            <v>9</v>
          </cell>
          <cell r="V1506">
            <v>4195</v>
          </cell>
        </row>
        <row r="1507">
          <cell r="L1507">
            <v>9</v>
          </cell>
          <cell r="V1507">
            <v>4195</v>
          </cell>
        </row>
        <row r="1508">
          <cell r="L1508">
            <v>9</v>
          </cell>
          <cell r="V1508">
            <v>4670</v>
          </cell>
        </row>
        <row r="1509">
          <cell r="L1509">
            <v>9</v>
          </cell>
          <cell r="V1509">
            <v>4670</v>
          </cell>
        </row>
        <row r="1510">
          <cell r="L1510">
            <v>9</v>
          </cell>
          <cell r="V1510">
            <v>4670</v>
          </cell>
        </row>
        <row r="1511">
          <cell r="L1511">
            <v>9</v>
          </cell>
          <cell r="V1511">
            <v>4670</v>
          </cell>
        </row>
        <row r="1512">
          <cell r="L1512">
            <v>9</v>
          </cell>
          <cell r="V1512">
            <v>4670</v>
          </cell>
        </row>
        <row r="1513">
          <cell r="L1513">
            <v>9</v>
          </cell>
          <cell r="V1513">
            <v>4670</v>
          </cell>
        </row>
        <row r="1514">
          <cell r="L1514">
            <v>9</v>
          </cell>
          <cell r="V1514">
            <v>10045</v>
          </cell>
        </row>
        <row r="1515">
          <cell r="L1515">
            <v>9</v>
          </cell>
          <cell r="V1515">
            <v>10045</v>
          </cell>
        </row>
        <row r="1516">
          <cell r="L1516">
            <v>9</v>
          </cell>
          <cell r="V1516">
            <v>10045</v>
          </cell>
        </row>
        <row r="1517">
          <cell r="L1517">
            <v>9</v>
          </cell>
          <cell r="V1517">
            <v>10045</v>
          </cell>
        </row>
        <row r="1518">
          <cell r="L1518">
            <v>9</v>
          </cell>
          <cell r="V1518">
            <v>10045</v>
          </cell>
        </row>
        <row r="1519">
          <cell r="L1519">
            <v>9</v>
          </cell>
          <cell r="V1519">
            <v>10045</v>
          </cell>
        </row>
        <row r="1520">
          <cell r="L1520">
            <v>9</v>
          </cell>
          <cell r="V1520">
            <v>10045</v>
          </cell>
        </row>
        <row r="1521">
          <cell r="L1521">
            <v>9</v>
          </cell>
          <cell r="V1521">
            <v>10045</v>
          </cell>
        </row>
        <row r="1522">
          <cell r="L1522">
            <v>9</v>
          </cell>
          <cell r="V1522">
            <v>10045</v>
          </cell>
        </row>
        <row r="1523">
          <cell r="L1523">
            <v>9</v>
          </cell>
          <cell r="V1523">
            <v>10045</v>
          </cell>
        </row>
        <row r="1524">
          <cell r="L1524">
            <v>9</v>
          </cell>
          <cell r="V1524">
            <v>10045</v>
          </cell>
        </row>
        <row r="1525">
          <cell r="L1525">
            <v>9</v>
          </cell>
          <cell r="V1525">
            <v>10045</v>
          </cell>
        </row>
        <row r="1526">
          <cell r="L1526">
            <v>9</v>
          </cell>
          <cell r="V1526">
            <v>10045</v>
          </cell>
        </row>
        <row r="1527">
          <cell r="L1527">
            <v>9</v>
          </cell>
          <cell r="V1527">
            <v>4670</v>
          </cell>
        </row>
        <row r="1528">
          <cell r="L1528">
            <v>9</v>
          </cell>
          <cell r="V1528">
            <v>5821</v>
          </cell>
        </row>
        <row r="1529">
          <cell r="L1529">
            <v>9</v>
          </cell>
          <cell r="V1529">
            <v>4670</v>
          </cell>
        </row>
        <row r="1530">
          <cell r="L1530">
            <v>9</v>
          </cell>
          <cell r="V1530">
            <v>10045</v>
          </cell>
        </row>
        <row r="1531">
          <cell r="L1531">
            <v>10</v>
          </cell>
          <cell r="V1531">
            <v>5957</v>
          </cell>
        </row>
        <row r="1532">
          <cell r="L1532">
            <v>10</v>
          </cell>
          <cell r="V1532">
            <v>5957</v>
          </cell>
        </row>
        <row r="1533">
          <cell r="L1533">
            <v>10</v>
          </cell>
          <cell r="V1533">
            <v>5957</v>
          </cell>
        </row>
        <row r="1534">
          <cell r="L1534">
            <v>10</v>
          </cell>
          <cell r="V1534">
            <v>5957</v>
          </cell>
        </row>
        <row r="1535">
          <cell r="L1535">
            <v>10</v>
          </cell>
          <cell r="V1535">
            <v>5957</v>
          </cell>
        </row>
        <row r="1536">
          <cell r="L1536">
            <v>10</v>
          </cell>
          <cell r="V1536">
            <v>4242</v>
          </cell>
        </row>
        <row r="1537">
          <cell r="L1537">
            <v>10</v>
          </cell>
          <cell r="V1537">
            <v>6217</v>
          </cell>
        </row>
        <row r="1538">
          <cell r="L1538">
            <v>10</v>
          </cell>
          <cell r="V1538">
            <v>4298</v>
          </cell>
        </row>
        <row r="1539">
          <cell r="L1539">
            <v>10</v>
          </cell>
          <cell r="V1539">
            <v>6217</v>
          </cell>
        </row>
        <row r="1540">
          <cell r="L1540">
            <v>10</v>
          </cell>
          <cell r="V1540">
            <v>6217</v>
          </cell>
        </row>
        <row r="1541">
          <cell r="L1541">
            <v>10</v>
          </cell>
          <cell r="V1541">
            <v>4242</v>
          </cell>
        </row>
        <row r="1542">
          <cell r="L1542">
            <v>10</v>
          </cell>
          <cell r="V1542">
            <v>5957</v>
          </cell>
        </row>
        <row r="1543">
          <cell r="L1543">
            <v>10</v>
          </cell>
          <cell r="V1543">
            <v>5957</v>
          </cell>
        </row>
        <row r="1544">
          <cell r="L1544">
            <v>10</v>
          </cell>
          <cell r="V1544">
            <v>5957</v>
          </cell>
        </row>
        <row r="1545">
          <cell r="L1545">
            <v>10</v>
          </cell>
          <cell r="V1545">
            <v>5957</v>
          </cell>
        </row>
        <row r="1546">
          <cell r="L1546">
            <v>10</v>
          </cell>
          <cell r="V1546">
            <v>5957</v>
          </cell>
        </row>
        <row r="1547">
          <cell r="L1547">
            <v>10</v>
          </cell>
          <cell r="V1547">
            <v>5957</v>
          </cell>
        </row>
        <row r="1548">
          <cell r="L1548">
            <v>10</v>
          </cell>
          <cell r="V1548">
            <v>4242</v>
          </cell>
        </row>
        <row r="1549">
          <cell r="L1549">
            <v>10</v>
          </cell>
          <cell r="V1549">
            <v>6243</v>
          </cell>
        </row>
        <row r="1550">
          <cell r="L1550">
            <v>10</v>
          </cell>
          <cell r="V1550">
            <v>5957</v>
          </cell>
        </row>
        <row r="1551">
          <cell r="L1551">
            <v>10</v>
          </cell>
          <cell r="V1551">
            <v>5957</v>
          </cell>
        </row>
        <row r="1552">
          <cell r="L1552">
            <v>10</v>
          </cell>
          <cell r="V1552">
            <v>5957</v>
          </cell>
        </row>
        <row r="1553">
          <cell r="L1553">
            <v>10</v>
          </cell>
          <cell r="V1553">
            <v>5957</v>
          </cell>
        </row>
        <row r="1554">
          <cell r="L1554">
            <v>10</v>
          </cell>
          <cell r="V1554">
            <v>4242</v>
          </cell>
        </row>
        <row r="1555">
          <cell r="L1555">
            <v>10</v>
          </cell>
          <cell r="V1555">
            <v>5957</v>
          </cell>
        </row>
        <row r="1556">
          <cell r="L1556">
            <v>10</v>
          </cell>
          <cell r="V1556">
            <v>5957</v>
          </cell>
        </row>
        <row r="1557">
          <cell r="L1557">
            <v>10</v>
          </cell>
          <cell r="V1557">
            <v>4242</v>
          </cell>
        </row>
        <row r="1558">
          <cell r="L1558">
            <v>10</v>
          </cell>
          <cell r="V1558">
            <v>4242</v>
          </cell>
        </row>
        <row r="1559">
          <cell r="L1559">
            <v>10</v>
          </cell>
          <cell r="V1559">
            <v>4242</v>
          </cell>
        </row>
        <row r="1560">
          <cell r="L1560">
            <v>10</v>
          </cell>
          <cell r="V1560">
            <v>5957</v>
          </cell>
        </row>
        <row r="1561">
          <cell r="L1561">
            <v>10</v>
          </cell>
          <cell r="V1561">
            <v>5957</v>
          </cell>
        </row>
        <row r="1562">
          <cell r="L1562">
            <v>10</v>
          </cell>
          <cell r="V1562">
            <v>5957</v>
          </cell>
        </row>
        <row r="1563">
          <cell r="L1563">
            <v>10</v>
          </cell>
          <cell r="V1563">
            <v>5957</v>
          </cell>
        </row>
        <row r="1564">
          <cell r="L1564">
            <v>10</v>
          </cell>
          <cell r="V1564">
            <v>5957</v>
          </cell>
        </row>
        <row r="1565">
          <cell r="L1565">
            <v>10</v>
          </cell>
          <cell r="V1565">
            <v>5957</v>
          </cell>
        </row>
        <row r="1566">
          <cell r="L1566">
            <v>10</v>
          </cell>
          <cell r="V1566">
            <v>6217</v>
          </cell>
        </row>
        <row r="1567">
          <cell r="L1567">
            <v>10</v>
          </cell>
          <cell r="V1567">
            <v>6217</v>
          </cell>
        </row>
        <row r="1568">
          <cell r="L1568">
            <v>10</v>
          </cell>
          <cell r="V1568">
            <v>6191</v>
          </cell>
        </row>
        <row r="1569">
          <cell r="L1569">
            <v>10</v>
          </cell>
          <cell r="V1569">
            <v>4242</v>
          </cell>
        </row>
        <row r="1570">
          <cell r="L1570">
            <v>10</v>
          </cell>
          <cell r="V1570">
            <v>4242</v>
          </cell>
        </row>
        <row r="1571">
          <cell r="L1571">
            <v>10</v>
          </cell>
          <cell r="V1571">
            <v>5957</v>
          </cell>
        </row>
        <row r="1572">
          <cell r="L1572">
            <v>10</v>
          </cell>
          <cell r="V1572">
            <v>5957</v>
          </cell>
        </row>
        <row r="1573">
          <cell r="L1573">
            <v>10</v>
          </cell>
          <cell r="V1573">
            <v>5957</v>
          </cell>
        </row>
        <row r="1574">
          <cell r="L1574">
            <v>10</v>
          </cell>
          <cell r="V1574">
            <v>5957</v>
          </cell>
        </row>
        <row r="1575">
          <cell r="L1575">
            <v>10</v>
          </cell>
          <cell r="V1575">
            <v>5957</v>
          </cell>
        </row>
        <row r="1576">
          <cell r="L1576">
            <v>10</v>
          </cell>
          <cell r="V1576">
            <v>5957</v>
          </cell>
        </row>
        <row r="1577">
          <cell r="L1577">
            <v>10</v>
          </cell>
          <cell r="V1577">
            <v>6217</v>
          </cell>
        </row>
        <row r="1578">
          <cell r="L1578">
            <v>10</v>
          </cell>
          <cell r="V1578">
            <v>6217</v>
          </cell>
        </row>
        <row r="1579">
          <cell r="L1579">
            <v>10</v>
          </cell>
          <cell r="V1579">
            <v>6217</v>
          </cell>
        </row>
        <row r="1580">
          <cell r="L1580">
            <v>10</v>
          </cell>
          <cell r="V1580">
            <v>6820</v>
          </cell>
        </row>
        <row r="1581">
          <cell r="L1581">
            <v>10</v>
          </cell>
          <cell r="V1581">
            <v>4242</v>
          </cell>
        </row>
        <row r="1582">
          <cell r="L1582">
            <v>10</v>
          </cell>
          <cell r="V1582">
            <v>4242</v>
          </cell>
        </row>
        <row r="1583">
          <cell r="L1583">
            <v>10</v>
          </cell>
          <cell r="V1583">
            <v>4242</v>
          </cell>
        </row>
        <row r="1584">
          <cell r="L1584">
            <v>10</v>
          </cell>
          <cell r="V1584">
            <v>5957</v>
          </cell>
        </row>
        <row r="1585">
          <cell r="L1585">
            <v>10</v>
          </cell>
          <cell r="V1585">
            <v>6820</v>
          </cell>
        </row>
        <row r="1586">
          <cell r="L1586">
            <v>10</v>
          </cell>
          <cell r="V1586">
            <v>4242</v>
          </cell>
        </row>
        <row r="1587">
          <cell r="L1587">
            <v>10</v>
          </cell>
          <cell r="V1587">
            <v>5957</v>
          </cell>
        </row>
        <row r="1588">
          <cell r="L1588">
            <v>10</v>
          </cell>
          <cell r="V1588">
            <v>5957</v>
          </cell>
        </row>
        <row r="1589">
          <cell r="L1589">
            <v>10</v>
          </cell>
          <cell r="V1589">
            <v>6217</v>
          </cell>
        </row>
        <row r="1590">
          <cell r="L1590">
            <v>10</v>
          </cell>
          <cell r="V1590">
            <v>5957</v>
          </cell>
        </row>
        <row r="1591">
          <cell r="L1591">
            <v>10</v>
          </cell>
          <cell r="V1591">
            <v>6217</v>
          </cell>
        </row>
        <row r="1592">
          <cell r="L1592">
            <v>10</v>
          </cell>
          <cell r="V1592">
            <v>6217</v>
          </cell>
        </row>
        <row r="1593">
          <cell r="L1593">
            <v>10</v>
          </cell>
          <cell r="V1593">
            <v>6217</v>
          </cell>
        </row>
        <row r="1594">
          <cell r="L1594">
            <v>10</v>
          </cell>
          <cell r="V1594">
            <v>6217</v>
          </cell>
        </row>
        <row r="1595">
          <cell r="L1595">
            <v>10</v>
          </cell>
          <cell r="V1595">
            <v>6217</v>
          </cell>
        </row>
        <row r="1596">
          <cell r="L1596">
            <v>10</v>
          </cell>
          <cell r="V1596">
            <v>6820</v>
          </cell>
        </row>
        <row r="1597">
          <cell r="L1597">
            <v>10</v>
          </cell>
          <cell r="V1597">
            <v>6820</v>
          </cell>
        </row>
        <row r="1598">
          <cell r="L1598">
            <v>10</v>
          </cell>
          <cell r="V1598">
            <v>6820</v>
          </cell>
        </row>
        <row r="1599">
          <cell r="L1599">
            <v>10</v>
          </cell>
          <cell r="V1599">
            <v>5957</v>
          </cell>
        </row>
        <row r="1600">
          <cell r="L1600">
            <v>10</v>
          </cell>
          <cell r="V1600">
            <v>6820</v>
          </cell>
        </row>
        <row r="1601">
          <cell r="L1601">
            <v>10</v>
          </cell>
          <cell r="V1601">
            <v>5957</v>
          </cell>
        </row>
        <row r="1602">
          <cell r="L1602">
            <v>10</v>
          </cell>
          <cell r="V1602">
            <v>5957</v>
          </cell>
        </row>
        <row r="1603">
          <cell r="L1603">
            <v>10</v>
          </cell>
          <cell r="V1603">
            <v>4242</v>
          </cell>
        </row>
        <row r="1604">
          <cell r="L1604">
            <v>10</v>
          </cell>
          <cell r="V1604">
            <v>6217</v>
          </cell>
        </row>
        <row r="1605">
          <cell r="L1605">
            <v>10</v>
          </cell>
          <cell r="V1605">
            <v>6217</v>
          </cell>
        </row>
        <row r="1606">
          <cell r="L1606">
            <v>10</v>
          </cell>
          <cell r="V1606">
            <v>6191</v>
          </cell>
        </row>
        <row r="1607">
          <cell r="L1607">
            <v>10</v>
          </cell>
          <cell r="V1607">
            <v>6217</v>
          </cell>
        </row>
        <row r="1608">
          <cell r="L1608">
            <v>10</v>
          </cell>
          <cell r="V1608">
            <v>6217</v>
          </cell>
        </row>
        <row r="1609">
          <cell r="L1609">
            <v>11</v>
          </cell>
          <cell r="V1609">
            <v>1669</v>
          </cell>
        </row>
        <row r="1610">
          <cell r="L1610">
            <v>11</v>
          </cell>
          <cell r="V1610">
            <v>1669</v>
          </cell>
        </row>
        <row r="1611">
          <cell r="L1611">
            <v>11</v>
          </cell>
          <cell r="V1611">
            <v>1669</v>
          </cell>
        </row>
        <row r="1612">
          <cell r="L1612">
            <v>11</v>
          </cell>
          <cell r="V1612">
            <v>1669</v>
          </cell>
        </row>
        <row r="1613">
          <cell r="L1613">
            <v>11</v>
          </cell>
          <cell r="V1613">
            <v>1849</v>
          </cell>
        </row>
        <row r="1614">
          <cell r="L1614">
            <v>11</v>
          </cell>
          <cell r="V1614">
            <v>1849</v>
          </cell>
        </row>
        <row r="1615">
          <cell r="L1615">
            <v>11</v>
          </cell>
          <cell r="V1615">
            <v>1669</v>
          </cell>
        </row>
        <row r="1616">
          <cell r="L1616">
            <v>11</v>
          </cell>
          <cell r="V1616">
            <v>1849</v>
          </cell>
        </row>
        <row r="1617">
          <cell r="L1617">
            <v>11</v>
          </cell>
          <cell r="V1617">
            <v>1849</v>
          </cell>
        </row>
        <row r="1618">
          <cell r="L1618">
            <v>11</v>
          </cell>
          <cell r="V1618">
            <v>1539</v>
          </cell>
        </row>
        <row r="1619">
          <cell r="L1619">
            <v>11</v>
          </cell>
          <cell r="V1619">
            <v>6083</v>
          </cell>
        </row>
        <row r="1620">
          <cell r="L1620">
            <v>11</v>
          </cell>
          <cell r="V1620">
            <v>1669</v>
          </cell>
        </row>
        <row r="1621">
          <cell r="L1621">
            <v>11</v>
          </cell>
          <cell r="V1621">
            <v>1281</v>
          </cell>
        </row>
        <row r="1622">
          <cell r="L1622">
            <v>11</v>
          </cell>
          <cell r="V1622">
            <v>1539</v>
          </cell>
        </row>
        <row r="1623">
          <cell r="L1623">
            <v>11</v>
          </cell>
          <cell r="V1623">
            <v>2705</v>
          </cell>
        </row>
        <row r="1624">
          <cell r="L1624">
            <v>11</v>
          </cell>
          <cell r="V1624">
            <v>2705</v>
          </cell>
        </row>
        <row r="1625">
          <cell r="L1625">
            <v>11</v>
          </cell>
          <cell r="V1625">
            <v>1413</v>
          </cell>
        </row>
        <row r="1626">
          <cell r="L1626">
            <v>11</v>
          </cell>
          <cell r="V1626">
            <v>1576</v>
          </cell>
        </row>
        <row r="1627">
          <cell r="L1627">
            <v>11</v>
          </cell>
          <cell r="V1627">
            <v>1539</v>
          </cell>
        </row>
        <row r="1628">
          <cell r="L1628">
            <v>11</v>
          </cell>
          <cell r="V1628">
            <v>1576</v>
          </cell>
        </row>
        <row r="1629">
          <cell r="L1629">
            <v>11</v>
          </cell>
          <cell r="V1629">
            <v>1971</v>
          </cell>
        </row>
        <row r="1630">
          <cell r="L1630">
            <v>11</v>
          </cell>
          <cell r="V1630">
            <v>1971</v>
          </cell>
        </row>
        <row r="1631">
          <cell r="L1631">
            <v>11</v>
          </cell>
          <cell r="V1631">
            <v>1718</v>
          </cell>
        </row>
        <row r="1632">
          <cell r="L1632">
            <v>11</v>
          </cell>
          <cell r="V1632">
            <v>1718</v>
          </cell>
        </row>
        <row r="1633">
          <cell r="L1633">
            <v>11</v>
          </cell>
          <cell r="V1633">
            <v>1669</v>
          </cell>
        </row>
        <row r="1634">
          <cell r="L1634">
            <v>11</v>
          </cell>
          <cell r="V1634">
            <v>1669</v>
          </cell>
        </row>
        <row r="1635">
          <cell r="L1635">
            <v>11</v>
          </cell>
          <cell r="V1635">
            <v>1539</v>
          </cell>
        </row>
        <row r="1636">
          <cell r="L1636">
            <v>11</v>
          </cell>
          <cell r="V1636">
            <v>2427</v>
          </cell>
        </row>
        <row r="1637">
          <cell r="L1637">
            <v>11</v>
          </cell>
          <cell r="V1637">
            <v>2427</v>
          </cell>
        </row>
        <row r="1638">
          <cell r="L1638">
            <v>11</v>
          </cell>
          <cell r="V1638">
            <v>1539</v>
          </cell>
        </row>
        <row r="1639">
          <cell r="L1639">
            <v>11</v>
          </cell>
          <cell r="V1639">
            <v>1539</v>
          </cell>
        </row>
        <row r="1640">
          <cell r="L1640">
            <v>11</v>
          </cell>
          <cell r="V1640">
            <v>1539</v>
          </cell>
        </row>
        <row r="1641">
          <cell r="L1641">
            <v>11</v>
          </cell>
          <cell r="V1641">
            <v>1734</v>
          </cell>
        </row>
        <row r="1642">
          <cell r="L1642">
            <v>11</v>
          </cell>
          <cell r="V1642">
            <v>1669</v>
          </cell>
        </row>
        <row r="1643">
          <cell r="L1643">
            <v>11</v>
          </cell>
          <cell r="V1643">
            <v>1669</v>
          </cell>
        </row>
        <row r="1644">
          <cell r="L1644">
            <v>11</v>
          </cell>
          <cell r="V1644">
            <v>2642</v>
          </cell>
        </row>
        <row r="1645">
          <cell r="L1645">
            <v>11</v>
          </cell>
          <cell r="V1645">
            <v>1539</v>
          </cell>
        </row>
        <row r="1646">
          <cell r="L1646">
            <v>11</v>
          </cell>
          <cell r="V1646">
            <v>1539</v>
          </cell>
        </row>
        <row r="1647">
          <cell r="L1647">
            <v>11</v>
          </cell>
          <cell r="V1647">
            <v>1539</v>
          </cell>
        </row>
        <row r="1648">
          <cell r="L1648">
            <v>11</v>
          </cell>
          <cell r="V1648">
            <v>1539</v>
          </cell>
        </row>
        <row r="1649">
          <cell r="L1649">
            <v>11</v>
          </cell>
          <cell r="V1649">
            <v>2427</v>
          </cell>
        </row>
        <row r="1650">
          <cell r="L1650">
            <v>11</v>
          </cell>
          <cell r="V1650">
            <v>2427</v>
          </cell>
        </row>
        <row r="1651">
          <cell r="L1651">
            <v>11</v>
          </cell>
          <cell r="V1651">
            <v>2223</v>
          </cell>
        </row>
        <row r="1652">
          <cell r="L1652">
            <v>11</v>
          </cell>
          <cell r="V1652">
            <v>1413</v>
          </cell>
        </row>
        <row r="1653">
          <cell r="L1653">
            <v>11</v>
          </cell>
          <cell r="V1653">
            <v>1413</v>
          </cell>
        </row>
        <row r="1654">
          <cell r="L1654">
            <v>11</v>
          </cell>
          <cell r="V1654">
            <v>1281</v>
          </cell>
        </row>
        <row r="1655">
          <cell r="L1655">
            <v>11</v>
          </cell>
          <cell r="V1655">
            <v>1669</v>
          </cell>
        </row>
        <row r="1656">
          <cell r="L1656">
            <v>11</v>
          </cell>
          <cell r="V1656">
            <v>1539</v>
          </cell>
        </row>
        <row r="1657">
          <cell r="L1657">
            <v>11</v>
          </cell>
          <cell r="V1657">
            <v>1737</v>
          </cell>
        </row>
        <row r="1658">
          <cell r="L1658">
            <v>11</v>
          </cell>
          <cell r="V1658">
            <v>1971</v>
          </cell>
        </row>
        <row r="1659">
          <cell r="L1659">
            <v>11</v>
          </cell>
          <cell r="V1659">
            <v>1971</v>
          </cell>
        </row>
        <row r="1660">
          <cell r="L1660">
            <v>11</v>
          </cell>
          <cell r="V1660">
            <v>1737</v>
          </cell>
        </row>
        <row r="1661">
          <cell r="L1661">
            <v>11</v>
          </cell>
          <cell r="V1661">
            <v>1737</v>
          </cell>
        </row>
        <row r="1662">
          <cell r="L1662">
            <v>11</v>
          </cell>
          <cell r="V1662">
            <v>1737</v>
          </cell>
        </row>
        <row r="1663">
          <cell r="L1663">
            <v>11</v>
          </cell>
          <cell r="V1663">
            <v>1971</v>
          </cell>
        </row>
        <row r="1664">
          <cell r="L1664">
            <v>11</v>
          </cell>
          <cell r="V1664">
            <v>1737</v>
          </cell>
        </row>
        <row r="1665">
          <cell r="L1665">
            <v>11</v>
          </cell>
          <cell r="V1665">
            <v>2013</v>
          </cell>
        </row>
        <row r="1666">
          <cell r="L1666">
            <v>11</v>
          </cell>
          <cell r="V1666">
            <v>1413</v>
          </cell>
        </row>
        <row r="1667">
          <cell r="L1667">
            <v>11</v>
          </cell>
          <cell r="V1667">
            <v>2427</v>
          </cell>
        </row>
        <row r="1668">
          <cell r="L1668">
            <v>11</v>
          </cell>
          <cell r="V1668">
            <v>5968</v>
          </cell>
        </row>
        <row r="1669">
          <cell r="L1669">
            <v>11</v>
          </cell>
          <cell r="V1669">
            <v>1359</v>
          </cell>
        </row>
        <row r="1670">
          <cell r="L1670">
            <v>11</v>
          </cell>
          <cell r="V1670">
            <v>1359</v>
          </cell>
        </row>
        <row r="1671">
          <cell r="L1671">
            <v>11</v>
          </cell>
          <cell r="V1671">
            <v>1359</v>
          </cell>
        </row>
        <row r="1672">
          <cell r="L1672">
            <v>11</v>
          </cell>
          <cell r="V1672">
            <v>1539</v>
          </cell>
        </row>
        <row r="1673">
          <cell r="L1673">
            <v>11</v>
          </cell>
          <cell r="V1673">
            <v>1539</v>
          </cell>
        </row>
        <row r="1674">
          <cell r="L1674">
            <v>11</v>
          </cell>
          <cell r="V1674">
            <v>1539</v>
          </cell>
        </row>
        <row r="1675">
          <cell r="L1675">
            <v>11</v>
          </cell>
          <cell r="V1675">
            <v>2013</v>
          </cell>
        </row>
        <row r="1676">
          <cell r="L1676">
            <v>11</v>
          </cell>
          <cell r="V1676">
            <v>1539</v>
          </cell>
        </row>
        <row r="1677">
          <cell r="L1677">
            <v>11</v>
          </cell>
          <cell r="V1677">
            <v>1576</v>
          </cell>
        </row>
        <row r="1678">
          <cell r="L1678">
            <v>11</v>
          </cell>
          <cell r="V1678">
            <v>1576</v>
          </cell>
        </row>
        <row r="1679">
          <cell r="L1679">
            <v>11</v>
          </cell>
          <cell r="V1679">
            <v>1576</v>
          </cell>
        </row>
        <row r="1680">
          <cell r="L1680">
            <v>11</v>
          </cell>
          <cell r="V1680">
            <v>1576</v>
          </cell>
        </row>
        <row r="1681">
          <cell r="L1681">
            <v>11</v>
          </cell>
          <cell r="V1681">
            <v>1290</v>
          </cell>
        </row>
        <row r="1682">
          <cell r="L1682">
            <v>11</v>
          </cell>
          <cell r="V1682">
            <v>2223</v>
          </cell>
        </row>
        <row r="1683">
          <cell r="L1683">
            <v>11</v>
          </cell>
          <cell r="V1683">
            <v>2223</v>
          </cell>
        </row>
        <row r="1684">
          <cell r="L1684">
            <v>11</v>
          </cell>
          <cell r="V1684">
            <v>2427</v>
          </cell>
        </row>
        <row r="1685">
          <cell r="L1685">
            <v>11</v>
          </cell>
          <cell r="V1685">
            <v>2443</v>
          </cell>
        </row>
        <row r="1686">
          <cell r="L1686">
            <v>11</v>
          </cell>
          <cell r="V1686">
            <v>2443</v>
          </cell>
        </row>
        <row r="1687">
          <cell r="L1687">
            <v>11</v>
          </cell>
          <cell r="V1687">
            <v>2443</v>
          </cell>
        </row>
        <row r="1688">
          <cell r="L1688">
            <v>11</v>
          </cell>
          <cell r="V1688">
            <v>2427</v>
          </cell>
        </row>
        <row r="1689">
          <cell r="L1689">
            <v>11</v>
          </cell>
          <cell r="V1689">
            <v>2443</v>
          </cell>
        </row>
        <row r="1690">
          <cell r="L1690">
            <v>11</v>
          </cell>
          <cell r="V1690">
            <v>1912</v>
          </cell>
        </row>
        <row r="1691">
          <cell r="L1691">
            <v>11</v>
          </cell>
          <cell r="V1691">
            <v>1912</v>
          </cell>
        </row>
        <row r="1692">
          <cell r="L1692">
            <v>11</v>
          </cell>
          <cell r="V1692">
            <v>1912</v>
          </cell>
        </row>
        <row r="1693">
          <cell r="L1693">
            <v>11</v>
          </cell>
          <cell r="V1693">
            <v>1413</v>
          </cell>
        </row>
        <row r="1694">
          <cell r="L1694">
            <v>11</v>
          </cell>
          <cell r="V1694">
            <v>1971</v>
          </cell>
        </row>
        <row r="1695">
          <cell r="L1695">
            <v>11</v>
          </cell>
          <cell r="V1695">
            <v>1971</v>
          </cell>
        </row>
        <row r="1696">
          <cell r="L1696">
            <v>11</v>
          </cell>
          <cell r="V1696">
            <v>2642</v>
          </cell>
        </row>
        <row r="1697">
          <cell r="L1697">
            <v>11</v>
          </cell>
          <cell r="V1697">
            <v>2642</v>
          </cell>
        </row>
        <row r="1698">
          <cell r="L1698">
            <v>11</v>
          </cell>
          <cell r="V1698">
            <v>1539</v>
          </cell>
        </row>
        <row r="1699">
          <cell r="L1699">
            <v>11</v>
          </cell>
          <cell r="V1699">
            <v>1539</v>
          </cell>
        </row>
        <row r="1700">
          <cell r="L1700">
            <v>11</v>
          </cell>
          <cell r="V1700">
            <v>2642</v>
          </cell>
        </row>
        <row r="1701">
          <cell r="L1701">
            <v>11</v>
          </cell>
          <cell r="V1701">
            <v>2642</v>
          </cell>
        </row>
        <row r="1702">
          <cell r="L1702">
            <v>11</v>
          </cell>
          <cell r="V1702">
            <v>2642</v>
          </cell>
        </row>
        <row r="1703">
          <cell r="L1703">
            <v>11</v>
          </cell>
          <cell r="V1703">
            <v>2642</v>
          </cell>
        </row>
        <row r="1704">
          <cell r="L1704">
            <v>11</v>
          </cell>
          <cell r="V1704">
            <v>2013</v>
          </cell>
        </row>
        <row r="1705">
          <cell r="L1705">
            <v>11</v>
          </cell>
          <cell r="V1705">
            <v>2013</v>
          </cell>
        </row>
        <row r="1706">
          <cell r="L1706">
            <v>11</v>
          </cell>
          <cell r="V1706">
            <v>2013</v>
          </cell>
        </row>
        <row r="1707">
          <cell r="L1707">
            <v>11</v>
          </cell>
          <cell r="V1707">
            <v>2869</v>
          </cell>
        </row>
        <row r="1708">
          <cell r="L1708">
            <v>11</v>
          </cell>
          <cell r="V1708">
            <v>2869</v>
          </cell>
        </row>
        <row r="1709">
          <cell r="L1709">
            <v>11</v>
          </cell>
          <cell r="V1709">
            <v>2427</v>
          </cell>
        </row>
        <row r="1710">
          <cell r="L1710">
            <v>11</v>
          </cell>
          <cell r="V1710">
            <v>2427</v>
          </cell>
        </row>
        <row r="1711">
          <cell r="L1711">
            <v>11</v>
          </cell>
          <cell r="V1711">
            <v>6083</v>
          </cell>
        </row>
        <row r="1712">
          <cell r="L1712">
            <v>11</v>
          </cell>
          <cell r="V1712">
            <v>1849</v>
          </cell>
        </row>
        <row r="1713">
          <cell r="L1713">
            <v>11</v>
          </cell>
          <cell r="V1713">
            <v>1849</v>
          </cell>
        </row>
        <row r="1714">
          <cell r="L1714">
            <v>11</v>
          </cell>
          <cell r="V1714">
            <v>1849</v>
          </cell>
        </row>
        <row r="1715">
          <cell r="L1715">
            <v>11</v>
          </cell>
          <cell r="V1715">
            <v>6083</v>
          </cell>
        </row>
        <row r="1716">
          <cell r="L1716">
            <v>11</v>
          </cell>
          <cell r="V1716">
            <v>6083</v>
          </cell>
        </row>
        <row r="1717">
          <cell r="L1717">
            <v>11</v>
          </cell>
          <cell r="V1717">
            <v>5228</v>
          </cell>
        </row>
        <row r="1718">
          <cell r="L1718">
            <v>11</v>
          </cell>
          <cell r="V1718">
            <v>2223</v>
          </cell>
        </row>
        <row r="1719">
          <cell r="L1719">
            <v>11</v>
          </cell>
          <cell r="V1719">
            <v>1971</v>
          </cell>
        </row>
        <row r="1720">
          <cell r="L1720">
            <v>11</v>
          </cell>
          <cell r="V1720">
            <v>1971</v>
          </cell>
        </row>
        <row r="1721">
          <cell r="L1721">
            <v>11</v>
          </cell>
          <cell r="V1721">
            <v>1971</v>
          </cell>
        </row>
        <row r="1722">
          <cell r="L1722">
            <v>11</v>
          </cell>
          <cell r="V1722">
            <v>1971</v>
          </cell>
        </row>
        <row r="1723">
          <cell r="L1723">
            <v>11</v>
          </cell>
          <cell r="V1723">
            <v>2223</v>
          </cell>
        </row>
        <row r="1724">
          <cell r="L1724">
            <v>11</v>
          </cell>
          <cell r="V1724">
            <v>1971</v>
          </cell>
        </row>
        <row r="1725">
          <cell r="L1725">
            <v>11</v>
          </cell>
          <cell r="V1725">
            <v>1971</v>
          </cell>
        </row>
        <row r="1726">
          <cell r="L1726">
            <v>11</v>
          </cell>
          <cell r="V1726">
            <v>1971</v>
          </cell>
        </row>
        <row r="1727">
          <cell r="L1727">
            <v>11</v>
          </cell>
          <cell r="V1727">
            <v>1971</v>
          </cell>
        </row>
        <row r="1728">
          <cell r="L1728">
            <v>11</v>
          </cell>
          <cell r="V1728">
            <v>1971</v>
          </cell>
        </row>
        <row r="1729">
          <cell r="L1729">
            <v>11</v>
          </cell>
          <cell r="V1729">
            <v>2223</v>
          </cell>
        </row>
        <row r="1730">
          <cell r="L1730">
            <v>11</v>
          </cell>
          <cell r="V1730">
            <v>1971</v>
          </cell>
        </row>
        <row r="1731">
          <cell r="L1731">
            <v>11</v>
          </cell>
          <cell r="V1731">
            <v>2223</v>
          </cell>
        </row>
        <row r="1732">
          <cell r="L1732">
            <v>11</v>
          </cell>
          <cell r="V1732">
            <v>2223</v>
          </cell>
        </row>
        <row r="1733">
          <cell r="L1733">
            <v>11</v>
          </cell>
          <cell r="V1733">
            <v>2223</v>
          </cell>
        </row>
        <row r="1734">
          <cell r="L1734">
            <v>11</v>
          </cell>
          <cell r="V1734">
            <v>1971</v>
          </cell>
        </row>
        <row r="1735">
          <cell r="L1735">
            <v>11</v>
          </cell>
          <cell r="V1735">
            <v>2223</v>
          </cell>
        </row>
        <row r="1736">
          <cell r="L1736">
            <v>11</v>
          </cell>
          <cell r="V1736">
            <v>1971</v>
          </cell>
        </row>
        <row r="1737">
          <cell r="L1737">
            <v>11</v>
          </cell>
          <cell r="V1737">
            <v>2869</v>
          </cell>
        </row>
        <row r="1738">
          <cell r="L1738">
            <v>11</v>
          </cell>
          <cell r="V1738">
            <v>2869</v>
          </cell>
        </row>
        <row r="1739">
          <cell r="L1739">
            <v>11</v>
          </cell>
          <cell r="V1739">
            <v>2869</v>
          </cell>
        </row>
        <row r="1740">
          <cell r="L1740">
            <v>11</v>
          </cell>
          <cell r="V1740">
            <v>2869</v>
          </cell>
        </row>
        <row r="1741">
          <cell r="L1741">
            <v>11</v>
          </cell>
          <cell r="V1741">
            <v>2869</v>
          </cell>
        </row>
        <row r="1742">
          <cell r="L1742">
            <v>11</v>
          </cell>
          <cell r="V1742">
            <v>2869</v>
          </cell>
        </row>
        <row r="1743">
          <cell r="L1743">
            <v>11</v>
          </cell>
          <cell r="V1743">
            <v>1734</v>
          </cell>
        </row>
        <row r="1744">
          <cell r="L1744">
            <v>11</v>
          </cell>
          <cell r="V1744">
            <v>1281</v>
          </cell>
        </row>
        <row r="1745">
          <cell r="L1745">
            <v>11</v>
          </cell>
          <cell r="V1745">
            <v>1258</v>
          </cell>
        </row>
        <row r="1746">
          <cell r="L1746">
            <v>11</v>
          </cell>
          <cell r="V1746">
            <v>2642</v>
          </cell>
        </row>
        <row r="1747">
          <cell r="L1747">
            <v>11</v>
          </cell>
          <cell r="V1747">
            <v>2642</v>
          </cell>
        </row>
        <row r="1748">
          <cell r="L1748">
            <v>11</v>
          </cell>
          <cell r="V1748">
            <v>1281</v>
          </cell>
        </row>
        <row r="1749">
          <cell r="L1749">
            <v>11</v>
          </cell>
          <cell r="V1749">
            <v>1281</v>
          </cell>
        </row>
        <row r="1750">
          <cell r="L1750">
            <v>11</v>
          </cell>
          <cell r="V1750">
            <v>2642</v>
          </cell>
        </row>
        <row r="1751">
          <cell r="L1751">
            <v>11</v>
          </cell>
          <cell r="V1751">
            <v>2642</v>
          </cell>
        </row>
        <row r="1752">
          <cell r="L1752">
            <v>11</v>
          </cell>
          <cell r="V1752">
            <v>1258</v>
          </cell>
        </row>
        <row r="1753">
          <cell r="L1753">
            <v>11</v>
          </cell>
          <cell r="V1753">
            <v>1281</v>
          </cell>
        </row>
        <row r="1754">
          <cell r="L1754">
            <v>11</v>
          </cell>
          <cell r="V1754">
            <v>1258</v>
          </cell>
        </row>
        <row r="1755">
          <cell r="L1755">
            <v>11</v>
          </cell>
          <cell r="V1755">
            <v>1413</v>
          </cell>
        </row>
        <row r="1756">
          <cell r="L1756">
            <v>11</v>
          </cell>
          <cell r="V1756">
            <v>1413</v>
          </cell>
        </row>
        <row r="1757">
          <cell r="L1757">
            <v>11</v>
          </cell>
          <cell r="V1757">
            <v>1413</v>
          </cell>
        </row>
        <row r="1758">
          <cell r="L1758">
            <v>11</v>
          </cell>
          <cell r="V1758">
            <v>1413</v>
          </cell>
        </row>
        <row r="1759">
          <cell r="L1759">
            <v>11</v>
          </cell>
          <cell r="V1759">
            <v>1413</v>
          </cell>
        </row>
        <row r="1760">
          <cell r="L1760">
            <v>11</v>
          </cell>
          <cell r="V1760">
            <v>1413</v>
          </cell>
        </row>
        <row r="1761">
          <cell r="L1761">
            <v>11</v>
          </cell>
          <cell r="V1761">
            <v>1413</v>
          </cell>
        </row>
        <row r="1762">
          <cell r="L1762">
            <v>11</v>
          </cell>
          <cell r="V1762">
            <v>1413</v>
          </cell>
        </row>
        <row r="1763">
          <cell r="L1763">
            <v>11</v>
          </cell>
          <cell r="V1763">
            <v>1413</v>
          </cell>
        </row>
        <row r="1764">
          <cell r="L1764">
            <v>11</v>
          </cell>
          <cell r="V1764">
            <v>2443</v>
          </cell>
        </row>
        <row r="1765">
          <cell r="L1765">
            <v>11</v>
          </cell>
          <cell r="V1765">
            <v>2443</v>
          </cell>
        </row>
        <row r="1766">
          <cell r="L1766">
            <v>11</v>
          </cell>
          <cell r="V1766">
            <v>2443</v>
          </cell>
        </row>
        <row r="1767">
          <cell r="L1767">
            <v>11</v>
          </cell>
          <cell r="V1767">
            <v>2443</v>
          </cell>
        </row>
        <row r="1768">
          <cell r="L1768">
            <v>11</v>
          </cell>
          <cell r="V1768">
            <v>2443</v>
          </cell>
        </row>
        <row r="1769">
          <cell r="L1769">
            <v>11</v>
          </cell>
          <cell r="V1769">
            <v>2443</v>
          </cell>
        </row>
        <row r="1770">
          <cell r="L1770">
            <v>11</v>
          </cell>
          <cell r="V1770">
            <v>2443</v>
          </cell>
        </row>
        <row r="1771">
          <cell r="L1771">
            <v>11</v>
          </cell>
          <cell r="V1771">
            <v>2443</v>
          </cell>
        </row>
        <row r="1772">
          <cell r="L1772">
            <v>11</v>
          </cell>
          <cell r="V1772">
            <v>2642</v>
          </cell>
        </row>
        <row r="1773">
          <cell r="L1773">
            <v>11</v>
          </cell>
          <cell r="V1773">
            <v>2642</v>
          </cell>
        </row>
        <row r="1774">
          <cell r="L1774">
            <v>11</v>
          </cell>
          <cell r="V1774">
            <v>1290</v>
          </cell>
        </row>
        <row r="1775">
          <cell r="L1775">
            <v>11</v>
          </cell>
          <cell r="V1775">
            <v>2427</v>
          </cell>
        </row>
        <row r="1776">
          <cell r="L1776">
            <v>11</v>
          </cell>
          <cell r="V1776">
            <v>2443</v>
          </cell>
        </row>
        <row r="1777">
          <cell r="L1777">
            <v>11</v>
          </cell>
          <cell r="V1777">
            <v>2443</v>
          </cell>
        </row>
        <row r="1778">
          <cell r="L1778">
            <v>11</v>
          </cell>
          <cell r="V1778">
            <v>2443</v>
          </cell>
        </row>
        <row r="1779">
          <cell r="L1779">
            <v>11</v>
          </cell>
          <cell r="V1779">
            <v>2443</v>
          </cell>
        </row>
        <row r="1780">
          <cell r="L1780">
            <v>11</v>
          </cell>
          <cell r="V1780">
            <v>6083</v>
          </cell>
        </row>
        <row r="1781">
          <cell r="L1781">
            <v>11</v>
          </cell>
          <cell r="V1781">
            <v>2427</v>
          </cell>
        </row>
        <row r="1782">
          <cell r="L1782">
            <v>11</v>
          </cell>
          <cell r="V1782">
            <v>1730</v>
          </cell>
        </row>
        <row r="1783">
          <cell r="L1783">
            <v>11</v>
          </cell>
          <cell r="V1783">
            <v>1730</v>
          </cell>
        </row>
        <row r="1784">
          <cell r="L1784">
            <v>11</v>
          </cell>
          <cell r="V1784">
            <v>1730</v>
          </cell>
        </row>
        <row r="1785">
          <cell r="L1785">
            <v>11</v>
          </cell>
          <cell r="V1785">
            <v>1734</v>
          </cell>
        </row>
        <row r="1786">
          <cell r="L1786">
            <v>11</v>
          </cell>
          <cell r="V1786">
            <v>1576</v>
          </cell>
        </row>
        <row r="1787">
          <cell r="L1787">
            <v>11</v>
          </cell>
          <cell r="V1787">
            <v>2869</v>
          </cell>
        </row>
        <row r="1788">
          <cell r="L1788">
            <v>11</v>
          </cell>
          <cell r="V1788">
            <v>2869</v>
          </cell>
        </row>
        <row r="1789">
          <cell r="L1789">
            <v>11</v>
          </cell>
          <cell r="V1789">
            <v>2869</v>
          </cell>
        </row>
        <row r="1790">
          <cell r="L1790">
            <v>11</v>
          </cell>
          <cell r="V1790">
            <v>1576</v>
          </cell>
        </row>
        <row r="1791">
          <cell r="L1791">
            <v>11</v>
          </cell>
          <cell r="V1791">
            <v>2642</v>
          </cell>
        </row>
        <row r="1792">
          <cell r="L1792">
            <v>11</v>
          </cell>
          <cell r="V1792">
            <v>2642</v>
          </cell>
        </row>
        <row r="1793">
          <cell r="L1793">
            <v>11</v>
          </cell>
          <cell r="V1793">
            <v>2642</v>
          </cell>
        </row>
        <row r="1794">
          <cell r="L1794">
            <v>11</v>
          </cell>
          <cell r="V1794">
            <v>2642</v>
          </cell>
        </row>
        <row r="1795">
          <cell r="L1795">
            <v>11</v>
          </cell>
          <cell r="V1795">
            <v>2642</v>
          </cell>
        </row>
        <row r="1796">
          <cell r="L1796">
            <v>11</v>
          </cell>
          <cell r="V1796">
            <v>1539</v>
          </cell>
        </row>
        <row r="1797">
          <cell r="L1797">
            <v>11</v>
          </cell>
          <cell r="V1797">
            <v>1290</v>
          </cell>
        </row>
        <row r="1798">
          <cell r="L1798">
            <v>11</v>
          </cell>
          <cell r="V1798">
            <v>1290</v>
          </cell>
        </row>
        <row r="1799">
          <cell r="L1799">
            <v>11</v>
          </cell>
          <cell r="V1799">
            <v>1290</v>
          </cell>
        </row>
        <row r="1800">
          <cell r="L1800">
            <v>11</v>
          </cell>
          <cell r="V1800">
            <v>1290</v>
          </cell>
        </row>
        <row r="1801">
          <cell r="L1801">
            <v>11</v>
          </cell>
          <cell r="V1801">
            <v>1290</v>
          </cell>
        </row>
        <row r="1802">
          <cell r="L1802">
            <v>11</v>
          </cell>
          <cell r="V1802">
            <v>1290</v>
          </cell>
        </row>
        <row r="1803">
          <cell r="L1803">
            <v>11</v>
          </cell>
          <cell r="V1803">
            <v>2443</v>
          </cell>
        </row>
        <row r="1804">
          <cell r="L1804">
            <v>11</v>
          </cell>
          <cell r="V1804">
            <v>2427</v>
          </cell>
        </row>
        <row r="1805">
          <cell r="L1805">
            <v>11</v>
          </cell>
          <cell r="V1805">
            <v>2427</v>
          </cell>
        </row>
        <row r="1806">
          <cell r="L1806">
            <v>11</v>
          </cell>
          <cell r="V1806">
            <v>2427</v>
          </cell>
        </row>
        <row r="1807">
          <cell r="L1807">
            <v>11</v>
          </cell>
          <cell r="V1807">
            <v>2443</v>
          </cell>
        </row>
        <row r="1808">
          <cell r="L1808">
            <v>11</v>
          </cell>
          <cell r="V1808">
            <v>2427</v>
          </cell>
        </row>
        <row r="1809">
          <cell r="L1809">
            <v>11</v>
          </cell>
          <cell r="V1809">
            <v>2443</v>
          </cell>
        </row>
        <row r="1810">
          <cell r="L1810">
            <v>11</v>
          </cell>
          <cell r="V1810">
            <v>2443</v>
          </cell>
        </row>
        <row r="1811">
          <cell r="L1811">
            <v>11</v>
          </cell>
          <cell r="V1811">
            <v>2443</v>
          </cell>
        </row>
        <row r="1812">
          <cell r="L1812">
            <v>11</v>
          </cell>
          <cell r="V1812">
            <v>2427</v>
          </cell>
        </row>
        <row r="1813">
          <cell r="L1813">
            <v>11</v>
          </cell>
          <cell r="V1813">
            <v>2443</v>
          </cell>
        </row>
        <row r="1814">
          <cell r="L1814">
            <v>11</v>
          </cell>
          <cell r="V1814">
            <v>2443</v>
          </cell>
        </row>
        <row r="1815">
          <cell r="L1815">
            <v>11</v>
          </cell>
          <cell r="V1815">
            <v>2427</v>
          </cell>
        </row>
        <row r="1816">
          <cell r="L1816">
            <v>11</v>
          </cell>
          <cell r="V1816">
            <v>2427</v>
          </cell>
        </row>
        <row r="1817">
          <cell r="L1817">
            <v>11</v>
          </cell>
          <cell r="V1817">
            <v>2427</v>
          </cell>
        </row>
        <row r="1818">
          <cell r="L1818">
            <v>11</v>
          </cell>
          <cell r="V1818">
            <v>2443</v>
          </cell>
        </row>
        <row r="1819">
          <cell r="L1819">
            <v>11</v>
          </cell>
          <cell r="V1819">
            <v>2443</v>
          </cell>
        </row>
        <row r="1820">
          <cell r="L1820">
            <v>11</v>
          </cell>
          <cell r="V1820">
            <v>2443</v>
          </cell>
        </row>
        <row r="1821">
          <cell r="L1821">
            <v>11</v>
          </cell>
          <cell r="V1821">
            <v>2443</v>
          </cell>
        </row>
        <row r="1822">
          <cell r="L1822">
            <v>11</v>
          </cell>
          <cell r="V1822">
            <v>2443</v>
          </cell>
        </row>
        <row r="1823">
          <cell r="L1823">
            <v>11</v>
          </cell>
          <cell r="V1823">
            <v>2443</v>
          </cell>
        </row>
        <row r="1824">
          <cell r="L1824">
            <v>11</v>
          </cell>
          <cell r="V1824">
            <v>2427</v>
          </cell>
        </row>
        <row r="1825">
          <cell r="L1825">
            <v>11</v>
          </cell>
          <cell r="V1825">
            <v>2427</v>
          </cell>
        </row>
        <row r="1826">
          <cell r="L1826">
            <v>11</v>
          </cell>
          <cell r="V1826">
            <v>2443</v>
          </cell>
        </row>
        <row r="1827">
          <cell r="L1827">
            <v>11</v>
          </cell>
          <cell r="V1827">
            <v>2443</v>
          </cell>
        </row>
        <row r="1828">
          <cell r="L1828">
            <v>11</v>
          </cell>
          <cell r="V1828">
            <v>2443</v>
          </cell>
        </row>
        <row r="1829">
          <cell r="L1829">
            <v>11</v>
          </cell>
          <cell r="V1829">
            <v>2443</v>
          </cell>
        </row>
        <row r="1830">
          <cell r="L1830">
            <v>11</v>
          </cell>
          <cell r="V1830">
            <v>6083</v>
          </cell>
        </row>
        <row r="1831">
          <cell r="L1831">
            <v>11</v>
          </cell>
          <cell r="V1831">
            <v>6083</v>
          </cell>
        </row>
        <row r="1832">
          <cell r="L1832">
            <v>11</v>
          </cell>
          <cell r="V1832">
            <v>6083</v>
          </cell>
        </row>
        <row r="1833">
          <cell r="L1833">
            <v>11</v>
          </cell>
          <cell r="V1833">
            <v>6083</v>
          </cell>
        </row>
        <row r="1834">
          <cell r="L1834">
            <v>11</v>
          </cell>
          <cell r="V1834">
            <v>6083</v>
          </cell>
        </row>
        <row r="1835">
          <cell r="L1835">
            <v>11</v>
          </cell>
          <cell r="V1835">
            <v>6083</v>
          </cell>
        </row>
        <row r="1836">
          <cell r="L1836">
            <v>11</v>
          </cell>
          <cell r="V1836">
            <v>2013</v>
          </cell>
        </row>
        <row r="1837">
          <cell r="L1837">
            <v>11</v>
          </cell>
          <cell r="V1837">
            <v>2013</v>
          </cell>
        </row>
        <row r="1838">
          <cell r="L1838">
            <v>11</v>
          </cell>
          <cell r="V1838">
            <v>1281</v>
          </cell>
        </row>
        <row r="1839">
          <cell r="L1839">
            <v>11</v>
          </cell>
          <cell r="V1839">
            <v>1281</v>
          </cell>
        </row>
        <row r="1840">
          <cell r="L1840">
            <v>11</v>
          </cell>
          <cell r="V1840">
            <v>1281</v>
          </cell>
        </row>
        <row r="1841">
          <cell r="L1841">
            <v>11</v>
          </cell>
          <cell r="V1841">
            <v>2642</v>
          </cell>
        </row>
        <row r="1842">
          <cell r="L1842">
            <v>11</v>
          </cell>
          <cell r="V1842">
            <v>1912</v>
          </cell>
        </row>
        <row r="1843">
          <cell r="L1843">
            <v>11</v>
          </cell>
          <cell r="V1843">
            <v>2642</v>
          </cell>
        </row>
        <row r="1844">
          <cell r="L1844">
            <v>11</v>
          </cell>
          <cell r="V1844">
            <v>2094</v>
          </cell>
        </row>
        <row r="1845">
          <cell r="L1845">
            <v>11</v>
          </cell>
          <cell r="V1845">
            <v>1971</v>
          </cell>
        </row>
        <row r="1846">
          <cell r="L1846">
            <v>11</v>
          </cell>
          <cell r="V1846">
            <v>2094</v>
          </cell>
        </row>
        <row r="1847">
          <cell r="L1847">
            <v>11</v>
          </cell>
          <cell r="V1847">
            <v>2094</v>
          </cell>
        </row>
        <row r="1848">
          <cell r="L1848">
            <v>11</v>
          </cell>
          <cell r="V1848">
            <v>2642</v>
          </cell>
        </row>
        <row r="1849">
          <cell r="L1849">
            <v>11</v>
          </cell>
          <cell r="V1849">
            <v>2642</v>
          </cell>
        </row>
        <row r="1850">
          <cell r="L1850">
            <v>11</v>
          </cell>
          <cell r="V1850">
            <v>2443</v>
          </cell>
        </row>
        <row r="1851">
          <cell r="L1851">
            <v>11</v>
          </cell>
          <cell r="V1851">
            <v>1669</v>
          </cell>
        </row>
        <row r="1852">
          <cell r="L1852">
            <v>11</v>
          </cell>
          <cell r="V1852">
            <v>1734</v>
          </cell>
        </row>
        <row r="1853">
          <cell r="L1853">
            <v>11</v>
          </cell>
          <cell r="V1853">
            <v>5968</v>
          </cell>
        </row>
        <row r="1854">
          <cell r="L1854">
            <v>11</v>
          </cell>
          <cell r="V1854">
            <v>2013</v>
          </cell>
        </row>
        <row r="1855">
          <cell r="L1855">
            <v>11</v>
          </cell>
          <cell r="V1855">
            <v>1849</v>
          </cell>
        </row>
        <row r="1856">
          <cell r="L1856">
            <v>11</v>
          </cell>
          <cell r="V1856">
            <v>2869</v>
          </cell>
        </row>
        <row r="1857">
          <cell r="L1857">
            <v>11</v>
          </cell>
          <cell r="V1857">
            <v>2869</v>
          </cell>
        </row>
        <row r="1858">
          <cell r="L1858">
            <v>11</v>
          </cell>
          <cell r="V1858">
            <v>2869</v>
          </cell>
        </row>
        <row r="1859">
          <cell r="L1859">
            <v>11</v>
          </cell>
          <cell r="V1859">
            <v>2869</v>
          </cell>
        </row>
        <row r="1860">
          <cell r="L1860">
            <v>11</v>
          </cell>
          <cell r="V1860">
            <v>2869</v>
          </cell>
        </row>
        <row r="1861">
          <cell r="L1861">
            <v>11</v>
          </cell>
          <cell r="V1861">
            <v>2869</v>
          </cell>
        </row>
        <row r="1862">
          <cell r="L1862">
            <v>11</v>
          </cell>
          <cell r="V1862">
            <v>1281</v>
          </cell>
        </row>
        <row r="1863">
          <cell r="L1863">
            <v>11</v>
          </cell>
          <cell r="V1863">
            <v>1413</v>
          </cell>
        </row>
        <row r="1864">
          <cell r="L1864">
            <v>11</v>
          </cell>
          <cell r="V1864">
            <v>2094</v>
          </cell>
        </row>
        <row r="1865">
          <cell r="L1865">
            <v>12</v>
          </cell>
          <cell r="V1865">
            <v>1189</v>
          </cell>
        </row>
        <row r="1866">
          <cell r="L1866">
            <v>12</v>
          </cell>
          <cell r="V1866">
            <v>1189</v>
          </cell>
        </row>
        <row r="1867">
          <cell r="L1867">
            <v>12</v>
          </cell>
          <cell r="V1867">
            <v>1189</v>
          </cell>
        </row>
        <row r="1868">
          <cell r="L1868">
            <v>12</v>
          </cell>
          <cell r="V1868">
            <v>1189</v>
          </cell>
        </row>
        <row r="1869">
          <cell r="L1869">
            <v>12</v>
          </cell>
          <cell r="V1869">
            <v>1189</v>
          </cell>
        </row>
        <row r="1870">
          <cell r="L1870">
            <v>12</v>
          </cell>
          <cell r="V1870">
            <v>1189</v>
          </cell>
        </row>
        <row r="1871">
          <cell r="L1871">
            <v>12</v>
          </cell>
          <cell r="V1871">
            <v>1189</v>
          </cell>
        </row>
        <row r="1872">
          <cell r="L1872">
            <v>12</v>
          </cell>
          <cell r="V1872">
            <v>2340</v>
          </cell>
        </row>
        <row r="1873">
          <cell r="L1873">
            <v>12</v>
          </cell>
          <cell r="V1873">
            <v>1189</v>
          </cell>
        </row>
        <row r="1874">
          <cell r="L1874">
            <v>12</v>
          </cell>
          <cell r="V1874">
            <v>1189</v>
          </cell>
        </row>
        <row r="1875">
          <cell r="L1875">
            <v>12</v>
          </cell>
          <cell r="V1875">
            <v>1189</v>
          </cell>
        </row>
        <row r="1876">
          <cell r="L1876">
            <v>12</v>
          </cell>
          <cell r="V1876">
            <v>1189</v>
          </cell>
        </row>
        <row r="1877">
          <cell r="L1877">
            <v>12</v>
          </cell>
          <cell r="V1877">
            <v>2294</v>
          </cell>
        </row>
        <row r="1878">
          <cell r="L1878">
            <v>12</v>
          </cell>
          <cell r="V1878">
            <v>2294</v>
          </cell>
        </row>
        <row r="1879">
          <cell r="L1879">
            <v>12</v>
          </cell>
          <cell r="V1879">
            <v>1189</v>
          </cell>
        </row>
        <row r="1880">
          <cell r="L1880">
            <v>12</v>
          </cell>
          <cell r="V1880">
            <v>1189</v>
          </cell>
        </row>
        <row r="1881">
          <cell r="L1881">
            <v>12</v>
          </cell>
          <cell r="V1881">
            <v>1189</v>
          </cell>
        </row>
        <row r="1882">
          <cell r="L1882">
            <v>12</v>
          </cell>
          <cell r="V1882">
            <v>1189</v>
          </cell>
        </row>
        <row r="1883">
          <cell r="L1883">
            <v>12</v>
          </cell>
          <cell r="V1883">
            <v>2294</v>
          </cell>
        </row>
        <row r="1884">
          <cell r="L1884">
            <v>12</v>
          </cell>
          <cell r="V1884">
            <v>1542</v>
          </cell>
        </row>
        <row r="1885">
          <cell r="L1885">
            <v>12</v>
          </cell>
          <cell r="V1885">
            <v>1189</v>
          </cell>
        </row>
        <row r="1886">
          <cell r="L1886">
            <v>12</v>
          </cell>
          <cell r="V1886">
            <v>1189</v>
          </cell>
        </row>
        <row r="1887">
          <cell r="L1887">
            <v>12</v>
          </cell>
          <cell r="V1887">
            <v>2340</v>
          </cell>
        </row>
        <row r="1888">
          <cell r="L1888">
            <v>12</v>
          </cell>
          <cell r="V1888">
            <v>2022</v>
          </cell>
        </row>
        <row r="1889">
          <cell r="L1889">
            <v>12</v>
          </cell>
          <cell r="V1889">
            <v>3402</v>
          </cell>
        </row>
        <row r="1890">
          <cell r="L1890">
            <v>12</v>
          </cell>
          <cell r="V1890">
            <v>2022</v>
          </cell>
        </row>
        <row r="1891">
          <cell r="L1891">
            <v>12</v>
          </cell>
          <cell r="V1891">
            <v>2294</v>
          </cell>
        </row>
        <row r="1892">
          <cell r="L1892">
            <v>12</v>
          </cell>
          <cell r="V1892">
            <v>2294</v>
          </cell>
        </row>
        <row r="1893">
          <cell r="L1893">
            <v>12</v>
          </cell>
          <cell r="V1893">
            <v>3402</v>
          </cell>
        </row>
        <row r="1894">
          <cell r="L1894">
            <v>12</v>
          </cell>
          <cell r="V1894">
            <v>2022</v>
          </cell>
        </row>
        <row r="1895">
          <cell r="L1895">
            <v>12</v>
          </cell>
          <cell r="V1895">
            <v>2619</v>
          </cell>
        </row>
        <row r="1896">
          <cell r="L1896">
            <v>12</v>
          </cell>
          <cell r="V1896">
            <v>2294</v>
          </cell>
        </row>
        <row r="1897">
          <cell r="L1897">
            <v>12</v>
          </cell>
          <cell r="V1897">
            <v>2294</v>
          </cell>
        </row>
        <row r="1898">
          <cell r="L1898">
            <v>12</v>
          </cell>
          <cell r="V1898">
            <v>2294</v>
          </cell>
        </row>
        <row r="1899">
          <cell r="L1899">
            <v>12</v>
          </cell>
          <cell r="V1899">
            <v>3402</v>
          </cell>
        </row>
        <row r="1900">
          <cell r="L1900">
            <v>12</v>
          </cell>
          <cell r="V1900">
            <v>1376</v>
          </cell>
        </row>
        <row r="1901">
          <cell r="L1901">
            <v>12</v>
          </cell>
          <cell r="V1901">
            <v>2022</v>
          </cell>
        </row>
        <row r="1902">
          <cell r="L1902">
            <v>12</v>
          </cell>
          <cell r="V1902">
            <v>2340</v>
          </cell>
        </row>
        <row r="1903">
          <cell r="L1903">
            <v>12</v>
          </cell>
          <cell r="V1903">
            <v>2294</v>
          </cell>
        </row>
        <row r="1904">
          <cell r="L1904">
            <v>12</v>
          </cell>
          <cell r="V1904">
            <v>4180</v>
          </cell>
        </row>
        <row r="1905">
          <cell r="L1905">
            <v>12</v>
          </cell>
          <cell r="V1905">
            <v>3402</v>
          </cell>
        </row>
        <row r="1906">
          <cell r="L1906">
            <v>12</v>
          </cell>
          <cell r="V1906">
            <v>2022</v>
          </cell>
        </row>
        <row r="1907">
          <cell r="L1907">
            <v>12</v>
          </cell>
          <cell r="V1907">
            <v>2022</v>
          </cell>
        </row>
        <row r="1908">
          <cell r="L1908">
            <v>12</v>
          </cell>
          <cell r="V1908">
            <v>1545</v>
          </cell>
        </row>
        <row r="1909">
          <cell r="L1909">
            <v>12</v>
          </cell>
          <cell r="V1909">
            <v>1545</v>
          </cell>
        </row>
        <row r="1910">
          <cell r="L1910">
            <v>12</v>
          </cell>
          <cell r="V1910">
            <v>1545</v>
          </cell>
        </row>
        <row r="1911">
          <cell r="L1911">
            <v>12</v>
          </cell>
          <cell r="V1911">
            <v>3402</v>
          </cell>
        </row>
        <row r="1912">
          <cell r="L1912">
            <v>12</v>
          </cell>
          <cell r="V1912">
            <v>1542</v>
          </cell>
        </row>
        <row r="1913">
          <cell r="L1913">
            <v>12</v>
          </cell>
          <cell r="V1913">
            <v>1189</v>
          </cell>
        </row>
        <row r="1914">
          <cell r="L1914">
            <v>12</v>
          </cell>
          <cell r="V1914">
            <v>1189</v>
          </cell>
        </row>
        <row r="1915">
          <cell r="L1915">
            <v>12</v>
          </cell>
          <cell r="V1915">
            <v>1189</v>
          </cell>
        </row>
        <row r="1916">
          <cell r="L1916">
            <v>12</v>
          </cell>
          <cell r="V1916">
            <v>1189</v>
          </cell>
        </row>
        <row r="1917">
          <cell r="L1917">
            <v>12</v>
          </cell>
          <cell r="V1917">
            <v>1189</v>
          </cell>
        </row>
        <row r="1918">
          <cell r="L1918">
            <v>12</v>
          </cell>
          <cell r="V1918">
            <v>1189</v>
          </cell>
        </row>
        <row r="1919">
          <cell r="L1919">
            <v>12</v>
          </cell>
          <cell r="V1919">
            <v>1189</v>
          </cell>
        </row>
        <row r="1920">
          <cell r="L1920">
            <v>12</v>
          </cell>
          <cell r="V1920">
            <v>1542</v>
          </cell>
        </row>
        <row r="1921">
          <cell r="L1921">
            <v>12</v>
          </cell>
          <cell r="V1921">
            <v>4180</v>
          </cell>
        </row>
        <row r="1922">
          <cell r="L1922">
            <v>12</v>
          </cell>
          <cell r="V1922">
            <v>1542</v>
          </cell>
        </row>
        <row r="1923">
          <cell r="L1923">
            <v>12</v>
          </cell>
          <cell r="V1923">
            <v>1542</v>
          </cell>
        </row>
        <row r="1924">
          <cell r="L1924">
            <v>12</v>
          </cell>
          <cell r="V1924">
            <v>3402</v>
          </cell>
        </row>
        <row r="1925">
          <cell r="L1925">
            <v>12</v>
          </cell>
          <cell r="V1925">
            <v>3402</v>
          </cell>
        </row>
        <row r="1926">
          <cell r="L1926">
            <v>12</v>
          </cell>
          <cell r="V1926">
            <v>4180</v>
          </cell>
        </row>
        <row r="1927">
          <cell r="L1927">
            <v>12</v>
          </cell>
          <cell r="V1927">
            <v>3402</v>
          </cell>
        </row>
        <row r="1928">
          <cell r="L1928">
            <v>12</v>
          </cell>
          <cell r="V1928">
            <v>3402</v>
          </cell>
        </row>
        <row r="1929">
          <cell r="L1929">
            <v>12</v>
          </cell>
          <cell r="V1929">
            <v>3402</v>
          </cell>
        </row>
        <row r="1930">
          <cell r="L1930">
            <v>12</v>
          </cell>
          <cell r="V1930">
            <v>4280</v>
          </cell>
        </row>
        <row r="1931">
          <cell r="L1931">
            <v>12</v>
          </cell>
          <cell r="V1931">
            <v>3402</v>
          </cell>
        </row>
        <row r="1932">
          <cell r="L1932">
            <v>12</v>
          </cell>
          <cell r="V1932">
            <v>3402</v>
          </cell>
        </row>
        <row r="1933">
          <cell r="L1933">
            <v>12</v>
          </cell>
          <cell r="V1933">
            <v>2340</v>
          </cell>
        </row>
        <row r="1934">
          <cell r="L1934">
            <v>12</v>
          </cell>
          <cell r="V1934">
            <v>2340</v>
          </cell>
        </row>
        <row r="1935">
          <cell r="L1935">
            <v>12</v>
          </cell>
          <cell r="V1935">
            <v>2294</v>
          </cell>
        </row>
        <row r="1936">
          <cell r="L1936">
            <v>12</v>
          </cell>
          <cell r="V1936">
            <v>2294</v>
          </cell>
        </row>
        <row r="1937">
          <cell r="L1937">
            <v>12</v>
          </cell>
          <cell r="V1937">
            <v>2294</v>
          </cell>
        </row>
        <row r="1938">
          <cell r="L1938">
            <v>12</v>
          </cell>
          <cell r="V1938">
            <v>2294</v>
          </cell>
        </row>
        <row r="1939">
          <cell r="L1939">
            <v>12</v>
          </cell>
          <cell r="V1939">
            <v>3402</v>
          </cell>
        </row>
        <row r="1940">
          <cell r="L1940">
            <v>12</v>
          </cell>
          <cell r="V1940">
            <v>2022</v>
          </cell>
        </row>
        <row r="1941">
          <cell r="L1941">
            <v>12</v>
          </cell>
          <cell r="V1941">
            <v>2022</v>
          </cell>
        </row>
        <row r="1942">
          <cell r="L1942">
            <v>12</v>
          </cell>
          <cell r="V1942">
            <v>3402</v>
          </cell>
        </row>
        <row r="1943">
          <cell r="L1943">
            <v>12</v>
          </cell>
          <cell r="V1943">
            <v>3402</v>
          </cell>
        </row>
        <row r="1944">
          <cell r="L1944">
            <v>12</v>
          </cell>
          <cell r="V1944">
            <v>3402</v>
          </cell>
        </row>
        <row r="1945">
          <cell r="L1945">
            <v>12</v>
          </cell>
          <cell r="V1945">
            <v>2022</v>
          </cell>
        </row>
        <row r="1946">
          <cell r="L1946">
            <v>12</v>
          </cell>
          <cell r="V1946">
            <v>1545</v>
          </cell>
        </row>
        <row r="1947">
          <cell r="L1947">
            <v>12</v>
          </cell>
          <cell r="V1947">
            <v>1545</v>
          </cell>
        </row>
        <row r="1948">
          <cell r="L1948">
            <v>12</v>
          </cell>
          <cell r="V1948">
            <v>1545</v>
          </cell>
        </row>
        <row r="1949">
          <cell r="L1949">
            <v>12</v>
          </cell>
          <cell r="V1949">
            <v>1545</v>
          </cell>
        </row>
        <row r="1950">
          <cell r="L1950">
            <v>12</v>
          </cell>
          <cell r="V1950">
            <v>4180</v>
          </cell>
        </row>
        <row r="1951">
          <cell r="L1951">
            <v>12</v>
          </cell>
          <cell r="V1951">
            <v>1189</v>
          </cell>
        </row>
        <row r="1952">
          <cell r="L1952">
            <v>12</v>
          </cell>
          <cell r="V1952">
            <v>1189</v>
          </cell>
        </row>
        <row r="1953">
          <cell r="L1953">
            <v>12</v>
          </cell>
          <cell r="V1953">
            <v>1189</v>
          </cell>
        </row>
        <row r="1954">
          <cell r="L1954">
            <v>12</v>
          </cell>
          <cell r="V1954">
            <v>3402</v>
          </cell>
        </row>
        <row r="1955">
          <cell r="L1955">
            <v>12</v>
          </cell>
          <cell r="V1955">
            <v>3402</v>
          </cell>
        </row>
        <row r="1956">
          <cell r="L1956">
            <v>12</v>
          </cell>
          <cell r="V1956">
            <v>4280</v>
          </cell>
        </row>
        <row r="1957">
          <cell r="L1957">
            <v>12</v>
          </cell>
          <cell r="V1957">
            <v>3402</v>
          </cell>
        </row>
        <row r="1958">
          <cell r="L1958">
            <v>12</v>
          </cell>
          <cell r="V1958">
            <v>4280</v>
          </cell>
        </row>
        <row r="1959">
          <cell r="L1959">
            <v>12</v>
          </cell>
          <cell r="V1959">
            <v>2022</v>
          </cell>
        </row>
        <row r="1960">
          <cell r="L1960">
            <v>12</v>
          </cell>
          <cell r="V1960">
            <v>2022</v>
          </cell>
        </row>
        <row r="1961">
          <cell r="L1961">
            <v>12</v>
          </cell>
          <cell r="V1961">
            <v>2022</v>
          </cell>
        </row>
        <row r="1962">
          <cell r="L1962">
            <v>12</v>
          </cell>
          <cell r="V1962">
            <v>1342</v>
          </cell>
        </row>
        <row r="1963">
          <cell r="L1963">
            <v>12</v>
          </cell>
          <cell r="V1963">
            <v>1545</v>
          </cell>
        </row>
        <row r="1964">
          <cell r="L1964">
            <v>12</v>
          </cell>
          <cell r="V1964">
            <v>1342</v>
          </cell>
        </row>
        <row r="1965">
          <cell r="L1965">
            <v>12</v>
          </cell>
          <cell r="V1965">
            <v>1542</v>
          </cell>
        </row>
        <row r="1966">
          <cell r="L1966">
            <v>12</v>
          </cell>
          <cell r="V1966">
            <v>3402</v>
          </cell>
        </row>
        <row r="1967">
          <cell r="L1967">
            <v>12</v>
          </cell>
          <cell r="V1967">
            <v>1342</v>
          </cell>
        </row>
        <row r="1968">
          <cell r="L1968">
            <v>12</v>
          </cell>
          <cell r="V1968">
            <v>4180</v>
          </cell>
        </row>
        <row r="1969">
          <cell r="L1969">
            <v>12</v>
          </cell>
          <cell r="V1969">
            <v>4180</v>
          </cell>
        </row>
        <row r="1970">
          <cell r="L1970">
            <v>12</v>
          </cell>
          <cell r="V1970">
            <v>3402</v>
          </cell>
        </row>
        <row r="1971">
          <cell r="L1971">
            <v>12</v>
          </cell>
          <cell r="V1971">
            <v>4180</v>
          </cell>
        </row>
        <row r="1972">
          <cell r="L1972">
            <v>12</v>
          </cell>
          <cell r="V1972">
            <v>4280</v>
          </cell>
        </row>
        <row r="1973">
          <cell r="L1973">
            <v>12</v>
          </cell>
          <cell r="V1973">
            <v>4280</v>
          </cell>
        </row>
        <row r="1974">
          <cell r="L1974">
            <v>12</v>
          </cell>
          <cell r="V1974">
            <v>4280</v>
          </cell>
        </row>
        <row r="1975">
          <cell r="L1975">
            <v>12</v>
          </cell>
          <cell r="V1975">
            <v>3402</v>
          </cell>
        </row>
        <row r="1976">
          <cell r="L1976">
            <v>12</v>
          </cell>
          <cell r="V1976">
            <v>3402</v>
          </cell>
        </row>
        <row r="1977">
          <cell r="L1977">
            <v>12</v>
          </cell>
          <cell r="V1977">
            <v>3402</v>
          </cell>
        </row>
        <row r="1978">
          <cell r="L1978">
            <v>12</v>
          </cell>
          <cell r="V1978">
            <v>4280</v>
          </cell>
        </row>
        <row r="1979">
          <cell r="L1979">
            <v>12</v>
          </cell>
          <cell r="V1979">
            <v>4280</v>
          </cell>
        </row>
        <row r="1980">
          <cell r="L1980">
            <v>12</v>
          </cell>
          <cell r="V1980">
            <v>4280</v>
          </cell>
        </row>
        <row r="1981">
          <cell r="L1981">
            <v>12</v>
          </cell>
          <cell r="V1981">
            <v>4280</v>
          </cell>
        </row>
        <row r="1982">
          <cell r="L1982">
            <v>12</v>
          </cell>
          <cell r="V1982">
            <v>4280</v>
          </cell>
        </row>
        <row r="1983">
          <cell r="L1983">
            <v>12</v>
          </cell>
          <cell r="V1983">
            <v>4280</v>
          </cell>
        </row>
        <row r="1984">
          <cell r="L1984">
            <v>12</v>
          </cell>
          <cell r="V1984">
            <v>4280</v>
          </cell>
        </row>
        <row r="1985">
          <cell r="L1985">
            <v>12</v>
          </cell>
          <cell r="V1985">
            <v>1189</v>
          </cell>
        </row>
        <row r="1986">
          <cell r="L1986">
            <v>12</v>
          </cell>
          <cell r="V1986">
            <v>1189</v>
          </cell>
        </row>
        <row r="1987">
          <cell r="L1987">
            <v>12</v>
          </cell>
          <cell r="V1987">
            <v>2022</v>
          </cell>
        </row>
        <row r="1988">
          <cell r="L1988">
            <v>13</v>
          </cell>
          <cell r="V1988">
            <v>522</v>
          </cell>
        </row>
        <row r="1989">
          <cell r="L1989">
            <v>13</v>
          </cell>
          <cell r="V1989">
            <v>522</v>
          </cell>
        </row>
        <row r="1990">
          <cell r="L1990">
            <v>13</v>
          </cell>
          <cell r="V1990">
            <v>522</v>
          </cell>
        </row>
        <row r="1991">
          <cell r="L1991">
            <v>13</v>
          </cell>
          <cell r="V1991">
            <v>522</v>
          </cell>
        </row>
        <row r="1992">
          <cell r="L1992">
            <v>13</v>
          </cell>
          <cell r="V1992">
            <v>550</v>
          </cell>
        </row>
        <row r="1993">
          <cell r="L1993">
            <v>13</v>
          </cell>
          <cell r="V1993">
            <v>1010</v>
          </cell>
        </row>
        <row r="1994">
          <cell r="L1994">
            <v>13</v>
          </cell>
          <cell r="V1994">
            <v>1010</v>
          </cell>
        </row>
        <row r="1995">
          <cell r="L1995">
            <v>13</v>
          </cell>
          <cell r="V1995">
            <v>1010</v>
          </cell>
        </row>
        <row r="1996">
          <cell r="L1996">
            <v>13</v>
          </cell>
          <cell r="V1996">
            <v>1010</v>
          </cell>
        </row>
        <row r="1997">
          <cell r="L1997">
            <v>13</v>
          </cell>
          <cell r="V1997">
            <v>1010</v>
          </cell>
        </row>
        <row r="1998">
          <cell r="L1998">
            <v>13</v>
          </cell>
          <cell r="V1998">
            <v>1010</v>
          </cell>
        </row>
        <row r="1999">
          <cell r="L1999">
            <v>13</v>
          </cell>
          <cell r="V1999">
            <v>1010</v>
          </cell>
        </row>
        <row r="2000">
          <cell r="L2000">
            <v>13</v>
          </cell>
          <cell r="V2000">
            <v>1010</v>
          </cell>
        </row>
        <row r="2001">
          <cell r="L2001">
            <v>13</v>
          </cell>
          <cell r="V2001">
            <v>1010</v>
          </cell>
        </row>
        <row r="2002">
          <cell r="L2002">
            <v>13</v>
          </cell>
          <cell r="V2002">
            <v>522</v>
          </cell>
        </row>
        <row r="2003">
          <cell r="L2003">
            <v>13</v>
          </cell>
          <cell r="V2003">
            <v>522</v>
          </cell>
        </row>
        <row r="2004">
          <cell r="L2004">
            <v>13</v>
          </cell>
          <cell r="V2004">
            <v>522</v>
          </cell>
        </row>
        <row r="2005">
          <cell r="L2005">
            <v>13</v>
          </cell>
          <cell r="V2005">
            <v>522</v>
          </cell>
        </row>
        <row r="2006">
          <cell r="L2006">
            <v>13</v>
          </cell>
          <cell r="V2006">
            <v>522</v>
          </cell>
        </row>
        <row r="2007">
          <cell r="L2007">
            <v>13</v>
          </cell>
          <cell r="V2007">
            <v>1061</v>
          </cell>
        </row>
        <row r="2008">
          <cell r="L2008">
            <v>13</v>
          </cell>
          <cell r="V2008">
            <v>1061</v>
          </cell>
        </row>
        <row r="2009">
          <cell r="L2009">
            <v>13</v>
          </cell>
          <cell r="V2009">
            <v>1061</v>
          </cell>
        </row>
        <row r="2010">
          <cell r="L2010">
            <v>13</v>
          </cell>
          <cell r="V2010">
            <v>1061</v>
          </cell>
        </row>
        <row r="2011">
          <cell r="L2011">
            <v>13</v>
          </cell>
          <cell r="V2011">
            <v>1061</v>
          </cell>
        </row>
        <row r="2012">
          <cell r="L2012">
            <v>13</v>
          </cell>
          <cell r="V2012">
            <v>1061</v>
          </cell>
        </row>
        <row r="2013">
          <cell r="L2013">
            <v>13</v>
          </cell>
          <cell r="V2013">
            <v>224</v>
          </cell>
        </row>
        <row r="2014">
          <cell r="L2014">
            <v>13</v>
          </cell>
          <cell r="V2014">
            <v>1061</v>
          </cell>
        </row>
        <row r="2015">
          <cell r="L2015">
            <v>13</v>
          </cell>
          <cell r="V2015">
            <v>1061</v>
          </cell>
        </row>
        <row r="2016">
          <cell r="L2016">
            <v>13</v>
          </cell>
          <cell r="V2016">
            <v>1061</v>
          </cell>
        </row>
        <row r="2017">
          <cell r="L2017">
            <v>13</v>
          </cell>
          <cell r="V2017">
            <v>1061</v>
          </cell>
        </row>
        <row r="2018">
          <cell r="L2018">
            <v>13</v>
          </cell>
          <cell r="V2018">
            <v>224</v>
          </cell>
        </row>
        <row r="2019">
          <cell r="L2019">
            <v>13</v>
          </cell>
          <cell r="V2019">
            <v>1061</v>
          </cell>
        </row>
      </sheetData>
      <sheetData sheetId="14">
        <row r="5">
          <cell r="D5">
            <v>1</v>
          </cell>
          <cell r="G5">
            <v>0.78</v>
          </cell>
          <cell r="H5">
            <v>1.2880000000000001E-2</v>
          </cell>
          <cell r="X5">
            <v>1.2880000000000001E-2</v>
          </cell>
        </row>
        <row r="6">
          <cell r="G6">
            <v>0.79</v>
          </cell>
          <cell r="H6">
            <v>1.2880000000000001E-2</v>
          </cell>
          <cell r="X6">
            <v>1.2880000000000001E-2</v>
          </cell>
        </row>
        <row r="7">
          <cell r="D7">
            <v>0.76131349011298977</v>
          </cell>
          <cell r="G7">
            <v>0.8</v>
          </cell>
          <cell r="H7">
            <v>0.63756000000000002</v>
          </cell>
          <cell r="X7">
            <v>0.63756000000000002</v>
          </cell>
        </row>
        <row r="8">
          <cell r="G8">
            <v>0.81</v>
          </cell>
          <cell r="H8">
            <v>0.64400000000000002</v>
          </cell>
          <cell r="X8">
            <v>0.64400000000000002</v>
          </cell>
        </row>
        <row r="9">
          <cell r="G9">
            <v>0.82</v>
          </cell>
          <cell r="H9">
            <v>0.64400000000000002</v>
          </cell>
          <cell r="X9">
            <v>0.64400000000000002</v>
          </cell>
        </row>
        <row r="10">
          <cell r="G10">
            <v>0.83</v>
          </cell>
          <cell r="H10">
            <v>0.64400000000000002</v>
          </cell>
          <cell r="X10">
            <v>0.64400000000000002</v>
          </cell>
        </row>
        <row r="11">
          <cell r="G11">
            <v>0.84</v>
          </cell>
          <cell r="H11">
            <v>0.64400000000000002</v>
          </cell>
          <cell r="X11">
            <v>0.64400000000000002</v>
          </cell>
        </row>
        <row r="12">
          <cell r="D12">
            <v>0.92</v>
          </cell>
          <cell r="G12">
            <v>0.85</v>
          </cell>
          <cell r="H12">
            <v>0.64400000000000002</v>
          </cell>
          <cell r="X12">
            <v>0.64400000000000002</v>
          </cell>
        </row>
        <row r="13">
          <cell r="G13">
            <v>0.86</v>
          </cell>
          <cell r="H13">
            <v>0.64400000000000002</v>
          </cell>
          <cell r="X13">
            <v>0.64400000000000002</v>
          </cell>
        </row>
        <row r="14">
          <cell r="G14">
            <v>0.87</v>
          </cell>
          <cell r="H14">
            <v>0.64400000000000002</v>
          </cell>
          <cell r="X14">
            <v>0.64400000000000002</v>
          </cell>
        </row>
        <row r="15">
          <cell r="G15">
            <v>0.88</v>
          </cell>
          <cell r="H15">
            <v>0.64400000000000002</v>
          </cell>
          <cell r="X15">
            <v>0.64400000000000002</v>
          </cell>
        </row>
        <row r="16">
          <cell r="G16">
            <v>0.89</v>
          </cell>
          <cell r="H16">
            <v>0.64400000000000002</v>
          </cell>
          <cell r="X16">
            <v>0.64400000000000002</v>
          </cell>
        </row>
        <row r="17">
          <cell r="G17">
            <v>0.9</v>
          </cell>
          <cell r="H17">
            <v>0.7358709677419355</v>
          </cell>
          <cell r="X17">
            <v>0.7358709677419355</v>
          </cell>
        </row>
        <row r="18">
          <cell r="G18">
            <v>0.91</v>
          </cell>
          <cell r="H18">
            <v>0.77032258064516135</v>
          </cell>
          <cell r="X18">
            <v>0.77032258064516135</v>
          </cell>
        </row>
        <row r="19">
          <cell r="G19">
            <v>0.92</v>
          </cell>
          <cell r="H19">
            <v>0.96554838709677426</v>
          </cell>
          <cell r="X19">
            <v>0.96554838709677426</v>
          </cell>
        </row>
        <row r="20">
          <cell r="G20">
            <v>0.93</v>
          </cell>
          <cell r="H20">
            <v>0.98277419354838713</v>
          </cell>
          <cell r="X20">
            <v>0.98277419354838713</v>
          </cell>
        </row>
        <row r="21">
          <cell r="G21">
            <v>0.94</v>
          </cell>
          <cell r="H21">
            <v>0.98277419354838713</v>
          </cell>
          <cell r="X21">
            <v>0.98277419354838713</v>
          </cell>
        </row>
        <row r="22">
          <cell r="G22">
            <v>0.95</v>
          </cell>
          <cell r="H22">
            <v>0.98277419354838713</v>
          </cell>
          <cell r="X22">
            <v>0.98277419354838713</v>
          </cell>
        </row>
        <row r="23">
          <cell r="G23">
            <v>0.96</v>
          </cell>
          <cell r="H23">
            <v>1</v>
          </cell>
          <cell r="X23">
            <v>1</v>
          </cell>
        </row>
        <row r="27">
          <cell r="C27">
            <v>0.8</v>
          </cell>
        </row>
      </sheetData>
      <sheetData sheetId="15">
        <row r="4">
          <cell r="D4">
            <v>8</v>
          </cell>
          <cell r="G4">
            <v>0.78</v>
          </cell>
          <cell r="H4">
            <v>717</v>
          </cell>
          <cell r="X4">
            <v>337.56020000000001</v>
          </cell>
        </row>
        <row r="5">
          <cell r="G5">
            <v>0.8</v>
          </cell>
          <cell r="H5">
            <v>717</v>
          </cell>
        </row>
        <row r="6">
          <cell r="D6">
            <v>0.92</v>
          </cell>
          <cell r="G6">
            <v>0.81</v>
          </cell>
          <cell r="H6">
            <v>753</v>
          </cell>
        </row>
        <row r="7">
          <cell r="G7">
            <v>0.9</v>
          </cell>
          <cell r="H7">
            <v>974</v>
          </cell>
        </row>
        <row r="8">
          <cell r="G8">
            <v>0.92</v>
          </cell>
          <cell r="H8">
            <v>974</v>
          </cell>
        </row>
        <row r="9">
          <cell r="G9">
            <v>0.96</v>
          </cell>
          <cell r="H9">
            <v>974</v>
          </cell>
        </row>
        <row r="12">
          <cell r="E12">
            <v>816.18972332015812</v>
          </cell>
        </row>
        <row r="13">
          <cell r="E13">
            <v>816.18972332015812</v>
          </cell>
        </row>
        <row r="14">
          <cell r="E14">
            <v>816.18972332015812</v>
          </cell>
        </row>
        <row r="15">
          <cell r="E15">
            <v>857.16996047430837</v>
          </cell>
        </row>
        <row r="16">
          <cell r="E16">
            <v>857.16996047430837</v>
          </cell>
        </row>
        <row r="17">
          <cell r="E17">
            <v>1108.7430830039527</v>
          </cell>
        </row>
        <row r="18">
          <cell r="E18">
            <v>1108.7430830039527</v>
          </cell>
        </row>
        <row r="19">
          <cell r="E19">
            <v>1108.7430830039527</v>
          </cell>
        </row>
        <row r="20">
          <cell r="E20">
            <v>1108.7430830039527</v>
          </cell>
        </row>
        <row r="21">
          <cell r="E21">
            <v>1108.7430830039527</v>
          </cell>
        </row>
      </sheetData>
      <sheetData sheetId="16">
        <row r="5">
          <cell r="D5">
            <v>42</v>
          </cell>
          <cell r="E5">
            <v>28.690565487905797</v>
          </cell>
          <cell r="N5">
            <v>0</v>
          </cell>
        </row>
        <row r="6">
          <cell r="D6">
            <v>42</v>
          </cell>
          <cell r="E6">
            <v>28.690565487905797</v>
          </cell>
        </row>
        <row r="7">
          <cell r="D7">
            <v>52</v>
          </cell>
          <cell r="E7">
            <v>36.125849695825025</v>
          </cell>
        </row>
        <row r="8">
          <cell r="D8">
            <v>42</v>
          </cell>
          <cell r="E8">
            <v>28.690565487905797</v>
          </cell>
        </row>
        <row r="9">
          <cell r="D9">
            <v>52</v>
          </cell>
          <cell r="E9">
            <v>36.125849695825025</v>
          </cell>
        </row>
        <row r="10">
          <cell r="D10">
            <v>42</v>
          </cell>
          <cell r="E10">
            <v>38.423979083452345</v>
          </cell>
        </row>
        <row r="11">
          <cell r="D11">
            <v>42</v>
          </cell>
          <cell r="E11">
            <v>38.423979083452345</v>
          </cell>
        </row>
        <row r="12">
          <cell r="D12">
            <v>52</v>
          </cell>
          <cell r="E12">
            <v>48.899409168524336</v>
          </cell>
        </row>
        <row r="13">
          <cell r="D13">
            <v>52</v>
          </cell>
          <cell r="E13">
            <v>49.930791778310038</v>
          </cell>
        </row>
        <row r="14">
          <cell r="D14">
            <v>52</v>
          </cell>
          <cell r="E14">
            <v>49.930791778310038</v>
          </cell>
        </row>
        <row r="16">
          <cell r="D16">
            <v>5</v>
          </cell>
        </row>
        <row r="18">
          <cell r="L18">
            <v>1.0672313393329804</v>
          </cell>
        </row>
      </sheetData>
      <sheetData sheetId="17">
        <row r="4">
          <cell r="D4">
            <v>1</v>
          </cell>
        </row>
        <row r="10">
          <cell r="C10">
            <v>1</v>
          </cell>
          <cell r="D10">
            <v>1</v>
          </cell>
          <cell r="E10">
            <v>1</v>
          </cell>
          <cell r="H10">
            <v>28.592194672224558</v>
          </cell>
          <cell r="I10">
            <v>28.592194672224558</v>
          </cell>
          <cell r="J10">
            <v>28.592194672224558</v>
          </cell>
          <cell r="N10">
            <v>10.67521839661357</v>
          </cell>
          <cell r="O10">
            <v>10.67521839661357</v>
          </cell>
          <cell r="P10">
            <v>10.67521839661357</v>
          </cell>
          <cell r="T10">
            <v>16.868756602246524</v>
          </cell>
          <cell r="U10">
            <v>16.868756602246524</v>
          </cell>
          <cell r="V10">
            <v>16.868756602246524</v>
          </cell>
        </row>
        <row r="11">
          <cell r="C11">
            <v>0.96653103549567809</v>
          </cell>
          <cell r="D11">
            <v>0.80239595833268995</v>
          </cell>
          <cell r="E11">
            <v>0.84284943081385577</v>
          </cell>
          <cell r="H11">
            <v>27.635243523639211</v>
          </cell>
          <cell r="I11">
            <v>27.635243523639211</v>
          </cell>
          <cell r="J11">
            <v>27.635243523639211</v>
          </cell>
          <cell r="N11">
            <v>8.565752095761507</v>
          </cell>
          <cell r="O11">
            <v>8.565752095761507</v>
          </cell>
          <cell r="P11">
            <v>8.565752095761507</v>
          </cell>
          <cell r="T11">
            <v>14.217821900740955</v>
          </cell>
          <cell r="U11">
            <v>14.217821900740955</v>
          </cell>
          <cell r="V11">
            <v>14.217821900740955</v>
          </cell>
        </row>
        <row r="12">
          <cell r="C12">
            <v>0.97558288037582053</v>
          </cell>
          <cell r="D12">
            <v>0.94300264928035371</v>
          </cell>
          <cell r="E12">
            <v>0.94928609601974301</v>
          </cell>
          <cell r="H12">
            <v>27.894055634595023</v>
          </cell>
          <cell r="I12">
            <v>27.894055634595023</v>
          </cell>
          <cell r="J12">
            <v>27.894055634595023</v>
          </cell>
          <cell r="N12">
            <v>10.066759229652966</v>
          </cell>
          <cell r="O12">
            <v>10.066759229652966</v>
          </cell>
          <cell r="P12">
            <v>10.066759229652966</v>
          </cell>
          <cell r="T12">
            <v>16.013276099653869</v>
          </cell>
          <cell r="U12">
            <v>16.013276099653869</v>
          </cell>
          <cell r="V12">
            <v>16.013276099653869</v>
          </cell>
        </row>
        <row r="13">
          <cell r="C13">
            <v>0.97834843043426889</v>
          </cell>
          <cell r="D13">
            <v>1.0367023026094961</v>
          </cell>
          <cell r="E13">
            <v>1.1143585819770787</v>
          </cell>
          <cell r="H13">
            <v>27.973128780241961</v>
          </cell>
          <cell r="I13">
            <v>27.973128780241961</v>
          </cell>
          <cell r="J13">
            <v>27.973128780241961</v>
          </cell>
          <cell r="N13">
            <v>11.067023492628541</v>
          </cell>
          <cell r="O13">
            <v>11.067023492628541</v>
          </cell>
          <cell r="P13">
            <v>11.067023492628541</v>
          </cell>
          <cell r="T13">
            <v>18.797843686995922</v>
          </cell>
          <cell r="U13">
            <v>18.797843686995922</v>
          </cell>
          <cell r="V13">
            <v>18.797843686995922</v>
          </cell>
        </row>
        <row r="14">
          <cell r="C14">
            <v>0.99599967755121188</v>
          </cell>
          <cell r="D14">
            <v>1.2017633115179742</v>
          </cell>
          <cell r="E14">
            <v>1.1806286902515699</v>
          </cell>
          <cell r="H14">
            <v>28.477816674017138</v>
          </cell>
          <cell r="I14">
            <v>28.477816674017138</v>
          </cell>
          <cell r="J14">
            <v>28.477816674017138</v>
          </cell>
          <cell r="N14">
            <v>12.829085811491922</v>
          </cell>
          <cell r="O14">
            <v>12.829085811491922</v>
          </cell>
          <cell r="P14">
            <v>12.829085811491922</v>
          </cell>
          <cell r="T14">
            <v>19.915738013482837</v>
          </cell>
          <cell r="U14">
            <v>19.915738013482837</v>
          </cell>
          <cell r="V14">
            <v>19.915738013482837</v>
          </cell>
        </row>
        <row r="15">
          <cell r="C15">
            <v>0.99775823984663536</v>
          </cell>
          <cell r="D15">
            <v>1.2609914232514403</v>
          </cell>
          <cell r="E15">
            <v>1.2947568667954896</v>
          </cell>
          <cell r="H15">
            <v>28.528097829511122</v>
          </cell>
          <cell r="I15">
            <v>28.527897004158245</v>
          </cell>
          <cell r="J15">
            <v>28.513053647933418</v>
          </cell>
          <cell r="N15">
            <v>13.461358839465703</v>
          </cell>
          <cell r="O15">
            <v>13.461360808341782</v>
          </cell>
          <cell r="P15">
            <v>13.461358839465703</v>
          </cell>
          <cell r="T15">
            <v>21.840938445060438</v>
          </cell>
          <cell r="U15">
            <v>21.840938445060438</v>
          </cell>
          <cell r="V15">
            <v>21.840938445060438</v>
          </cell>
        </row>
        <row r="16">
          <cell r="C16">
            <v>0.99253908752237385</v>
          </cell>
          <cell r="D16">
            <v>1.1443240276747486</v>
          </cell>
          <cell r="E16">
            <v>1.5017149940688896</v>
          </cell>
          <cell r="H16">
            <v>28.378870810231842</v>
          </cell>
          <cell r="I16">
            <v>28.449478641633032</v>
          </cell>
          <cell r="J16">
            <v>28.346935641381059</v>
          </cell>
          <cell r="N16">
            <v>12.215908911920412</v>
          </cell>
          <cell r="O16">
            <v>12.257914881552411</v>
          </cell>
          <cell r="P16">
            <v>12.013148153981833</v>
          </cell>
          <cell r="T16">
            <v>25.332064720892181</v>
          </cell>
          <cell r="U16">
            <v>25.377443375125985</v>
          </cell>
          <cell r="V16">
            <v>25.120711788054397</v>
          </cell>
        </row>
        <row r="17">
          <cell r="C17">
            <v>0.9880653513171489</v>
          </cell>
          <cell r="D17">
            <v>1.1353177338778644</v>
          </cell>
          <cell r="E17">
            <v>1.4989231158514602</v>
          </cell>
          <cell r="H17">
            <v>28.25095687373987</v>
          </cell>
          <cell r="I17">
            <v>28.431620936239895</v>
          </cell>
          <cell r="J17">
            <v>28.096020114037266</v>
          </cell>
          <cell r="N17">
            <v>12.119764758694606</v>
          </cell>
          <cell r="O17">
            <v>12.246485556325574</v>
          </cell>
          <cell r="P17">
            <v>11.993558822139665</v>
          </cell>
          <cell r="T17">
            <v>25.284969206779252</v>
          </cell>
          <cell r="U17">
            <v>25.421729303175432</v>
          </cell>
          <cell r="V17">
            <v>25.154785156250014</v>
          </cell>
        </row>
        <row r="18">
          <cell r="C18">
            <v>0.98036632179244187</v>
          </cell>
          <cell r="D18">
            <v>1.0879127803981878</v>
          </cell>
          <cell r="E18">
            <v>1.4661986148759947</v>
          </cell>
          <cell r="H18">
            <v>28.030824722782242</v>
          </cell>
          <cell r="I18">
            <v>28.318556262600772</v>
          </cell>
          <cell r="J18">
            <v>27.747570407006037</v>
          </cell>
          <cell r="N18">
            <v>11.613706527217754</v>
          </cell>
          <cell r="O18">
            <v>11.88364927230338</v>
          </cell>
          <cell r="P18">
            <v>11.462107012348799</v>
          </cell>
          <cell r="T18">
            <v>24.732947564894143</v>
          </cell>
          <cell r="U18">
            <v>25.009186775453625</v>
          </cell>
          <cell r="V18">
            <v>24.581926899571613</v>
          </cell>
        </row>
        <row r="19">
          <cell r="C19">
            <v>0.97162673956798573</v>
          </cell>
          <cell r="D19">
            <v>1.0613414287400473</v>
          </cell>
          <cell r="E19">
            <v>1.4485962428974537</v>
          </cell>
          <cell r="H19">
            <v>27.780940886466681</v>
          </cell>
          <cell r="I19">
            <v>28.193711803805417</v>
          </cell>
          <cell r="J19">
            <v>27.358296055947562</v>
          </cell>
          <cell r="N19">
            <v>11.330051545173884</v>
          </cell>
          <cell r="O19">
            <v>11.538484634891663</v>
          </cell>
          <cell r="P19">
            <v>11.112480901902762</v>
          </cell>
          <cell r="T19">
            <v>24.436017436365933</v>
          </cell>
          <cell r="U19">
            <v>24.645622007308489</v>
          </cell>
          <cell r="V19">
            <v>24.219311129662348</v>
          </cell>
        </row>
        <row r="20">
          <cell r="C20">
            <v>0.95706402859617101</v>
          </cell>
          <cell r="D20">
            <v>1.0242028239233356</v>
          </cell>
          <cell r="E20">
            <v>1.4235695991157189</v>
          </cell>
          <cell r="H20">
            <v>27.364561019405212</v>
          </cell>
          <cell r="I20">
            <v>27.8324289629536</v>
          </cell>
          <cell r="J20">
            <v>26.878931845388077</v>
          </cell>
          <cell r="N20">
            <v>10.933588827809961</v>
          </cell>
          <cell r="O20">
            <v>11.221108713457651</v>
          </cell>
          <cell r="P20">
            <v>10.787214709866426</v>
          </cell>
          <cell r="T20">
            <v>24.013849073840721</v>
          </cell>
          <cell r="U20">
            <v>24.299058483492953</v>
          </cell>
          <cell r="V20">
            <v>23.863773469002012</v>
          </cell>
        </row>
        <row r="21">
          <cell r="C21">
            <v>0.94882423668968108</v>
          </cell>
          <cell r="D21">
            <v>1.0096332551000557</v>
          </cell>
          <cell r="E21">
            <v>1.4139810381074369</v>
          </cell>
          <cell r="H21">
            <v>27.128967285156232</v>
          </cell>
          <cell r="I21">
            <v>27.684341922883096</v>
          </cell>
          <cell r="J21">
            <v>26.673052387852799</v>
          </cell>
          <cell r="N21">
            <v>10.778055498676956</v>
          </cell>
          <cell r="O21">
            <v>11.031950919858891</v>
          </cell>
          <cell r="P21">
            <v>10.50724349483365</v>
          </cell>
          <cell r="T21">
            <v>23.852101972026219</v>
          </cell>
          <cell r="U21">
            <v>24.096459173387146</v>
          </cell>
          <cell r="V21">
            <v>23.576335291708695</v>
          </cell>
        </row>
        <row r="22">
          <cell r="C22">
            <v>0.94489883753349901</v>
          </cell>
          <cell r="D22">
            <v>0.99112389382628219</v>
          </cell>
          <cell r="E22">
            <v>1.4016809003956729</v>
          </cell>
          <cell r="H22">
            <v>27.016731508316489</v>
          </cell>
          <cell r="I22">
            <v>27.552756032636076</v>
          </cell>
          <cell r="J22">
            <v>26.369871077998965</v>
          </cell>
          <cell r="N22">
            <v>10.580464024697601</v>
          </cell>
          <cell r="O22">
            <v>10.851588095388077</v>
          </cell>
          <cell r="P22">
            <v>10.291021531628026</v>
          </cell>
          <cell r="T22">
            <v>23.644613942792361</v>
          </cell>
          <cell r="U22">
            <v>23.900713520665288</v>
          </cell>
          <cell r="V22">
            <v>23.360215710055432</v>
          </cell>
        </row>
        <row r="23">
          <cell r="C23">
            <v>0.93999183036098033</v>
          </cell>
          <cell r="D23">
            <v>0.99527228142511592</v>
          </cell>
          <cell r="E23">
            <v>1.4039600394404752</v>
          </cell>
          <cell r="H23">
            <v>26.876429403981831</v>
          </cell>
          <cell r="I23">
            <v>27.510007796749004</v>
          </cell>
          <cell r="J23">
            <v>26.19296953755045</v>
          </cell>
          <cell r="N23">
            <v>10.624748968308955</v>
          </cell>
          <cell r="O23">
            <v>10.844594647807483</v>
          </cell>
          <cell r="P23">
            <v>10.322372928742441</v>
          </cell>
          <cell r="T23">
            <v>23.683060184601807</v>
          </cell>
          <cell r="U23">
            <v>23.885433073966759</v>
          </cell>
          <cell r="V23">
            <v>23.390296197706629</v>
          </cell>
        </row>
        <row r="24">
          <cell r="C24">
            <v>0.93844026306360273</v>
          </cell>
          <cell r="D24">
            <v>0.99038283696856244</v>
          </cell>
          <cell r="E24">
            <v>1.4002040761864278</v>
          </cell>
          <cell r="H24">
            <v>26.832066689768155</v>
          </cell>
          <cell r="I24">
            <v>27.604226389238914</v>
          </cell>
          <cell r="J24">
            <v>26.175161054057497</v>
          </cell>
          <cell r="N24">
            <v>10.572553080897135</v>
          </cell>
          <cell r="O24">
            <v>10.781618179813471</v>
          </cell>
          <cell r="P24">
            <v>10.400406376008052</v>
          </cell>
          <cell r="T24">
            <v>23.619701754662298</v>
          </cell>
          <cell r="U24">
            <v>23.817776587701573</v>
          </cell>
          <cell r="V24">
            <v>23.467025264616979</v>
          </cell>
        </row>
        <row r="25">
          <cell r="C25">
            <v>0.94175183872924495</v>
          </cell>
          <cell r="D25">
            <v>0.99892896728611136</v>
          </cell>
          <cell r="E25">
            <v>1.4062073146577996</v>
          </cell>
          <cell r="H25">
            <v>26.926751905871999</v>
          </cell>
          <cell r="I25">
            <v>27.67585212953631</v>
          </cell>
          <cell r="J25">
            <v>26.250356366557419</v>
          </cell>
          <cell r="N25">
            <v>10.663784888482891</v>
          </cell>
          <cell r="O25">
            <v>10.809471868699562</v>
          </cell>
          <cell r="P25">
            <v>10.521873228011561</v>
          </cell>
          <cell r="T25">
            <v>23.720968923261111</v>
          </cell>
          <cell r="U25">
            <v>23.846711189516181</v>
          </cell>
          <cell r="V25">
            <v>23.592001638104879</v>
          </cell>
        </row>
        <row r="26">
          <cell r="C26">
            <v>0.94967934776277163</v>
          </cell>
          <cell r="D26">
            <v>1.0208930589058918</v>
          </cell>
          <cell r="E26">
            <v>1.4191055119007527</v>
          </cell>
          <cell r="H26">
            <v>27.153416787424412</v>
          </cell>
          <cell r="I26">
            <v>27.862334220640101</v>
          </cell>
          <cell r="J26">
            <v>26.378705424647226</v>
          </cell>
          <cell r="N26">
            <v>10.898256363407278</v>
          </cell>
          <cell r="O26">
            <v>11.035896547378993</v>
          </cell>
          <cell r="P26">
            <v>10.704244306010633</v>
          </cell>
          <cell r="T26">
            <v>23.938545473160257</v>
          </cell>
          <cell r="U26">
            <v>24.058611469884074</v>
          </cell>
          <cell r="V26">
            <v>23.758123582409286</v>
          </cell>
        </row>
        <row r="27">
          <cell r="C27">
            <v>0.95473846802600237</v>
          </cell>
          <cell r="D27">
            <v>1.0140669624995113</v>
          </cell>
          <cell r="E27">
            <v>1.4153507158198715</v>
          </cell>
          <cell r="H27">
            <v>27.298068138860902</v>
          </cell>
          <cell r="I27">
            <v>28.034118652343743</v>
          </cell>
          <cell r="J27">
            <v>26.430683751260077</v>
          </cell>
          <cell r="N27">
            <v>10.825386293472826</v>
          </cell>
          <cell r="O27">
            <v>10.99895058908769</v>
          </cell>
          <cell r="P27">
            <v>10.614950856854813</v>
          </cell>
          <cell r="T27">
            <v>23.8752067319808</v>
          </cell>
          <cell r="U27">
            <v>24.038637222782242</v>
          </cell>
          <cell r="V27">
            <v>23.683398831275252</v>
          </cell>
        </row>
        <row r="28">
          <cell r="C28">
            <v>0.9515091807910524</v>
          </cell>
          <cell r="D28">
            <v>1.0094419045550331</v>
          </cell>
          <cell r="E28">
            <v>1.4128688387958184</v>
          </cell>
          <cell r="H28">
            <v>27.205735729586682</v>
          </cell>
          <cell r="I28">
            <v>27.932302167338733</v>
          </cell>
          <cell r="J28">
            <v>26.349558184223792</v>
          </cell>
          <cell r="N28">
            <v>10.776012789818529</v>
          </cell>
          <cell r="O28">
            <v>10.952318745274736</v>
          </cell>
          <cell r="P28">
            <v>10.553706015309935</v>
          </cell>
          <cell r="T28">
            <v>23.833340552545341</v>
          </cell>
          <cell r="U28">
            <v>23.989177088583638</v>
          </cell>
          <cell r="V28">
            <v>23.630766837827611</v>
          </cell>
        </row>
        <row r="29">
          <cell r="C29">
            <v>0.95198466331317322</v>
          </cell>
          <cell r="D29">
            <v>1.0191785580225425</v>
          </cell>
          <cell r="E29">
            <v>1.4186741246979246</v>
          </cell>
          <cell r="H29">
            <v>27.219330818422399</v>
          </cell>
          <cell r="I29">
            <v>27.898311491935484</v>
          </cell>
          <cell r="J29">
            <v>26.32184231665827</v>
          </cell>
          <cell r="N29">
            <v>10.879953692036336</v>
          </cell>
          <cell r="O29">
            <v>10.957793205015122</v>
          </cell>
          <cell r="P29">
            <v>10.556627827305908</v>
          </cell>
          <cell r="T29">
            <v>23.931268507434424</v>
          </cell>
          <cell r="U29">
            <v>23.987365722656204</v>
          </cell>
          <cell r="V29">
            <v>23.621314264112929</v>
          </cell>
        </row>
        <row r="30">
          <cell r="C30">
            <v>0.9538099515410966</v>
          </cell>
          <cell r="D30">
            <v>1.0188075685080351</v>
          </cell>
          <cell r="E30">
            <v>1.4169139108435365</v>
          </cell>
          <cell r="H30">
            <v>27.271519814768105</v>
          </cell>
          <cell r="I30">
            <v>27.877100790700592</v>
          </cell>
          <cell r="J30">
            <v>26.346813571068591</v>
          </cell>
          <cell r="N30">
            <v>10.875993297946115</v>
          </cell>
          <cell r="O30">
            <v>10.947976389238917</v>
          </cell>
          <cell r="P30">
            <v>10.545961441532283</v>
          </cell>
          <cell r="T30">
            <v>23.901575888356849</v>
          </cell>
          <cell r="U30">
            <v>23.958070816532231</v>
          </cell>
          <cell r="V30">
            <v>23.652564264112929</v>
          </cell>
        </row>
        <row r="31">
          <cell r="C31">
            <v>0.95387165064896318</v>
          </cell>
          <cell r="D31">
            <v>1.0321782224225122</v>
          </cell>
          <cell r="E31">
            <v>1.4249231698384395</v>
          </cell>
          <cell r="H31">
            <v>27.273283927671329</v>
          </cell>
          <cell r="I31">
            <v>27.915594285534244</v>
          </cell>
          <cell r="J31">
            <v>26.428531769783223</v>
          </cell>
          <cell r="N31">
            <v>11.018727948588696</v>
          </cell>
          <cell r="O31">
            <v>11.165628740864413</v>
          </cell>
          <cell r="P31">
            <v>10.724259899508541</v>
          </cell>
          <cell r="T31">
            <v>24.036682128906222</v>
          </cell>
          <cell r="U31">
            <v>24.156740250126038</v>
          </cell>
          <cell r="V31">
            <v>23.78827298072072</v>
          </cell>
        </row>
        <row r="32">
          <cell r="C32">
            <v>0.95544993586358895</v>
          </cell>
          <cell r="D32">
            <v>1.0472361731669646</v>
          </cell>
          <cell r="E32">
            <v>1.4331805698488234</v>
          </cell>
          <cell r="H32">
            <v>27.318410565776205</v>
          </cell>
          <cell r="I32">
            <v>28.02419551726307</v>
          </cell>
          <cell r="J32">
            <v>26.47372534967236</v>
          </cell>
          <cell r="N32">
            <v>11.179474861391174</v>
          </cell>
          <cell r="O32">
            <v>11.283172607421832</v>
          </cell>
          <cell r="P32">
            <v>10.904430758568568</v>
          </cell>
          <cell r="T32">
            <v>24.175974199848774</v>
          </cell>
          <cell r="U32">
            <v>24.251283707157263</v>
          </cell>
          <cell r="V32">
            <v>23.925247684601807</v>
          </cell>
        </row>
        <row r="33">
          <cell r="C33">
            <v>0.95896685387259828</v>
          </cell>
          <cell r="D33">
            <v>1.0586402045643162</v>
          </cell>
          <cell r="E33">
            <v>1.4405233729649041</v>
          </cell>
          <cell r="H33">
            <v>27.418966970136051</v>
          </cell>
          <cell r="I33">
            <v>28.103497905115976</v>
          </cell>
          <cell r="J33">
            <v>26.536997149067563</v>
          </cell>
          <cell r="N33">
            <v>11.301215387159742</v>
          </cell>
          <cell r="O33">
            <v>11.410045992943587</v>
          </cell>
          <cell r="P33">
            <v>10.960551600302452</v>
          </cell>
          <cell r="T33">
            <v>24.299838158392156</v>
          </cell>
          <cell r="U33">
            <v>24.380886939264101</v>
          </cell>
          <cell r="V33">
            <v>23.986410817792308</v>
          </cell>
        </row>
        <row r="34">
          <cell r="C34">
            <v>0.96063080168787762</v>
          </cell>
          <cell r="D34">
            <v>1.0611098715262941</v>
          </cell>
          <cell r="E34">
            <v>1.4400185705698223</v>
          </cell>
          <cell r="H34">
            <v>27.46654288999494</v>
          </cell>
          <cell r="I34">
            <v>28.244567871093778</v>
          </cell>
          <cell r="J34">
            <v>26.598128780241961</v>
          </cell>
          <cell r="N34">
            <v>11.327579621345755</v>
          </cell>
          <cell r="O34">
            <v>11.5158238564768</v>
          </cell>
          <cell r="P34">
            <v>11.127099806262606</v>
          </cell>
          <cell r="T34">
            <v>24.291322769657292</v>
          </cell>
          <cell r="U34">
            <v>24.462908344884024</v>
          </cell>
          <cell r="V34">
            <v>24.129455566406296</v>
          </cell>
        </row>
        <row r="35">
          <cell r="C35">
            <v>0.95906780352899612</v>
          </cell>
          <cell r="D35">
            <v>1.0653547182432461</v>
          </cell>
          <cell r="E35">
            <v>1.4418688901927641</v>
          </cell>
          <cell r="H35">
            <v>27.421853342363871</v>
          </cell>
          <cell r="I35">
            <v>28.453715662802374</v>
          </cell>
          <cell r="J35">
            <v>26.635923324092698</v>
          </cell>
          <cell r="N35">
            <v>11.372894287109368</v>
          </cell>
          <cell r="O35">
            <v>11.768672820060491</v>
          </cell>
          <cell r="P35">
            <v>11.222701534148232</v>
          </cell>
          <cell r="T35">
            <v>24.322535361013056</v>
          </cell>
          <cell r="U35">
            <v>24.702672158518194</v>
          </cell>
          <cell r="V35">
            <v>24.209681357106891</v>
          </cell>
        </row>
        <row r="36">
          <cell r="C36">
            <v>0.95923492823300771</v>
          </cell>
          <cell r="D36">
            <v>1.0749583946091059</v>
          </cell>
          <cell r="E36">
            <v>1.4474234672984272</v>
          </cell>
          <cell r="H36">
            <v>27.426631804435509</v>
          </cell>
          <cell r="I36">
            <v>28.666657478578582</v>
          </cell>
          <cell r="J36">
            <v>26.691114856350762</v>
          </cell>
          <cell r="N36">
            <v>11.475415629725315</v>
          </cell>
          <cell r="O36">
            <v>11.884015483240878</v>
          </cell>
          <cell r="P36">
            <v>11.321459370274685</v>
          </cell>
          <cell r="T36">
            <v>24.416234170236901</v>
          </cell>
          <cell r="U36">
            <v>24.799570391255017</v>
          </cell>
          <cell r="V36">
            <v>24.301669213079638</v>
          </cell>
        </row>
        <row r="37">
          <cell r="C37">
            <v>0.96054011226258751</v>
          </cell>
          <cell r="D37">
            <v>1.0885567326178798</v>
          </cell>
          <cell r="E37">
            <v>1.4553010691600006</v>
          </cell>
          <cell r="H37">
            <v>27.463949880292333</v>
          </cell>
          <cell r="I37">
            <v>28.781805223034322</v>
          </cell>
          <cell r="J37">
            <v>26.70526123046875</v>
          </cell>
          <cell r="N37">
            <v>11.620580857799949</v>
          </cell>
          <cell r="O37">
            <v>12.073534565587199</v>
          </cell>
          <cell r="P37">
            <v>11.370471585181418</v>
          </cell>
          <cell r="T37">
            <v>24.549119518649185</v>
          </cell>
          <cell r="U37">
            <v>24.972215221774245</v>
          </cell>
          <cell r="V37">
            <v>24.341552734375018</v>
          </cell>
        </row>
        <row r="38">
          <cell r="C38">
            <v>0.96529135673198829</v>
          </cell>
          <cell r="D38">
            <v>1.0995298333661467</v>
          </cell>
          <cell r="E38">
            <v>1.4606274639113519</v>
          </cell>
          <cell r="H38">
            <v>27.599798387096772</v>
          </cell>
          <cell r="I38">
            <v>28.90771681262596</v>
          </cell>
          <cell r="J38">
            <v>26.666881930443562</v>
          </cell>
          <cell r="N38">
            <v>11.737721104775742</v>
          </cell>
          <cell r="O38">
            <v>12.243233957598246</v>
          </cell>
          <cell r="P38">
            <v>11.308612454322063</v>
          </cell>
          <cell r="T38">
            <v>24.638969175277214</v>
          </cell>
          <cell r="U38">
            <v>25.109355311239948</v>
          </cell>
          <cell r="V38">
            <v>24.259415165070553</v>
          </cell>
        </row>
        <row r="39">
          <cell r="C39">
            <v>0.96603753031775219</v>
          </cell>
          <cell r="D39">
            <v>1.1048701273718982</v>
          </cell>
          <cell r="E39">
            <v>1.4630801616062095</v>
          </cell>
          <cell r="H39">
            <v>27.621133127520203</v>
          </cell>
          <cell r="I39">
            <v>28.954412644909315</v>
          </cell>
          <cell r="J39">
            <v>26.530232091103795</v>
          </cell>
          <cell r="N39">
            <v>11.794729909589265</v>
          </cell>
          <cell r="O39">
            <v>12.209110383064568</v>
          </cell>
          <cell r="P39">
            <v>11.355481547694039</v>
          </cell>
          <cell r="T39">
            <v>24.680343135710658</v>
          </cell>
          <cell r="U39">
            <v>25.045981130292333</v>
          </cell>
          <cell r="V39">
            <v>24.296772618447587</v>
          </cell>
        </row>
        <row r="40">
          <cell r="C40">
            <v>0.96745417623787133</v>
          </cell>
          <cell r="D40">
            <v>1.113825937328309</v>
          </cell>
          <cell r="E40">
            <v>1.4675965055504734</v>
          </cell>
        </row>
        <row r="41">
          <cell r="C41">
            <v>0.96887289959866962</v>
          </cell>
          <cell r="D41">
            <v>1.1228543409135892</v>
          </cell>
          <cell r="E41">
            <v>1.47212679087892</v>
          </cell>
        </row>
        <row r="42">
          <cell r="C42">
            <v>0.97029370344661026</v>
          </cell>
          <cell r="D42">
            <v>1.1319559265541321</v>
          </cell>
          <cell r="E42">
            <v>1.4766710606268438</v>
          </cell>
        </row>
        <row r="43">
          <cell r="C43">
            <v>0.97171659083262396</v>
          </cell>
          <cell r="D43">
            <v>1.1411312874459734</v>
          </cell>
          <cell r="E43">
            <v>1.4812293579623843</v>
          </cell>
        </row>
        <row r="44">
          <cell r="C44">
            <v>0.97314156481211556</v>
          </cell>
          <cell r="D44">
            <v>1.1503810215934516</v>
          </cell>
          <cell r="E44">
            <v>1.4858017261869354</v>
          </cell>
        </row>
        <row r="45">
          <cell r="C45">
            <v>0.9745686284449705</v>
          </cell>
          <cell r="D45">
            <v>1.1597057318481843</v>
          </cell>
          <cell r="E45">
            <v>1.4903882087355569</v>
          </cell>
        </row>
        <row r="46">
          <cell r="C46">
            <v>0.97599778479556132</v>
          </cell>
          <cell r="D46">
            <v>1.1691060259483583</v>
          </cell>
          <cell r="E46">
            <v>1.4949888491773873</v>
          </cell>
        </row>
        <row r="47">
          <cell r="C47">
            <v>0.9774290369327544</v>
          </cell>
          <cell r="D47">
            <v>1.1785825165583392</v>
          </cell>
          <cell r="E47">
            <v>1.4996036912160573</v>
          </cell>
        </row>
        <row r="48">
          <cell r="C48">
            <v>0.97886238792991631</v>
          </cell>
          <cell r="D48">
            <v>1.1881358213086015</v>
          </cell>
          <cell r="E48">
            <v>1.5042327786901053</v>
          </cell>
        </row>
        <row r="49">
          <cell r="C49">
            <v>0.98029784086492078</v>
          </cell>
          <cell r="D49">
            <v>1.197766562835983</v>
          </cell>
          <cell r="E49">
            <v>1.5088761555733938</v>
          </cell>
        </row>
        <row r="50">
          <cell r="C50">
            <v>0.98173539882015481</v>
          </cell>
          <cell r="D50">
            <v>1.2074753688242652</v>
          </cell>
          <cell r="E50">
            <v>1.5135338659755271</v>
          </cell>
        </row>
        <row r="51">
          <cell r="C51">
            <v>0.98317506488252582</v>
          </cell>
          <cell r="D51">
            <v>1.2172628720450824</v>
          </cell>
          <cell r="E51">
            <v>1.5182059541422701</v>
          </cell>
        </row>
        <row r="52">
          <cell r="C52">
            <v>0.9846168421434679</v>
          </cell>
          <cell r="D52">
            <v>1.2271297103991627</v>
          </cell>
          <cell r="E52">
            <v>1.5228924644559692</v>
          </cell>
        </row>
        <row r="53">
          <cell r="C53">
            <v>0.98606073369894853</v>
          </cell>
          <cell r="D53">
            <v>1.2370765269579032</v>
          </cell>
          <cell r="E53">
            <v>1.5275934414359729</v>
          </cell>
        </row>
        <row r="54">
          <cell r="C54">
            <v>0.98750674264947536</v>
          </cell>
          <cell r="D54">
            <v>1.2471039700052817</v>
          </cell>
          <cell r="E54">
            <v>1.5323089297390557</v>
          </cell>
        </row>
        <row r="55">
          <cell r="C55">
            <v>0.9889548721001028</v>
          </cell>
          <cell r="D55">
            <v>1.25721269308011</v>
          </cell>
          <cell r="E55">
            <v>1.537038974159842</v>
          </cell>
        </row>
        <row r="56">
          <cell r="C56">
            <v>0.99040512516043866</v>
          </cell>
          <cell r="D56">
            <v>1.2674033550186266</v>
          </cell>
          <cell r="E56">
            <v>1.5417836196312313</v>
          </cell>
        </row>
        <row r="57">
          <cell r="C57">
            <v>0.99185750494465075</v>
          </cell>
          <cell r="D57">
            <v>1.2776766199974376</v>
          </cell>
          <cell r="E57">
            <v>1.5465429112248255</v>
          </cell>
        </row>
        <row r="58">
          <cell r="C58">
            <v>0.99331201457147367</v>
          </cell>
          <cell r="D58">
            <v>1.288033157576804</v>
          </cell>
          <cell r="E58">
            <v>1.5513168941513567</v>
          </cell>
        </row>
        <row r="59">
          <cell r="C59">
            <v>0.99476865716421559</v>
          </cell>
          <cell r="D59">
            <v>1.29847364274428</v>
          </cell>
          <cell r="E59">
            <v>1.5561056137611169</v>
          </cell>
        </row>
        <row r="60">
          <cell r="C60">
            <v>0.99622743585076479</v>
          </cell>
          <cell r="D60">
            <v>1.3089987559587057</v>
          </cell>
          <cell r="E60">
            <v>1.5609091155443886</v>
          </cell>
        </row>
        <row r="61">
          <cell r="C61">
            <v>0.99768835376359633</v>
          </cell>
          <cell r="D61">
            <v>1.3196091831945562</v>
          </cell>
          <cell r="E61">
            <v>1.5657274451318774</v>
          </cell>
        </row>
        <row r="62">
          <cell r="C62">
            <v>0.99915141403977914</v>
          </cell>
          <cell r="D62">
            <v>1.3303056159866493</v>
          </cell>
          <cell r="E62">
            <v>1.5705606482951451</v>
          </cell>
        </row>
        <row r="63">
          <cell r="C63">
            <v>1.0006166198209823</v>
          </cell>
          <cell r="D63">
            <v>1.3410887514752172</v>
          </cell>
          <cell r="E63">
            <v>1.5754087709470439</v>
          </cell>
        </row>
        <row r="64">
          <cell r="C64">
            <v>1.0020839742534819</v>
          </cell>
          <cell r="D64">
            <v>1.3519592924513419</v>
          </cell>
          <cell r="E64">
            <v>1.5802718591421541</v>
          </cell>
        </row>
        <row r="65">
          <cell r="C65">
            <v>1.0035534804881683</v>
          </cell>
          <cell r="D65">
            <v>1.36291794740276</v>
          </cell>
          <cell r="E65">
            <v>1.5851499590772198</v>
          </cell>
        </row>
        <row r="66">
          <cell r="C66">
            <v>1.0050251416805522</v>
          </cell>
          <cell r="D66">
            <v>1.3739654305600379</v>
          </cell>
          <cell r="E66">
            <v>1.5900431170915894</v>
          </cell>
        </row>
        <row r="67">
          <cell r="C67">
            <v>1.0064989609907717</v>
          </cell>
          <cell r="D67">
            <v>1.3851024619431229</v>
          </cell>
          <cell r="E67">
            <v>1.5949513796676544</v>
          </cell>
        </row>
        <row r="68">
          <cell r="C68">
            <v>1.007974941583599</v>
          </cell>
          <cell r="D68">
            <v>1.3963297674082691</v>
          </cell>
          <cell r="E68">
            <v>1.5998747934312922</v>
          </cell>
        </row>
        <row r="69">
          <cell r="C69">
            <v>1.0094530866284475</v>
          </cell>
          <cell r="D69">
            <v>1.4076480786953462</v>
          </cell>
          <cell r="E69">
            <v>1.6048134051523077</v>
          </cell>
        </row>
        <row r="70">
          <cell r="C70">
            <v>1.0109333992993781</v>
          </cell>
          <cell r="D70">
            <v>1.4190581334755303</v>
          </cell>
          <cell r="E70">
            <v>1.6097672617448791</v>
          </cell>
        </row>
        <row r="71">
          <cell r="C71">
            <v>1.0124158827751066</v>
          </cell>
          <cell r="D71">
            <v>1.4305606753993814</v>
          </cell>
          <cell r="E71">
            <v>1.6147364102680017</v>
          </cell>
        </row>
        <row r="72">
          <cell r="C72">
            <v>1.0139005402390102</v>
          </cell>
          <cell r="D72">
            <v>1.4421564541453109</v>
          </cell>
          <cell r="E72">
            <v>1.6197208979259372</v>
          </cell>
        </row>
        <row r="73">
          <cell r="C73">
            <v>1.0153873748791342</v>
          </cell>
          <cell r="D73">
            <v>1.4538462254684423</v>
          </cell>
          <cell r="E73">
            <v>1.6247207720686598</v>
          </cell>
        </row>
        <row r="74">
          <cell r="C74">
            <v>1.016876389888199</v>
          </cell>
          <cell r="D74">
            <v>1.4656307512498674</v>
          </cell>
          <cell r="E74">
            <v>1.629736080192308</v>
          </cell>
        </row>
        <row r="75">
          <cell r="C75">
            <v>1.0183675884636072</v>
          </cell>
          <cell r="D75">
            <v>1.4775107995463015</v>
          </cell>
          <cell r="E75">
            <v>1.6347668699396343</v>
          </cell>
        </row>
        <row r="76">
          <cell r="C76">
            <v>1.01986097380745</v>
          </cell>
          <cell r="D76">
            <v>1.4894871446401419</v>
          </cell>
          <cell r="E76">
            <v>1.6398131891004584</v>
          </cell>
        </row>
        <row r="77">
          <cell r="C77">
            <v>1.0213565491265144</v>
          </cell>
          <cell r="D77">
            <v>1.5015605670899317</v>
          </cell>
          <cell r="E77">
            <v>1.6448750856121215</v>
          </cell>
        </row>
        <row r="78">
          <cell r="C78">
            <v>1.02285431763229</v>
          </cell>
          <cell r="D78">
            <v>1.513731853781233</v>
          </cell>
          <cell r="E78">
            <v>1.6499526075599409</v>
          </cell>
        </row>
        <row r="79">
          <cell r="C79">
            <v>1.0243542825409757</v>
          </cell>
          <cell r="D79">
            <v>1.5260017979779115</v>
          </cell>
          <cell r="E79">
            <v>1.6550458031776676</v>
          </cell>
        </row>
        <row r="80">
          <cell r="C80">
            <v>1.0258564470734872</v>
          </cell>
          <cell r="D80">
            <v>1.5383711993738378</v>
          </cell>
          <cell r="E80">
            <v>1.6601547208479439</v>
          </cell>
        </row>
        <row r="81">
          <cell r="C81">
            <v>1.0273608144554631</v>
          </cell>
          <cell r="D81">
            <v>1.5508408641450082</v>
          </cell>
          <cell r="E81">
            <v>1.6652794091027634</v>
          </cell>
        </row>
        <row r="82">
          <cell r="C82">
            <v>1.0288673879172725</v>
          </cell>
          <cell r="D82">
            <v>1.5634116050020859</v>
          </cell>
          <cell r="E82">
            <v>1.6704199166239315</v>
          </cell>
        </row>
        <row r="83">
          <cell r="C83">
            <v>1.0303761706940215</v>
          </cell>
          <cell r="D83">
            <v>1.5760842412433704</v>
          </cell>
          <cell r="E83">
            <v>1.6755762922435284</v>
          </cell>
        </row>
        <row r="84">
          <cell r="C84">
            <v>1.0318871660255606</v>
          </cell>
          <cell r="D84">
            <v>1.5888595988081953</v>
          </cell>
          <cell r="E84">
            <v>1.6807485849443728</v>
          </cell>
        </row>
        <row r="85">
          <cell r="C85">
            <v>1.0334003771564912</v>
          </cell>
          <cell r="D85">
            <v>1.601738510330758</v>
          </cell>
          <cell r="E85">
            <v>1.6859368438604874</v>
          </cell>
        </row>
        <row r="86">
          <cell r="C86">
            <v>1.0349158073361726</v>
          </cell>
          <cell r="D86">
            <v>1.6147218151943878</v>
          </cell>
          <cell r="E86">
            <v>1.6911411182775649</v>
          </cell>
        </row>
        <row r="87">
          <cell r="C87">
            <v>1.0364334598187293</v>
          </cell>
          <cell r="D87">
            <v>1.6278103595862519</v>
          </cell>
          <cell r="E87">
            <v>1.6963614576334369</v>
          </cell>
        </row>
        <row r="88">
          <cell r="C88">
            <v>1.0379533378630577</v>
          </cell>
          <cell r="D88">
            <v>1.641004996552506</v>
          </cell>
          <cell r="E88">
            <v>1.7015979115185436</v>
          </cell>
        </row>
        <row r="89">
          <cell r="C89">
            <v>1.0394754447328334</v>
          </cell>
          <cell r="D89">
            <v>1.6543065860538917</v>
          </cell>
          <cell r="E89">
            <v>1.7068505296764045</v>
          </cell>
        </row>
        <row r="90">
          <cell r="C90">
            <v>1.0409997836965179</v>
          </cell>
          <cell r="D90">
            <v>1.6677159950217844</v>
          </cell>
          <cell r="E90">
            <v>1.7121193620040911</v>
          </cell>
        </row>
        <row r="91">
          <cell r="C91">
            <v>1.0425263580273656</v>
          </cell>
          <cell r="D91">
            <v>1.6812340974146951</v>
          </cell>
          <cell r="E91">
            <v>1.7174044585527006</v>
          </cell>
        </row>
        <row r="92">
          <cell r="C92">
            <v>1.0440551710034311</v>
          </cell>
          <cell r="D92">
            <v>1.6948617742752314</v>
          </cell>
          <cell r="E92">
            <v>1.7227058695278321</v>
          </cell>
        </row>
      </sheetData>
      <sheetData sheetId="18">
        <row r="4">
          <cell r="L4">
            <v>3.2325167195356407E-2</v>
          </cell>
        </row>
        <row r="8">
          <cell r="D8">
            <v>4.0142495589450385E-2</v>
          </cell>
        </row>
        <row r="23">
          <cell r="L23">
            <v>4.0142495589450385E-2</v>
          </cell>
        </row>
      </sheetData>
      <sheetData sheetId="19">
        <row r="4">
          <cell r="D4">
            <v>20</v>
          </cell>
        </row>
        <row r="11">
          <cell r="C11">
            <v>20</v>
          </cell>
          <cell r="D11">
            <v>10</v>
          </cell>
          <cell r="E11">
            <v>30</v>
          </cell>
        </row>
      </sheetData>
      <sheetData sheetId="20">
        <row r="4">
          <cell r="H4">
            <v>1</v>
          </cell>
        </row>
        <row r="5">
          <cell r="C5" t="str">
            <v>AEO 2007 - Reference Case</v>
          </cell>
        </row>
        <row r="6">
          <cell r="C6" t="str">
            <v>AEO 2007 - High Economic Case</v>
          </cell>
        </row>
        <row r="7">
          <cell r="C7" t="str">
            <v>AEO 2007 - Low Economic Case</v>
          </cell>
        </row>
        <row r="10">
          <cell r="H10">
            <v>2015</v>
          </cell>
        </row>
        <row r="11">
          <cell r="C11">
            <v>2011</v>
          </cell>
        </row>
        <row r="12">
          <cell r="C12">
            <v>2012</v>
          </cell>
        </row>
        <row r="13">
          <cell r="C13">
            <v>2013</v>
          </cell>
        </row>
        <row r="14">
          <cell r="C14">
            <v>2014</v>
          </cell>
        </row>
        <row r="15">
          <cell r="C15">
            <v>2015</v>
          </cell>
        </row>
        <row r="18">
          <cell r="H18" t="str">
            <v>10000</v>
          </cell>
        </row>
        <row r="19">
          <cell r="C19">
            <v>1000</v>
          </cell>
        </row>
        <row r="20">
          <cell r="C20">
            <v>2000</v>
          </cell>
        </row>
        <row r="21">
          <cell r="C21">
            <v>3000</v>
          </cell>
        </row>
        <row r="22">
          <cell r="C22">
            <v>5000</v>
          </cell>
        </row>
        <row r="23">
          <cell r="C23">
            <v>10000</v>
          </cell>
        </row>
        <row r="26">
          <cell r="H26">
            <v>1</v>
          </cell>
        </row>
        <row r="27">
          <cell r="C27" t="str">
            <v>Average</v>
          </cell>
        </row>
        <row r="28">
          <cell r="C28" t="str">
            <v>High</v>
          </cell>
        </row>
        <row r="29">
          <cell r="C29" t="str">
            <v>Low</v>
          </cell>
        </row>
        <row r="32">
          <cell r="C32" t="str">
            <v>none</v>
          </cell>
        </row>
        <row r="33">
          <cell r="C33" t="str">
            <v>15%</v>
          </cell>
        </row>
      </sheetData>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Name val="Engineering"/>
      <sheetName val="Bldg Records with Annual Bills"/>
      <sheetName val="Installation Cost by State"/>
      <sheetName val="Energy Price"/>
      <sheetName val="Discount Rate"/>
      <sheetName val="Lifetime"/>
      <sheetName val="Labels"/>
    </sheetNames>
    <sheetDataSet>
      <sheetData sheetId="0"/>
      <sheetData sheetId="1"/>
      <sheetData sheetId="2">
        <row r="8">
          <cell r="C8" t="str">
            <v>EER=9.5</v>
          </cell>
          <cell r="R8">
            <v>4855.1202437420516</v>
          </cell>
          <cell r="T8">
            <v>1584.83678112655</v>
          </cell>
        </row>
      </sheetData>
      <sheetData sheetId="3"/>
      <sheetData sheetId="4"/>
      <sheetData sheetId="5"/>
      <sheetData sheetId="6"/>
      <sheetData sheetId="7"/>
      <sheetData sheetId="8">
        <row r="21">
          <cell r="F21">
            <v>0</v>
          </cell>
        </row>
        <row r="25">
          <cell r="C25">
            <v>0</v>
          </cell>
        </row>
        <row r="26">
          <cell r="F2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_descr"/>
      <sheetName val="contactlog"/>
      <sheetName val="measurecost"/>
    </sheetNames>
    <sheetDataSet>
      <sheetData sheetId="0" refreshError="1"/>
      <sheetData sheetId="1" refreshError="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W Interview Guide"/>
      <sheetName val="Contact List"/>
      <sheetName val="Solar Hot Water Data"/>
      <sheetName val="Notes"/>
    </sheetNames>
    <sheetDataSet>
      <sheetData sheetId="0"/>
      <sheetData sheetId="1">
        <row r="1">
          <cell r="A1" t="str">
            <v>Business Name</v>
          </cell>
          <cell r="B1" t="str">
            <v>Location</v>
          </cell>
          <cell r="C1" t="str">
            <v>Contact Name</v>
          </cell>
          <cell r="D1" t="str">
            <v>Phone Number</v>
          </cell>
          <cell r="E1" t="str">
            <v>Date Called</v>
          </cell>
          <cell r="F1" t="str">
            <v xml:space="preserve">Status </v>
          </cell>
          <cell r="G1" t="str">
            <v>Comments</v>
          </cell>
          <cell r="H1" t="str">
            <v>Email</v>
          </cell>
        </row>
        <row r="5">
          <cell r="A5" t="str">
            <v>To be populated</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_Unitary_AC"/>
      <sheetName val="PPI_AC"/>
    </sheet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pexsupply.com/pex/control/category/~category_id=1813/~refine=211201+100224" TargetMode="External"/><Relationship Id="rId13" Type="http://schemas.openxmlformats.org/officeDocument/2006/relationships/hyperlink" Target="http://www.pexsupply.com/pex/control/category/~category_id=1813/~refine=211201+100224" TargetMode="External"/><Relationship Id="rId18" Type="http://schemas.openxmlformats.org/officeDocument/2006/relationships/hyperlink" Target="http://www.pexsupply.com/pex/control/category/~category_id=1813/~refine=211201+100224" TargetMode="External"/><Relationship Id="rId3" Type="http://schemas.openxmlformats.org/officeDocument/2006/relationships/hyperlink" Target="http://www.drillspot.com/products/1415161/Rinnai_R94LSe-NG_Input_-BTU-_199" TargetMode="External"/><Relationship Id="rId21" Type="http://schemas.openxmlformats.org/officeDocument/2006/relationships/vmlDrawing" Target="../drawings/vmlDrawing1.vml"/><Relationship Id="rId7" Type="http://schemas.openxmlformats.org/officeDocument/2006/relationships/hyperlink" Target="http://www.pexsupply.com/pex/control/category/~category_id=1813/~refine=211201+100224" TargetMode="External"/><Relationship Id="rId12" Type="http://schemas.openxmlformats.org/officeDocument/2006/relationships/hyperlink" Target="http://bradfordwhite.com/energyfactor_natural.asp" TargetMode="External"/><Relationship Id="rId17" Type="http://schemas.openxmlformats.org/officeDocument/2006/relationships/hyperlink" Target="http://www.pexsupply.com/pex/control/category/~category_id=1813/~refine=211201+100224" TargetMode="External"/><Relationship Id="rId2" Type="http://schemas.openxmlformats.org/officeDocument/2006/relationships/hyperlink" Target="http://www.drillspot.com/products/1415157/Rinnai_R94LSi-NG_Input_-BTU-_199" TargetMode="External"/><Relationship Id="rId16" Type="http://schemas.openxmlformats.org/officeDocument/2006/relationships/hyperlink" Target="http://www.pexsupply.com/pex/control/category/~category_id=1813/~refine=211201+100224" TargetMode="External"/><Relationship Id="rId20" Type="http://schemas.openxmlformats.org/officeDocument/2006/relationships/drawing" Target="../drawings/drawing10.xml"/><Relationship Id="rId1" Type="http://schemas.openxmlformats.org/officeDocument/2006/relationships/hyperlink" Target="http://www.drillspot.com/products/1415155/Rinnai_R75LSi-NG_Input_-BTU-_180" TargetMode="External"/><Relationship Id="rId6" Type="http://schemas.openxmlformats.org/officeDocument/2006/relationships/hyperlink" Target="http://www.pexsupply.com/pex/control/category/~category_id=1813/~refine=211201+100224" TargetMode="External"/><Relationship Id="rId11" Type="http://schemas.openxmlformats.org/officeDocument/2006/relationships/hyperlink" Target="http://www.pexsupply.com/pex/control/category/~category_id=1813/~refine=211201+100224" TargetMode="External"/><Relationship Id="rId5" Type="http://schemas.openxmlformats.org/officeDocument/2006/relationships/hyperlink" Target="http://www.pexsupply.com/pex/control/category/~category_id=1813/~refine=211201+100224" TargetMode="External"/><Relationship Id="rId15" Type="http://schemas.openxmlformats.org/officeDocument/2006/relationships/hyperlink" Target="http://www.pexsupply.com/pex/control/category/~category_id=1813/~refine=211201+100224" TargetMode="External"/><Relationship Id="rId10" Type="http://schemas.openxmlformats.org/officeDocument/2006/relationships/hyperlink" Target="http://www.pexsupply.com/pex/control/category/~category_id=1813/~refine=211201+100224" TargetMode="External"/><Relationship Id="rId19" Type="http://schemas.openxmlformats.org/officeDocument/2006/relationships/hyperlink" Target="http://www.pexsupply.com/pex/control/category/~category_id=1813/~refine=211201+100224" TargetMode="External"/><Relationship Id="rId4" Type="http://schemas.openxmlformats.org/officeDocument/2006/relationships/hyperlink" Target="http://www.drillspot.com/products/1415159/Rinnai_RC98HPi-NG_Tankless_Water_Heater" TargetMode="External"/><Relationship Id="rId9" Type="http://schemas.openxmlformats.org/officeDocument/2006/relationships/hyperlink" Target="http://www.pexsupply.com/pex/control/category/~category_id=1813/~refine=211201+100224" TargetMode="External"/><Relationship Id="rId14" Type="http://schemas.openxmlformats.org/officeDocument/2006/relationships/hyperlink" Target="http://www.pexsupply.com/pex/control/category/~category_id=1813/~refine=211201+100224" TargetMode="External"/><Relationship Id="rId22"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regulations.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AL50"/>
  <sheetViews>
    <sheetView tabSelected="1" workbookViewId="0">
      <selection activeCell="M1" sqref="M1"/>
    </sheetView>
  </sheetViews>
  <sheetFormatPr defaultColWidth="8.85546875" defaultRowHeight="15" x14ac:dyDescent="0.25"/>
  <cols>
    <col min="13" max="13" width="9.140625" customWidth="1"/>
    <col min="14" max="14" width="8.85546875" style="15"/>
    <col min="16" max="23" width="8.85546875" style="15"/>
    <col min="25" max="26" width="8.85546875" style="15"/>
    <col min="27" max="27" width="8.85546875" style="495" customWidth="1"/>
    <col min="28" max="30" width="8.85546875" style="495"/>
    <col min="31" max="38" width="8.85546875" style="15"/>
  </cols>
  <sheetData>
    <row r="1" spans="27:38" ht="22.5" x14ac:dyDescent="0.4">
      <c r="AA1" s="489" t="s">
        <v>131</v>
      </c>
      <c r="AB1" s="496"/>
      <c r="AC1" s="496"/>
      <c r="AD1" s="496"/>
      <c r="AE1" s="484"/>
      <c r="AF1" s="484"/>
      <c r="AG1" s="484"/>
      <c r="AH1" s="484"/>
      <c r="AI1" s="484"/>
      <c r="AJ1" s="484"/>
      <c r="AK1" s="484"/>
      <c r="AL1" s="485"/>
    </row>
    <row r="2" spans="27:38" ht="15.75" x14ac:dyDescent="0.3">
      <c r="AA2" s="490" t="s">
        <v>170</v>
      </c>
      <c r="AB2" s="496"/>
      <c r="AC2" s="496"/>
      <c r="AD2" s="496"/>
      <c r="AE2" s="484"/>
      <c r="AF2" s="484"/>
      <c r="AG2" s="484"/>
      <c r="AH2" s="484"/>
      <c r="AI2" s="484"/>
      <c r="AJ2" s="484"/>
      <c r="AK2" s="484"/>
      <c r="AL2" s="485"/>
    </row>
    <row r="3" spans="27:38" x14ac:dyDescent="0.25">
      <c r="AA3" s="505" t="s">
        <v>132</v>
      </c>
      <c r="AB3" s="506"/>
      <c r="AC3" s="506"/>
      <c r="AD3" s="506"/>
      <c r="AE3" s="484"/>
      <c r="AF3" s="484"/>
      <c r="AG3" s="484"/>
      <c r="AH3" s="484"/>
      <c r="AI3" s="484"/>
      <c r="AJ3" s="484"/>
      <c r="AK3" s="484"/>
      <c r="AL3" s="485"/>
    </row>
    <row r="4" spans="27:38" x14ac:dyDescent="0.25">
      <c r="AA4" s="505" t="s">
        <v>133</v>
      </c>
      <c r="AB4" s="506"/>
      <c r="AC4" s="506"/>
      <c r="AD4" s="506"/>
      <c r="AE4" s="484"/>
      <c r="AF4" s="484"/>
      <c r="AG4" s="484"/>
      <c r="AH4" s="484"/>
      <c r="AI4" s="484"/>
      <c r="AJ4" s="484"/>
      <c r="AK4" s="484"/>
      <c r="AL4" s="485"/>
    </row>
    <row r="5" spans="27:38" ht="15.75" x14ac:dyDescent="0.3">
      <c r="AA5" s="491"/>
      <c r="AB5" s="496"/>
      <c r="AC5" s="496"/>
      <c r="AD5" s="496"/>
      <c r="AE5" s="484"/>
      <c r="AF5" s="484"/>
      <c r="AG5" s="484"/>
      <c r="AH5" s="484"/>
      <c r="AI5" s="484"/>
      <c r="AJ5" s="484"/>
      <c r="AK5" s="484"/>
      <c r="AL5" s="485"/>
    </row>
    <row r="6" spans="27:38" ht="15.75" x14ac:dyDescent="0.3">
      <c r="AA6" s="490" t="s">
        <v>171</v>
      </c>
      <c r="AB6" s="496"/>
      <c r="AC6" s="496"/>
      <c r="AD6" s="496"/>
      <c r="AE6" s="484"/>
      <c r="AF6" s="484"/>
      <c r="AG6" s="484"/>
      <c r="AH6" s="484"/>
      <c r="AI6" s="484"/>
      <c r="AJ6" s="484"/>
      <c r="AK6" s="484"/>
      <c r="AL6" s="485"/>
    </row>
    <row r="7" spans="27:38" ht="15.75" x14ac:dyDescent="0.3">
      <c r="AA7" s="503" t="s">
        <v>162</v>
      </c>
      <c r="AB7" s="504"/>
      <c r="AC7" s="504"/>
      <c r="AD7" s="504"/>
      <c r="AE7" s="484"/>
      <c r="AF7" s="484"/>
      <c r="AG7" s="484"/>
      <c r="AH7" s="484"/>
      <c r="AI7" s="484"/>
      <c r="AJ7" s="484"/>
      <c r="AK7" s="484"/>
      <c r="AL7" s="485"/>
    </row>
    <row r="8" spans="27:38" ht="15.75" x14ac:dyDescent="0.3">
      <c r="AA8" s="503" t="s">
        <v>163</v>
      </c>
      <c r="AB8" s="504"/>
      <c r="AC8" s="504"/>
      <c r="AD8" s="504"/>
      <c r="AE8" s="484"/>
      <c r="AF8" s="484"/>
      <c r="AG8" s="484"/>
      <c r="AH8" s="484"/>
      <c r="AI8" s="484"/>
      <c r="AJ8" s="484"/>
      <c r="AK8" s="484"/>
      <c r="AL8" s="485"/>
    </row>
    <row r="9" spans="27:38" ht="15.75" x14ac:dyDescent="0.3">
      <c r="AA9" s="491"/>
      <c r="AB9" s="496"/>
      <c r="AC9" s="496"/>
      <c r="AD9" s="496"/>
      <c r="AE9" s="484"/>
      <c r="AF9" s="484"/>
      <c r="AG9" s="484"/>
      <c r="AH9" s="484"/>
      <c r="AI9" s="484"/>
      <c r="AJ9" s="484"/>
      <c r="AK9" s="484"/>
      <c r="AL9" s="485"/>
    </row>
    <row r="10" spans="27:38" ht="15.75" x14ac:dyDescent="0.3">
      <c r="AA10" s="490" t="s">
        <v>172</v>
      </c>
      <c r="AB10" s="496"/>
      <c r="AC10" s="496"/>
      <c r="AD10" s="496"/>
      <c r="AE10" s="484"/>
      <c r="AF10" s="484"/>
      <c r="AG10" s="484"/>
      <c r="AH10" s="484"/>
      <c r="AI10" s="484"/>
      <c r="AJ10" s="484"/>
      <c r="AK10" s="484"/>
      <c r="AL10" s="485"/>
    </row>
    <row r="11" spans="27:38" ht="15.75" x14ac:dyDescent="0.3">
      <c r="AA11" s="503" t="s">
        <v>165</v>
      </c>
      <c r="AB11" s="504"/>
      <c r="AC11" s="504"/>
      <c r="AD11" s="504"/>
      <c r="AE11" s="484"/>
      <c r="AF11" s="484"/>
      <c r="AG11" s="484"/>
      <c r="AH11" s="484"/>
      <c r="AI11" s="484"/>
      <c r="AJ11" s="484"/>
      <c r="AK11" s="484"/>
      <c r="AL11" s="485"/>
    </row>
    <row r="12" spans="27:38" ht="15.75" x14ac:dyDescent="0.3">
      <c r="AA12" s="503" t="s">
        <v>164</v>
      </c>
      <c r="AB12" s="504"/>
      <c r="AC12" s="504"/>
      <c r="AD12" s="504"/>
      <c r="AE12" s="484"/>
      <c r="AF12" s="484"/>
      <c r="AG12" s="484"/>
      <c r="AH12" s="484"/>
      <c r="AI12" s="484"/>
      <c r="AJ12" s="484"/>
      <c r="AK12" s="484"/>
      <c r="AL12" s="485"/>
    </row>
    <row r="13" spans="27:38" ht="15.75" x14ac:dyDescent="0.3">
      <c r="AA13" s="491"/>
      <c r="AB13" s="496"/>
      <c r="AC13" s="496"/>
      <c r="AD13" s="496"/>
      <c r="AE13" s="484"/>
      <c r="AF13" s="484"/>
      <c r="AG13" s="484"/>
      <c r="AH13" s="484"/>
      <c r="AI13" s="484"/>
      <c r="AJ13" s="484"/>
      <c r="AK13" s="484"/>
      <c r="AL13" s="485"/>
    </row>
    <row r="14" spans="27:38" ht="15.75" x14ac:dyDescent="0.3">
      <c r="AA14" s="490" t="s">
        <v>80</v>
      </c>
      <c r="AB14" s="496"/>
      <c r="AC14" s="496"/>
      <c r="AD14" s="496"/>
      <c r="AE14" s="484"/>
      <c r="AF14" s="484"/>
      <c r="AG14" s="484"/>
      <c r="AH14" s="484"/>
      <c r="AI14" s="484"/>
      <c r="AJ14" s="484"/>
      <c r="AK14" s="484"/>
      <c r="AL14" s="485"/>
    </row>
    <row r="15" spans="27:38" ht="15.75" x14ac:dyDescent="0.3">
      <c r="AA15" s="503" t="s">
        <v>167</v>
      </c>
      <c r="AB15" s="504"/>
      <c r="AC15" s="504"/>
      <c r="AD15" s="504"/>
      <c r="AE15" s="484"/>
      <c r="AF15" s="484"/>
      <c r="AG15" s="484"/>
      <c r="AH15" s="484"/>
      <c r="AI15" s="484"/>
      <c r="AJ15" s="484"/>
      <c r="AK15" s="484"/>
      <c r="AL15" s="485"/>
    </row>
    <row r="16" spans="27:38" ht="15.75" x14ac:dyDescent="0.3">
      <c r="AA16" s="503" t="s">
        <v>166</v>
      </c>
      <c r="AB16" s="504"/>
      <c r="AC16" s="504"/>
      <c r="AD16" s="504"/>
      <c r="AE16" s="484"/>
      <c r="AF16" s="484"/>
      <c r="AG16" s="484"/>
      <c r="AH16" s="484"/>
      <c r="AI16" s="484"/>
      <c r="AJ16" s="484"/>
      <c r="AK16" s="484"/>
      <c r="AL16" s="485"/>
    </row>
    <row r="17" spans="27:38" ht="15.75" x14ac:dyDescent="0.3">
      <c r="AA17" s="491"/>
      <c r="AB17" s="496"/>
      <c r="AC17" s="496"/>
      <c r="AD17" s="496"/>
      <c r="AE17" s="484"/>
      <c r="AF17" s="484"/>
      <c r="AG17" s="484"/>
      <c r="AH17" s="484"/>
      <c r="AI17" s="484"/>
      <c r="AJ17" s="484"/>
      <c r="AK17" s="484"/>
      <c r="AL17" s="485"/>
    </row>
    <row r="18" spans="27:38" ht="15.75" x14ac:dyDescent="0.3">
      <c r="AA18" s="490" t="s">
        <v>173</v>
      </c>
      <c r="AB18" s="496"/>
      <c r="AC18" s="496"/>
      <c r="AD18" s="496"/>
      <c r="AE18" s="484"/>
      <c r="AF18" s="484"/>
      <c r="AG18" s="484"/>
      <c r="AH18" s="484"/>
      <c r="AI18" s="484"/>
      <c r="AJ18" s="484"/>
      <c r="AK18" s="484"/>
      <c r="AL18" s="485"/>
    </row>
    <row r="19" spans="27:38" ht="15.75" x14ac:dyDescent="0.3">
      <c r="AA19" s="503" t="s">
        <v>169</v>
      </c>
      <c r="AB19" s="504"/>
      <c r="AC19" s="504"/>
      <c r="AD19" s="504"/>
      <c r="AE19" s="484"/>
      <c r="AF19" s="484"/>
      <c r="AG19" s="484"/>
      <c r="AH19" s="484"/>
      <c r="AI19" s="484"/>
      <c r="AJ19" s="484"/>
      <c r="AK19" s="484"/>
      <c r="AL19" s="485"/>
    </row>
    <row r="20" spans="27:38" ht="15.75" x14ac:dyDescent="0.3">
      <c r="AA20" s="503" t="s">
        <v>168</v>
      </c>
      <c r="AB20" s="504"/>
      <c r="AC20" s="504"/>
      <c r="AD20" s="504"/>
      <c r="AE20" s="484"/>
      <c r="AF20" s="484"/>
      <c r="AG20" s="484"/>
      <c r="AH20" s="484"/>
      <c r="AI20" s="484"/>
      <c r="AJ20" s="484"/>
      <c r="AK20" s="484"/>
      <c r="AL20" s="485"/>
    </row>
    <row r="21" spans="27:38" x14ac:dyDescent="0.25">
      <c r="AA21" s="492"/>
      <c r="AB21" s="496"/>
      <c r="AC21" s="496"/>
      <c r="AD21" s="496"/>
      <c r="AE21" s="484"/>
      <c r="AF21" s="484"/>
      <c r="AG21" s="484"/>
      <c r="AH21" s="484"/>
      <c r="AI21" s="484"/>
      <c r="AJ21" s="484"/>
      <c r="AK21" s="484"/>
      <c r="AL21" s="485"/>
    </row>
    <row r="22" spans="27:38" x14ac:dyDescent="0.25">
      <c r="AA22" s="492"/>
      <c r="AB22" s="496"/>
      <c r="AC22" s="496"/>
      <c r="AD22" s="496"/>
      <c r="AE22" s="484"/>
      <c r="AF22" s="484"/>
      <c r="AG22" s="484"/>
      <c r="AH22" s="484"/>
      <c r="AI22" s="484"/>
      <c r="AJ22" s="484"/>
      <c r="AK22" s="484"/>
      <c r="AL22" s="485"/>
    </row>
    <row r="23" spans="27:38" x14ac:dyDescent="0.25">
      <c r="AA23" s="492"/>
      <c r="AB23" s="496"/>
      <c r="AC23" s="496"/>
      <c r="AD23" s="496"/>
      <c r="AE23" s="484"/>
      <c r="AF23" s="484"/>
      <c r="AG23" s="484"/>
      <c r="AH23" s="484"/>
      <c r="AI23" s="484"/>
      <c r="AJ23" s="484"/>
      <c r="AK23" s="484"/>
      <c r="AL23" s="485"/>
    </row>
    <row r="24" spans="27:38" x14ac:dyDescent="0.25">
      <c r="AA24" s="493"/>
      <c r="AB24" s="496"/>
      <c r="AC24" s="496"/>
      <c r="AD24" s="496"/>
      <c r="AE24" s="484"/>
      <c r="AF24" s="484"/>
      <c r="AG24" s="484"/>
      <c r="AH24" s="484"/>
      <c r="AI24" s="484"/>
      <c r="AJ24" s="484"/>
      <c r="AK24" s="484"/>
      <c r="AL24" s="485"/>
    </row>
    <row r="25" spans="27:38" x14ac:dyDescent="0.25">
      <c r="AA25" s="493"/>
      <c r="AB25" s="496"/>
      <c r="AC25" s="496"/>
      <c r="AD25" s="496"/>
      <c r="AE25" s="484"/>
      <c r="AF25" s="484"/>
      <c r="AG25" s="484"/>
      <c r="AH25" s="484"/>
      <c r="AI25" s="484"/>
      <c r="AJ25" s="484"/>
      <c r="AK25" s="484"/>
      <c r="AL25" s="485"/>
    </row>
    <row r="26" spans="27:38" x14ac:dyDescent="0.25">
      <c r="AA26" s="493"/>
      <c r="AB26" s="496"/>
      <c r="AC26" s="496"/>
      <c r="AD26" s="496"/>
      <c r="AE26" s="484"/>
      <c r="AF26" s="484"/>
      <c r="AG26" s="484"/>
      <c r="AH26" s="484"/>
      <c r="AI26" s="484"/>
      <c r="AJ26" s="484"/>
      <c r="AK26" s="484"/>
      <c r="AL26" s="485"/>
    </row>
    <row r="27" spans="27:38" x14ac:dyDescent="0.25">
      <c r="AA27" s="493"/>
      <c r="AB27" s="496"/>
      <c r="AC27" s="496"/>
      <c r="AD27" s="496"/>
      <c r="AE27" s="484"/>
      <c r="AF27" s="484"/>
      <c r="AG27" s="484"/>
      <c r="AH27" s="484"/>
      <c r="AI27" s="484"/>
      <c r="AJ27" s="484"/>
      <c r="AK27" s="484"/>
      <c r="AL27" s="485"/>
    </row>
    <row r="28" spans="27:38" x14ac:dyDescent="0.25">
      <c r="AA28" s="493"/>
      <c r="AB28" s="496"/>
      <c r="AC28" s="496"/>
      <c r="AD28" s="496"/>
      <c r="AE28" s="484"/>
      <c r="AF28" s="484"/>
      <c r="AG28" s="484"/>
      <c r="AH28" s="484"/>
      <c r="AI28" s="484"/>
      <c r="AJ28" s="484"/>
      <c r="AK28" s="484"/>
      <c r="AL28" s="485"/>
    </row>
    <row r="29" spans="27:38" x14ac:dyDescent="0.25">
      <c r="AA29" s="493"/>
      <c r="AB29" s="496"/>
      <c r="AC29" s="496"/>
      <c r="AD29" s="496"/>
      <c r="AE29" s="484"/>
      <c r="AF29" s="484"/>
      <c r="AG29" s="484"/>
      <c r="AH29" s="484"/>
      <c r="AI29" s="484"/>
      <c r="AJ29" s="484"/>
      <c r="AK29" s="484"/>
      <c r="AL29" s="485"/>
    </row>
    <row r="30" spans="27:38" x14ac:dyDescent="0.25">
      <c r="AA30" s="493"/>
      <c r="AB30" s="496"/>
      <c r="AC30" s="496"/>
      <c r="AD30" s="496"/>
      <c r="AE30" s="484"/>
      <c r="AF30" s="484"/>
      <c r="AG30" s="484"/>
      <c r="AH30" s="484"/>
      <c r="AI30" s="484"/>
      <c r="AJ30" s="484"/>
      <c r="AK30" s="484"/>
      <c r="AL30" s="485"/>
    </row>
    <row r="31" spans="27:38" x14ac:dyDescent="0.25">
      <c r="AA31" s="493"/>
      <c r="AB31" s="496"/>
      <c r="AC31" s="496"/>
      <c r="AD31" s="496"/>
      <c r="AE31" s="484"/>
      <c r="AF31" s="484"/>
      <c r="AG31" s="484"/>
      <c r="AH31" s="484"/>
      <c r="AI31" s="484"/>
      <c r="AJ31" s="484"/>
      <c r="AK31" s="484"/>
      <c r="AL31" s="485"/>
    </row>
    <row r="32" spans="27:38" x14ac:dyDescent="0.25">
      <c r="AA32" s="493"/>
      <c r="AB32" s="496"/>
      <c r="AC32" s="496"/>
      <c r="AD32" s="496"/>
      <c r="AE32" s="484"/>
      <c r="AF32" s="484"/>
      <c r="AG32" s="484"/>
      <c r="AH32" s="484"/>
      <c r="AI32" s="484"/>
      <c r="AJ32" s="484"/>
      <c r="AK32" s="484"/>
      <c r="AL32" s="485"/>
    </row>
    <row r="33" spans="27:38" x14ac:dyDescent="0.25">
      <c r="AA33" s="486"/>
      <c r="AB33" s="496"/>
      <c r="AC33" s="496"/>
      <c r="AD33" s="496"/>
      <c r="AE33" s="484"/>
      <c r="AF33" s="484"/>
      <c r="AG33" s="484"/>
      <c r="AH33" s="484"/>
      <c r="AI33" s="484"/>
      <c r="AJ33" s="484"/>
      <c r="AK33" s="484"/>
      <c r="AL33" s="485"/>
    </row>
    <row r="34" spans="27:38" x14ac:dyDescent="0.25">
      <c r="AA34" s="493"/>
      <c r="AB34" s="496"/>
      <c r="AC34" s="496"/>
      <c r="AD34" s="496"/>
      <c r="AE34" s="484"/>
      <c r="AF34" s="484"/>
      <c r="AG34" s="484"/>
      <c r="AH34" s="484"/>
      <c r="AI34" s="484"/>
      <c r="AJ34" s="484"/>
      <c r="AK34" s="484"/>
      <c r="AL34" s="485"/>
    </row>
    <row r="35" spans="27:38" x14ac:dyDescent="0.25">
      <c r="AA35" s="493"/>
      <c r="AB35" s="496"/>
      <c r="AC35" s="496"/>
      <c r="AD35" s="496"/>
      <c r="AE35" s="484"/>
      <c r="AF35" s="484"/>
      <c r="AG35" s="484"/>
      <c r="AH35" s="484"/>
      <c r="AI35" s="484"/>
      <c r="AJ35" s="484"/>
      <c r="AK35" s="484"/>
      <c r="AL35" s="485"/>
    </row>
    <row r="36" spans="27:38" x14ac:dyDescent="0.25">
      <c r="AA36" s="493"/>
      <c r="AB36" s="496"/>
      <c r="AC36" s="496"/>
      <c r="AD36" s="496"/>
      <c r="AE36" s="484"/>
      <c r="AF36" s="484"/>
      <c r="AG36" s="484"/>
      <c r="AH36" s="484"/>
      <c r="AI36" s="484"/>
      <c r="AJ36" s="484"/>
      <c r="AK36" s="484"/>
      <c r="AL36" s="485"/>
    </row>
    <row r="37" spans="27:38" x14ac:dyDescent="0.25">
      <c r="AA37" s="493"/>
      <c r="AB37" s="496"/>
      <c r="AC37" s="496"/>
      <c r="AD37" s="496"/>
      <c r="AE37" s="484"/>
      <c r="AF37" s="484"/>
      <c r="AG37" s="484"/>
      <c r="AH37" s="484"/>
      <c r="AI37" s="484"/>
      <c r="AJ37" s="484"/>
      <c r="AK37" s="484"/>
      <c r="AL37" s="485"/>
    </row>
    <row r="38" spans="27:38" x14ac:dyDescent="0.25">
      <c r="AA38" s="493"/>
      <c r="AB38" s="496"/>
      <c r="AC38" s="496"/>
      <c r="AD38" s="496"/>
      <c r="AE38" s="484"/>
      <c r="AF38" s="484"/>
      <c r="AG38" s="484"/>
      <c r="AH38" s="484"/>
      <c r="AI38" s="484"/>
      <c r="AJ38" s="484"/>
      <c r="AK38" s="484"/>
      <c r="AL38" s="485"/>
    </row>
    <row r="39" spans="27:38" x14ac:dyDescent="0.25">
      <c r="AA39" s="493"/>
      <c r="AB39" s="496"/>
      <c r="AC39" s="496"/>
      <c r="AD39" s="496"/>
      <c r="AE39" s="484"/>
      <c r="AF39" s="484"/>
      <c r="AG39" s="484"/>
      <c r="AH39" s="484"/>
      <c r="AI39" s="484"/>
      <c r="AJ39" s="484"/>
      <c r="AK39" s="484"/>
      <c r="AL39" s="485"/>
    </row>
    <row r="40" spans="27:38" x14ac:dyDescent="0.25">
      <c r="AA40" s="493"/>
      <c r="AB40" s="496"/>
      <c r="AC40" s="496"/>
      <c r="AD40" s="496"/>
      <c r="AE40" s="484"/>
      <c r="AF40" s="484"/>
      <c r="AG40" s="484"/>
      <c r="AH40" s="484"/>
      <c r="AI40" s="484"/>
      <c r="AJ40" s="484"/>
      <c r="AK40" s="484"/>
      <c r="AL40" s="485"/>
    </row>
    <row r="41" spans="27:38" x14ac:dyDescent="0.25">
      <c r="AA41" s="493"/>
      <c r="AB41" s="496"/>
      <c r="AC41" s="496"/>
      <c r="AD41" s="496"/>
      <c r="AE41" s="484"/>
      <c r="AF41" s="484"/>
      <c r="AG41" s="484"/>
      <c r="AH41" s="484"/>
      <c r="AI41" s="484"/>
      <c r="AJ41" s="484"/>
      <c r="AK41" s="484"/>
      <c r="AL41" s="485"/>
    </row>
    <row r="42" spans="27:38" x14ac:dyDescent="0.25">
      <c r="AA42" s="493"/>
      <c r="AB42" s="496"/>
      <c r="AC42" s="496"/>
      <c r="AD42" s="496"/>
      <c r="AE42" s="484"/>
      <c r="AF42" s="484"/>
      <c r="AG42" s="484"/>
      <c r="AH42" s="484"/>
      <c r="AI42" s="484"/>
      <c r="AJ42" s="484"/>
      <c r="AK42" s="484"/>
      <c r="AL42" s="485"/>
    </row>
    <row r="43" spans="27:38" x14ac:dyDescent="0.25">
      <c r="AA43" s="493"/>
      <c r="AB43" s="496"/>
      <c r="AC43" s="496"/>
      <c r="AD43" s="496"/>
      <c r="AE43" s="484"/>
      <c r="AF43" s="484"/>
      <c r="AG43" s="484"/>
      <c r="AH43" s="484"/>
      <c r="AI43" s="484"/>
      <c r="AJ43" s="484"/>
      <c r="AK43" s="484"/>
      <c r="AL43" s="485"/>
    </row>
    <row r="44" spans="27:38" x14ac:dyDescent="0.25">
      <c r="AA44" s="493"/>
      <c r="AB44" s="496"/>
      <c r="AC44" s="496"/>
      <c r="AD44" s="496"/>
      <c r="AE44" s="484"/>
      <c r="AF44" s="484"/>
      <c r="AG44" s="484"/>
      <c r="AH44" s="484"/>
      <c r="AI44" s="484"/>
      <c r="AJ44" s="484"/>
      <c r="AK44" s="484"/>
      <c r="AL44" s="485"/>
    </row>
    <row r="45" spans="27:38" x14ac:dyDescent="0.25">
      <c r="AA45" s="493"/>
      <c r="AB45" s="496"/>
      <c r="AC45" s="496"/>
      <c r="AD45" s="496"/>
      <c r="AE45" s="484"/>
      <c r="AF45" s="484"/>
      <c r="AG45" s="484"/>
      <c r="AH45" s="484"/>
      <c r="AI45" s="484"/>
      <c r="AJ45" s="484"/>
      <c r="AK45" s="484"/>
      <c r="AL45" s="485"/>
    </row>
    <row r="46" spans="27:38" x14ac:dyDescent="0.25">
      <c r="AA46" s="493"/>
      <c r="AB46" s="496"/>
      <c r="AC46" s="496"/>
      <c r="AD46" s="496"/>
      <c r="AE46" s="484"/>
      <c r="AF46" s="484"/>
      <c r="AG46" s="484"/>
      <c r="AH46" s="484"/>
      <c r="AI46" s="484"/>
      <c r="AJ46" s="484"/>
      <c r="AK46" s="484"/>
      <c r="AL46" s="485"/>
    </row>
    <row r="47" spans="27:38" x14ac:dyDescent="0.25">
      <c r="AA47" s="493"/>
      <c r="AB47" s="496"/>
      <c r="AC47" s="496"/>
      <c r="AD47" s="496"/>
      <c r="AE47" s="484"/>
      <c r="AF47" s="484"/>
      <c r="AG47" s="484"/>
      <c r="AH47" s="484"/>
      <c r="AI47" s="484"/>
      <c r="AJ47" s="484"/>
      <c r="AK47" s="484"/>
      <c r="AL47" s="485"/>
    </row>
    <row r="48" spans="27:38" x14ac:dyDescent="0.25">
      <c r="AA48" s="493"/>
      <c r="AB48" s="496"/>
      <c r="AC48" s="496"/>
      <c r="AD48" s="496"/>
      <c r="AE48" s="484"/>
      <c r="AF48" s="484"/>
      <c r="AG48" s="484"/>
      <c r="AH48" s="484"/>
      <c r="AI48" s="484"/>
      <c r="AJ48" s="484"/>
      <c r="AK48" s="484"/>
      <c r="AL48" s="485"/>
    </row>
    <row r="49" spans="27:38" x14ac:dyDescent="0.25">
      <c r="AA49" s="493"/>
      <c r="AB49" s="496"/>
      <c r="AC49" s="496"/>
      <c r="AD49" s="496"/>
      <c r="AE49" s="484"/>
      <c r="AF49" s="484"/>
      <c r="AG49" s="484"/>
      <c r="AH49" s="484"/>
      <c r="AI49" s="484"/>
      <c r="AJ49" s="484"/>
      <c r="AK49" s="484"/>
      <c r="AL49" s="485"/>
    </row>
    <row r="50" spans="27:38" x14ac:dyDescent="0.25">
      <c r="AA50" s="494"/>
      <c r="AB50" s="497"/>
      <c r="AC50" s="497"/>
      <c r="AD50" s="497"/>
      <c r="AE50" s="487"/>
      <c r="AF50" s="487"/>
      <c r="AG50" s="487"/>
      <c r="AH50" s="487"/>
      <c r="AI50" s="487"/>
      <c r="AJ50" s="487"/>
      <c r="AK50" s="487"/>
      <c r="AL50" s="488"/>
    </row>
  </sheetData>
  <mergeCells count="10">
    <mergeCell ref="AA15:AD15"/>
    <mergeCell ref="AA16:AD16"/>
    <mergeCell ref="AA19:AD19"/>
    <mergeCell ref="AA20:AD20"/>
    <mergeCell ref="AA3:AD3"/>
    <mergeCell ref="AA4:AD4"/>
    <mergeCell ref="AA7:AD7"/>
    <mergeCell ref="AA8:AD8"/>
    <mergeCell ref="AA11:AD11"/>
    <mergeCell ref="AA12:AD12"/>
  </mergeCells>
  <hyperlinks>
    <hyperlink ref="AA4" location="'Air Source Heat Pump - Results'!A1" display="Air Source Heat Pump - Results"/>
    <hyperlink ref="AA3" location="'Air Source Heat Pump - README'!A1" display="Air Source Heat Pump - README"/>
    <hyperlink ref="AA8" location="'LED Refrigeration Lgt - Results'!A1" display="LED Refrigeration Lighting - README"/>
    <hyperlink ref="AA7" location="'LED Refrigeration Lgt - README'!A1" display="LED Refrigeration Lighting - README"/>
    <hyperlink ref="AA12" location="'Steam Traps - Results'!A1" display="Steam Traps - Results"/>
    <hyperlink ref="AA11" location="'Steam Traps - README'!A1" display="Steam Traps - README"/>
    <hyperlink ref="AA16" location="'Heat Pump Wtr Heater - Results'!A1" display="Heat Pump Water Heater - Results"/>
    <hyperlink ref="AA15" location="'Heat Pump Wtr Heater - README'!A1" display="Heat Pump Water Heater - README"/>
    <hyperlink ref="AA20" location="'Unitary AC - Results'!A1" display="Unitary Air Conditioning - Results"/>
    <hyperlink ref="AA19" location="'Unitary AC - README'!A1" display="Unitary Air Conditioning - README"/>
  </hyperlinks>
  <pageMargins left="0.7" right="0.7" top="0.75" bottom="0.75" header="0.3" footer="0.3"/>
  <pageSetup orientation="portrait" verticalDpi="0"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workbookViewId="0">
      <selection activeCell="M24" sqref="M24"/>
    </sheetView>
  </sheetViews>
  <sheetFormatPr defaultColWidth="8.85546875" defaultRowHeight="15" x14ac:dyDescent="0.3"/>
  <cols>
    <col min="1" max="1" width="8.42578125" style="348" customWidth="1"/>
    <col min="2" max="2" width="51.42578125" style="348" bestFit="1" customWidth="1"/>
    <col min="3" max="4" width="32.140625" style="348" customWidth="1"/>
    <col min="5" max="5" width="51" style="348" bestFit="1" customWidth="1"/>
    <col min="6" max="6" width="22.85546875" style="348" customWidth="1"/>
    <col min="7" max="7" width="18.42578125" style="349" bestFit="1" customWidth="1"/>
    <col min="8" max="8" width="14.85546875" style="349" bestFit="1" customWidth="1"/>
    <col min="9" max="24" width="9.28515625" style="348" customWidth="1"/>
    <col min="25" max="16384" width="8.85546875" style="348"/>
  </cols>
  <sheetData>
    <row r="1" spans="1:8" x14ac:dyDescent="0.3">
      <c r="A1" s="347"/>
    </row>
    <row r="3" spans="1:8" ht="39" customHeight="1" x14ac:dyDescent="0.3"/>
    <row r="4" spans="1:8" ht="50.25" customHeight="1" x14ac:dyDescent="0.3"/>
    <row r="5" spans="1:8" ht="26.25" customHeight="1" x14ac:dyDescent="0.3"/>
    <row r="6" spans="1:8" ht="21" x14ac:dyDescent="0.4">
      <c r="B6" s="483" t="s">
        <v>80</v>
      </c>
    </row>
    <row r="7" spans="1:8" ht="15.75" thickBot="1" x14ac:dyDescent="0.35">
      <c r="B7" s="350" t="s">
        <v>183</v>
      </c>
      <c r="C7" s="347" t="s">
        <v>128</v>
      </c>
    </row>
    <row r="8" spans="1:8" ht="15.75" thickBot="1" x14ac:dyDescent="0.35">
      <c r="B8" s="343" t="s">
        <v>26</v>
      </c>
      <c r="C8" s="56" t="s">
        <v>27</v>
      </c>
      <c r="G8" s="351"/>
      <c r="H8" s="351"/>
    </row>
    <row r="9" spans="1:8" x14ac:dyDescent="0.3">
      <c r="B9" s="470" t="s">
        <v>611</v>
      </c>
      <c r="D9" s="500"/>
      <c r="G9" s="352"/>
      <c r="H9" s="352"/>
    </row>
    <row r="10" spans="1:8" ht="30.75" thickBot="1" x14ac:dyDescent="0.35">
      <c r="B10" s="511" t="s">
        <v>28</v>
      </c>
      <c r="C10" s="535" t="s">
        <v>29</v>
      </c>
      <c r="D10" s="534"/>
      <c r="E10" s="14" t="s">
        <v>4</v>
      </c>
      <c r="F10" s="353"/>
      <c r="G10" s="348"/>
      <c r="H10" s="348"/>
    </row>
    <row r="11" spans="1:8" ht="30.75" customHeight="1" thickBot="1" x14ac:dyDescent="0.35">
      <c r="B11" s="534"/>
      <c r="C11" s="13" t="s">
        <v>31</v>
      </c>
      <c r="D11" s="13" t="s">
        <v>32</v>
      </c>
      <c r="E11" s="14" t="s">
        <v>33</v>
      </c>
      <c r="F11" s="353"/>
      <c r="G11" s="348"/>
      <c r="H11" s="348"/>
    </row>
    <row r="12" spans="1:8" ht="15.75" thickBot="1" x14ac:dyDescent="0.35">
      <c r="B12" s="21">
        <v>1</v>
      </c>
      <c r="C12" s="33">
        <v>50</v>
      </c>
      <c r="D12" s="501">
        <f>(0.97-C12*0.00132)</f>
        <v>0.90399999999999991</v>
      </c>
      <c r="E12" s="34">
        <f>$E$61*'Heat Pump Wtr Heater - Analysis'!$DX$12+$F$61*'Heat Pump Wtr Heater - Analysis'!$DI$11*('Heat Pump Wtr Heater - Analysis'!$DI$12+IF($C$8="Standard Installation",0,'Heat Pump Wtr Heater - Analysis'!$DN$15))-('Heat Pump Wtr Heater - Analysis'!$EA$12+'Heat Pump Wtr Heater - Analysis'!$EB$12)</f>
        <v>818.31469127731839</v>
      </c>
      <c r="F12" s="353"/>
      <c r="G12" s="348"/>
      <c r="H12" s="348"/>
    </row>
    <row r="13" spans="1:8" ht="15.75" thickBot="1" x14ac:dyDescent="0.35">
      <c r="B13" s="32">
        <v>2</v>
      </c>
      <c r="C13" s="23">
        <v>60</v>
      </c>
      <c r="D13" s="502">
        <f>(0.97-C13*0.00132)</f>
        <v>0.89080000000000004</v>
      </c>
      <c r="E13" s="35">
        <f>$E$61*'Heat Pump Wtr Heater - Analysis'!$DX$13+$F$61*'Heat Pump Wtr Heater - Analysis'!$DI$11*('Heat Pump Wtr Heater - Analysis'!$DI$12+IF($C$8="Standard Installation",0,'Heat Pump Wtr Heater - Analysis'!$DN$15))-('Heat Pump Wtr Heater - Analysis'!$EA$13+'Heat Pump Wtr Heater - Analysis'!$EB$13)</f>
        <v>876.26544548222205</v>
      </c>
      <c r="F13" s="353"/>
      <c r="G13" s="348"/>
      <c r="H13" s="348"/>
    </row>
    <row r="14" spans="1:8" ht="15.75" thickBot="1" x14ac:dyDescent="0.35">
      <c r="B14" s="32">
        <v>3</v>
      </c>
      <c r="C14" s="23">
        <v>80</v>
      </c>
      <c r="D14" s="502">
        <f>(0.97-C14*0.00132)</f>
        <v>0.86439999999999995</v>
      </c>
      <c r="E14" s="35">
        <f>$E$61*'Heat Pump Wtr Heater - Analysis'!$DX$14+$F$61*'Heat Pump Wtr Heater - Analysis'!$DI$11*('Heat Pump Wtr Heater - Analysis'!$DI$12+IF($C$8="Standard Installation",0,'Heat Pump Wtr Heater - Analysis'!$DN$15))-('Heat Pump Wtr Heater - Analysis'!$EA$14+'Heat Pump Wtr Heater - Analysis'!$EB$14)</f>
        <v>992.16695389202891</v>
      </c>
      <c r="F14" s="353"/>
      <c r="G14" s="348"/>
      <c r="H14" s="348"/>
    </row>
    <row r="15" spans="1:8" x14ac:dyDescent="0.3">
      <c r="B15" s="355"/>
      <c r="C15" s="355"/>
      <c r="D15" s="355"/>
      <c r="E15" s="355"/>
      <c r="F15" s="353"/>
      <c r="G15" s="348"/>
      <c r="H15" s="348"/>
    </row>
    <row r="16" spans="1:8" x14ac:dyDescent="0.3">
      <c r="B16" s="355"/>
      <c r="C16" s="355"/>
      <c r="D16" s="355"/>
      <c r="E16" s="355"/>
      <c r="F16" s="353"/>
      <c r="G16" s="348"/>
      <c r="H16" s="348"/>
    </row>
    <row r="17" spans="2:8" ht="30.75" thickBot="1" x14ac:dyDescent="0.35">
      <c r="B17" s="511" t="s">
        <v>28</v>
      </c>
      <c r="C17" s="535" t="s">
        <v>29</v>
      </c>
      <c r="D17" s="534"/>
      <c r="E17" s="14" t="s">
        <v>5</v>
      </c>
      <c r="F17" s="353"/>
      <c r="G17" s="348"/>
      <c r="H17" s="348"/>
    </row>
    <row r="18" spans="2:8" ht="30.75" customHeight="1" thickBot="1" x14ac:dyDescent="0.35">
      <c r="B18" s="534"/>
      <c r="C18" s="13" t="s">
        <v>31</v>
      </c>
      <c r="D18" s="13" t="s">
        <v>32</v>
      </c>
      <c r="E18" s="14" t="s">
        <v>33</v>
      </c>
      <c r="F18" s="353"/>
      <c r="G18" s="348"/>
      <c r="H18" s="348"/>
    </row>
    <row r="19" spans="2:8" ht="15.75" thickBot="1" x14ac:dyDescent="0.35">
      <c r="B19" s="21">
        <v>1</v>
      </c>
      <c r="C19" s="33">
        <v>50</v>
      </c>
      <c r="D19" s="498">
        <f>(0.97-C19*0.00132)</f>
        <v>0.90399999999999991</v>
      </c>
      <c r="E19" s="34">
        <f>$E$62*'Heat Pump Wtr Heater - Analysis'!$DX$12+$F$62*'Heat Pump Wtr Heater - Analysis'!$DI$11*('Heat Pump Wtr Heater - Analysis'!$DI$12+IF($C$8="Standard Installation",0,'Heat Pump Wtr Heater - Analysis'!$DN$15))-('Heat Pump Wtr Heater - Analysis'!$EA$12+'Heat Pump Wtr Heater - Analysis'!$EB$12)</f>
        <v>1176.0196061055988</v>
      </c>
      <c r="F19" s="353"/>
      <c r="G19" s="348"/>
      <c r="H19" s="348"/>
    </row>
    <row r="20" spans="2:8" ht="15.75" thickBot="1" x14ac:dyDescent="0.35">
      <c r="B20" s="32">
        <v>2</v>
      </c>
      <c r="C20" s="23">
        <v>60</v>
      </c>
      <c r="D20" s="499">
        <f>(0.97-C20*0.00132)</f>
        <v>0.89080000000000004</v>
      </c>
      <c r="E20" s="35">
        <f>$E$62*'Heat Pump Wtr Heater - Analysis'!$DX$13+$F$62*'Heat Pump Wtr Heater - Analysis'!$DI$11*('Heat Pump Wtr Heater - Analysis'!$DI$12+IF($C$8="Standard Installation",0,'Heat Pump Wtr Heater - Analysis'!$DN$15))-('Heat Pump Wtr Heater - Analysis'!$EA$13+'Heat Pump Wtr Heater - Analysis'!$EB$13)</f>
        <v>1235.4084615791942</v>
      </c>
      <c r="F20" s="353"/>
      <c r="G20" s="348"/>
      <c r="H20" s="348"/>
    </row>
    <row r="21" spans="2:8" ht="15.75" thickBot="1" x14ac:dyDescent="0.35">
      <c r="B21" s="32">
        <v>3</v>
      </c>
      <c r="C21" s="23">
        <v>80</v>
      </c>
      <c r="D21" s="499">
        <f>(0.97-C21*0.00132)</f>
        <v>0.86439999999999995</v>
      </c>
      <c r="E21" s="35">
        <f>$E$62*'Heat Pump Wtr Heater - Analysis'!$DX$14+$F$62*'Heat Pump Wtr Heater - Analysis'!$DI$11*('Heat Pump Wtr Heater - Analysis'!$DI$12+IF($C$8="Standard Installation",0,'Heat Pump Wtr Heater - Analysis'!$DN$15))-('Heat Pump Wtr Heater - Analysis'!$EA$14+'Heat Pump Wtr Heater - Analysis'!$EB$14)</f>
        <v>1354.1861725263846</v>
      </c>
      <c r="F21" s="353"/>
      <c r="G21" s="348"/>
      <c r="H21" s="348"/>
    </row>
    <row r="22" spans="2:8" x14ac:dyDescent="0.3">
      <c r="B22" s="355"/>
      <c r="C22" s="355"/>
      <c r="D22" s="355"/>
      <c r="E22" s="355"/>
      <c r="F22" s="353"/>
      <c r="G22" s="348"/>
      <c r="H22" s="348"/>
    </row>
    <row r="23" spans="2:8" x14ac:dyDescent="0.3">
      <c r="B23" s="355"/>
      <c r="C23" s="355"/>
      <c r="D23" s="355"/>
      <c r="E23" s="355"/>
      <c r="F23" s="353"/>
      <c r="G23" s="348"/>
      <c r="H23" s="348"/>
    </row>
    <row r="24" spans="2:8" ht="30.75" customHeight="1" thickBot="1" x14ac:dyDescent="0.35">
      <c r="B24" s="511" t="s">
        <v>28</v>
      </c>
      <c r="C24" s="535" t="s">
        <v>29</v>
      </c>
      <c r="D24" s="534"/>
      <c r="E24" s="14" t="s">
        <v>6</v>
      </c>
      <c r="F24" s="353"/>
      <c r="G24" s="348"/>
      <c r="H24" s="348"/>
    </row>
    <row r="25" spans="2:8" ht="30.75" customHeight="1" thickBot="1" x14ac:dyDescent="0.35">
      <c r="B25" s="534"/>
      <c r="C25" s="13" t="s">
        <v>31</v>
      </c>
      <c r="D25" s="13" t="s">
        <v>32</v>
      </c>
      <c r="E25" s="14" t="s">
        <v>33</v>
      </c>
      <c r="F25" s="353"/>
      <c r="G25" s="348"/>
      <c r="H25" s="348"/>
    </row>
    <row r="26" spans="2:8" ht="15.75" thickBot="1" x14ac:dyDescent="0.35">
      <c r="B26" s="21">
        <v>1</v>
      </c>
      <c r="C26" s="33">
        <v>50</v>
      </c>
      <c r="D26" s="498">
        <f>(0.97-C26*0.00132)</f>
        <v>0.90399999999999991</v>
      </c>
      <c r="E26" s="34">
        <f>$E$63*'Heat Pump Wtr Heater - Analysis'!$DX$12+$F$63*'Heat Pump Wtr Heater - Analysis'!$DI$11*('Heat Pump Wtr Heater - Analysis'!$DI$12+IF($C$8="Standard Installation",0,'Heat Pump Wtr Heater - Analysis'!$DN$15))-('Heat Pump Wtr Heater - Analysis'!$EA$12+'Heat Pump Wtr Heater - Analysis'!$EB$12)</f>
        <v>1318.6552961091791</v>
      </c>
      <c r="F26" s="353"/>
      <c r="G26" s="348"/>
      <c r="H26" s="348"/>
    </row>
    <row r="27" spans="2:8" ht="15.75" thickBot="1" x14ac:dyDescent="0.35">
      <c r="B27" s="32">
        <v>2</v>
      </c>
      <c r="C27" s="23">
        <v>60</v>
      </c>
      <c r="D27" s="499">
        <f>(0.97-C27*0.00132)</f>
        <v>0.89080000000000004</v>
      </c>
      <c r="E27" s="35">
        <f>$E$63*'Heat Pump Wtr Heater - Analysis'!$DX$13+$F$63*'Heat Pump Wtr Heater - Analysis'!$DI$11*('Heat Pump Wtr Heater - Analysis'!$DI$12+IF($C$8="Standard Installation",0,'Heat Pump Wtr Heater - Analysis'!$DN$15))-('Heat Pump Wtr Heater - Analysis'!$EA$13+'Heat Pump Wtr Heater - Analysis'!$EB$13)</f>
        <v>1382.5621349676769</v>
      </c>
      <c r="F27" s="353"/>
      <c r="G27" s="348"/>
      <c r="H27" s="348"/>
    </row>
    <row r="28" spans="2:8" ht="15.75" thickBot="1" x14ac:dyDescent="0.35">
      <c r="B28" s="32">
        <v>3</v>
      </c>
      <c r="C28" s="23">
        <v>80</v>
      </c>
      <c r="D28" s="499">
        <f>(0.97-C28*0.00132)</f>
        <v>0.86439999999999995</v>
      </c>
      <c r="E28" s="35">
        <f>$E$63*'Heat Pump Wtr Heater - Analysis'!$DX$14+$F$63*'Heat Pump Wtr Heater - Analysis'!$DI$11*('Heat Pump Wtr Heater - Analysis'!$DI$12+IF($C$8="Standard Installation",0,'Heat Pump Wtr Heater - Analysis'!$DN$15))-('Heat Pump Wtr Heater - Analysis'!$EA$14+'Heat Pump Wtr Heater - Analysis'!$EB$14)</f>
        <v>1510.3758126846722</v>
      </c>
      <c r="F28" s="353"/>
      <c r="G28" s="348"/>
      <c r="H28" s="348"/>
    </row>
    <row r="29" spans="2:8" x14ac:dyDescent="0.3">
      <c r="B29" s="355"/>
      <c r="C29" s="355"/>
      <c r="D29" s="355"/>
      <c r="E29" s="355"/>
      <c r="F29" s="353"/>
      <c r="G29" s="348"/>
      <c r="H29" s="348"/>
    </row>
    <row r="30" spans="2:8" x14ac:dyDescent="0.3">
      <c r="B30" s="355"/>
      <c r="C30" s="355"/>
      <c r="D30" s="355"/>
      <c r="E30" s="355"/>
      <c r="F30" s="353"/>
      <c r="G30" s="348"/>
      <c r="H30" s="348"/>
    </row>
    <row r="31" spans="2:8" ht="30.75" customHeight="1" thickBot="1" x14ac:dyDescent="0.35">
      <c r="B31" s="511" t="s">
        <v>28</v>
      </c>
      <c r="C31" s="535" t="s">
        <v>29</v>
      </c>
      <c r="D31" s="534"/>
      <c r="E31" s="14" t="s">
        <v>7</v>
      </c>
      <c r="F31" s="353"/>
      <c r="G31" s="348"/>
      <c r="H31" s="348"/>
    </row>
    <row r="32" spans="2:8" ht="30.75" customHeight="1" thickBot="1" x14ac:dyDescent="0.35">
      <c r="B32" s="534"/>
      <c r="C32" s="13" t="s">
        <v>31</v>
      </c>
      <c r="D32" s="13" t="s">
        <v>32</v>
      </c>
      <c r="E32" s="14" t="s">
        <v>33</v>
      </c>
      <c r="F32" s="353"/>
      <c r="G32" s="348"/>
      <c r="H32" s="348"/>
    </row>
    <row r="33" spans="2:8" ht="15.75" thickBot="1" x14ac:dyDescent="0.35">
      <c r="B33" s="21">
        <v>1</v>
      </c>
      <c r="C33" s="33">
        <v>50</v>
      </c>
      <c r="D33" s="498">
        <f>(0.97-C33*0.00132)</f>
        <v>0.90399999999999991</v>
      </c>
      <c r="E33" s="34">
        <f>$E$64*'Heat Pump Wtr Heater - Analysis'!$DX$12+$F$64*'Heat Pump Wtr Heater - Analysis'!$DI$11*('Heat Pump Wtr Heater - Analysis'!$DI$12+IF($C$8="Standard Installation",0,'Heat Pump Wtr Heater - Analysis'!$DN$15))-('Heat Pump Wtr Heater - Analysis'!$EA$12+'Heat Pump Wtr Heater - Analysis'!$EB$12)</f>
        <v>1620.5911682482908</v>
      </c>
      <c r="F33" s="353"/>
      <c r="G33" s="348"/>
      <c r="H33" s="348"/>
    </row>
    <row r="34" spans="2:8" ht="15.75" thickBot="1" x14ac:dyDescent="0.35">
      <c r="B34" s="32">
        <v>2</v>
      </c>
      <c r="C34" s="23">
        <v>60</v>
      </c>
      <c r="D34" s="499">
        <f>(0.97-C34*0.00132)</f>
        <v>0.89080000000000004</v>
      </c>
      <c r="E34" s="35">
        <f>$E$64*'Heat Pump Wtr Heater - Analysis'!$DX$13+$F$64*'Heat Pump Wtr Heater - Analysis'!$DI$11*('Heat Pump Wtr Heater - Analysis'!$DI$12+IF($C$8="Standard Installation",0,'Heat Pump Wtr Heater - Analysis'!$DN$15))-('Heat Pump Wtr Heater - Analysis'!$EA$13+'Heat Pump Wtr Heater - Analysis'!$EB$13)</f>
        <v>1688.1549813630106</v>
      </c>
      <c r="F34" s="353"/>
      <c r="G34" s="348"/>
      <c r="H34" s="348"/>
    </row>
    <row r="35" spans="2:8" ht="15.75" thickBot="1" x14ac:dyDescent="0.35">
      <c r="B35" s="32">
        <v>3</v>
      </c>
      <c r="C35" s="23">
        <v>80</v>
      </c>
      <c r="D35" s="499">
        <f>(0.97-C35*0.00132)</f>
        <v>0.86439999999999995</v>
      </c>
      <c r="E35" s="35">
        <f>$E$64*'Heat Pump Wtr Heater - Analysis'!$DX$14+$F$64*'Heat Pump Wtr Heater - Analysis'!$DI$11*('Heat Pump Wtr Heater - Analysis'!$DI$12+IF($C$8="Standard Installation",0,'Heat Pump Wtr Heater - Analysis'!$DN$15))-('Heat Pump Wtr Heater - Analysis'!$EA$14+'Heat Pump Wtr Heater - Analysis'!$EB$14)</f>
        <v>1823.2826075924506</v>
      </c>
      <c r="F35" s="353"/>
      <c r="G35" s="348"/>
      <c r="H35" s="348"/>
    </row>
    <row r="36" spans="2:8" x14ac:dyDescent="0.3">
      <c r="B36" s="355"/>
      <c r="C36" s="355"/>
      <c r="D36" s="355"/>
      <c r="E36" s="355"/>
      <c r="F36" s="353"/>
      <c r="G36" s="348"/>
      <c r="H36" s="348"/>
    </row>
    <row r="37" spans="2:8" x14ac:dyDescent="0.3">
      <c r="B37" s="355"/>
      <c r="C37" s="355"/>
      <c r="D37" s="355"/>
      <c r="E37" s="355"/>
      <c r="F37" s="353"/>
      <c r="G37" s="348"/>
      <c r="H37" s="348"/>
    </row>
    <row r="38" spans="2:8" ht="15.75" thickBot="1" x14ac:dyDescent="0.35">
      <c r="B38" s="511" t="s">
        <v>28</v>
      </c>
      <c r="C38" s="535" t="s">
        <v>29</v>
      </c>
      <c r="D38" s="534"/>
      <c r="E38" s="14" t="s">
        <v>8</v>
      </c>
      <c r="F38" s="353"/>
      <c r="G38" s="348"/>
      <c r="H38" s="348"/>
    </row>
    <row r="39" spans="2:8" ht="15.75" thickBot="1" x14ac:dyDescent="0.35">
      <c r="B39" s="534"/>
      <c r="C39" s="13" t="s">
        <v>31</v>
      </c>
      <c r="D39" s="13" t="s">
        <v>32</v>
      </c>
      <c r="E39" s="14" t="s">
        <v>33</v>
      </c>
      <c r="F39" s="353"/>
      <c r="G39" s="348"/>
      <c r="H39" s="348"/>
    </row>
    <row r="40" spans="2:8" ht="15.75" thickBot="1" x14ac:dyDescent="0.35">
      <c r="B40" s="21">
        <v>1</v>
      </c>
      <c r="C40" s="33">
        <v>50</v>
      </c>
      <c r="D40" s="498">
        <f>(0.97-C40*0.00132)</f>
        <v>0.90399999999999991</v>
      </c>
      <c r="E40" s="34">
        <f>$E$65*'Heat Pump Wtr Heater - Analysis'!$DX$12+$F$65*'Heat Pump Wtr Heater - Analysis'!$DI$11*('Heat Pump Wtr Heater - Analysis'!$DI$12+IF($C$8="Standard Installation",0,'Heat Pump Wtr Heater - Analysis'!$DN$15))-('Heat Pump Wtr Heater - Analysis'!$EA$12+'Heat Pump Wtr Heater - Analysis'!$EB$12)</f>
        <v>1028.6840283067688</v>
      </c>
      <c r="F40" s="353"/>
      <c r="G40" s="348"/>
      <c r="H40" s="348"/>
    </row>
    <row r="41" spans="2:8" ht="15.75" thickBot="1" x14ac:dyDescent="0.35">
      <c r="B41" s="32">
        <v>2</v>
      </c>
      <c r="C41" s="23">
        <v>60</v>
      </c>
      <c r="D41" s="499">
        <f>(0.97-C41*0.00132)</f>
        <v>0.89080000000000004</v>
      </c>
      <c r="E41" s="35">
        <f>$E$65*'Heat Pump Wtr Heater - Analysis'!$DX$13+$F$65*'Heat Pump Wtr Heater - Analysis'!$DI$11*('Heat Pump Wtr Heater - Analysis'!$DI$12+IF($C$8="Standard Installation",0,'Heat Pump Wtr Heater - Analysis'!$DN$15))-('Heat Pump Wtr Heater - Analysis'!$EA$13+'Heat Pump Wtr Heater - Analysis'!$EB$13)</f>
        <v>1088.6098572154549</v>
      </c>
      <c r="F41" s="353"/>
      <c r="G41" s="348"/>
      <c r="H41" s="348"/>
    </row>
    <row r="42" spans="2:8" ht="15.75" thickBot="1" x14ac:dyDescent="0.35">
      <c r="B42" s="32">
        <v>3</v>
      </c>
      <c r="C42" s="23">
        <v>80</v>
      </c>
      <c r="D42" s="499">
        <f>(0.97-C42*0.00132)</f>
        <v>0.86439999999999995</v>
      </c>
      <c r="E42" s="35">
        <f>$E$65*'Heat Pump Wtr Heater - Analysis'!$DX$14+$F$65*'Heat Pump Wtr Heater - Analysis'!$DI$11*('Heat Pump Wtr Heater - Analysis'!$DI$12+IF($C$8="Standard Installation",0,'Heat Pump Wtr Heater - Analysis'!$DN$15))-('Heat Pump Wtr Heater - Analysis'!$EA$14+'Heat Pump Wtr Heater - Analysis'!$EB$14)</f>
        <v>1208.461515032827</v>
      </c>
      <c r="F42" s="353"/>
      <c r="G42" s="348"/>
      <c r="H42" s="348"/>
    </row>
    <row r="43" spans="2:8" x14ac:dyDescent="0.3">
      <c r="B43" s="355"/>
      <c r="C43" s="355"/>
      <c r="D43" s="355"/>
      <c r="E43" s="355"/>
      <c r="F43" s="353"/>
      <c r="G43" s="348"/>
      <c r="H43" s="348"/>
    </row>
    <row r="44" spans="2:8" x14ac:dyDescent="0.3">
      <c r="B44" s="355"/>
      <c r="C44" s="355"/>
      <c r="D44" s="355"/>
      <c r="E44" s="355"/>
      <c r="F44" s="353"/>
      <c r="G44" s="348"/>
      <c r="H44" s="348"/>
    </row>
    <row r="45" spans="2:8" ht="30" customHeight="1" thickBot="1" x14ac:dyDescent="0.35">
      <c r="B45" s="511" t="s">
        <v>28</v>
      </c>
      <c r="C45" s="509" t="s">
        <v>29</v>
      </c>
      <c r="D45" s="509"/>
      <c r="E45" s="14" t="s">
        <v>34</v>
      </c>
      <c r="F45" s="353"/>
      <c r="G45" s="348"/>
      <c r="H45" s="348"/>
    </row>
    <row r="46" spans="2:8" ht="15.75" customHeight="1" thickBot="1" x14ac:dyDescent="0.35">
      <c r="B46" s="534"/>
      <c r="C46" s="13" t="s">
        <v>31</v>
      </c>
      <c r="D46" s="13" t="s">
        <v>32</v>
      </c>
      <c r="E46" s="14" t="s">
        <v>33</v>
      </c>
      <c r="F46" s="353"/>
      <c r="G46" s="348"/>
      <c r="H46" s="348"/>
    </row>
    <row r="47" spans="2:8" ht="15.75" thickBot="1" x14ac:dyDescent="0.35">
      <c r="B47" s="21">
        <v>1</v>
      </c>
      <c r="C47" s="21">
        <v>50</v>
      </c>
      <c r="D47" s="498">
        <f>(0.97-C47*0.00132)</f>
        <v>0.90399999999999991</v>
      </c>
      <c r="E47" s="36">
        <f>$E$66*'Heat Pump Wtr Heater - Analysis'!$DX$12+$F$66*'Heat Pump Wtr Heater - Analysis'!$DI$11*('Heat Pump Wtr Heater - Analysis'!$DI$12+IF($C$8="Standard Installation",0,'Heat Pump Wtr Heater - Analysis'!$DN$15))-('Heat Pump Wtr Heater - Analysis'!$EA$12+'Heat Pump Wtr Heater - Analysis'!$EB$12)</f>
        <v>908.95158698165665</v>
      </c>
      <c r="F47" s="353"/>
      <c r="G47" s="352"/>
      <c r="H47" s="352"/>
    </row>
    <row r="48" spans="2:8" ht="15.75" thickBot="1" x14ac:dyDescent="0.35">
      <c r="B48" s="32">
        <v>2</v>
      </c>
      <c r="C48" s="32">
        <v>60</v>
      </c>
      <c r="D48" s="499">
        <f>(0.97-C48*0.00132)</f>
        <v>0.89080000000000004</v>
      </c>
      <c r="E48" s="37">
        <f>$E$66*'Heat Pump Wtr Heater - Analysis'!$DX$13+$F$66*'Heat Pump Wtr Heater - Analysis'!$DI$11*('Heat Pump Wtr Heater - Analysis'!$DI$12+IF($C$8="Standard Installation",0,'Heat Pump Wtr Heater - Analysis'!$DN$15))-('Heat Pump Wtr Heater - Analysis'!$EA$13+'Heat Pump Wtr Heater - Analysis'!$EB$13)</f>
        <v>970.03468622459036</v>
      </c>
      <c r="F48" s="353"/>
      <c r="G48" s="352"/>
      <c r="H48" s="352"/>
    </row>
    <row r="49" spans="2:8" ht="15.75" thickBot="1" x14ac:dyDescent="0.35">
      <c r="B49" s="32">
        <v>3</v>
      </c>
      <c r="C49" s="32">
        <v>80</v>
      </c>
      <c r="D49" s="499">
        <f>(0.97-C49*0.00132)</f>
        <v>0.86439999999999995</v>
      </c>
      <c r="E49" s="37">
        <f>$E$66*'Heat Pump Wtr Heater - Analysis'!$DX$14+$F$66*'Heat Pump Wtr Heater - Analysis'!$DI$11*('Heat Pump Wtr Heater - Analysis'!$DI$12+IF($C$8="Standard Installation",0,'Heat Pump Wtr Heater - Analysis'!$DN$15))-('Heat Pump Wtr Heater - Analysis'!$EA$14+'Heat Pump Wtr Heater - Analysis'!$EB$14)</f>
        <v>1092.2008847104578</v>
      </c>
      <c r="F49" s="353"/>
      <c r="G49" s="352"/>
      <c r="H49" s="352"/>
    </row>
    <row r="52" spans="2:8" ht="15.75" thickBot="1" x14ac:dyDescent="0.35">
      <c r="B52" s="511" t="s">
        <v>28</v>
      </c>
      <c r="C52" s="535" t="s">
        <v>29</v>
      </c>
      <c r="D52" s="534"/>
      <c r="E52" s="14" t="s">
        <v>30</v>
      </c>
    </row>
    <row r="53" spans="2:8" ht="15.75" thickBot="1" x14ac:dyDescent="0.35">
      <c r="B53" s="534"/>
      <c r="C53" s="13" t="s">
        <v>31</v>
      </c>
      <c r="D53" s="13" t="s">
        <v>32</v>
      </c>
      <c r="E53" s="14" t="s">
        <v>33</v>
      </c>
    </row>
    <row r="54" spans="2:8" ht="15.75" thickBot="1" x14ac:dyDescent="0.35">
      <c r="B54" s="21">
        <v>1</v>
      </c>
      <c r="C54" s="33">
        <v>50</v>
      </c>
      <c r="D54" s="498">
        <f>(0.97-C54*0.00132)</f>
        <v>0.90399999999999991</v>
      </c>
      <c r="E54" s="34">
        <f>'Heat Pump Wtr Heater - Analysis'!$DX12+'Heat Pump Wtr Heater - Analysis'!$DI$11*('Heat Pump Wtr Heater - Analysis'!$DI$12+IF($C$8="Standard Installation",0,'Heat Pump Wtr Heater - Analysis'!$DN$15))-('Heat Pump Wtr Heater - Analysis'!$EA12+'Heat Pump Wtr Heater - Analysis'!$EB12)</f>
        <v>1029.3905151547513</v>
      </c>
    </row>
    <row r="55" spans="2:8" ht="15.75" thickBot="1" x14ac:dyDescent="0.35">
      <c r="B55" s="32">
        <v>2</v>
      </c>
      <c r="C55" s="23">
        <v>60</v>
      </c>
      <c r="D55" s="499">
        <f>(0.97-C55*0.00132)</f>
        <v>0.89080000000000004</v>
      </c>
      <c r="E55" s="35">
        <f>'Heat Pump Wtr Heater - Analysis'!$DX13+'Heat Pump Wtr Heater - Analysis'!$DI$11*('Heat Pump Wtr Heater - Analysis'!$DI$12+IF($C$8="Standard Installation",0,'Heat Pump Wtr Heater - Analysis'!$DN$15))-('Heat Pump Wtr Heater - Analysis'!$EA13+'Heat Pump Wtr Heater - Analysis'!$EB13)</f>
        <v>1091.8160479854116</v>
      </c>
    </row>
    <row r="56" spans="2:8" ht="15.75" thickBot="1" x14ac:dyDescent="0.35">
      <c r="B56" s="32">
        <v>3</v>
      </c>
      <c r="C56" s="23">
        <v>80</v>
      </c>
      <c r="D56" s="499">
        <f>(0.97-C56*0.00132)</f>
        <v>0.86439999999999995</v>
      </c>
      <c r="E56" s="35">
        <f>'Heat Pump Wtr Heater - Analysis'!$DX14+'Heat Pump Wtr Heater - Analysis'!$DI$11*('Heat Pump Wtr Heater - Analysis'!$DI$12+IF($C$8="Standard Installation",0,'Heat Pump Wtr Heater - Analysis'!$DN$15))-('Heat Pump Wtr Heater - Analysis'!$EA14+'Heat Pump Wtr Heater - Analysis'!$EB14)</f>
        <v>1216.6671136467332</v>
      </c>
    </row>
    <row r="60" spans="2:8" ht="30.75" thickBot="1" x14ac:dyDescent="0.35">
      <c r="B60" s="13" t="s">
        <v>9</v>
      </c>
      <c r="C60" s="13" t="s">
        <v>10</v>
      </c>
      <c r="D60" s="13" t="s">
        <v>11</v>
      </c>
      <c r="E60" s="13" t="s">
        <v>35</v>
      </c>
      <c r="F60" s="13" t="s">
        <v>36</v>
      </c>
      <c r="G60" s="40" t="s">
        <v>122</v>
      </c>
    </row>
    <row r="61" spans="2:8" ht="15.75" thickBot="1" x14ac:dyDescent="0.35">
      <c r="B61" s="21" t="s">
        <v>12</v>
      </c>
      <c r="C61" s="21">
        <v>1</v>
      </c>
      <c r="D61" s="21" t="s">
        <v>13</v>
      </c>
      <c r="E61" s="344">
        <v>0.97583333333333333</v>
      </c>
      <c r="F61" s="344">
        <v>0.81533333333333347</v>
      </c>
      <c r="G61" s="345">
        <v>0.90416666666666667</v>
      </c>
    </row>
    <row r="62" spans="2:8" ht="15.75" thickBot="1" x14ac:dyDescent="0.35">
      <c r="B62" s="32" t="s">
        <v>14</v>
      </c>
      <c r="C62" s="32">
        <v>2</v>
      </c>
      <c r="D62" s="32" t="s">
        <v>15</v>
      </c>
      <c r="E62" s="39">
        <v>0.98359999999999981</v>
      </c>
      <c r="F62" s="39">
        <v>1.1631999999999998</v>
      </c>
      <c r="G62" s="346">
        <v>1.0628</v>
      </c>
    </row>
    <row r="63" spans="2:8" ht="15.75" thickBot="1" x14ac:dyDescent="0.35">
      <c r="B63" s="32" t="s">
        <v>16</v>
      </c>
      <c r="C63" s="32">
        <v>3</v>
      </c>
      <c r="D63" s="32" t="s">
        <v>17</v>
      </c>
      <c r="E63" s="39">
        <v>1.008</v>
      </c>
      <c r="F63" s="39">
        <v>1.2794999999999999</v>
      </c>
      <c r="G63" s="346">
        <v>1.1274999999999999</v>
      </c>
    </row>
    <row r="64" spans="2:8" ht="15.75" thickBot="1" x14ac:dyDescent="0.35">
      <c r="B64" s="32" t="s">
        <v>18</v>
      </c>
      <c r="C64" s="32">
        <v>4</v>
      </c>
      <c r="D64" s="32" t="s">
        <v>184</v>
      </c>
      <c r="E64" s="39">
        <v>1.0277500000000002</v>
      </c>
      <c r="F64" s="39">
        <v>1.55925</v>
      </c>
      <c r="G64" s="346">
        <v>1.262</v>
      </c>
    </row>
    <row r="65" spans="2:7" ht="15.75" thickBot="1" x14ac:dyDescent="0.35">
      <c r="B65" s="32" t="s">
        <v>20</v>
      </c>
      <c r="C65" s="32">
        <v>5</v>
      </c>
      <c r="D65" s="32" t="s">
        <v>21</v>
      </c>
      <c r="E65" s="39">
        <v>0.98650000000000004</v>
      </c>
      <c r="F65" s="39">
        <v>1.0134999999999998</v>
      </c>
      <c r="G65" s="346">
        <v>0.99825000000000008</v>
      </c>
    </row>
    <row r="66" spans="2:7" ht="15.75" thickBot="1" x14ac:dyDescent="0.35">
      <c r="B66" s="32" t="s">
        <v>22</v>
      </c>
      <c r="C66" s="32">
        <v>6</v>
      </c>
      <c r="D66" s="32" t="s">
        <v>23</v>
      </c>
      <c r="E66" s="39">
        <v>0.99275000000000002</v>
      </c>
      <c r="F66" s="39">
        <v>0.88775000000000004</v>
      </c>
      <c r="G66" s="346">
        <v>0.94625000000000004</v>
      </c>
    </row>
    <row r="67" spans="2:7" ht="15.75" thickBot="1" x14ac:dyDescent="0.35">
      <c r="B67" s="32" t="s">
        <v>185</v>
      </c>
      <c r="C67" s="32" t="s">
        <v>25</v>
      </c>
      <c r="D67" s="32" t="s">
        <v>25</v>
      </c>
      <c r="E67" s="39">
        <v>1</v>
      </c>
      <c r="F67" s="39">
        <v>1</v>
      </c>
      <c r="G67" s="346">
        <v>1</v>
      </c>
    </row>
  </sheetData>
  <mergeCells count="14">
    <mergeCell ref="B52:B53"/>
    <mergeCell ref="C52:D52"/>
    <mergeCell ref="B31:B32"/>
    <mergeCell ref="C31:D31"/>
    <mergeCell ref="B38:B39"/>
    <mergeCell ref="C38:D38"/>
    <mergeCell ref="B45:B46"/>
    <mergeCell ref="C45:D45"/>
    <mergeCell ref="B10:B11"/>
    <mergeCell ref="C10:D10"/>
    <mergeCell ref="B17:B18"/>
    <mergeCell ref="C17:D17"/>
    <mergeCell ref="B24:B25"/>
    <mergeCell ref="C24:D24"/>
  </mergeCells>
  <dataValidations count="1">
    <dataValidation type="list" allowBlank="1" showInputMessage="1" showErrorMessage="1" sqref="C8">
      <formula1>"Standard installation, Complex installation"</formula1>
    </dataValidation>
  </dataValidations>
  <hyperlinks>
    <hyperlink ref="B9" location="Introduction!AB14" display="Return to Measure Index"/>
  </hyperlink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EL2138"/>
  <sheetViews>
    <sheetView zoomScale="85" zoomScaleNormal="85" zoomScalePageLayoutView="85" workbookViewId="0">
      <selection activeCell="S25" sqref="S25"/>
    </sheetView>
  </sheetViews>
  <sheetFormatPr defaultColWidth="8.85546875" defaultRowHeight="15" x14ac:dyDescent="0.25"/>
  <cols>
    <col min="2" max="9" width="14.85546875" style="83" customWidth="1"/>
    <col min="11" max="15" width="14.85546875" customWidth="1"/>
    <col min="16" max="17" width="17.7109375" customWidth="1"/>
    <col min="20" max="20" width="28.85546875" customWidth="1"/>
    <col min="21" max="21" width="16.7109375" customWidth="1"/>
    <col min="23" max="23" width="16.28515625" customWidth="1"/>
    <col min="25" max="25" width="24.85546875" customWidth="1"/>
    <col min="28" max="28" width="34.42578125" customWidth="1"/>
    <col min="29" max="31" width="20" customWidth="1"/>
    <col min="37" max="37" width="26.42578125" customWidth="1"/>
    <col min="38" max="38" width="24" customWidth="1"/>
    <col min="39" max="39" width="33.42578125" customWidth="1"/>
    <col min="40" max="40" width="15.7109375" customWidth="1"/>
    <col min="41" max="41" width="24.42578125" customWidth="1"/>
    <col min="42" max="42" width="15" customWidth="1"/>
    <col min="43" max="43" width="16" customWidth="1"/>
    <col min="44" max="44" width="20.42578125" customWidth="1"/>
    <col min="45" max="45" width="20.28515625" customWidth="1"/>
    <col min="46" max="46" width="19.140625" customWidth="1"/>
    <col min="47" max="47" width="18.28515625" customWidth="1"/>
    <col min="48" max="48" width="17" customWidth="1"/>
    <col min="49" max="50" width="15.42578125" customWidth="1"/>
    <col min="51" max="51" width="24.140625" bestFit="1" customWidth="1"/>
    <col min="52" max="52" width="9.140625" style="340" customWidth="1"/>
    <col min="53" max="53" width="9.140625" customWidth="1"/>
    <col min="54" max="54" width="18.42578125" customWidth="1"/>
    <col min="55" max="55" width="15.85546875" customWidth="1"/>
    <col min="56" max="56" width="15.42578125" customWidth="1"/>
    <col min="57" max="57" width="17.140625" customWidth="1"/>
    <col min="58" max="58" width="13" customWidth="1"/>
    <col min="59" max="59" width="12.42578125" customWidth="1"/>
    <col min="60" max="62" width="16.7109375" customWidth="1"/>
    <col min="63" max="67" width="20" customWidth="1"/>
    <col min="68" max="68" width="9.140625" customWidth="1"/>
    <col min="69" max="69" width="15.85546875" customWidth="1"/>
    <col min="70" max="70" width="15.42578125" customWidth="1"/>
    <col min="71" max="71" width="17.140625" customWidth="1"/>
    <col min="72" max="72" width="13" customWidth="1"/>
    <col min="73" max="73" width="12.42578125" customWidth="1"/>
    <col min="74" max="81" width="16.7109375" customWidth="1"/>
    <col min="82" max="82" width="9.140625" customWidth="1"/>
    <col min="83" max="83" width="25.42578125" customWidth="1"/>
    <col min="84" max="84" width="13.42578125" customWidth="1"/>
    <col min="85" max="85" width="21.42578125" customWidth="1"/>
    <col min="86" max="86" width="7.28515625" customWidth="1"/>
    <col min="87" max="88" width="18.28515625" customWidth="1"/>
    <col min="89" max="90" width="10.28515625" customWidth="1"/>
    <col min="91" max="91" width="14.42578125" customWidth="1"/>
    <col min="92" max="92" width="19.85546875" customWidth="1"/>
    <col min="93" max="93" width="14.42578125" customWidth="1"/>
    <col min="94" max="94" width="9.140625" style="59" customWidth="1"/>
    <col min="95" max="95" width="9.140625" style="338" customWidth="1"/>
    <col min="96" max="96" width="13.28515625" customWidth="1"/>
    <col min="97" max="97" width="21.140625" customWidth="1"/>
    <col min="98" max="98" width="25.28515625" customWidth="1"/>
    <col min="99" max="99" width="23.42578125" customWidth="1"/>
    <col min="100" max="100" width="15.28515625" customWidth="1"/>
    <col min="101" max="101" width="9.140625" customWidth="1"/>
    <col min="102" max="102" width="26" customWidth="1"/>
    <col min="103" max="103" width="20.42578125" customWidth="1"/>
    <col min="104" max="104" width="21" customWidth="1"/>
    <col min="105" max="106" width="11.28515625" customWidth="1"/>
    <col min="108" max="108" width="24.7109375" customWidth="1"/>
    <col min="109" max="109" width="18.42578125" customWidth="1"/>
    <col min="110" max="110" width="18.42578125" style="59" customWidth="1"/>
    <col min="111" max="111" width="9.140625" style="339" customWidth="1"/>
    <col min="112" max="112" width="50.42578125" bestFit="1" customWidth="1"/>
    <col min="113" max="113" width="28" bestFit="1" customWidth="1"/>
    <col min="114" max="114" width="28" customWidth="1"/>
    <col min="115" max="116" width="27" customWidth="1"/>
    <col min="117" max="117" width="35.42578125" customWidth="1"/>
    <col min="118" max="118" width="29.140625" style="59" customWidth="1"/>
    <col min="119" max="119" width="9.140625" style="83" customWidth="1"/>
    <col min="120" max="120" width="29.28515625" customWidth="1"/>
    <col min="121" max="121" width="22.28515625" customWidth="1"/>
    <col min="122" max="122" width="31.42578125" customWidth="1"/>
    <col min="123" max="123" width="27.28515625" customWidth="1"/>
    <col min="124" max="124" width="24.42578125" customWidth="1"/>
    <col min="125" max="125" width="9.7109375" customWidth="1"/>
    <col min="126" max="126" width="9.140625" style="339" customWidth="1"/>
    <col min="127" max="127" width="56.42578125" customWidth="1"/>
    <col min="128" max="128" width="21.28515625" bestFit="1" customWidth="1"/>
    <col min="129" max="129" width="21" customWidth="1"/>
    <col min="130" max="130" width="21.140625" bestFit="1" customWidth="1"/>
    <col min="131" max="131" width="18.42578125" customWidth="1"/>
    <col min="132" max="132" width="14.85546875" bestFit="1" customWidth="1"/>
    <col min="133" max="133" width="17.85546875" bestFit="1" customWidth="1"/>
    <col min="134" max="135" width="17.85546875" customWidth="1"/>
    <col min="136" max="136" width="18.42578125" customWidth="1"/>
    <col min="140" max="140" width="9.28515625" bestFit="1" customWidth="1"/>
  </cols>
  <sheetData>
    <row r="1" spans="2:140" ht="23.25" customHeight="1" x14ac:dyDescent="0.35">
      <c r="B1" s="4" t="s">
        <v>186</v>
      </c>
      <c r="C1"/>
      <c r="D1"/>
      <c r="E1"/>
      <c r="F1"/>
      <c r="G1"/>
      <c r="H1"/>
      <c r="I1"/>
      <c r="AZ1" s="57"/>
      <c r="BA1" s="58" t="s">
        <v>187</v>
      </c>
      <c r="CQ1" s="60"/>
      <c r="CR1" s="4" t="s">
        <v>188</v>
      </c>
      <c r="CX1" s="4"/>
      <c r="DG1" s="57"/>
      <c r="DH1" s="4" t="s">
        <v>189</v>
      </c>
      <c r="DO1" s="60"/>
      <c r="DP1" s="4" t="s">
        <v>190</v>
      </c>
      <c r="DQ1" s="61"/>
      <c r="DR1" s="61"/>
      <c r="DS1" s="61"/>
      <c r="DT1" s="61"/>
      <c r="DU1" s="61"/>
      <c r="DV1" s="57"/>
      <c r="DW1" s="4" t="s">
        <v>191</v>
      </c>
    </row>
    <row r="2" spans="2:140" ht="32.25" customHeight="1" x14ac:dyDescent="0.35">
      <c r="B2"/>
      <c r="C2"/>
      <c r="D2"/>
      <c r="E2"/>
      <c r="F2"/>
      <c r="G2"/>
      <c r="H2"/>
      <c r="I2"/>
      <c r="AK2" s="4"/>
      <c r="AZ2" s="62"/>
      <c r="BA2" s="1" t="s">
        <v>192</v>
      </c>
      <c r="CQ2" s="63"/>
      <c r="DG2" s="62"/>
      <c r="DO2" s="63"/>
      <c r="DP2" s="61"/>
      <c r="DQ2" s="61"/>
      <c r="DR2" s="61"/>
      <c r="DS2" s="61"/>
      <c r="DT2" s="61"/>
      <c r="DU2" s="61"/>
      <c r="DV2" s="62"/>
      <c r="DW2" s="15" t="s">
        <v>193</v>
      </c>
      <c r="DX2" s="1" t="s">
        <v>194</v>
      </c>
    </row>
    <row r="3" spans="2:140" ht="29.25" customHeight="1" x14ac:dyDescent="0.25">
      <c r="B3"/>
      <c r="C3"/>
      <c r="D3"/>
      <c r="E3"/>
      <c r="F3"/>
      <c r="G3"/>
      <c r="H3"/>
      <c r="I3"/>
      <c r="AK3" s="61"/>
      <c r="AM3" s="64" t="s">
        <v>195</v>
      </c>
      <c r="AN3" s="65">
        <v>1.40341322611483</v>
      </c>
      <c r="AZ3" s="62"/>
      <c r="CQ3" s="63"/>
      <c r="DG3" s="62"/>
      <c r="DH3" s="66"/>
      <c r="DO3" s="63"/>
      <c r="DP3" s="61"/>
      <c r="DQ3" s="61"/>
      <c r="DR3" s="61"/>
      <c r="DS3" s="61"/>
      <c r="DT3" s="61"/>
      <c r="DU3" s="61"/>
      <c r="DV3" s="62"/>
      <c r="DX3" s="1" t="s">
        <v>196</v>
      </c>
    </row>
    <row r="4" spans="2:140" ht="19.5" customHeight="1" x14ac:dyDescent="0.25">
      <c r="B4"/>
      <c r="C4"/>
      <c r="D4"/>
      <c r="E4"/>
      <c r="F4"/>
      <c r="G4"/>
      <c r="H4"/>
      <c r="I4"/>
      <c r="AM4" s="64" t="s">
        <v>197</v>
      </c>
      <c r="AN4" s="65">
        <v>1.1679035395938833</v>
      </c>
      <c r="AZ4" s="62"/>
      <c r="CQ4" s="63"/>
      <c r="DG4" s="62"/>
      <c r="DH4" s="66"/>
      <c r="DO4" s="63"/>
      <c r="DP4" s="61"/>
      <c r="DQ4" s="61"/>
      <c r="DR4" s="61"/>
      <c r="DS4" s="61"/>
      <c r="DT4" s="61"/>
      <c r="DU4" s="61"/>
      <c r="DV4" s="62"/>
    </row>
    <row r="5" spans="2:140" ht="47.25" customHeight="1" thickBot="1" x14ac:dyDescent="0.3">
      <c r="B5"/>
      <c r="C5"/>
      <c r="D5"/>
      <c r="E5"/>
      <c r="F5"/>
      <c r="G5"/>
      <c r="H5"/>
      <c r="I5"/>
      <c r="AM5" s="64" t="s">
        <v>198</v>
      </c>
      <c r="AN5" s="65">
        <v>1.0151095238095238</v>
      </c>
      <c r="AZ5" s="62"/>
      <c r="CI5" s="66"/>
      <c r="CJ5" s="66"/>
      <c r="CQ5" s="63"/>
      <c r="DG5" s="62"/>
      <c r="DO5" s="63"/>
      <c r="DP5" s="61"/>
      <c r="DQ5" s="61"/>
      <c r="DR5" s="61"/>
      <c r="DS5" s="61"/>
      <c r="DT5" s="61"/>
      <c r="DU5" s="61"/>
      <c r="DV5" s="62"/>
      <c r="DW5" s="540" t="s">
        <v>199</v>
      </c>
      <c r="DX5" s="542" t="str">
        <f>DM17</f>
        <v>Standard installation</v>
      </c>
      <c r="DY5" s="543"/>
      <c r="DZ5" s="543"/>
      <c r="EA5" s="543"/>
    </row>
    <row r="6" spans="2:140" ht="45" customHeight="1" x14ac:dyDescent="0.35">
      <c r="B6" s="4" t="s">
        <v>200</v>
      </c>
      <c r="C6"/>
      <c r="D6"/>
      <c r="E6"/>
      <c r="F6"/>
      <c r="G6"/>
      <c r="H6"/>
      <c r="I6"/>
      <c r="AK6" s="4" t="s">
        <v>201</v>
      </c>
      <c r="AZ6" s="62"/>
      <c r="CQ6" s="67"/>
      <c r="CR6" s="68" t="s">
        <v>202</v>
      </c>
      <c r="CS6" s="69"/>
      <c r="CT6" s="69"/>
      <c r="CU6" s="69"/>
      <c r="CV6" s="70"/>
      <c r="CX6" s="71" t="s">
        <v>203</v>
      </c>
      <c r="CY6" s="72"/>
      <c r="CZ6" s="72"/>
      <c r="DA6" s="72"/>
      <c r="DB6" s="72"/>
      <c r="DG6" s="62"/>
      <c r="DJ6" s="73"/>
      <c r="DL6" s="66"/>
      <c r="DO6" s="63"/>
      <c r="DP6" s="61"/>
      <c r="DQ6" s="10"/>
      <c r="DS6" s="61"/>
      <c r="DT6" s="61"/>
      <c r="DU6" s="61"/>
      <c r="DV6" s="62"/>
      <c r="DW6" s="541"/>
      <c r="DX6" s="542" t="str">
        <f>DM18</f>
        <v>Additional labor for complex installation</v>
      </c>
      <c r="DY6" s="543"/>
      <c r="DZ6" s="543"/>
      <c r="EA6" s="543"/>
      <c r="EC6" s="5"/>
      <c r="ED6" s="5"/>
    </row>
    <row r="7" spans="2:140" ht="15.75" x14ac:dyDescent="0.25">
      <c r="B7" t="s">
        <v>204</v>
      </c>
      <c r="C7"/>
      <c r="D7"/>
      <c r="E7"/>
      <c r="F7"/>
      <c r="G7"/>
      <c r="H7"/>
      <c r="I7"/>
      <c r="K7" t="s">
        <v>204</v>
      </c>
      <c r="S7" s="74" t="s">
        <v>205</v>
      </c>
      <c r="T7" s="75"/>
      <c r="U7" s="75"/>
      <c r="V7" s="75"/>
      <c r="W7" s="75"/>
      <c r="X7" s="75"/>
      <c r="Y7" s="75"/>
      <c r="Z7" s="75"/>
      <c r="AA7" s="75"/>
      <c r="AB7" s="75"/>
      <c r="AC7" s="75"/>
      <c r="AD7" s="75"/>
      <c r="AE7" s="75"/>
      <c r="AF7" s="75"/>
      <c r="AG7" s="75"/>
      <c r="AH7" s="76"/>
      <c r="AK7" s="77"/>
      <c r="AL7" s="78" t="s">
        <v>206</v>
      </c>
      <c r="AV7" s="79"/>
      <c r="AZ7" s="62"/>
      <c r="CI7" s="80" t="s">
        <v>207</v>
      </c>
      <c r="CJ7" s="81"/>
      <c r="CQ7" s="67"/>
      <c r="CR7" s="82" t="s">
        <v>208</v>
      </c>
      <c r="CS7" s="83"/>
      <c r="CT7" s="83"/>
      <c r="CU7" s="83"/>
      <c r="CV7" s="84"/>
      <c r="DG7" s="62"/>
      <c r="DO7" s="63"/>
      <c r="DP7" s="61"/>
      <c r="DQ7" s="61"/>
      <c r="DR7" s="61"/>
      <c r="DS7" s="61"/>
      <c r="DT7" s="61"/>
      <c r="DU7" s="61"/>
      <c r="DV7" s="62"/>
      <c r="DW7" s="85" t="s">
        <v>209</v>
      </c>
      <c r="DX7" s="544" t="s">
        <v>210</v>
      </c>
      <c r="DY7" s="545"/>
      <c r="EC7" s="6"/>
      <c r="ED7" s="7"/>
    </row>
    <row r="8" spans="2:140" ht="15" customHeight="1" x14ac:dyDescent="0.25">
      <c r="B8" t="s">
        <v>211</v>
      </c>
      <c r="C8"/>
      <c r="D8"/>
      <c r="E8"/>
      <c r="F8"/>
      <c r="G8"/>
      <c r="H8"/>
      <c r="I8"/>
      <c r="K8" t="s">
        <v>212</v>
      </c>
      <c r="S8" s="86" t="s">
        <v>213</v>
      </c>
      <c r="T8" s="87"/>
      <c r="U8" s="87"/>
      <c r="V8" s="87"/>
      <c r="W8" s="87"/>
      <c r="X8" s="87"/>
      <c r="Y8" s="87"/>
      <c r="Z8" s="87"/>
      <c r="AA8" s="87"/>
      <c r="AB8" s="87"/>
      <c r="AC8" s="87"/>
      <c r="AD8" s="87"/>
      <c r="AE8" s="87"/>
      <c r="AF8" s="87"/>
      <c r="AG8" s="87"/>
      <c r="AH8" s="88"/>
      <c r="AZ8" s="62"/>
      <c r="CI8" s="89">
        <f>AVERAGE(CI11:CI2113)</f>
        <v>0.48536925575501327</v>
      </c>
      <c r="CJ8" s="90">
        <f>AVERAGE(CJ11:CJ2113)</f>
        <v>0.51463074424498179</v>
      </c>
      <c r="CL8" s="91" t="s">
        <v>214</v>
      </c>
      <c r="CQ8" s="67"/>
      <c r="CR8" s="92" t="s">
        <v>215</v>
      </c>
      <c r="CS8" s="83"/>
      <c r="CT8" s="83"/>
      <c r="CU8" s="83"/>
      <c r="CV8" s="84"/>
      <c r="CX8" s="10" t="s">
        <v>80</v>
      </c>
      <c r="DE8" s="93"/>
      <c r="DF8" s="94"/>
      <c r="DG8" s="62"/>
      <c r="DO8" s="63"/>
      <c r="DV8" s="62"/>
      <c r="EC8" s="6"/>
      <c r="ED8" s="8"/>
    </row>
    <row r="9" spans="2:140" ht="15" customHeight="1" x14ac:dyDescent="0.25">
      <c r="B9" s="10" t="s">
        <v>216</v>
      </c>
      <c r="C9"/>
      <c r="D9"/>
      <c r="E9"/>
      <c r="F9"/>
      <c r="G9"/>
      <c r="H9"/>
      <c r="I9"/>
      <c r="K9" s="10" t="s">
        <v>217</v>
      </c>
      <c r="S9" s="10" t="s">
        <v>218</v>
      </c>
      <c r="AA9" s="10" t="s">
        <v>219</v>
      </c>
      <c r="AK9" s="95" t="s">
        <v>220</v>
      </c>
      <c r="AL9" s="95"/>
      <c r="AM9" s="96" t="s">
        <v>221</v>
      </c>
      <c r="AN9" s="97"/>
      <c r="AO9" s="83"/>
      <c r="AP9" s="83"/>
      <c r="AQ9" s="83"/>
      <c r="AR9" s="83"/>
      <c r="AS9" s="83"/>
      <c r="AT9" s="83"/>
      <c r="AU9" s="83"/>
      <c r="AV9" s="83"/>
      <c r="AW9" s="83"/>
      <c r="AX9" s="83"/>
      <c r="AY9" s="59"/>
      <c r="AZ9" s="63"/>
      <c r="BA9" s="10" t="s">
        <v>222</v>
      </c>
      <c r="CL9" s="10" t="s">
        <v>223</v>
      </c>
      <c r="CM9" s="10"/>
      <c r="CQ9" s="67"/>
      <c r="CR9" s="98" t="s">
        <v>224</v>
      </c>
      <c r="CS9" s="536" t="s">
        <v>225</v>
      </c>
      <c r="CT9" s="536"/>
      <c r="CU9" s="536"/>
      <c r="CV9" s="537"/>
      <c r="CX9" s="99" t="s">
        <v>224</v>
      </c>
      <c r="CY9" s="536" t="s">
        <v>225</v>
      </c>
      <c r="CZ9" s="536"/>
      <c r="DA9" s="536"/>
      <c r="DB9" s="536"/>
      <c r="DD9" s="10" t="s">
        <v>226</v>
      </c>
      <c r="DG9" s="62"/>
      <c r="DO9" s="63"/>
      <c r="DP9" s="61" t="s">
        <v>227</v>
      </c>
      <c r="DQ9" s="61"/>
      <c r="DR9" s="61"/>
      <c r="DS9" s="61"/>
      <c r="DT9" s="61"/>
      <c r="DU9" s="61"/>
      <c r="DV9" s="62"/>
      <c r="DW9" s="10" t="s">
        <v>154</v>
      </c>
    </row>
    <row r="10" spans="2:140" ht="64.5" customHeight="1" x14ac:dyDescent="0.25">
      <c r="B10" s="99" t="s">
        <v>228</v>
      </c>
      <c r="C10" s="99" t="s">
        <v>229</v>
      </c>
      <c r="D10" s="99" t="s">
        <v>230</v>
      </c>
      <c r="E10" s="99" t="s">
        <v>231</v>
      </c>
      <c r="F10" s="99" t="s">
        <v>32</v>
      </c>
      <c r="G10" s="99" t="s">
        <v>232</v>
      </c>
      <c r="H10" s="99" t="s">
        <v>233</v>
      </c>
      <c r="I10" s="99" t="s">
        <v>141</v>
      </c>
      <c r="K10" s="99" t="s">
        <v>228</v>
      </c>
      <c r="L10" s="99" t="s">
        <v>229</v>
      </c>
      <c r="M10" s="99" t="s">
        <v>230</v>
      </c>
      <c r="N10" s="99" t="s">
        <v>231</v>
      </c>
      <c r="O10" s="99" t="s">
        <v>32</v>
      </c>
      <c r="P10" s="99" t="s">
        <v>233</v>
      </c>
      <c r="Q10" s="99" t="s">
        <v>234</v>
      </c>
      <c r="S10" s="10" t="s">
        <v>230</v>
      </c>
      <c r="T10" t="s">
        <v>235</v>
      </c>
      <c r="AA10" s="10" t="s">
        <v>230</v>
      </c>
      <c r="AB10" t="s">
        <v>235</v>
      </c>
      <c r="AK10" s="99" t="s">
        <v>230</v>
      </c>
      <c r="AL10" s="99" t="s">
        <v>236</v>
      </c>
      <c r="AM10" s="99" t="s">
        <v>237</v>
      </c>
      <c r="AN10" s="99" t="s">
        <v>238</v>
      </c>
      <c r="AO10" s="99" t="s">
        <v>239</v>
      </c>
      <c r="AZ10" s="62"/>
      <c r="BA10" s="100" t="s">
        <v>230</v>
      </c>
      <c r="BB10" s="100" t="s">
        <v>236</v>
      </c>
      <c r="BC10" s="100" t="s">
        <v>240</v>
      </c>
      <c r="BD10" s="100" t="s">
        <v>241</v>
      </c>
      <c r="BE10" s="100" t="s">
        <v>242</v>
      </c>
      <c r="BF10" s="100" t="s">
        <v>243</v>
      </c>
      <c r="BG10" s="100" t="s">
        <v>244</v>
      </c>
      <c r="BH10" s="100" t="s">
        <v>245</v>
      </c>
      <c r="BI10" s="100" t="s">
        <v>234</v>
      </c>
      <c r="BJ10" s="100" t="s">
        <v>232</v>
      </c>
      <c r="BK10" s="100" t="s">
        <v>246</v>
      </c>
      <c r="BL10" s="100" t="s">
        <v>247</v>
      </c>
      <c r="BM10" s="100" t="s">
        <v>248</v>
      </c>
      <c r="BN10" s="100" t="s">
        <v>249</v>
      </c>
      <c r="BO10" s="100" t="s">
        <v>250</v>
      </c>
      <c r="BQ10" s="100" t="s">
        <v>251</v>
      </c>
      <c r="BR10" s="100" t="s">
        <v>252</v>
      </c>
      <c r="BS10" s="100" t="s">
        <v>253</v>
      </c>
      <c r="BT10" s="100" t="s">
        <v>254</v>
      </c>
      <c r="BU10" s="100" t="s">
        <v>255</v>
      </c>
      <c r="BV10" s="100" t="s">
        <v>256</v>
      </c>
      <c r="BW10" s="100" t="s">
        <v>257</v>
      </c>
      <c r="BX10" s="100" t="s">
        <v>258</v>
      </c>
      <c r="BY10" s="100" t="s">
        <v>259</v>
      </c>
      <c r="BZ10" s="100" t="s">
        <v>260</v>
      </c>
      <c r="CA10" s="100" t="s">
        <v>261</v>
      </c>
      <c r="CB10" s="100" t="s">
        <v>262</v>
      </c>
      <c r="CC10" s="100" t="s">
        <v>250</v>
      </c>
      <c r="CE10" s="100" t="s">
        <v>263</v>
      </c>
      <c r="CF10" s="100" t="s">
        <v>264</v>
      </c>
      <c r="CG10" s="100" t="s">
        <v>265</v>
      </c>
      <c r="CH10" s="100"/>
      <c r="CI10" s="100" t="s">
        <v>266</v>
      </c>
      <c r="CJ10" s="100" t="s">
        <v>267</v>
      </c>
      <c r="CL10" s="100" t="s">
        <v>230</v>
      </c>
      <c r="CM10" s="100" t="s">
        <v>268</v>
      </c>
      <c r="CN10" s="100" t="s">
        <v>269</v>
      </c>
      <c r="CO10" s="100" t="s">
        <v>256</v>
      </c>
      <c r="CQ10" s="67"/>
      <c r="CR10" s="98" t="s">
        <v>231</v>
      </c>
      <c r="CS10" s="101">
        <v>2</v>
      </c>
      <c r="CT10" s="101">
        <v>2.2999999999999998</v>
      </c>
      <c r="CU10" s="101">
        <v>2.4</v>
      </c>
      <c r="CV10" s="102">
        <v>2.5099999999999998</v>
      </c>
      <c r="CX10" s="99" t="s">
        <v>231</v>
      </c>
      <c r="CY10" s="101">
        <v>2</v>
      </c>
      <c r="CZ10" s="101">
        <v>2.2999999999999998</v>
      </c>
      <c r="DA10" s="101">
        <v>2.4</v>
      </c>
      <c r="DB10" s="101">
        <v>2.5099999999999998</v>
      </c>
      <c r="DD10" s="99" t="s">
        <v>270</v>
      </c>
      <c r="DE10" s="99" t="s">
        <v>271</v>
      </c>
      <c r="DF10" s="99" t="s">
        <v>272</v>
      </c>
      <c r="DG10" s="62"/>
      <c r="DH10" s="546" t="s">
        <v>273</v>
      </c>
      <c r="DI10" s="547"/>
      <c r="DJ10" s="103"/>
      <c r="DK10" s="548" t="s">
        <v>274</v>
      </c>
      <c r="DL10" s="548"/>
      <c r="DM10" s="548"/>
      <c r="DN10" s="548"/>
      <c r="DO10" s="63"/>
      <c r="DP10" s="104" t="s">
        <v>230</v>
      </c>
      <c r="DQ10" s="105" t="s">
        <v>10</v>
      </c>
      <c r="DR10" s="105" t="s">
        <v>275</v>
      </c>
      <c r="DS10" s="105" t="s">
        <v>276</v>
      </c>
      <c r="DT10" s="105" t="s">
        <v>277</v>
      </c>
      <c r="DU10" s="105" t="s">
        <v>122</v>
      </c>
      <c r="DV10" s="62"/>
      <c r="DW10" s="106" t="s">
        <v>278</v>
      </c>
      <c r="DX10" s="549" t="s">
        <v>273</v>
      </c>
      <c r="DY10" s="550"/>
      <c r="DZ10" s="551"/>
      <c r="EA10" s="549" t="s">
        <v>279</v>
      </c>
      <c r="EB10" s="550"/>
      <c r="EC10" s="551"/>
      <c r="ED10" s="552" t="s">
        <v>280</v>
      </c>
      <c r="EE10" s="553"/>
      <c r="EF10" s="554"/>
    </row>
    <row r="11" spans="2:140" ht="30" x14ac:dyDescent="0.25">
      <c r="B11" s="107" t="s">
        <v>281</v>
      </c>
      <c r="C11" s="107">
        <v>1</v>
      </c>
      <c r="D11" s="107" t="s">
        <v>282</v>
      </c>
      <c r="E11" s="107">
        <v>50</v>
      </c>
      <c r="F11" s="108">
        <v>2</v>
      </c>
      <c r="G11" s="107"/>
      <c r="H11" s="109">
        <v>1249.99</v>
      </c>
      <c r="I11" s="109" t="s">
        <v>283</v>
      </c>
      <c r="K11" s="107" t="s">
        <v>284</v>
      </c>
      <c r="L11" s="107">
        <v>487</v>
      </c>
      <c r="M11" s="107" t="s">
        <v>235</v>
      </c>
      <c r="N11" s="107">
        <v>80</v>
      </c>
      <c r="O11" s="108">
        <v>2.33</v>
      </c>
      <c r="P11" s="109">
        <v>1799.99</v>
      </c>
      <c r="Q11" s="109">
        <v>1912.49</v>
      </c>
      <c r="T11" s="110" t="s">
        <v>285</v>
      </c>
      <c r="U11" s="111"/>
      <c r="AB11" s="110" t="s">
        <v>285</v>
      </c>
      <c r="AC11" s="111"/>
      <c r="AD11" s="111"/>
      <c r="AE11" s="111"/>
      <c r="AK11" s="112" t="s">
        <v>286</v>
      </c>
      <c r="AL11" s="113">
        <v>1</v>
      </c>
      <c r="AM11" s="114">
        <v>77.407499999999999</v>
      </c>
      <c r="AN11" s="115">
        <f t="shared" ref="AN11:AN74" si="0">AM11*$AN$5</f>
        <v>78.577090464285718</v>
      </c>
      <c r="AO11" s="107"/>
      <c r="AZ11" s="62"/>
      <c r="BA11" t="str">
        <f>T10</f>
        <v>MA</v>
      </c>
      <c r="BB11" t="str">
        <f>S9</f>
        <v>Interview 1</v>
      </c>
      <c r="BC11">
        <v>2.4</v>
      </c>
      <c r="BD11">
        <v>50</v>
      </c>
      <c r="BE11" s="66">
        <f>U15</f>
        <v>1200</v>
      </c>
      <c r="BF11" s="66">
        <f>SUM(U21:U23)</f>
        <v>400</v>
      </c>
      <c r="BG11" s="66">
        <f>U33/2</f>
        <v>100</v>
      </c>
      <c r="BH11">
        <f>U39*2</f>
        <v>16</v>
      </c>
      <c r="BI11" s="66">
        <f>BF11+BG11*BH11</f>
        <v>2000</v>
      </c>
      <c r="BJ11" s="66">
        <f>BE11+BI11</f>
        <v>3200</v>
      </c>
      <c r="BK11" s="66">
        <f t="shared" ref="BK11:BL13" si="1">BE11/VLOOKUP($BA11,$DQ$53:$DS$59,2,FALSE)</f>
        <v>1205.0612572805785</v>
      </c>
      <c r="BL11" s="66">
        <f t="shared" si="1"/>
        <v>401.68708576019287</v>
      </c>
      <c r="BM11" s="66">
        <f>BG11/VLOOKUP($BA11,$DQ$53:$DS$59,3,FALSE)</f>
        <v>81.876611945797706</v>
      </c>
      <c r="BN11" s="66">
        <f>BL11+BH11*BM11</f>
        <v>1711.712876892956</v>
      </c>
      <c r="BO11" s="66">
        <f>SUM(BK11+BN11)</f>
        <v>2916.7741341735345</v>
      </c>
      <c r="BQ11" s="73">
        <f>0.97-0.00132*BR11</f>
        <v>0.90399999999999991</v>
      </c>
      <c r="BR11">
        <v>50</v>
      </c>
      <c r="BS11" s="66">
        <f>U47</f>
        <v>600</v>
      </c>
      <c r="BT11" s="66">
        <f>SUM(U55:U56)</f>
        <v>300</v>
      </c>
      <c r="BU11" s="66">
        <f>BG11</f>
        <v>100</v>
      </c>
      <c r="BV11">
        <f>U51*2</f>
        <v>8</v>
      </c>
      <c r="BW11" s="66">
        <f>BU11*BV11+BT11</f>
        <v>1100</v>
      </c>
      <c r="BX11" s="66">
        <f>BS11+BW11</f>
        <v>1700</v>
      </c>
      <c r="BY11" s="66">
        <f t="shared" ref="BY11:BZ13" si="2">BS11/VLOOKUP($BA11,$DQ$53:$DS$59,2,FALSE)</f>
        <v>602.53062864028925</v>
      </c>
      <c r="BZ11" s="66">
        <f t="shared" si="2"/>
        <v>301.26531432014463</v>
      </c>
      <c r="CA11" s="66">
        <f>BU11/VLOOKUP($BA11,$DQ$53:$DS$59,3,FALSE)</f>
        <v>81.876611945797706</v>
      </c>
      <c r="CB11" s="66">
        <f>CA11*BV11+BZ11</f>
        <v>956.27820988652627</v>
      </c>
      <c r="CC11" s="66">
        <f>CB11+BY11</f>
        <v>1558.8088385268156</v>
      </c>
      <c r="CE11" s="66">
        <f>AVERAGE(400,800)</f>
        <v>600</v>
      </c>
      <c r="CF11" s="66">
        <f>2000</f>
        <v>2000</v>
      </c>
      <c r="CG11" t="s">
        <v>287</v>
      </c>
      <c r="CI11" s="116">
        <f>BK11/$BO11</f>
        <v>0.41314863676341246</v>
      </c>
      <c r="CJ11" s="116">
        <f>BN11/$BO11</f>
        <v>0.58685136323658749</v>
      </c>
      <c r="CL11" t="str">
        <f>AK11</f>
        <v>NY</v>
      </c>
      <c r="CM11" s="117">
        <f>AN11</f>
        <v>78.577090464285718</v>
      </c>
      <c r="CN11" s="66">
        <f t="shared" ref="CN11:CN22" si="3">CM11/VLOOKUP($CL11,$DQ$53:$DS$59,3,FALSE)</f>
        <v>61.084124352763162</v>
      </c>
      <c r="CO11" t="str">
        <f>IF(ISBLANK(AO11),"",AO11)</f>
        <v/>
      </c>
      <c r="CQ11" s="67"/>
      <c r="CR11" s="118">
        <v>50</v>
      </c>
      <c r="CS11" s="119">
        <f t="shared" ref="CS11:CV13" si="4">$CU$17+$CS$17*CS$10+$CT$17*$CR11</f>
        <v>1284.0370711655228</v>
      </c>
      <c r="CT11" s="119">
        <f t="shared" si="4"/>
        <v>1110.590486451068</v>
      </c>
      <c r="CU11" s="119">
        <f t="shared" si="4"/>
        <v>1052.7749582129168</v>
      </c>
      <c r="CV11" s="120">
        <f t="shared" si="4"/>
        <v>989.17787715094994</v>
      </c>
      <c r="CX11" s="121">
        <v>50</v>
      </c>
      <c r="CY11" s="119">
        <f t="shared" ref="CY11:DB13" si="5">$CY$17+$CX$17*$CX11</f>
        <v>1057.0145228717079</v>
      </c>
      <c r="CZ11" s="119">
        <f t="shared" si="5"/>
        <v>1057.0145228717079</v>
      </c>
      <c r="DA11" s="119">
        <f t="shared" si="5"/>
        <v>1057.0145228717079</v>
      </c>
      <c r="DB11" s="119">
        <f t="shared" si="5"/>
        <v>1057.0145228717079</v>
      </c>
      <c r="DD11" s="107">
        <v>50</v>
      </c>
      <c r="DE11" s="108">
        <f>0.97-0.00132*DD11</f>
        <v>0.90399999999999991</v>
      </c>
      <c r="DF11" s="122">
        <f>DD11*$DE$19</f>
        <v>613.68860324473906</v>
      </c>
      <c r="DG11" s="62"/>
      <c r="DH11" s="123" t="s">
        <v>237</v>
      </c>
      <c r="DI11" s="124">
        <f>DK29</f>
        <v>83.723513646826049</v>
      </c>
      <c r="DJ11" s="125"/>
      <c r="DK11" s="126" t="s">
        <v>288</v>
      </c>
      <c r="DL11" s="126" t="s">
        <v>289</v>
      </c>
      <c r="DM11" s="126" t="s">
        <v>290</v>
      </c>
      <c r="DN11" s="127" t="s">
        <v>291</v>
      </c>
      <c r="DO11" s="63"/>
      <c r="DP11" s="128" t="s">
        <v>292</v>
      </c>
      <c r="DQ11" s="129">
        <v>1</v>
      </c>
      <c r="DR11" s="130" t="s">
        <v>293</v>
      </c>
      <c r="DS11" s="131">
        <v>99.2</v>
      </c>
      <c r="DT11" s="131">
        <v>92.1</v>
      </c>
      <c r="DU11" s="131">
        <v>96.1</v>
      </c>
      <c r="DV11" s="62"/>
      <c r="DW11" s="106" t="s">
        <v>231</v>
      </c>
      <c r="DX11" s="132" t="s">
        <v>294</v>
      </c>
      <c r="DY11" s="132" t="s">
        <v>295</v>
      </c>
      <c r="DZ11" s="132" t="s">
        <v>296</v>
      </c>
      <c r="EA11" s="132" t="s">
        <v>297</v>
      </c>
      <c r="EB11" s="132" t="s">
        <v>298</v>
      </c>
      <c r="EC11" s="132" t="s">
        <v>299</v>
      </c>
      <c r="ED11" s="133" t="s">
        <v>140</v>
      </c>
      <c r="EE11" s="133" t="s">
        <v>141</v>
      </c>
      <c r="EF11" s="134" t="s">
        <v>300</v>
      </c>
      <c r="EJ11" s="6"/>
    </row>
    <row r="12" spans="2:140" ht="15" customHeight="1" x14ac:dyDescent="0.25">
      <c r="B12" s="107" t="s">
        <v>281</v>
      </c>
      <c r="C12" s="107">
        <v>2</v>
      </c>
      <c r="D12" s="107" t="s">
        <v>282</v>
      </c>
      <c r="E12" s="107">
        <v>50</v>
      </c>
      <c r="F12" s="108">
        <v>2</v>
      </c>
      <c r="G12" s="107"/>
      <c r="H12" s="109">
        <v>1298</v>
      </c>
      <c r="I12" s="109" t="s">
        <v>283</v>
      </c>
      <c r="K12" s="107" t="s">
        <v>284</v>
      </c>
      <c r="L12" s="107">
        <v>488</v>
      </c>
      <c r="M12" s="107" t="s">
        <v>235</v>
      </c>
      <c r="N12" s="107">
        <v>60</v>
      </c>
      <c r="O12" s="108">
        <v>2.33</v>
      </c>
      <c r="P12" s="109">
        <v>1569</v>
      </c>
      <c r="Q12" s="109">
        <v>1944</v>
      </c>
      <c r="T12" s="135" t="s">
        <v>301</v>
      </c>
      <c r="U12" s="136" t="s">
        <v>302</v>
      </c>
      <c r="AB12" s="135" t="s">
        <v>301</v>
      </c>
      <c r="AC12" s="136" t="s">
        <v>302</v>
      </c>
      <c r="AD12" s="136" t="s">
        <v>303</v>
      </c>
      <c r="AE12" s="137" t="s">
        <v>304</v>
      </c>
      <c r="AK12" s="112" t="s">
        <v>286</v>
      </c>
      <c r="AL12" s="113">
        <v>2</v>
      </c>
      <c r="AM12" s="114">
        <v>61.926000000000002</v>
      </c>
      <c r="AN12" s="115">
        <f t="shared" si="0"/>
        <v>62.861672371428575</v>
      </c>
      <c r="AO12" s="107"/>
      <c r="AZ12" s="62"/>
      <c r="BA12" t="str">
        <f>AB10</f>
        <v>MA</v>
      </c>
      <c r="BB12" t="str">
        <f>AA9</f>
        <v>Interview 2</v>
      </c>
      <c r="BC12">
        <v>2.4</v>
      </c>
      <c r="BD12">
        <v>50</v>
      </c>
      <c r="BE12" s="66">
        <f>AC15</f>
        <v>1300</v>
      </c>
      <c r="BF12" s="66">
        <f>SUM(AC39:AC41)</f>
        <v>150</v>
      </c>
      <c r="BG12" s="66">
        <f>AC19</f>
        <v>100</v>
      </c>
      <c r="BH12" s="138">
        <f>AC25</f>
        <v>8</v>
      </c>
      <c r="BI12" s="66">
        <f>BF12+BG12*BH12</f>
        <v>950</v>
      </c>
      <c r="BJ12" s="66">
        <f>BE12+BI12</f>
        <v>2250</v>
      </c>
      <c r="BK12" s="66">
        <f t="shared" si="1"/>
        <v>1305.4830287206269</v>
      </c>
      <c r="BL12" s="66">
        <f t="shared" si="1"/>
        <v>150.63265716007231</v>
      </c>
      <c r="BM12" s="66">
        <f>BG12/VLOOKUP($BA12,$DQ$53:$DS$59,3,FALSE)</f>
        <v>81.876611945797706</v>
      </c>
      <c r="BN12" s="66">
        <f>BL12+BH12*BM12</f>
        <v>805.64555272645396</v>
      </c>
      <c r="BO12" s="66">
        <f>SUM(BK12+BN12)</f>
        <v>2111.1285814470807</v>
      </c>
      <c r="BQ12" s="73">
        <f>0.97-0.00132*BR12</f>
        <v>0.90399999999999991</v>
      </c>
      <c r="BR12">
        <v>50</v>
      </c>
      <c r="BS12" s="66">
        <f>AC47</f>
        <v>650</v>
      </c>
      <c r="BT12" s="66">
        <f>SUM(AC57:AC58)</f>
        <v>100</v>
      </c>
      <c r="BU12" s="66">
        <f>AC49*2</f>
        <v>100</v>
      </c>
      <c r="BV12">
        <f>AC53/2</f>
        <v>2</v>
      </c>
      <c r="BW12" s="66">
        <f>BU12*BV12+BT12</f>
        <v>300</v>
      </c>
      <c r="BX12" s="66">
        <f>BS12+BW12</f>
        <v>950</v>
      </c>
      <c r="BY12" s="66">
        <f t="shared" si="2"/>
        <v>652.74151436031343</v>
      </c>
      <c r="BZ12" s="66">
        <f t="shared" si="2"/>
        <v>100.42177144004822</v>
      </c>
      <c r="CA12" s="66">
        <f>BU12/VLOOKUP($BA12,$DQ$53:$DS$59,3,FALSE)</f>
        <v>81.876611945797706</v>
      </c>
      <c r="CB12" s="66">
        <f>CA12*BV12+BZ12</f>
        <v>264.17499533164363</v>
      </c>
      <c r="CC12" s="66">
        <f>CB12+BY12</f>
        <v>916.91650969195712</v>
      </c>
      <c r="CI12" s="116">
        <f>BK12/$BO12</f>
        <v>0.6183815804463122</v>
      </c>
      <c r="CJ12" s="116">
        <f>BN12/$BO12</f>
        <v>0.38161841955368786</v>
      </c>
      <c r="CL12" t="str">
        <f t="shared" ref="CL12:CL56" si="6">AK12</f>
        <v>NY</v>
      </c>
      <c r="CM12" s="117">
        <f t="shared" ref="CM12:CM56" si="7">AN12</f>
        <v>62.861672371428575</v>
      </c>
      <c r="CN12" s="66">
        <f t="shared" si="3"/>
        <v>48.867299482210534</v>
      </c>
      <c r="CO12" t="str">
        <f t="shared" ref="CO12:CO56" si="8">IF(ISBLANK(AO12),"",AO12)</f>
        <v/>
      </c>
      <c r="CQ12" s="67"/>
      <c r="CR12" s="118">
        <v>60</v>
      </c>
      <c r="CS12" s="119">
        <f t="shared" si="4"/>
        <v>1449.4759354956566</v>
      </c>
      <c r="CT12" s="119">
        <f t="shared" si="4"/>
        <v>1276.0293507812019</v>
      </c>
      <c r="CU12" s="119">
        <f t="shared" si="4"/>
        <v>1218.2138225430504</v>
      </c>
      <c r="CV12" s="120">
        <f t="shared" si="4"/>
        <v>1154.6167414810836</v>
      </c>
      <c r="CX12" s="121">
        <v>60</v>
      </c>
      <c r="CY12" s="119">
        <f t="shared" si="5"/>
        <v>1242.1777763513164</v>
      </c>
      <c r="CZ12" s="119">
        <f t="shared" si="5"/>
        <v>1242.1777763513164</v>
      </c>
      <c r="DA12" s="119">
        <f t="shared" si="5"/>
        <v>1242.1777763513164</v>
      </c>
      <c r="DB12" s="119">
        <f t="shared" si="5"/>
        <v>1242.1777763513164</v>
      </c>
      <c r="DD12" s="107">
        <v>60</v>
      </c>
      <c r="DE12" s="108">
        <f>0.97-0.00132*DD12</f>
        <v>0.89080000000000004</v>
      </c>
      <c r="DF12" s="122">
        <f>DD12*$DE$19</f>
        <v>736.4263238936868</v>
      </c>
      <c r="DG12" s="62"/>
      <c r="DH12" s="123" t="s">
        <v>305</v>
      </c>
      <c r="DI12" s="139">
        <f>AVERAGE(BH11:BH12)</f>
        <v>12</v>
      </c>
      <c r="DJ12" s="140"/>
      <c r="DK12" s="141" t="str">
        <f>BB11</f>
        <v>Interview 1</v>
      </c>
      <c r="DL12" s="142">
        <f>BH11</f>
        <v>16</v>
      </c>
      <c r="DM12" s="142">
        <f>SUM(CE11:CF11)/BG11</f>
        <v>26</v>
      </c>
      <c r="DN12" s="143">
        <f>DM12-DL12</f>
        <v>10</v>
      </c>
      <c r="DO12" s="63"/>
      <c r="DP12" s="144" t="s">
        <v>292</v>
      </c>
      <c r="DQ12" s="145">
        <v>1</v>
      </c>
      <c r="DR12" s="130" t="s">
        <v>306</v>
      </c>
      <c r="DS12" s="131">
        <v>94.2</v>
      </c>
      <c r="DT12" s="131">
        <v>87.5</v>
      </c>
      <c r="DU12" s="131">
        <v>91.2</v>
      </c>
      <c r="DV12" s="62"/>
      <c r="DW12" s="146">
        <v>50</v>
      </c>
      <c r="DX12" s="147">
        <f>CY11</f>
        <v>1057.0145228717079</v>
      </c>
      <c r="DY12" s="147">
        <f>$DI$11*($DI$12+IF($DX$7="Standard Installation",0,$DN$15))</f>
        <v>1619.8174237503983</v>
      </c>
      <c r="DZ12" s="148">
        <f>DX12+DY12</f>
        <v>2676.8319466221064</v>
      </c>
      <c r="EA12" s="147">
        <f>DF11</f>
        <v>613.68860324473906</v>
      </c>
      <c r="EB12" s="147">
        <f>$DI$15*$DI$16</f>
        <v>418.61756823413026</v>
      </c>
      <c r="EC12" s="148">
        <f>EA12+EB12</f>
        <v>1032.3061714788694</v>
      </c>
      <c r="ED12" s="148">
        <f t="shared" ref="ED12:EF14" si="9">DX12-EA12</f>
        <v>443.32591962696881</v>
      </c>
      <c r="EE12" s="148">
        <f t="shared" si="9"/>
        <v>1201.1998555162681</v>
      </c>
      <c r="EF12" s="148">
        <f t="shared" si="9"/>
        <v>1644.5257751432371</v>
      </c>
      <c r="EG12" s="9"/>
      <c r="EJ12" s="9"/>
    </row>
    <row r="13" spans="2:140" ht="30" customHeight="1" x14ac:dyDescent="0.25">
      <c r="B13" s="107" t="s">
        <v>281</v>
      </c>
      <c r="C13" s="107">
        <v>3</v>
      </c>
      <c r="D13" s="107" t="s">
        <v>282</v>
      </c>
      <c r="E13" s="107">
        <v>50</v>
      </c>
      <c r="F13" s="108">
        <v>2</v>
      </c>
      <c r="G13" s="107"/>
      <c r="H13" s="109">
        <v>1343.99</v>
      </c>
      <c r="I13" s="109" t="s">
        <v>283</v>
      </c>
      <c r="K13" s="107" t="s">
        <v>284</v>
      </c>
      <c r="L13" s="107">
        <v>489</v>
      </c>
      <c r="M13" s="107" t="s">
        <v>235</v>
      </c>
      <c r="N13" s="107">
        <v>80</v>
      </c>
      <c r="O13" s="108">
        <v>2.33</v>
      </c>
      <c r="P13" s="109">
        <v>1999.99</v>
      </c>
      <c r="Q13" s="109">
        <v>2136.23</v>
      </c>
      <c r="T13" s="149" t="s">
        <v>307</v>
      </c>
      <c r="U13" s="150">
        <v>0</v>
      </c>
      <c r="AB13" s="149" t="s">
        <v>307</v>
      </c>
      <c r="AC13" s="150">
        <v>0</v>
      </c>
      <c r="AD13" s="150">
        <v>0</v>
      </c>
      <c r="AE13" s="150">
        <v>0</v>
      </c>
      <c r="AK13" s="112" t="s">
        <v>286</v>
      </c>
      <c r="AL13" s="113">
        <v>3</v>
      </c>
      <c r="AM13" s="114">
        <v>67.086500000000001</v>
      </c>
      <c r="AN13" s="115">
        <f t="shared" si="0"/>
        <v>68.100145069047613</v>
      </c>
      <c r="AO13" s="107"/>
      <c r="AZ13" s="62"/>
      <c r="BA13" t="str">
        <f>AB10</f>
        <v>MA</v>
      </c>
      <c r="BB13" t="str">
        <f>AA9</f>
        <v>Interview 2</v>
      </c>
      <c r="BC13">
        <v>2.2999999999999998</v>
      </c>
      <c r="BD13">
        <v>60</v>
      </c>
      <c r="BE13" s="66">
        <f>AE14</f>
        <v>1300</v>
      </c>
      <c r="BF13" s="66">
        <f>SUM(AE39:AE41)</f>
        <v>150</v>
      </c>
      <c r="BG13" s="66">
        <f>AC19</f>
        <v>100</v>
      </c>
      <c r="BH13" s="138">
        <f>AE24</f>
        <v>8</v>
      </c>
      <c r="BI13" s="66">
        <f>BF13+BG13*BH13</f>
        <v>950</v>
      </c>
      <c r="BJ13" s="66">
        <f>BE13+BI13</f>
        <v>2250</v>
      </c>
      <c r="BK13" s="66">
        <f t="shared" si="1"/>
        <v>1305.4830287206269</v>
      </c>
      <c r="BL13" s="66">
        <f t="shared" si="1"/>
        <v>150.63265716007231</v>
      </c>
      <c r="BM13" s="66">
        <f>BG13/VLOOKUP($BA13,$DQ$53:$DS$59,3,FALSE)</f>
        <v>81.876611945797706</v>
      </c>
      <c r="BN13" s="66">
        <f>BL13+BH13*BM13</f>
        <v>805.64555272645396</v>
      </c>
      <c r="BO13" s="66">
        <f>SUM(BK13+BN13)</f>
        <v>2111.1285814470807</v>
      </c>
      <c r="BQ13" s="73">
        <f>0.97-0.00132*BR13</f>
        <v>0.89080000000000004</v>
      </c>
      <c r="BR13">
        <v>60</v>
      </c>
      <c r="BS13" s="66">
        <f>AE47</f>
        <v>700</v>
      </c>
      <c r="BT13" s="66">
        <f>SUM(AE57:AE58)</f>
        <v>100</v>
      </c>
      <c r="BU13" s="66">
        <f>AC49*2</f>
        <v>100</v>
      </c>
      <c r="BV13">
        <f>AE53/2</f>
        <v>2</v>
      </c>
      <c r="BW13" s="66">
        <f>BU13*BV13+BT13</f>
        <v>300</v>
      </c>
      <c r="BX13" s="66">
        <f>BS13+BW13</f>
        <v>1000</v>
      </c>
      <c r="BY13" s="66">
        <f t="shared" si="2"/>
        <v>702.9524000803375</v>
      </c>
      <c r="BZ13" s="66">
        <f t="shared" si="2"/>
        <v>100.42177144004822</v>
      </c>
      <c r="CA13" s="66">
        <f>BU13/VLOOKUP($BA13,$DQ$53:$DS$59,3,FALSE)</f>
        <v>81.876611945797706</v>
      </c>
      <c r="CB13" s="66">
        <f>CA13*BV13+BZ13</f>
        <v>264.17499533164363</v>
      </c>
      <c r="CC13" s="66">
        <f>CB13+BY13</f>
        <v>967.12739541198107</v>
      </c>
      <c r="CI13" s="116">
        <f>BK13/$BO13</f>
        <v>0.6183815804463122</v>
      </c>
      <c r="CJ13" s="116">
        <f>BN13/$BO13</f>
        <v>0.38161841955368786</v>
      </c>
      <c r="CL13" t="str">
        <f t="shared" si="6"/>
        <v>NY</v>
      </c>
      <c r="CM13" s="117">
        <f t="shared" si="7"/>
        <v>68.100145069047613</v>
      </c>
      <c r="CN13" s="66">
        <f t="shared" si="3"/>
        <v>52.939574439061403</v>
      </c>
      <c r="CO13" t="str">
        <f t="shared" si="8"/>
        <v/>
      </c>
      <c r="CQ13" s="67"/>
      <c r="CR13" s="118">
        <v>80</v>
      </c>
      <c r="CS13" s="119">
        <f t="shared" si="4"/>
        <v>1780.353664155924</v>
      </c>
      <c r="CT13" s="119">
        <f t="shared" si="4"/>
        <v>1606.9070794414693</v>
      </c>
      <c r="CU13" s="119">
        <f t="shared" si="4"/>
        <v>1549.0915512033177</v>
      </c>
      <c r="CV13" s="120">
        <f t="shared" si="4"/>
        <v>1485.494470141351</v>
      </c>
      <c r="CX13" s="121">
        <v>80</v>
      </c>
      <c r="CY13" s="119">
        <f t="shared" si="5"/>
        <v>1612.5042833105335</v>
      </c>
      <c r="CZ13" s="119">
        <f t="shared" si="5"/>
        <v>1612.5042833105335</v>
      </c>
      <c r="DA13" s="119">
        <f t="shared" si="5"/>
        <v>1612.5042833105335</v>
      </c>
      <c r="DB13" s="119">
        <f t="shared" si="5"/>
        <v>1612.5042833105335</v>
      </c>
      <c r="DD13" s="107">
        <v>80</v>
      </c>
      <c r="DE13" s="108">
        <f>0.97-0.00132*DD13</f>
        <v>0.86439999999999995</v>
      </c>
      <c r="DF13" s="122">
        <f>DD13*$DE$19</f>
        <v>981.9017651915824</v>
      </c>
      <c r="DG13" s="62"/>
      <c r="DH13" s="61"/>
      <c r="DI13" s="61"/>
      <c r="DJ13" s="151"/>
      <c r="DK13" s="141" t="s">
        <v>308</v>
      </c>
      <c r="DL13" s="142"/>
      <c r="DM13" s="142"/>
      <c r="DN13" s="152">
        <v>4.6944444444444446</v>
      </c>
      <c r="DO13" s="63"/>
      <c r="DP13" s="144" t="s">
        <v>309</v>
      </c>
      <c r="DQ13" s="145">
        <v>3</v>
      </c>
      <c r="DR13" s="130" t="s">
        <v>310</v>
      </c>
      <c r="DS13" s="131">
        <v>101.5</v>
      </c>
      <c r="DT13" s="131">
        <v>139.19999999999999</v>
      </c>
      <c r="DU13" s="131">
        <v>118.1</v>
      </c>
      <c r="DV13" s="62"/>
      <c r="DW13" s="146">
        <v>60</v>
      </c>
      <c r="DX13" s="147">
        <f>CY12</f>
        <v>1242.1777763513164</v>
      </c>
      <c r="DY13" s="147">
        <f>$DI$11*($DI$12+IF($DX$7="Standard Installation",0,$DN$15))</f>
        <v>1619.8174237503983</v>
      </c>
      <c r="DZ13" s="148">
        <f t="shared" ref="DZ13:DZ14" si="10">DX13+DY13</f>
        <v>2861.9952001017145</v>
      </c>
      <c r="EA13" s="147">
        <f>DF12</f>
        <v>736.4263238936868</v>
      </c>
      <c r="EB13" s="147">
        <f>$DI$15*$DI$16</f>
        <v>418.61756823413026</v>
      </c>
      <c r="EC13" s="148">
        <f t="shared" ref="EC13:EC14" si="11">EA13+EB13</f>
        <v>1155.0438921278171</v>
      </c>
      <c r="ED13" s="148">
        <f t="shared" si="9"/>
        <v>505.75145245762963</v>
      </c>
      <c r="EE13" s="148">
        <f t="shared" si="9"/>
        <v>1201.1998555162681</v>
      </c>
      <c r="EF13" s="148">
        <f t="shared" si="9"/>
        <v>1706.9513079738974</v>
      </c>
      <c r="EG13" s="9"/>
      <c r="EJ13" s="9"/>
    </row>
    <row r="14" spans="2:140" ht="15" customHeight="1" x14ac:dyDescent="0.25">
      <c r="B14" s="107" t="s">
        <v>281</v>
      </c>
      <c r="C14" s="107">
        <v>4</v>
      </c>
      <c r="D14" s="107" t="s">
        <v>282</v>
      </c>
      <c r="E14" s="107">
        <v>50</v>
      </c>
      <c r="F14" s="108">
        <v>2</v>
      </c>
      <c r="G14" s="107"/>
      <c r="H14" s="109">
        <v>1299.99</v>
      </c>
      <c r="I14" s="109" t="s">
        <v>283</v>
      </c>
      <c r="K14" s="107" t="s">
        <v>284</v>
      </c>
      <c r="L14" s="107">
        <v>490</v>
      </c>
      <c r="M14" s="107" t="s">
        <v>235</v>
      </c>
      <c r="N14" s="107">
        <v>50</v>
      </c>
      <c r="O14" s="108">
        <v>2.4</v>
      </c>
      <c r="P14" s="109">
        <v>1200</v>
      </c>
      <c r="Q14" s="109">
        <v>1875</v>
      </c>
      <c r="T14" s="149" t="s">
        <v>311</v>
      </c>
      <c r="U14" s="150">
        <v>0</v>
      </c>
      <c r="AB14" s="149" t="s">
        <v>311</v>
      </c>
      <c r="AC14" s="150">
        <v>0</v>
      </c>
      <c r="AD14" s="150">
        <v>0</v>
      </c>
      <c r="AE14" s="150">
        <v>1300</v>
      </c>
      <c r="AK14" s="112" t="s">
        <v>286</v>
      </c>
      <c r="AL14" s="113">
        <v>4</v>
      </c>
      <c r="AM14" s="114">
        <v>82.567999999999998</v>
      </c>
      <c r="AN14" s="115">
        <f t="shared" si="0"/>
        <v>83.815563161904763</v>
      </c>
      <c r="AO14" s="107"/>
      <c r="AZ14" s="62"/>
      <c r="BA14" t="str">
        <f>D11</f>
        <v>MD</v>
      </c>
      <c r="BB14">
        <f>C11</f>
        <v>1</v>
      </c>
      <c r="BC14" s="73">
        <f>F11</f>
        <v>2</v>
      </c>
      <c r="BD14">
        <f>E11</f>
        <v>50</v>
      </c>
      <c r="BE14" s="66">
        <f>H11</f>
        <v>1249.99</v>
      </c>
      <c r="BJ14" s="66" t="str">
        <f>I11</f>
        <v/>
      </c>
      <c r="BK14" s="66">
        <f>BE14/VLOOKUP($BA14,$DQ$53:$DT$60,2,FALSE)</f>
        <v>1259.118609921934</v>
      </c>
      <c r="BO14" s="66"/>
      <c r="CI14" s="116"/>
      <c r="CJ14" s="116"/>
      <c r="CL14" t="str">
        <f t="shared" si="6"/>
        <v>NY</v>
      </c>
      <c r="CM14" s="117">
        <f t="shared" si="7"/>
        <v>83.815563161904763</v>
      </c>
      <c r="CN14" s="66">
        <f t="shared" si="3"/>
        <v>65.156399309614045</v>
      </c>
      <c r="CO14" t="str">
        <f t="shared" si="8"/>
        <v/>
      </c>
      <c r="CQ14" s="67"/>
      <c r="CR14" s="153"/>
      <c r="CS14" s="83"/>
      <c r="CT14" s="83"/>
      <c r="CU14" s="83"/>
      <c r="CV14" s="84"/>
      <c r="DD14" s="10" t="s">
        <v>312</v>
      </c>
      <c r="DG14" s="62"/>
      <c r="DH14" s="538" t="s">
        <v>313</v>
      </c>
      <c r="DI14" s="539"/>
      <c r="DJ14" s="103"/>
      <c r="DK14" s="154"/>
      <c r="DL14" s="154"/>
      <c r="DM14" s="154"/>
      <c r="DN14" s="155"/>
      <c r="DO14" s="63"/>
      <c r="DP14" s="144" t="s">
        <v>309</v>
      </c>
      <c r="DQ14" s="145">
        <v>2</v>
      </c>
      <c r="DR14" s="130" t="s">
        <v>314</v>
      </c>
      <c r="DS14" s="131">
        <v>99.9</v>
      </c>
      <c r="DT14" s="131">
        <v>127.9</v>
      </c>
      <c r="DU14" s="131">
        <v>112.3</v>
      </c>
      <c r="DV14" s="62"/>
      <c r="DW14" s="146">
        <v>80</v>
      </c>
      <c r="DX14" s="147">
        <f>CY13</f>
        <v>1612.5042833105335</v>
      </c>
      <c r="DY14" s="147">
        <f>$DI$11*($DI$12+IF($DX$7="Standard Installation",0,$DN$15))</f>
        <v>1619.8174237503983</v>
      </c>
      <c r="DZ14" s="148">
        <f t="shared" si="10"/>
        <v>3232.3217070609317</v>
      </c>
      <c r="EA14" s="147">
        <f>DF13</f>
        <v>981.9017651915824</v>
      </c>
      <c r="EB14" s="147">
        <f>$DI$15*$DI$16</f>
        <v>418.61756823413026</v>
      </c>
      <c r="EC14" s="148">
        <f t="shared" si="11"/>
        <v>1400.5193334257126</v>
      </c>
      <c r="ED14" s="148">
        <f t="shared" si="9"/>
        <v>630.60251811895114</v>
      </c>
      <c r="EE14" s="148">
        <f t="shared" si="9"/>
        <v>1201.1998555162681</v>
      </c>
      <c r="EF14" s="148">
        <f t="shared" si="9"/>
        <v>1831.8023736352191</v>
      </c>
      <c r="EG14" s="9"/>
      <c r="EJ14" s="9"/>
    </row>
    <row r="15" spans="2:140" ht="15" customHeight="1" x14ac:dyDescent="0.25">
      <c r="B15" s="107" t="s">
        <v>281</v>
      </c>
      <c r="C15" s="107">
        <v>5</v>
      </c>
      <c r="D15" s="107" t="s">
        <v>282</v>
      </c>
      <c r="E15" s="107">
        <v>50</v>
      </c>
      <c r="F15" s="108">
        <v>2</v>
      </c>
      <c r="G15" s="107"/>
      <c r="H15" s="109">
        <v>1299.99</v>
      </c>
      <c r="I15" s="109" t="s">
        <v>283</v>
      </c>
      <c r="K15" s="107" t="s">
        <v>284</v>
      </c>
      <c r="L15" s="107">
        <v>496</v>
      </c>
      <c r="M15" s="107" t="s">
        <v>235</v>
      </c>
      <c r="N15" s="107">
        <v>60</v>
      </c>
      <c r="O15" s="108">
        <v>2.33</v>
      </c>
      <c r="P15" s="109">
        <v>932.44325476799588</v>
      </c>
      <c r="Q15" s="109">
        <v>1207.556745232004</v>
      </c>
      <c r="T15" s="149" t="s">
        <v>315</v>
      </c>
      <c r="U15" s="150">
        <v>1200</v>
      </c>
      <c r="AB15" s="149" t="s">
        <v>316</v>
      </c>
      <c r="AC15" s="150">
        <v>1300</v>
      </c>
      <c r="AD15" s="150">
        <v>0</v>
      </c>
      <c r="AE15" s="150">
        <v>0</v>
      </c>
      <c r="AK15" s="112" t="s">
        <v>286</v>
      </c>
      <c r="AL15" s="113">
        <v>5</v>
      </c>
      <c r="AM15" s="114">
        <v>74.827250000000006</v>
      </c>
      <c r="AN15" s="115">
        <f t="shared" si="0"/>
        <v>75.957854115476195</v>
      </c>
      <c r="AO15" s="107"/>
      <c r="AZ15" s="62"/>
      <c r="BA15" t="str">
        <f t="shared" ref="BA15:BA78" si="12">D12</f>
        <v>MD</v>
      </c>
      <c r="BB15">
        <f t="shared" ref="BB15:BB78" si="13">C12</f>
        <v>2</v>
      </c>
      <c r="BC15" s="73">
        <f t="shared" ref="BC15:BC78" si="14">F12</f>
        <v>2</v>
      </c>
      <c r="BD15">
        <f t="shared" ref="BD15:BD78" si="15">E12</f>
        <v>50</v>
      </c>
      <c r="BE15" s="66">
        <f t="shared" ref="BE15:BE78" si="16">H12</f>
        <v>1298</v>
      </c>
      <c r="BJ15" s="66" t="str">
        <f t="shared" ref="BJ15:BJ78" si="17">I12</f>
        <v/>
      </c>
      <c r="BK15" s="66">
        <f t="shared" ref="BK15:BK78" si="18">BE15/VLOOKUP($BA15,$DQ$53:$DT$60,2,FALSE)</f>
        <v>1307.4792243767313</v>
      </c>
      <c r="BO15" s="66"/>
      <c r="CI15" s="116"/>
      <c r="CJ15" s="116"/>
      <c r="CL15" t="str">
        <f t="shared" si="6"/>
        <v>NY</v>
      </c>
      <c r="CM15" s="117">
        <f t="shared" si="7"/>
        <v>75.957854115476195</v>
      </c>
      <c r="CN15" s="66">
        <f t="shared" si="3"/>
        <v>59.047986874337724</v>
      </c>
      <c r="CO15" t="str">
        <f t="shared" si="8"/>
        <v/>
      </c>
      <c r="CQ15" s="67"/>
      <c r="CR15" s="153"/>
      <c r="CS15" s="156" t="s">
        <v>317</v>
      </c>
      <c r="CT15" s="83"/>
      <c r="CU15" s="83"/>
      <c r="CV15" s="84"/>
      <c r="CX15" s="10" t="s">
        <v>318</v>
      </c>
      <c r="DD15" s="10" t="s">
        <v>319</v>
      </c>
      <c r="DE15" s="157"/>
      <c r="DG15" s="62"/>
      <c r="DH15" s="158" t="s">
        <v>237</v>
      </c>
      <c r="DI15" s="159">
        <f>DK29</f>
        <v>83.723513646826049</v>
      </c>
      <c r="DJ15" s="160"/>
      <c r="DK15" s="154"/>
      <c r="DM15" s="99" t="s">
        <v>320</v>
      </c>
      <c r="DN15" s="161">
        <f>AVERAGE(DN12:DN13)</f>
        <v>7.3472222222222223</v>
      </c>
      <c r="DO15" s="63"/>
      <c r="DP15" s="144" t="s">
        <v>309</v>
      </c>
      <c r="DQ15" s="145">
        <v>2</v>
      </c>
      <c r="DR15" s="130" t="s">
        <v>321</v>
      </c>
      <c r="DS15" s="131">
        <v>96.9</v>
      </c>
      <c r="DT15" s="131">
        <v>109.9</v>
      </c>
      <c r="DU15" s="131">
        <v>102.6</v>
      </c>
      <c r="DV15" s="62"/>
      <c r="DW15" s="162"/>
      <c r="DX15" s="160"/>
      <c r="DY15" s="160"/>
      <c r="DZ15" s="163"/>
      <c r="EA15" s="160"/>
      <c r="EB15" s="160"/>
      <c r="EC15" s="163"/>
      <c r="ED15" s="163"/>
      <c r="EE15" s="163"/>
      <c r="EF15" s="163"/>
      <c r="EG15" s="9"/>
      <c r="EJ15" s="9"/>
    </row>
    <row r="16" spans="2:140" ht="15" customHeight="1" x14ac:dyDescent="0.25">
      <c r="B16" s="107" t="s">
        <v>281</v>
      </c>
      <c r="C16" s="107">
        <v>6</v>
      </c>
      <c r="D16" s="107" t="s">
        <v>282</v>
      </c>
      <c r="E16" s="107">
        <v>50</v>
      </c>
      <c r="F16" s="108">
        <v>2</v>
      </c>
      <c r="G16" s="107"/>
      <c r="H16" s="109">
        <v>1299.99</v>
      </c>
      <c r="I16" s="109" t="s">
        <v>283</v>
      </c>
      <c r="K16" s="107" t="s">
        <v>284</v>
      </c>
      <c r="L16" s="107">
        <v>497</v>
      </c>
      <c r="M16" s="107" t="s">
        <v>235</v>
      </c>
      <c r="N16" s="107">
        <v>50</v>
      </c>
      <c r="O16" s="108">
        <v>2.4</v>
      </c>
      <c r="P16" s="109">
        <v>1102.44</v>
      </c>
      <c r="Q16" s="109">
        <v>1171.3399999999999</v>
      </c>
      <c r="T16" s="149" t="s">
        <v>322</v>
      </c>
      <c r="U16" s="150">
        <v>0</v>
      </c>
      <c r="AB16" s="149" t="s">
        <v>322</v>
      </c>
      <c r="AC16" s="150">
        <v>0</v>
      </c>
      <c r="AD16" s="150">
        <v>0</v>
      </c>
      <c r="AE16" s="150">
        <v>0</v>
      </c>
      <c r="AK16" s="164" t="s">
        <v>323</v>
      </c>
      <c r="AL16" s="113">
        <v>6</v>
      </c>
      <c r="AM16" s="114">
        <v>77.407499999999999</v>
      </c>
      <c r="AN16" s="115">
        <f t="shared" si="0"/>
        <v>78.577090464285718</v>
      </c>
      <c r="AO16" s="107"/>
      <c r="AZ16" s="62"/>
      <c r="BA16" t="str">
        <f t="shared" si="12"/>
        <v>MD</v>
      </c>
      <c r="BB16">
        <f t="shared" si="13"/>
        <v>3</v>
      </c>
      <c r="BC16" s="73">
        <f t="shared" si="14"/>
        <v>2</v>
      </c>
      <c r="BD16">
        <f t="shared" si="15"/>
        <v>50</v>
      </c>
      <c r="BE16" s="66">
        <f t="shared" si="16"/>
        <v>1343.99</v>
      </c>
      <c r="BJ16" s="66" t="str">
        <f t="shared" si="17"/>
        <v/>
      </c>
      <c r="BK16" s="66">
        <f t="shared" si="18"/>
        <v>1353.8050868798791</v>
      </c>
      <c r="BO16" s="66"/>
      <c r="CI16" s="116"/>
      <c r="CJ16" s="116"/>
      <c r="CL16" t="str">
        <f t="shared" si="6"/>
        <v>VT</v>
      </c>
      <c r="CM16" s="117">
        <f t="shared" si="7"/>
        <v>78.577090464285718</v>
      </c>
      <c r="CN16" s="66">
        <f t="shared" si="3"/>
        <v>96.374191084569546</v>
      </c>
      <c r="CO16" t="str">
        <f t="shared" si="8"/>
        <v/>
      </c>
      <c r="CQ16" s="67"/>
      <c r="CR16" s="153"/>
      <c r="CS16" s="99" t="s">
        <v>324</v>
      </c>
      <c r="CT16" s="99" t="s">
        <v>231</v>
      </c>
      <c r="CU16" s="99" t="s">
        <v>325</v>
      </c>
      <c r="CV16" s="84"/>
      <c r="CX16" s="99" t="s">
        <v>231</v>
      </c>
      <c r="CY16" s="99" t="s">
        <v>325</v>
      </c>
      <c r="DD16" s="156"/>
      <c r="DE16" s="160"/>
      <c r="DG16" s="62"/>
      <c r="DH16" s="158" t="s">
        <v>305</v>
      </c>
      <c r="DI16" s="165">
        <f>AVERAGE(BV11:BV12)</f>
        <v>5</v>
      </c>
      <c r="DJ16" s="166"/>
      <c r="DK16" s="154"/>
      <c r="DL16" s="167"/>
      <c r="DM16" s="167"/>
      <c r="DN16" s="168"/>
      <c r="DO16" s="63"/>
      <c r="DP16" s="144" t="s">
        <v>309</v>
      </c>
      <c r="DQ16" s="145">
        <v>2</v>
      </c>
      <c r="DR16" s="130" t="s">
        <v>326</v>
      </c>
      <c r="DS16" s="131">
        <v>99.1</v>
      </c>
      <c r="DT16" s="131">
        <v>107.1</v>
      </c>
      <c r="DU16" s="131">
        <v>102.7</v>
      </c>
      <c r="DV16" s="62"/>
      <c r="DW16" s="162"/>
      <c r="DX16" s="169"/>
      <c r="DY16" s="160"/>
      <c r="DZ16" s="163"/>
      <c r="EA16" s="160"/>
      <c r="EB16" s="160"/>
      <c r="EC16" s="163"/>
      <c r="ED16" s="163"/>
      <c r="EE16" s="163"/>
      <c r="EF16" s="163"/>
      <c r="EG16" s="9"/>
      <c r="EJ16" s="9"/>
    </row>
    <row r="17" spans="2:140" ht="30" customHeight="1" x14ac:dyDescent="0.25">
      <c r="B17" s="107" t="s">
        <v>281</v>
      </c>
      <c r="C17" s="107">
        <v>7</v>
      </c>
      <c r="D17" s="107" t="s">
        <v>282</v>
      </c>
      <c r="E17" s="107">
        <v>50</v>
      </c>
      <c r="F17" s="108">
        <v>2</v>
      </c>
      <c r="G17" s="107"/>
      <c r="H17" s="109">
        <v>1427.99</v>
      </c>
      <c r="I17" s="109" t="s">
        <v>283</v>
      </c>
      <c r="K17" s="107" t="s">
        <v>284</v>
      </c>
      <c r="L17" s="107">
        <v>500</v>
      </c>
      <c r="M17" s="107" t="s">
        <v>235</v>
      </c>
      <c r="N17" s="107">
        <v>60</v>
      </c>
      <c r="O17" s="108">
        <v>2.33</v>
      </c>
      <c r="P17" s="109">
        <v>1387.76</v>
      </c>
      <c r="Q17" s="109">
        <v>2364</v>
      </c>
      <c r="T17" s="149" t="s">
        <v>322</v>
      </c>
      <c r="U17" s="150">
        <v>0</v>
      </c>
      <c r="AB17" s="149" t="s">
        <v>322</v>
      </c>
      <c r="AC17" s="150">
        <v>0</v>
      </c>
      <c r="AD17" s="150">
        <v>0</v>
      </c>
      <c r="AE17" s="150">
        <v>0</v>
      </c>
      <c r="AK17" s="164" t="s">
        <v>323</v>
      </c>
      <c r="AL17" s="113">
        <v>7</v>
      </c>
      <c r="AM17" s="114">
        <v>67.086500000000001</v>
      </c>
      <c r="AN17" s="115">
        <f t="shared" si="0"/>
        <v>68.100145069047613</v>
      </c>
      <c r="AO17" s="107"/>
      <c r="AZ17" s="62"/>
      <c r="BA17" t="str">
        <f t="shared" si="12"/>
        <v>MD</v>
      </c>
      <c r="BB17">
        <f t="shared" si="13"/>
        <v>4</v>
      </c>
      <c r="BC17" s="73">
        <f t="shared" si="14"/>
        <v>2</v>
      </c>
      <c r="BD17">
        <f t="shared" si="15"/>
        <v>50</v>
      </c>
      <c r="BE17" s="66">
        <f t="shared" si="16"/>
        <v>1299.99</v>
      </c>
      <c r="BJ17" s="66" t="str">
        <f t="shared" si="17"/>
        <v/>
      </c>
      <c r="BK17" s="66">
        <f t="shared" si="18"/>
        <v>1309.4837572399899</v>
      </c>
      <c r="BO17" s="66"/>
      <c r="CI17" s="116"/>
      <c r="CJ17" s="116"/>
      <c r="CL17" t="str">
        <f t="shared" si="6"/>
        <v>VT</v>
      </c>
      <c r="CM17" s="117">
        <f t="shared" si="7"/>
        <v>68.100145069047613</v>
      </c>
      <c r="CN17" s="66">
        <f t="shared" si="3"/>
        <v>83.524298939960261</v>
      </c>
      <c r="CO17" t="str">
        <f t="shared" si="8"/>
        <v/>
      </c>
      <c r="CQ17" s="67"/>
      <c r="CR17" s="153"/>
      <c r="CS17" s="121">
        <f t="array" ref="CS17:CU21">LINEST($CU$26:$CU$2129,$CS$26:$CT$2129,TRUE,TRUE)</f>
        <v>-578.1552823815158</v>
      </c>
      <c r="CT17" s="121">
        <v>16.54388643301337</v>
      </c>
      <c r="CU17" s="121">
        <v>1613.153314277886</v>
      </c>
      <c r="CV17" s="84"/>
      <c r="CX17" s="121">
        <f t="array" ref="CX17:CY21">LINEST($CU$26:$CU$2129,$CS$26:$CS$2129,TRUE,TRUE)</f>
        <v>18.516325347960855</v>
      </c>
      <c r="CY17" s="121">
        <v>131.1982554736652</v>
      </c>
      <c r="DF17" s="94"/>
      <c r="DG17" s="62"/>
      <c r="DH17" s="170" t="s">
        <v>327</v>
      </c>
      <c r="DI17" s="108">
        <f>AVERAGE(CO57:CO76)</f>
        <v>4.9249999999999998</v>
      </c>
      <c r="DJ17" s="15"/>
      <c r="DK17" s="83"/>
      <c r="DL17" s="171" t="s">
        <v>328</v>
      </c>
      <c r="DM17" s="172" t="s">
        <v>27</v>
      </c>
      <c r="DO17" s="63"/>
      <c r="DP17" s="144" t="s">
        <v>329</v>
      </c>
      <c r="DQ17" s="145">
        <v>1</v>
      </c>
      <c r="DR17" s="130" t="s">
        <v>330</v>
      </c>
      <c r="DS17" s="131">
        <v>100.6</v>
      </c>
      <c r="DT17" s="131">
        <v>94</v>
      </c>
      <c r="DU17" s="131">
        <v>97.2</v>
      </c>
      <c r="DV17" s="62"/>
    </row>
    <row r="18" spans="2:140" ht="32.25" customHeight="1" x14ac:dyDescent="0.25">
      <c r="B18" s="107" t="s">
        <v>281</v>
      </c>
      <c r="C18" s="107">
        <v>8</v>
      </c>
      <c r="D18" s="107" t="s">
        <v>282</v>
      </c>
      <c r="E18" s="107">
        <v>50</v>
      </c>
      <c r="F18" s="108">
        <v>2</v>
      </c>
      <c r="G18" s="107"/>
      <c r="H18" s="109">
        <v>1343.99</v>
      </c>
      <c r="I18" s="109" t="s">
        <v>283</v>
      </c>
      <c r="K18" s="107" t="s">
        <v>284</v>
      </c>
      <c r="L18" s="107">
        <v>501</v>
      </c>
      <c r="M18" s="107" t="s">
        <v>235</v>
      </c>
      <c r="N18" s="107">
        <v>60</v>
      </c>
      <c r="O18" s="108">
        <v>2.33</v>
      </c>
      <c r="P18" s="109">
        <v>958.58652359326675</v>
      </c>
      <c r="Q18" s="109">
        <v>1241.413476406733</v>
      </c>
      <c r="AK18" s="164" t="s">
        <v>323</v>
      </c>
      <c r="AL18" s="113">
        <v>8</v>
      </c>
      <c r="AM18" s="114">
        <v>61.926000000000002</v>
      </c>
      <c r="AN18" s="115">
        <f t="shared" si="0"/>
        <v>62.861672371428575</v>
      </c>
      <c r="AO18" s="107"/>
      <c r="AZ18" s="62"/>
      <c r="BA18" t="str">
        <f t="shared" si="12"/>
        <v>MD</v>
      </c>
      <c r="BB18">
        <f t="shared" si="13"/>
        <v>5</v>
      </c>
      <c r="BC18" s="73">
        <f t="shared" si="14"/>
        <v>2</v>
      </c>
      <c r="BD18">
        <f t="shared" si="15"/>
        <v>50</v>
      </c>
      <c r="BE18" s="66">
        <f t="shared" si="16"/>
        <v>1299.99</v>
      </c>
      <c r="BJ18" s="66" t="str">
        <f t="shared" si="17"/>
        <v/>
      </c>
      <c r="BK18" s="66">
        <f t="shared" si="18"/>
        <v>1309.4837572399899</v>
      </c>
      <c r="BO18" s="66"/>
      <c r="CI18" s="116"/>
      <c r="CJ18" s="116"/>
      <c r="CL18" t="str">
        <f t="shared" si="6"/>
        <v>VT</v>
      </c>
      <c r="CM18" s="117">
        <f t="shared" si="7"/>
        <v>62.861672371428575</v>
      </c>
      <c r="CN18" s="66">
        <f t="shared" si="3"/>
        <v>77.099352867655639</v>
      </c>
      <c r="CO18" t="str">
        <f t="shared" si="8"/>
        <v/>
      </c>
      <c r="CQ18" s="67"/>
      <c r="CR18" s="153"/>
      <c r="CS18" s="121">
        <v>128.73706334454067</v>
      </c>
      <c r="CT18" s="121">
        <v>0.99463809401856018</v>
      </c>
      <c r="CU18" s="121">
        <v>333.28056277762869</v>
      </c>
      <c r="CV18" s="84"/>
      <c r="CX18" s="121">
        <v>0.89647684303242658</v>
      </c>
      <c r="CY18" s="121">
        <v>46.965940912679372</v>
      </c>
      <c r="DD18" s="538" t="s">
        <v>331</v>
      </c>
      <c r="DE18" s="539"/>
      <c r="DF18" s="173"/>
      <c r="DG18" s="62"/>
      <c r="DJ18" s="167"/>
      <c r="DK18" s="83"/>
      <c r="DL18" s="166"/>
      <c r="DM18" s="174" t="s">
        <v>210</v>
      </c>
      <c r="DO18" s="63"/>
      <c r="DP18" s="144" t="s">
        <v>329</v>
      </c>
      <c r="DQ18" s="145">
        <v>1</v>
      </c>
      <c r="DR18" s="130" t="s">
        <v>332</v>
      </c>
      <c r="DS18" s="131">
        <v>94.9</v>
      </c>
      <c r="DT18" s="131">
        <v>70.7</v>
      </c>
      <c r="DU18" s="131">
        <v>84.2</v>
      </c>
      <c r="DV18" s="62"/>
    </row>
    <row r="19" spans="2:140" ht="15" customHeight="1" x14ac:dyDescent="0.25">
      <c r="B19" s="107" t="s">
        <v>281</v>
      </c>
      <c r="C19" s="107">
        <v>9</v>
      </c>
      <c r="D19" s="107" t="s">
        <v>282</v>
      </c>
      <c r="E19" s="107">
        <v>50</v>
      </c>
      <c r="F19" s="108">
        <v>2</v>
      </c>
      <c r="G19" s="107"/>
      <c r="H19" s="109">
        <v>899.99</v>
      </c>
      <c r="I19" s="109" t="s">
        <v>283</v>
      </c>
      <c r="K19" s="107" t="s">
        <v>284</v>
      </c>
      <c r="L19" s="107">
        <v>505</v>
      </c>
      <c r="M19" s="107" t="s">
        <v>235</v>
      </c>
      <c r="N19" s="107">
        <v>60</v>
      </c>
      <c r="O19" s="108">
        <v>2.33</v>
      </c>
      <c r="P19" s="109">
        <v>958.58652359326675</v>
      </c>
      <c r="Q19" s="109">
        <v>1241.413476406733</v>
      </c>
      <c r="T19" s="110" t="s">
        <v>333</v>
      </c>
      <c r="U19" s="175"/>
      <c r="AB19" s="176" t="s">
        <v>334</v>
      </c>
      <c r="AC19" s="557">
        <v>100</v>
      </c>
      <c r="AD19" s="558"/>
      <c r="AK19" s="164" t="s">
        <v>323</v>
      </c>
      <c r="AL19" s="113">
        <v>9</v>
      </c>
      <c r="AM19" s="114">
        <v>92.888999999999996</v>
      </c>
      <c r="AN19" s="115">
        <f t="shared" si="0"/>
        <v>94.292508557142853</v>
      </c>
      <c r="AO19" s="107"/>
      <c r="AZ19" s="62"/>
      <c r="BA19" t="str">
        <f t="shared" si="12"/>
        <v>MD</v>
      </c>
      <c r="BB19">
        <f t="shared" si="13"/>
        <v>6</v>
      </c>
      <c r="BC19" s="73">
        <f t="shared" si="14"/>
        <v>2</v>
      </c>
      <c r="BD19">
        <f t="shared" si="15"/>
        <v>50</v>
      </c>
      <c r="BE19" s="66">
        <f t="shared" si="16"/>
        <v>1299.99</v>
      </c>
      <c r="BJ19" s="66" t="str">
        <f t="shared" si="17"/>
        <v/>
      </c>
      <c r="BK19" s="66">
        <f t="shared" si="18"/>
        <v>1309.4837572399899</v>
      </c>
      <c r="BO19" s="66"/>
      <c r="CI19" s="116"/>
      <c r="CJ19" s="116"/>
      <c r="CL19" t="str">
        <f t="shared" si="6"/>
        <v>VT</v>
      </c>
      <c r="CM19" s="117">
        <f t="shared" si="7"/>
        <v>94.292508557142853</v>
      </c>
      <c r="CN19" s="66">
        <f t="shared" si="3"/>
        <v>115.64902930148345</v>
      </c>
      <c r="CO19" t="str">
        <f t="shared" si="8"/>
        <v/>
      </c>
      <c r="CQ19" s="67"/>
      <c r="CR19" s="153"/>
      <c r="CS19" s="121">
        <v>0.17661757180210003</v>
      </c>
      <c r="CT19" s="121">
        <v>227.3989171344775</v>
      </c>
      <c r="CU19" s="121" t="e">
        <v>#N/A</v>
      </c>
      <c r="CV19" s="84"/>
      <c r="CX19" s="121">
        <v>0.16871338233699387</v>
      </c>
      <c r="CY19" s="121">
        <v>228.43342950894669</v>
      </c>
      <c r="DD19" s="107" t="s">
        <v>335</v>
      </c>
      <c r="DE19" s="109">
        <f>AVERAGE(BY11/BR11,BY12/BR12,BY13/BR13)</f>
        <v>12.27377206489478</v>
      </c>
      <c r="DF19" s="177"/>
      <c r="DG19" s="62"/>
      <c r="DI19" s="83"/>
      <c r="DJ19" s="160"/>
      <c r="DK19" s="83"/>
      <c r="DL19" s="93"/>
      <c r="DM19" s="93"/>
      <c r="DN19" s="94"/>
      <c r="DO19" s="63"/>
      <c r="DP19" s="144" t="s">
        <v>336</v>
      </c>
      <c r="DQ19" s="145">
        <v>2</v>
      </c>
      <c r="DR19" s="130" t="s">
        <v>337</v>
      </c>
      <c r="DS19" s="131">
        <v>98.7</v>
      </c>
      <c r="DT19" s="131">
        <v>116.7</v>
      </c>
      <c r="DU19" s="131">
        <v>106.6</v>
      </c>
      <c r="DV19" s="62"/>
    </row>
    <row r="20" spans="2:140" ht="15" customHeight="1" x14ac:dyDescent="0.25">
      <c r="B20" s="107" t="s">
        <v>281</v>
      </c>
      <c r="C20" s="107">
        <v>10</v>
      </c>
      <c r="D20" s="107" t="s">
        <v>282</v>
      </c>
      <c r="E20" s="107">
        <v>50</v>
      </c>
      <c r="F20" s="108">
        <v>2</v>
      </c>
      <c r="G20" s="107"/>
      <c r="H20" s="109">
        <v>1298</v>
      </c>
      <c r="I20" s="109" t="s">
        <v>283</v>
      </c>
      <c r="K20" s="107" t="s">
        <v>284</v>
      </c>
      <c r="L20" s="107">
        <v>507</v>
      </c>
      <c r="M20" s="107" t="s">
        <v>235</v>
      </c>
      <c r="N20" s="107">
        <v>60</v>
      </c>
      <c r="O20" s="108">
        <v>2.33</v>
      </c>
      <c r="P20" s="109">
        <v>1181.67</v>
      </c>
      <c r="Q20" s="109">
        <v>2095.37</v>
      </c>
      <c r="T20" s="136" t="s">
        <v>338</v>
      </c>
      <c r="U20" s="136" t="s">
        <v>302</v>
      </c>
      <c r="AK20" s="113" t="s">
        <v>235</v>
      </c>
      <c r="AL20" s="113">
        <v>10</v>
      </c>
      <c r="AM20" s="114">
        <v>98.049499999999995</v>
      </c>
      <c r="AN20" s="115">
        <f t="shared" si="0"/>
        <v>99.530981254761898</v>
      </c>
      <c r="AO20" s="107"/>
      <c r="AZ20" s="62"/>
      <c r="BA20" t="str">
        <f t="shared" si="12"/>
        <v>MD</v>
      </c>
      <c r="BB20">
        <f t="shared" si="13"/>
        <v>7</v>
      </c>
      <c r="BC20" s="73">
        <f t="shared" si="14"/>
        <v>2</v>
      </c>
      <c r="BD20">
        <f t="shared" si="15"/>
        <v>50</v>
      </c>
      <c r="BE20" s="66">
        <f t="shared" si="16"/>
        <v>1427.99</v>
      </c>
      <c r="BJ20" s="66" t="str">
        <f t="shared" si="17"/>
        <v/>
      </c>
      <c r="BK20" s="66">
        <f t="shared" si="18"/>
        <v>1438.4185343742131</v>
      </c>
      <c r="BO20" s="66"/>
      <c r="CI20" s="116"/>
      <c r="CJ20" s="116"/>
      <c r="CL20" t="str">
        <f t="shared" si="6"/>
        <v>MA</v>
      </c>
      <c r="CM20" s="117">
        <f t="shared" si="7"/>
        <v>99.530981254761898</v>
      </c>
      <c r="CN20" s="66">
        <f t="shared" si="3"/>
        <v>81.492595287806054</v>
      </c>
      <c r="CO20" t="str">
        <f t="shared" si="8"/>
        <v/>
      </c>
      <c r="CQ20" s="67"/>
      <c r="CR20" s="153"/>
      <c r="CS20" s="121">
        <v>225.33485391980255</v>
      </c>
      <c r="CT20" s="121">
        <v>2101</v>
      </c>
      <c r="CU20" s="121" t="e">
        <v>#N/A</v>
      </c>
      <c r="CV20" s="84"/>
      <c r="CX20" s="121">
        <v>426.6104158747882</v>
      </c>
      <c r="CY20" s="121">
        <v>2102</v>
      </c>
      <c r="DG20" s="62"/>
      <c r="DH20" s="10" t="s">
        <v>339</v>
      </c>
      <c r="DJ20" s="15"/>
      <c r="DK20" s="93"/>
      <c r="DL20" s="93"/>
      <c r="DM20" s="93"/>
      <c r="DN20" s="155"/>
      <c r="DO20" s="63"/>
      <c r="DP20" s="144" t="s">
        <v>336</v>
      </c>
      <c r="DQ20" s="145">
        <v>3</v>
      </c>
      <c r="DR20" s="130" t="s">
        <v>340</v>
      </c>
      <c r="DS20" s="131">
        <v>100.1</v>
      </c>
      <c r="DT20" s="131">
        <v>116.7</v>
      </c>
      <c r="DU20" s="131">
        <v>107.4</v>
      </c>
      <c r="DV20" s="62"/>
      <c r="EG20" s="9"/>
      <c r="EJ20" s="9"/>
    </row>
    <row r="21" spans="2:140" ht="15" customHeight="1" x14ac:dyDescent="0.25">
      <c r="B21" s="107" t="s">
        <v>281</v>
      </c>
      <c r="C21" s="107">
        <v>11</v>
      </c>
      <c r="D21" s="107" t="s">
        <v>282</v>
      </c>
      <c r="E21" s="107">
        <v>50</v>
      </c>
      <c r="F21" s="108">
        <v>2</v>
      </c>
      <c r="G21" s="107"/>
      <c r="H21" s="109">
        <v>1427.99</v>
      </c>
      <c r="I21" s="109" t="s">
        <v>283</v>
      </c>
      <c r="K21" s="107" t="s">
        <v>284</v>
      </c>
      <c r="L21" s="107">
        <v>508</v>
      </c>
      <c r="M21" s="107" t="s">
        <v>235</v>
      </c>
      <c r="N21" s="107">
        <v>60</v>
      </c>
      <c r="O21" s="108">
        <v>2.33</v>
      </c>
      <c r="P21" s="109">
        <v>1575</v>
      </c>
      <c r="Q21" s="109">
        <v>2150</v>
      </c>
      <c r="T21" s="149" t="s">
        <v>341</v>
      </c>
      <c r="U21" s="150">
        <v>150</v>
      </c>
      <c r="AB21" s="110" t="s">
        <v>342</v>
      </c>
      <c r="AC21" s="111"/>
      <c r="AD21" s="111"/>
      <c r="AE21" s="111"/>
      <c r="AK21" s="112" t="s">
        <v>286</v>
      </c>
      <c r="AL21" s="113">
        <v>11</v>
      </c>
      <c r="AM21" s="114">
        <v>103.21000000000001</v>
      </c>
      <c r="AN21" s="115">
        <f t="shared" si="0"/>
        <v>104.76945395238096</v>
      </c>
      <c r="AO21" s="107"/>
      <c r="AZ21" s="62"/>
      <c r="BA21" t="str">
        <f t="shared" si="12"/>
        <v>MD</v>
      </c>
      <c r="BB21">
        <f t="shared" si="13"/>
        <v>8</v>
      </c>
      <c r="BC21" s="73">
        <f t="shared" si="14"/>
        <v>2</v>
      </c>
      <c r="BD21">
        <f t="shared" si="15"/>
        <v>50</v>
      </c>
      <c r="BE21" s="66">
        <f t="shared" si="16"/>
        <v>1343.99</v>
      </c>
      <c r="BJ21" s="66" t="str">
        <f t="shared" si="17"/>
        <v/>
      </c>
      <c r="BK21" s="66">
        <f t="shared" si="18"/>
        <v>1353.8050868798791</v>
      </c>
      <c r="BO21" s="66"/>
      <c r="CI21" s="116"/>
      <c r="CJ21" s="116"/>
      <c r="CL21" t="str">
        <f t="shared" si="6"/>
        <v>NY</v>
      </c>
      <c r="CM21" s="117">
        <f t="shared" si="7"/>
        <v>104.76945395238096</v>
      </c>
      <c r="CN21" s="66">
        <f t="shared" si="3"/>
        <v>81.445499137017549</v>
      </c>
      <c r="CO21" t="str">
        <f t="shared" si="8"/>
        <v/>
      </c>
      <c r="CQ21" s="67"/>
      <c r="CR21" s="153"/>
      <c r="CS21" s="121">
        <v>23304251.152811989</v>
      </c>
      <c r="CT21" s="121">
        <v>108643272.04677315</v>
      </c>
      <c r="CU21" s="121" t="e">
        <v>#N/A</v>
      </c>
      <c r="CV21" s="84"/>
      <c r="CX21" s="121">
        <v>22261312.929990977</v>
      </c>
      <c r="CY21" s="121">
        <v>109686210.26959416</v>
      </c>
      <c r="DG21" s="62"/>
      <c r="DH21" s="178" t="s">
        <v>343</v>
      </c>
      <c r="DI21" s="64" t="s">
        <v>344</v>
      </c>
      <c r="DJ21" s="64" t="s">
        <v>345</v>
      </c>
      <c r="DK21" s="64" t="s">
        <v>346</v>
      </c>
      <c r="DL21" s="179"/>
      <c r="DM21" s="180" t="s">
        <v>347</v>
      </c>
      <c r="DO21" s="63"/>
      <c r="DP21" s="144" t="s">
        <v>348</v>
      </c>
      <c r="DQ21" s="145">
        <v>5</v>
      </c>
      <c r="DR21" s="130" t="s">
        <v>349</v>
      </c>
      <c r="DS21" s="131">
        <v>97</v>
      </c>
      <c r="DT21" s="131">
        <v>99.8</v>
      </c>
      <c r="DU21" s="131">
        <v>98.2</v>
      </c>
      <c r="DV21" s="62"/>
      <c r="EG21" s="9"/>
      <c r="EJ21" s="9"/>
    </row>
    <row r="22" spans="2:140" ht="30" customHeight="1" thickBot="1" x14ac:dyDescent="0.3">
      <c r="B22" s="107" t="s">
        <v>281</v>
      </c>
      <c r="C22" s="107">
        <v>12</v>
      </c>
      <c r="D22" s="107" t="s">
        <v>282</v>
      </c>
      <c r="E22" s="107">
        <v>50</v>
      </c>
      <c r="F22" s="108">
        <v>2</v>
      </c>
      <c r="G22" s="107"/>
      <c r="H22" s="109">
        <v>1515</v>
      </c>
      <c r="I22" s="109" t="s">
        <v>283</v>
      </c>
      <c r="K22" s="107" t="s">
        <v>284</v>
      </c>
      <c r="L22" s="107">
        <v>509</v>
      </c>
      <c r="M22" s="107" t="s">
        <v>235</v>
      </c>
      <c r="N22" s="107">
        <v>60</v>
      </c>
      <c r="O22" s="108">
        <v>2.33</v>
      </c>
      <c r="P22" s="109">
        <v>1132.8749824284062</v>
      </c>
      <c r="Q22" s="109">
        <v>1467.1250175715936</v>
      </c>
      <c r="T22" s="149" t="s">
        <v>350</v>
      </c>
      <c r="U22" s="150">
        <v>150</v>
      </c>
      <c r="AB22" s="135" t="s">
        <v>351</v>
      </c>
      <c r="AC22" s="136" t="s">
        <v>302</v>
      </c>
      <c r="AD22" s="136" t="s">
        <v>303</v>
      </c>
      <c r="AE22" s="137" t="s">
        <v>304</v>
      </c>
      <c r="AK22" s="112" t="s">
        <v>286</v>
      </c>
      <c r="AL22" s="113">
        <v>12</v>
      </c>
      <c r="AM22" s="114">
        <v>103.21000000000001</v>
      </c>
      <c r="AN22" s="115">
        <f t="shared" si="0"/>
        <v>104.76945395238096</v>
      </c>
      <c r="AO22" s="107"/>
      <c r="AZ22" s="62"/>
      <c r="BA22" t="str">
        <f t="shared" si="12"/>
        <v>MD</v>
      </c>
      <c r="BB22">
        <f t="shared" si="13"/>
        <v>9</v>
      </c>
      <c r="BC22" s="73">
        <f t="shared" si="14"/>
        <v>2</v>
      </c>
      <c r="BD22">
        <f t="shared" si="15"/>
        <v>50</v>
      </c>
      <c r="BE22" s="66">
        <f t="shared" si="16"/>
        <v>899.99</v>
      </c>
      <c r="BJ22" s="66" t="str">
        <f t="shared" si="17"/>
        <v/>
      </c>
      <c r="BK22" s="66">
        <f t="shared" si="18"/>
        <v>906.5625786955427</v>
      </c>
      <c r="BO22" s="66"/>
      <c r="CI22" s="116"/>
      <c r="CJ22" s="116"/>
      <c r="CL22" t="str">
        <f t="shared" si="6"/>
        <v>NY</v>
      </c>
      <c r="CM22" s="117">
        <f t="shared" si="7"/>
        <v>104.76945395238096</v>
      </c>
      <c r="CN22" s="66">
        <f t="shared" si="3"/>
        <v>81.445499137017549</v>
      </c>
      <c r="CO22" t="str">
        <f t="shared" si="8"/>
        <v/>
      </c>
      <c r="CQ22" s="67"/>
      <c r="CR22" s="181"/>
      <c r="CS22" s="182"/>
      <c r="CT22" s="182"/>
      <c r="CU22" s="182"/>
      <c r="CV22" s="183"/>
      <c r="DG22" s="62"/>
      <c r="DH22" s="184" t="s">
        <v>352</v>
      </c>
      <c r="DI22" s="185">
        <v>9</v>
      </c>
      <c r="DJ22" s="186">
        <v>79.460910449890363</v>
      </c>
      <c r="DK22" s="186">
        <f>DJ22*$AN$5</f>
        <v>80.661526968259423</v>
      </c>
      <c r="DL22" s="93"/>
      <c r="DM22" s="171" t="s">
        <v>228</v>
      </c>
      <c r="DN22" s="99" t="s">
        <v>353</v>
      </c>
      <c r="DO22" s="63"/>
      <c r="DP22" s="144" t="s">
        <v>348</v>
      </c>
      <c r="DQ22" s="145">
        <v>4</v>
      </c>
      <c r="DR22" s="130" t="s">
        <v>354</v>
      </c>
      <c r="DS22" s="131">
        <v>103</v>
      </c>
      <c r="DT22" s="131">
        <v>164.8</v>
      </c>
      <c r="DU22" s="131">
        <v>130.19999999999999</v>
      </c>
      <c r="DV22" s="62"/>
      <c r="EG22" s="9"/>
      <c r="EJ22" s="9"/>
    </row>
    <row r="23" spans="2:140" ht="30" customHeight="1" x14ac:dyDescent="0.25">
      <c r="B23" s="107" t="s">
        <v>281</v>
      </c>
      <c r="C23" s="107">
        <v>13</v>
      </c>
      <c r="D23" s="107" t="s">
        <v>282</v>
      </c>
      <c r="E23" s="107">
        <v>50</v>
      </c>
      <c r="F23" s="108">
        <v>2</v>
      </c>
      <c r="G23" s="107"/>
      <c r="H23" s="109">
        <v>1298</v>
      </c>
      <c r="I23" s="109" t="s">
        <v>283</v>
      </c>
      <c r="K23" s="107" t="s">
        <v>284</v>
      </c>
      <c r="L23" s="107">
        <v>511</v>
      </c>
      <c r="M23" s="107" t="s">
        <v>235</v>
      </c>
      <c r="N23" s="107">
        <v>60</v>
      </c>
      <c r="O23" s="108">
        <v>2.33</v>
      </c>
      <c r="P23" s="109">
        <v>1015.5</v>
      </c>
      <c r="Q23" s="109">
        <v>1928.92</v>
      </c>
      <c r="T23" s="149" t="s">
        <v>355</v>
      </c>
      <c r="U23" s="150">
        <v>100</v>
      </c>
      <c r="AB23" s="149" t="s">
        <v>307</v>
      </c>
      <c r="AC23" s="187">
        <v>0</v>
      </c>
      <c r="AD23" s="187">
        <v>0</v>
      </c>
      <c r="AE23" s="187">
        <v>0</v>
      </c>
      <c r="AK23" s="188" t="s">
        <v>356</v>
      </c>
      <c r="AL23" s="189">
        <v>13</v>
      </c>
      <c r="AM23" s="190">
        <v>129.01249999999999</v>
      </c>
      <c r="AN23" s="191">
        <f t="shared" si="0"/>
        <v>130.96181744047618</v>
      </c>
      <c r="AO23" s="192"/>
      <c r="AZ23" s="62"/>
      <c r="BA23" t="str">
        <f t="shared" si="12"/>
        <v>MD</v>
      </c>
      <c r="BB23">
        <f t="shared" si="13"/>
        <v>10</v>
      </c>
      <c r="BC23" s="73">
        <f t="shared" si="14"/>
        <v>2</v>
      </c>
      <c r="BD23">
        <f t="shared" si="15"/>
        <v>50</v>
      </c>
      <c r="BE23" s="66">
        <f t="shared" si="16"/>
        <v>1298</v>
      </c>
      <c r="BJ23" s="66" t="str">
        <f t="shared" si="17"/>
        <v/>
      </c>
      <c r="BK23" s="66">
        <f t="shared" si="18"/>
        <v>1307.4792243767313</v>
      </c>
      <c r="BO23" s="66"/>
      <c r="CI23" s="116"/>
      <c r="CJ23" s="116"/>
      <c r="CM23" s="117"/>
      <c r="CN23" s="66"/>
      <c r="CO23" t="str">
        <f t="shared" si="8"/>
        <v/>
      </c>
      <c r="CQ23" s="63"/>
      <c r="DG23" s="62"/>
      <c r="DH23" s="184" t="s">
        <v>357</v>
      </c>
      <c r="DI23" s="185">
        <v>32</v>
      </c>
      <c r="DJ23" s="193">
        <v>90.21875</v>
      </c>
      <c r="DK23" s="193">
        <f t="shared" ref="DK23:DK29" si="19">DJ23*$AN$5</f>
        <v>91.581912351190468</v>
      </c>
      <c r="DL23" s="179"/>
      <c r="DM23" s="174" t="s">
        <v>358</v>
      </c>
      <c r="DN23" s="186">
        <f>AVERAGE($CM$11:$CM$76)</f>
        <v>96.461539927875464</v>
      </c>
      <c r="DO23" s="63"/>
      <c r="DP23" s="144" t="s">
        <v>348</v>
      </c>
      <c r="DQ23" s="145">
        <v>5</v>
      </c>
      <c r="DR23" s="130" t="s">
        <v>359</v>
      </c>
      <c r="DS23" s="131">
        <v>100</v>
      </c>
      <c r="DT23" s="131">
        <v>104.1</v>
      </c>
      <c r="DU23" s="131">
        <v>101.8</v>
      </c>
      <c r="DV23" s="62"/>
      <c r="EG23" s="9"/>
      <c r="EJ23" s="9"/>
    </row>
    <row r="24" spans="2:140" ht="15" customHeight="1" x14ac:dyDescent="0.25">
      <c r="B24" s="107" t="s">
        <v>281</v>
      </c>
      <c r="C24" s="107">
        <v>14</v>
      </c>
      <c r="D24" s="107" t="s">
        <v>282</v>
      </c>
      <c r="E24" s="107">
        <v>50</v>
      </c>
      <c r="F24" s="108">
        <v>2</v>
      </c>
      <c r="G24" s="107"/>
      <c r="H24" s="109">
        <v>1039.99</v>
      </c>
      <c r="I24" s="109" t="s">
        <v>283</v>
      </c>
      <c r="K24" s="107" t="s">
        <v>284</v>
      </c>
      <c r="L24" s="107">
        <v>512</v>
      </c>
      <c r="M24" s="107" t="s">
        <v>235</v>
      </c>
      <c r="N24" s="107">
        <v>60</v>
      </c>
      <c r="O24" s="108">
        <v>2.33</v>
      </c>
      <c r="P24" s="109">
        <v>1022.72</v>
      </c>
      <c r="Q24" s="109">
        <v>1266.6400000000001</v>
      </c>
      <c r="AB24" s="149" t="s">
        <v>311</v>
      </c>
      <c r="AC24" s="187">
        <v>0</v>
      </c>
      <c r="AD24" s="187">
        <v>0</v>
      </c>
      <c r="AE24" s="187">
        <v>8</v>
      </c>
      <c r="AK24" s="194" t="s">
        <v>356</v>
      </c>
      <c r="AL24" s="113">
        <v>14</v>
      </c>
      <c r="AM24" s="114">
        <v>129.01249999999999</v>
      </c>
      <c r="AN24" s="115">
        <f t="shared" si="0"/>
        <v>130.96181744047618</v>
      </c>
      <c r="AO24" s="107"/>
      <c r="AZ24" s="62"/>
      <c r="BA24" t="str">
        <f t="shared" si="12"/>
        <v>MD</v>
      </c>
      <c r="BB24">
        <f t="shared" si="13"/>
        <v>11</v>
      </c>
      <c r="BC24" s="73">
        <f t="shared" si="14"/>
        <v>2</v>
      </c>
      <c r="BD24">
        <f t="shared" si="15"/>
        <v>50</v>
      </c>
      <c r="BE24" s="66">
        <f t="shared" si="16"/>
        <v>1427.99</v>
      </c>
      <c r="BJ24" s="66" t="str">
        <f t="shared" si="17"/>
        <v/>
      </c>
      <c r="BK24" s="66">
        <f t="shared" si="18"/>
        <v>1438.4185343742131</v>
      </c>
      <c r="BO24" s="66"/>
      <c r="CI24" s="116"/>
      <c r="CJ24" s="116"/>
      <c r="CL24" t="str">
        <f t="shared" si="6"/>
        <v>NH</v>
      </c>
      <c r="CM24" s="117">
        <f t="shared" si="7"/>
        <v>130.96181744047618</v>
      </c>
      <c r="CN24" s="66">
        <f t="shared" ref="CN24:CN76" si="20">CM24/VLOOKUP($CL24,$DQ$53:$DS$59,3,FALSE)</f>
        <v>160.62365180761589</v>
      </c>
      <c r="CO24" t="str">
        <f t="shared" si="8"/>
        <v/>
      </c>
      <c r="CQ24" s="63"/>
      <c r="CR24" s="10" t="s">
        <v>360</v>
      </c>
      <c r="CS24" s="10"/>
      <c r="CX24" s="93"/>
      <c r="CY24" s="93"/>
      <c r="CZ24" s="93"/>
      <c r="DG24" s="62"/>
      <c r="DH24" s="195" t="s">
        <v>361</v>
      </c>
      <c r="DI24" s="185">
        <v>7</v>
      </c>
      <c r="DJ24" s="186">
        <v>90.619102584303732</v>
      </c>
      <c r="DK24" s="186">
        <f t="shared" si="19"/>
        <v>91.98831407239895</v>
      </c>
      <c r="DL24" s="6"/>
      <c r="DM24" s="174" t="s">
        <v>362</v>
      </c>
      <c r="DN24" s="186">
        <f>AVERAGE(BM11:BM13)</f>
        <v>81.876611945797706</v>
      </c>
      <c r="DO24" s="63"/>
      <c r="DP24" s="144" t="s">
        <v>348</v>
      </c>
      <c r="DQ24" s="145">
        <v>4</v>
      </c>
      <c r="DR24" s="130" t="s">
        <v>348</v>
      </c>
      <c r="DS24" s="131">
        <v>104.2</v>
      </c>
      <c r="DT24" s="131">
        <v>167</v>
      </c>
      <c r="DU24" s="131">
        <v>131.9</v>
      </c>
      <c r="DV24" s="62"/>
      <c r="EG24" s="9"/>
      <c r="EJ24" s="9"/>
    </row>
    <row r="25" spans="2:140" ht="45" customHeight="1" x14ac:dyDescent="0.25">
      <c r="B25" s="107" t="s">
        <v>281</v>
      </c>
      <c r="C25" s="107">
        <v>15</v>
      </c>
      <c r="D25" s="107" t="s">
        <v>282</v>
      </c>
      <c r="E25" s="107">
        <v>50</v>
      </c>
      <c r="F25" s="108">
        <v>2</v>
      </c>
      <c r="G25" s="107"/>
      <c r="H25" s="109">
        <v>999</v>
      </c>
      <c r="I25" s="109" t="s">
        <v>283</v>
      </c>
      <c r="K25" s="107" t="s">
        <v>284</v>
      </c>
      <c r="L25" s="107">
        <v>513</v>
      </c>
      <c r="M25" s="107" t="s">
        <v>235</v>
      </c>
      <c r="N25" s="107">
        <v>60</v>
      </c>
      <c r="O25" s="108">
        <v>2.33</v>
      </c>
      <c r="P25" s="109">
        <v>1380</v>
      </c>
      <c r="Q25" s="109">
        <v>1960</v>
      </c>
      <c r="T25" s="110" t="s">
        <v>342</v>
      </c>
      <c r="U25" s="111"/>
      <c r="V25" s="111"/>
      <c r="W25" s="111"/>
      <c r="AB25" s="149" t="s">
        <v>316</v>
      </c>
      <c r="AC25" s="187">
        <v>8</v>
      </c>
      <c r="AD25" s="187">
        <v>0</v>
      </c>
      <c r="AE25" s="187">
        <v>0</v>
      </c>
      <c r="AK25" s="164" t="s">
        <v>323</v>
      </c>
      <c r="AL25" s="113">
        <v>15</v>
      </c>
      <c r="AM25" s="114">
        <v>82.567999999999998</v>
      </c>
      <c r="AN25" s="115">
        <f t="shared" si="0"/>
        <v>83.815563161904763</v>
      </c>
      <c r="AO25" s="107"/>
      <c r="AZ25" s="62"/>
      <c r="BA25" t="str">
        <f t="shared" si="12"/>
        <v>MD</v>
      </c>
      <c r="BB25">
        <f t="shared" si="13"/>
        <v>12</v>
      </c>
      <c r="BC25" s="73">
        <f t="shared" si="14"/>
        <v>2</v>
      </c>
      <c r="BD25">
        <f t="shared" si="15"/>
        <v>50</v>
      </c>
      <c r="BE25" s="66">
        <f t="shared" si="16"/>
        <v>1515</v>
      </c>
      <c r="BJ25" s="66" t="str">
        <f t="shared" si="17"/>
        <v/>
      </c>
      <c r="BK25" s="66">
        <f t="shared" si="18"/>
        <v>1526.0639637370939</v>
      </c>
      <c r="BO25" s="66"/>
      <c r="CI25" s="116"/>
      <c r="CJ25" s="116"/>
      <c r="CL25" t="str">
        <f t="shared" si="6"/>
        <v>VT</v>
      </c>
      <c r="CM25" s="117">
        <f t="shared" si="7"/>
        <v>83.815563161904763</v>
      </c>
      <c r="CN25" s="66">
        <f t="shared" si="20"/>
        <v>102.79913715687418</v>
      </c>
      <c r="CO25" t="str">
        <f t="shared" si="8"/>
        <v/>
      </c>
      <c r="CQ25" s="63"/>
      <c r="CR25" s="99" t="s">
        <v>236</v>
      </c>
      <c r="CS25" s="99" t="s">
        <v>231</v>
      </c>
      <c r="CT25" s="99" t="s">
        <v>324</v>
      </c>
      <c r="CU25" s="99" t="s">
        <v>363</v>
      </c>
      <c r="CX25" s="559" t="s">
        <v>364</v>
      </c>
      <c r="CY25" s="560"/>
      <c r="CZ25" s="196"/>
      <c r="DF25" s="197"/>
      <c r="DG25" s="62"/>
      <c r="DH25" s="184" t="s">
        <v>365</v>
      </c>
      <c r="DI25" s="185">
        <v>12</v>
      </c>
      <c r="DJ25" s="186">
        <v>78.352118349265524</v>
      </c>
      <c r="DK25" s="186">
        <f t="shared" si="19"/>
        <v>79.535981546990371</v>
      </c>
      <c r="DL25" s="6"/>
      <c r="DO25" s="63"/>
      <c r="DP25" s="144" t="s">
        <v>348</v>
      </c>
      <c r="DQ25" s="145">
        <v>5</v>
      </c>
      <c r="DR25" s="130" t="s">
        <v>366</v>
      </c>
      <c r="DS25" s="131">
        <v>100.1</v>
      </c>
      <c r="DT25" s="131">
        <v>96</v>
      </c>
      <c r="DU25" s="131">
        <v>98.3</v>
      </c>
      <c r="DV25" s="62"/>
    </row>
    <row r="26" spans="2:140" ht="15" customHeight="1" x14ac:dyDescent="0.25">
      <c r="B26" s="107" t="s">
        <v>281</v>
      </c>
      <c r="C26" s="107">
        <v>16</v>
      </c>
      <c r="D26" s="107" t="s">
        <v>282</v>
      </c>
      <c r="E26" s="107">
        <v>80</v>
      </c>
      <c r="F26" s="108">
        <v>2.2999999999999998</v>
      </c>
      <c r="G26" s="107"/>
      <c r="H26" s="109">
        <v>2008.11</v>
      </c>
      <c r="I26" s="109" t="s">
        <v>283</v>
      </c>
      <c r="K26" s="107" t="s">
        <v>284</v>
      </c>
      <c r="L26" s="107">
        <v>514</v>
      </c>
      <c r="M26" s="107" t="s">
        <v>235</v>
      </c>
      <c r="N26" s="107">
        <v>60</v>
      </c>
      <c r="O26" s="108">
        <v>2.33</v>
      </c>
      <c r="P26" s="109">
        <v>1089.3028677196214</v>
      </c>
      <c r="Q26" s="109">
        <v>1410.6971322803786</v>
      </c>
      <c r="T26" s="135" t="s">
        <v>351</v>
      </c>
      <c r="U26" s="136" t="s">
        <v>302</v>
      </c>
      <c r="V26" s="136" t="s">
        <v>303</v>
      </c>
      <c r="W26" s="137" t="s">
        <v>367</v>
      </c>
      <c r="AB26" s="149" t="s">
        <v>322</v>
      </c>
      <c r="AC26" s="187">
        <v>0</v>
      </c>
      <c r="AD26" s="187">
        <v>0</v>
      </c>
      <c r="AE26" s="187">
        <v>0</v>
      </c>
      <c r="AK26" s="164" t="s">
        <v>235</v>
      </c>
      <c r="AL26" s="113">
        <v>16</v>
      </c>
      <c r="AM26" s="114">
        <v>92.888999999999996</v>
      </c>
      <c r="AN26" s="115">
        <f t="shared" si="0"/>
        <v>94.292508557142853</v>
      </c>
      <c r="AO26" s="107"/>
      <c r="AZ26" s="62"/>
      <c r="BA26" t="str">
        <f t="shared" si="12"/>
        <v>MD</v>
      </c>
      <c r="BB26">
        <f t="shared" si="13"/>
        <v>13</v>
      </c>
      <c r="BC26" s="73">
        <f t="shared" si="14"/>
        <v>2</v>
      </c>
      <c r="BD26">
        <f t="shared" si="15"/>
        <v>50</v>
      </c>
      <c r="BE26" s="66">
        <f t="shared" si="16"/>
        <v>1298</v>
      </c>
      <c r="BJ26" s="66" t="str">
        <f t="shared" si="17"/>
        <v/>
      </c>
      <c r="BK26" s="66">
        <f t="shared" si="18"/>
        <v>1307.4792243767313</v>
      </c>
      <c r="BO26" s="66"/>
      <c r="CI26" s="116"/>
      <c r="CJ26" s="116"/>
      <c r="CL26" t="str">
        <f t="shared" si="6"/>
        <v>MA</v>
      </c>
      <c r="CM26" s="117">
        <f t="shared" si="7"/>
        <v>94.292508557142853</v>
      </c>
      <c r="CN26" s="66">
        <f t="shared" si="20"/>
        <v>77.203511325289952</v>
      </c>
      <c r="CO26" t="str">
        <f t="shared" si="8"/>
        <v/>
      </c>
      <c r="CQ26" s="63"/>
      <c r="CR26" t="str">
        <f>BB11</f>
        <v>Interview 1</v>
      </c>
      <c r="CS26">
        <f>BD11</f>
        <v>50</v>
      </c>
      <c r="CT26" s="73">
        <f>BC11</f>
        <v>2.4</v>
      </c>
      <c r="CU26" s="66">
        <f>BK11</f>
        <v>1205.0612572805785</v>
      </c>
      <c r="CX26" s="198" t="s">
        <v>368</v>
      </c>
      <c r="CY26" s="198" t="s">
        <v>369</v>
      </c>
      <c r="CZ26" s="157"/>
      <c r="DA26" s="66"/>
      <c r="DG26" s="62"/>
      <c r="DH26" s="184" t="s">
        <v>370</v>
      </c>
      <c r="DI26" s="185">
        <v>13</v>
      </c>
      <c r="DJ26" s="186">
        <v>76.111781647465335</v>
      </c>
      <c r="DK26" s="186">
        <f t="shared" si="19"/>
        <v>77.261794424452987</v>
      </c>
      <c r="DL26" s="6"/>
      <c r="DO26" s="63"/>
      <c r="DP26" s="144" t="s">
        <v>348</v>
      </c>
      <c r="DQ26" s="145">
        <v>5</v>
      </c>
      <c r="DR26" s="130" t="s">
        <v>371</v>
      </c>
      <c r="DS26" s="131">
        <v>97.5</v>
      </c>
      <c r="DT26" s="131">
        <v>105.5</v>
      </c>
      <c r="DU26" s="131">
        <v>101</v>
      </c>
      <c r="DV26" s="62"/>
    </row>
    <row r="27" spans="2:140" ht="15" customHeight="1" x14ac:dyDescent="0.25">
      <c r="B27" s="107" t="s">
        <v>281</v>
      </c>
      <c r="C27" s="107">
        <v>17</v>
      </c>
      <c r="D27" s="107" t="s">
        <v>282</v>
      </c>
      <c r="E27" s="107">
        <v>60</v>
      </c>
      <c r="F27" s="108">
        <v>2.2999999999999998</v>
      </c>
      <c r="G27" s="107"/>
      <c r="H27" s="109">
        <v>915.91</v>
      </c>
      <c r="I27" s="109" t="s">
        <v>283</v>
      </c>
      <c r="K27" s="107" t="s">
        <v>284</v>
      </c>
      <c r="L27" s="107">
        <v>516</v>
      </c>
      <c r="M27" s="107" t="s">
        <v>235</v>
      </c>
      <c r="N27" s="107">
        <v>60</v>
      </c>
      <c r="O27" s="108">
        <v>2.33</v>
      </c>
      <c r="P27" s="109">
        <v>1089.3028677196214</v>
      </c>
      <c r="Q27" s="109">
        <v>1410.6971322803786</v>
      </c>
      <c r="T27" s="149" t="s">
        <v>307</v>
      </c>
      <c r="U27" s="187">
        <v>0</v>
      </c>
      <c r="V27" s="187">
        <v>0</v>
      </c>
      <c r="W27" s="187">
        <v>0</v>
      </c>
      <c r="AB27" s="149" t="s">
        <v>322</v>
      </c>
      <c r="AC27" s="187">
        <v>0</v>
      </c>
      <c r="AD27" s="187">
        <v>0</v>
      </c>
      <c r="AE27" s="187">
        <v>0</v>
      </c>
      <c r="AK27" s="164" t="s">
        <v>235</v>
      </c>
      <c r="AL27" s="113">
        <v>17</v>
      </c>
      <c r="AM27" s="114">
        <v>92.888999999999996</v>
      </c>
      <c r="AN27" s="115">
        <f t="shared" si="0"/>
        <v>94.292508557142853</v>
      </c>
      <c r="AO27" s="107"/>
      <c r="AZ27" s="62"/>
      <c r="BA27" t="str">
        <f t="shared" si="12"/>
        <v>MD</v>
      </c>
      <c r="BB27">
        <f t="shared" si="13"/>
        <v>14</v>
      </c>
      <c r="BC27" s="73">
        <f t="shared" si="14"/>
        <v>2</v>
      </c>
      <c r="BD27">
        <f t="shared" si="15"/>
        <v>50</v>
      </c>
      <c r="BE27" s="66">
        <f t="shared" si="16"/>
        <v>1039.99</v>
      </c>
      <c r="BJ27" s="66" t="str">
        <f t="shared" si="17"/>
        <v/>
      </c>
      <c r="BK27" s="66">
        <f t="shared" si="18"/>
        <v>1047.5849911860992</v>
      </c>
      <c r="BO27" s="66"/>
      <c r="CI27" s="116"/>
      <c r="CJ27" s="116"/>
      <c r="CL27" t="str">
        <f t="shared" si="6"/>
        <v>MA</v>
      </c>
      <c r="CM27" s="117">
        <f t="shared" si="7"/>
        <v>94.292508557142853</v>
      </c>
      <c r="CN27" s="66">
        <f t="shared" si="20"/>
        <v>77.203511325289952</v>
      </c>
      <c r="CO27" t="str">
        <f t="shared" si="8"/>
        <v/>
      </c>
      <c r="CQ27" s="63"/>
      <c r="CR27" t="str">
        <f>BB12</f>
        <v>Interview 2</v>
      </c>
      <c r="CS27">
        <f>BD12</f>
        <v>50</v>
      </c>
      <c r="CT27" s="73">
        <f>BC12</f>
        <v>2.4</v>
      </c>
      <c r="CU27" s="66">
        <f>BK12</f>
        <v>1305.4830287206269</v>
      </c>
      <c r="CX27" s="107" t="s">
        <v>372</v>
      </c>
      <c r="CY27" s="122">
        <f>AVERAGE(CU26:CU2129)</f>
        <v>1095.7896794701469</v>
      </c>
      <c r="CZ27" s="160"/>
      <c r="DA27" s="66"/>
      <c r="DG27" s="62"/>
      <c r="DH27" s="184" t="s">
        <v>373</v>
      </c>
      <c r="DI27" s="185">
        <v>17</v>
      </c>
      <c r="DJ27" s="186">
        <v>70.265273137928318</v>
      </c>
      <c r="DK27" s="186">
        <f t="shared" si="19"/>
        <v>71.326947955388533</v>
      </c>
      <c r="DL27" s="6"/>
      <c r="DN27" s="94"/>
      <c r="DO27" s="63"/>
      <c r="DP27" s="144" t="s">
        <v>348</v>
      </c>
      <c r="DQ27" s="145">
        <v>4</v>
      </c>
      <c r="DR27" s="130" t="s">
        <v>374</v>
      </c>
      <c r="DS27" s="131">
        <v>102.5</v>
      </c>
      <c r="DT27" s="131">
        <v>164.8</v>
      </c>
      <c r="DU27" s="131">
        <v>130</v>
      </c>
      <c r="DV27" s="62"/>
    </row>
    <row r="28" spans="2:140" x14ac:dyDescent="0.25">
      <c r="B28" s="107" t="s">
        <v>281</v>
      </c>
      <c r="C28" s="107">
        <v>18</v>
      </c>
      <c r="D28" s="107" t="s">
        <v>282</v>
      </c>
      <c r="E28" s="107">
        <v>80</v>
      </c>
      <c r="F28" s="108">
        <v>2.2999999999999998</v>
      </c>
      <c r="G28" s="107"/>
      <c r="H28" s="109">
        <v>1650</v>
      </c>
      <c r="I28" s="109" t="s">
        <v>283</v>
      </c>
      <c r="K28" s="107" t="s">
        <v>284</v>
      </c>
      <c r="L28" s="107">
        <v>522</v>
      </c>
      <c r="M28" s="107" t="s">
        <v>235</v>
      </c>
      <c r="N28" s="107">
        <v>60</v>
      </c>
      <c r="O28" s="108">
        <v>2.33</v>
      </c>
      <c r="P28" s="109">
        <v>1220.0192118459759</v>
      </c>
      <c r="Q28" s="109">
        <v>1579.9807881540239</v>
      </c>
      <c r="T28" s="149" t="s">
        <v>311</v>
      </c>
      <c r="U28" s="187">
        <v>0</v>
      </c>
      <c r="V28" s="187">
        <v>0</v>
      </c>
      <c r="W28" s="187">
        <v>0</v>
      </c>
      <c r="AK28" s="164" t="s">
        <v>235</v>
      </c>
      <c r="AL28" s="113">
        <v>18</v>
      </c>
      <c r="AM28" s="114">
        <v>92.888999999999996</v>
      </c>
      <c r="AN28" s="115">
        <f t="shared" si="0"/>
        <v>94.292508557142853</v>
      </c>
      <c r="AO28" s="107"/>
      <c r="AZ28" s="62"/>
      <c r="BA28" t="str">
        <f t="shared" si="12"/>
        <v>MD</v>
      </c>
      <c r="BB28">
        <f t="shared" si="13"/>
        <v>15</v>
      </c>
      <c r="BC28" s="73">
        <f t="shared" si="14"/>
        <v>2</v>
      </c>
      <c r="BD28">
        <f t="shared" si="15"/>
        <v>50</v>
      </c>
      <c r="BE28" s="66">
        <f t="shared" si="16"/>
        <v>999</v>
      </c>
      <c r="BJ28" s="66" t="str">
        <f t="shared" si="17"/>
        <v/>
      </c>
      <c r="BK28" s="66">
        <f t="shared" si="18"/>
        <v>1006.2956434147569</v>
      </c>
      <c r="BO28" s="66"/>
      <c r="CI28" s="116"/>
      <c r="CJ28" s="116"/>
      <c r="CL28" t="str">
        <f t="shared" si="6"/>
        <v>MA</v>
      </c>
      <c r="CM28" s="117">
        <f t="shared" si="7"/>
        <v>94.292508557142853</v>
      </c>
      <c r="CN28" s="66">
        <f t="shared" si="20"/>
        <v>77.203511325289952</v>
      </c>
      <c r="CO28" t="str">
        <f t="shared" si="8"/>
        <v/>
      </c>
      <c r="CQ28" s="63"/>
      <c r="CR28" t="str">
        <f>BB13</f>
        <v>Interview 2</v>
      </c>
      <c r="CS28">
        <f>BD13</f>
        <v>60</v>
      </c>
      <c r="CT28" s="73">
        <f>BC13</f>
        <v>2.2999999999999998</v>
      </c>
      <c r="CU28" s="66">
        <f>BK13</f>
        <v>1305.4830287206269</v>
      </c>
      <c r="CX28" s="107" t="s">
        <v>375</v>
      </c>
      <c r="CY28" s="122">
        <f>_xlfn.STDEV.S(CU26:CU2129)</f>
        <v>250.4845738377395</v>
      </c>
      <c r="CZ28" s="160"/>
      <c r="DA28" s="66"/>
      <c r="DG28" s="62"/>
      <c r="DH28" s="199" t="s">
        <v>376</v>
      </c>
      <c r="DI28" s="107">
        <v>4</v>
      </c>
      <c r="DJ28" s="186">
        <v>98.049499999999995</v>
      </c>
      <c r="DK28" s="186">
        <f t="shared" si="19"/>
        <v>99.530981254761898</v>
      </c>
      <c r="DL28" s="6"/>
      <c r="DM28" s="6"/>
      <c r="DN28" s="94"/>
      <c r="DO28" s="63"/>
      <c r="DP28" s="144" t="s">
        <v>377</v>
      </c>
      <c r="DQ28" s="145">
        <v>1</v>
      </c>
      <c r="DR28" s="130" t="s">
        <v>378</v>
      </c>
      <c r="DS28" s="131">
        <v>100.5</v>
      </c>
      <c r="DT28" s="131">
        <v>77.8</v>
      </c>
      <c r="DU28" s="131">
        <v>90.5</v>
      </c>
      <c r="DV28" s="62"/>
      <c r="EG28" s="9"/>
      <c r="EJ28" s="9"/>
    </row>
    <row r="29" spans="2:140" ht="30" customHeight="1" x14ac:dyDescent="0.25">
      <c r="B29" s="107" t="s">
        <v>281</v>
      </c>
      <c r="C29" s="107">
        <v>19</v>
      </c>
      <c r="D29" s="107" t="s">
        <v>282</v>
      </c>
      <c r="E29" s="107">
        <v>80</v>
      </c>
      <c r="F29" s="108">
        <v>2.2999999999999998</v>
      </c>
      <c r="G29" s="107"/>
      <c r="H29" s="109">
        <v>1447.23</v>
      </c>
      <c r="I29" s="109" t="s">
        <v>283</v>
      </c>
      <c r="K29" s="107" t="s">
        <v>284</v>
      </c>
      <c r="L29" s="107">
        <v>524</v>
      </c>
      <c r="M29" s="107" t="s">
        <v>235</v>
      </c>
      <c r="N29" s="107">
        <v>60</v>
      </c>
      <c r="O29" s="108">
        <v>2.33</v>
      </c>
      <c r="P29" s="109">
        <v>1002.1586383020516</v>
      </c>
      <c r="Q29" s="109">
        <v>1297.8413616979483</v>
      </c>
      <c r="T29" s="149" t="s">
        <v>315</v>
      </c>
      <c r="U29" s="187">
        <v>8</v>
      </c>
      <c r="V29" s="187">
        <v>0</v>
      </c>
      <c r="W29" s="187">
        <v>0</v>
      </c>
      <c r="AB29" s="110" t="s">
        <v>342</v>
      </c>
      <c r="AC29" s="111"/>
      <c r="AD29" s="111"/>
      <c r="AE29" s="111"/>
      <c r="AK29" s="164" t="s">
        <v>235</v>
      </c>
      <c r="AL29" s="113">
        <v>19</v>
      </c>
      <c r="AM29" s="114">
        <v>92.888999999999996</v>
      </c>
      <c r="AN29" s="115">
        <f t="shared" si="0"/>
        <v>94.292508557142853</v>
      </c>
      <c r="AO29" s="107"/>
      <c r="AZ29" s="62"/>
      <c r="BA29" t="str">
        <f t="shared" si="12"/>
        <v>MD</v>
      </c>
      <c r="BB29">
        <f t="shared" si="13"/>
        <v>16</v>
      </c>
      <c r="BC29" s="73">
        <f t="shared" si="14"/>
        <v>2.2999999999999998</v>
      </c>
      <c r="BD29">
        <f t="shared" si="15"/>
        <v>80</v>
      </c>
      <c r="BE29" s="66">
        <f t="shared" si="16"/>
        <v>2008.11</v>
      </c>
      <c r="BJ29" s="66" t="str">
        <f t="shared" si="17"/>
        <v/>
      </c>
      <c r="BK29" s="66">
        <f t="shared" si="18"/>
        <v>2022.7751196172248</v>
      </c>
      <c r="BO29" s="66"/>
      <c r="CI29" s="116"/>
      <c r="CJ29" s="116"/>
      <c r="CL29" t="str">
        <f t="shared" si="6"/>
        <v>MA</v>
      </c>
      <c r="CM29" s="117">
        <f t="shared" si="7"/>
        <v>94.292508557142853</v>
      </c>
      <c r="CN29" s="66">
        <f t="shared" si="20"/>
        <v>77.203511325289952</v>
      </c>
      <c r="CO29" t="str">
        <f t="shared" si="8"/>
        <v/>
      </c>
      <c r="CQ29" s="63"/>
      <c r="CR29">
        <f t="shared" ref="CR29:CR92" si="21">BB14</f>
        <v>1</v>
      </c>
      <c r="CS29">
        <f>BD14</f>
        <v>50</v>
      </c>
      <c r="CT29" s="73">
        <f>BC14</f>
        <v>2</v>
      </c>
      <c r="CU29" s="66">
        <f t="shared" ref="CU29:CU92" si="22">BK14</f>
        <v>1259.118609921934</v>
      </c>
      <c r="CX29" s="107" t="s">
        <v>379</v>
      </c>
      <c r="CY29" s="122">
        <f>CY28/SQRT(COUNT($CU$26:$CU$2129))</f>
        <v>5.4608232141478306</v>
      </c>
      <c r="CZ29" s="160"/>
      <c r="DA29" s="66"/>
      <c r="DC29" s="66"/>
      <c r="DG29" s="62"/>
      <c r="DH29" s="200" t="s">
        <v>380</v>
      </c>
      <c r="DI29" s="201" t="s">
        <v>25</v>
      </c>
      <c r="DJ29" s="202">
        <f>SUMPRODUCT(DI22:DI28,DJ22:DJ28)/SUM(DI22:DI28)</f>
        <v>82.477320607363367</v>
      </c>
      <c r="DK29" s="202">
        <f t="shared" si="19"/>
        <v>83.723513646826049</v>
      </c>
      <c r="DL29" s="203"/>
      <c r="DM29" s="6"/>
      <c r="DN29" s="204"/>
      <c r="DO29" s="63"/>
      <c r="DP29" s="144" t="s">
        <v>377</v>
      </c>
      <c r="DQ29" s="145">
        <v>1</v>
      </c>
      <c r="DR29" s="130" t="s">
        <v>381</v>
      </c>
      <c r="DS29" s="131">
        <v>96.1</v>
      </c>
      <c r="DT29" s="131">
        <v>67.099999999999994</v>
      </c>
      <c r="DU29" s="131">
        <v>83.3</v>
      </c>
      <c r="DV29" s="62"/>
      <c r="EG29" s="9"/>
      <c r="EJ29" s="9"/>
    </row>
    <row r="30" spans="2:140" ht="15" customHeight="1" x14ac:dyDescent="0.25">
      <c r="B30" s="107" t="s">
        <v>281</v>
      </c>
      <c r="C30" s="107">
        <v>20</v>
      </c>
      <c r="D30" s="107" t="s">
        <v>282</v>
      </c>
      <c r="E30" s="107">
        <v>60</v>
      </c>
      <c r="F30" s="108">
        <v>2.2999999999999998</v>
      </c>
      <c r="G30" s="107"/>
      <c r="H30" s="109">
        <v>1900</v>
      </c>
      <c r="I30" s="109" t="s">
        <v>283</v>
      </c>
      <c r="K30" s="107" t="s">
        <v>284</v>
      </c>
      <c r="L30" s="107">
        <v>525</v>
      </c>
      <c r="M30" s="107" t="s">
        <v>235</v>
      </c>
      <c r="N30" s="107">
        <v>60</v>
      </c>
      <c r="O30" s="108">
        <v>2.33</v>
      </c>
      <c r="P30" s="109">
        <v>2039.24</v>
      </c>
      <c r="Q30" s="109">
        <v>2640.9092505684043</v>
      </c>
      <c r="T30" s="149" t="s">
        <v>322</v>
      </c>
      <c r="U30" s="187">
        <v>0</v>
      </c>
      <c r="V30" s="187">
        <v>0</v>
      </c>
      <c r="W30" s="187">
        <v>0</v>
      </c>
      <c r="AB30" s="135" t="s">
        <v>351</v>
      </c>
      <c r="AC30" s="136" t="s">
        <v>302</v>
      </c>
      <c r="AD30" s="136" t="s">
        <v>303</v>
      </c>
      <c r="AE30" s="137" t="s">
        <v>304</v>
      </c>
      <c r="AK30" s="164" t="s">
        <v>235</v>
      </c>
      <c r="AL30" s="113">
        <v>20</v>
      </c>
      <c r="AM30" s="114">
        <v>92.888999999999996</v>
      </c>
      <c r="AN30" s="115">
        <f t="shared" si="0"/>
        <v>94.292508557142853</v>
      </c>
      <c r="AO30" s="107"/>
      <c r="AZ30" s="62"/>
      <c r="BA30" t="str">
        <f t="shared" si="12"/>
        <v>MD</v>
      </c>
      <c r="BB30">
        <f t="shared" si="13"/>
        <v>17</v>
      </c>
      <c r="BC30" s="73">
        <f t="shared" si="14"/>
        <v>2.2999999999999998</v>
      </c>
      <c r="BD30">
        <f t="shared" si="15"/>
        <v>60</v>
      </c>
      <c r="BE30" s="66">
        <f t="shared" si="16"/>
        <v>915.91</v>
      </c>
      <c r="BJ30" s="66" t="str">
        <f t="shared" si="17"/>
        <v/>
      </c>
      <c r="BK30" s="66">
        <f t="shared" si="18"/>
        <v>922.59884160161164</v>
      </c>
      <c r="BO30" s="66"/>
      <c r="CI30" s="116"/>
      <c r="CJ30" s="116"/>
      <c r="CL30" t="str">
        <f t="shared" si="6"/>
        <v>MA</v>
      </c>
      <c r="CM30" s="117">
        <f t="shared" si="7"/>
        <v>94.292508557142853</v>
      </c>
      <c r="CN30" s="66">
        <f t="shared" si="20"/>
        <v>77.203511325289952</v>
      </c>
      <c r="CO30" t="str">
        <f t="shared" si="8"/>
        <v/>
      </c>
      <c r="CQ30" s="63"/>
      <c r="CR30">
        <f t="shared" si="21"/>
        <v>2</v>
      </c>
      <c r="CS30">
        <f t="shared" ref="CS30:CS93" si="23">BD15</f>
        <v>50</v>
      </c>
      <c r="CT30" s="73">
        <f t="shared" ref="CT30:CT93" si="24">BC15</f>
        <v>2</v>
      </c>
      <c r="CU30" s="66">
        <f t="shared" si="22"/>
        <v>1307.4792243767313</v>
      </c>
      <c r="CX30" s="107" t="s">
        <v>382</v>
      </c>
      <c r="CY30" s="205">
        <v>0.9</v>
      </c>
      <c r="CZ30" s="206"/>
      <c r="DA30" s="66"/>
      <c r="DG30" s="62"/>
      <c r="DK30" s="6"/>
      <c r="DL30" s="6"/>
      <c r="DM30" s="6"/>
      <c r="DN30" s="94"/>
      <c r="DO30" s="63"/>
      <c r="DP30" s="144" t="s">
        <v>383</v>
      </c>
      <c r="DQ30" s="145">
        <v>4</v>
      </c>
      <c r="DR30" s="130" t="s">
        <v>384</v>
      </c>
      <c r="DS30" s="131">
        <v>101.4</v>
      </c>
      <c r="DT30" s="131">
        <v>127.1</v>
      </c>
      <c r="DU30" s="131">
        <v>112.7</v>
      </c>
      <c r="DV30" s="62"/>
      <c r="EG30" s="9"/>
      <c r="EJ30" s="9"/>
    </row>
    <row r="31" spans="2:140" ht="15" customHeight="1" x14ac:dyDescent="0.25">
      <c r="B31" s="107" t="s">
        <v>281</v>
      </c>
      <c r="C31" s="107">
        <v>21</v>
      </c>
      <c r="D31" s="107" t="s">
        <v>282</v>
      </c>
      <c r="E31" s="107">
        <v>80</v>
      </c>
      <c r="F31" s="108">
        <v>2.2999999999999998</v>
      </c>
      <c r="G31" s="107"/>
      <c r="H31" s="109">
        <v>749.95</v>
      </c>
      <c r="I31" s="109" t="s">
        <v>283</v>
      </c>
      <c r="K31" s="107" t="s">
        <v>284</v>
      </c>
      <c r="L31" s="107">
        <v>526</v>
      </c>
      <c r="M31" s="107" t="s">
        <v>235</v>
      </c>
      <c r="N31" s="107">
        <v>60</v>
      </c>
      <c r="O31" s="108">
        <v>2.33</v>
      </c>
      <c r="P31" s="109">
        <v>1026.9000000000001</v>
      </c>
      <c r="Q31" s="109">
        <v>1594.29</v>
      </c>
      <c r="T31" s="149" t="s">
        <v>322</v>
      </c>
      <c r="U31" s="187">
        <v>0</v>
      </c>
      <c r="V31" s="187">
        <v>0</v>
      </c>
      <c r="W31" s="187">
        <v>0</v>
      </c>
      <c r="AB31" s="149" t="s">
        <v>307</v>
      </c>
      <c r="AC31" s="187">
        <v>0</v>
      </c>
      <c r="AD31" s="187">
        <v>0</v>
      </c>
      <c r="AE31" s="187">
        <v>0</v>
      </c>
      <c r="AK31" s="164" t="s">
        <v>385</v>
      </c>
      <c r="AL31" s="113">
        <v>27</v>
      </c>
      <c r="AM31" s="114">
        <v>82.567999999999998</v>
      </c>
      <c r="AN31" s="115">
        <f t="shared" si="0"/>
        <v>83.815563161904763</v>
      </c>
      <c r="AO31" s="107"/>
      <c r="AZ31" s="62"/>
      <c r="BA31" t="str">
        <f t="shared" si="12"/>
        <v>MD</v>
      </c>
      <c r="BB31">
        <f t="shared" si="13"/>
        <v>18</v>
      </c>
      <c r="BC31" s="73">
        <f t="shared" si="14"/>
        <v>2.2999999999999998</v>
      </c>
      <c r="BD31">
        <f t="shared" si="15"/>
        <v>80</v>
      </c>
      <c r="BE31" s="66">
        <f t="shared" si="16"/>
        <v>1650</v>
      </c>
      <c r="BJ31" s="66" t="str">
        <f t="shared" si="17"/>
        <v/>
      </c>
      <c r="BK31" s="66">
        <f t="shared" si="18"/>
        <v>1662.0498614958449</v>
      </c>
      <c r="BO31" s="66"/>
      <c r="CI31" s="116"/>
      <c r="CJ31" s="116"/>
      <c r="CL31" t="str">
        <f t="shared" si="6"/>
        <v>CT</v>
      </c>
      <c r="CM31" s="117">
        <f t="shared" si="7"/>
        <v>83.815563161904763</v>
      </c>
      <c r="CN31" s="66">
        <f t="shared" si="20"/>
        <v>61.573629019379432</v>
      </c>
      <c r="CO31" t="str">
        <f t="shared" si="8"/>
        <v/>
      </c>
      <c r="CQ31" s="63"/>
      <c r="CR31">
        <f t="shared" si="21"/>
        <v>3</v>
      </c>
      <c r="CS31">
        <f t="shared" si="23"/>
        <v>50</v>
      </c>
      <c r="CT31" s="73">
        <f t="shared" si="24"/>
        <v>2</v>
      </c>
      <c r="CU31" s="66">
        <f t="shared" si="22"/>
        <v>1353.8050868798791</v>
      </c>
      <c r="CX31" s="207" t="s">
        <v>386</v>
      </c>
      <c r="CY31" s="107">
        <v>1.645</v>
      </c>
      <c r="CZ31" s="93"/>
      <c r="DA31" s="66"/>
      <c r="DG31" s="62"/>
      <c r="DK31" s="208" t="s">
        <v>387</v>
      </c>
      <c r="DL31" s="209"/>
      <c r="DM31" s="209"/>
      <c r="DN31" s="210"/>
      <c r="DO31" s="63"/>
      <c r="DP31" s="144" t="s">
        <v>383</v>
      </c>
      <c r="DQ31" s="145">
        <v>2</v>
      </c>
      <c r="DR31" s="130" t="s">
        <v>388</v>
      </c>
      <c r="DS31" s="211">
        <v>97.2</v>
      </c>
      <c r="DT31" s="131">
        <v>120</v>
      </c>
      <c r="DU31" s="131">
        <v>107.2</v>
      </c>
      <c r="DV31" s="62"/>
      <c r="EG31" s="9"/>
      <c r="EJ31" s="9"/>
    </row>
    <row r="32" spans="2:140" ht="15" customHeight="1" x14ac:dyDescent="0.25">
      <c r="B32" s="107" t="s">
        <v>281</v>
      </c>
      <c r="C32" s="107">
        <v>22</v>
      </c>
      <c r="D32" s="107" t="s">
        <v>282</v>
      </c>
      <c r="E32" s="107">
        <v>60</v>
      </c>
      <c r="F32" s="108">
        <v>2.2999999999999998</v>
      </c>
      <c r="G32" s="107"/>
      <c r="H32" s="109">
        <v>1524.78</v>
      </c>
      <c r="I32" s="109" t="s">
        <v>283</v>
      </c>
      <c r="K32" s="107" t="s">
        <v>284</v>
      </c>
      <c r="L32" s="107">
        <v>532</v>
      </c>
      <c r="M32" s="107" t="s">
        <v>235</v>
      </c>
      <c r="N32" s="107">
        <v>60</v>
      </c>
      <c r="O32" s="108">
        <v>2.33</v>
      </c>
      <c r="P32" s="109">
        <v>1400</v>
      </c>
      <c r="Q32" s="109">
        <v>1850</v>
      </c>
      <c r="AB32" s="149" t="s">
        <v>311</v>
      </c>
      <c r="AC32" s="187">
        <v>0</v>
      </c>
      <c r="AD32" s="187">
        <v>0</v>
      </c>
      <c r="AE32" s="187">
        <v>8</v>
      </c>
      <c r="AK32" s="164" t="s">
        <v>385</v>
      </c>
      <c r="AL32" s="113">
        <v>28</v>
      </c>
      <c r="AM32" s="114">
        <v>82.567999999999998</v>
      </c>
      <c r="AN32" s="115">
        <f t="shared" si="0"/>
        <v>83.815563161904763</v>
      </c>
      <c r="AO32" s="107"/>
      <c r="AZ32" s="62"/>
      <c r="BA32" t="str">
        <f t="shared" si="12"/>
        <v>MD</v>
      </c>
      <c r="BB32">
        <f t="shared" si="13"/>
        <v>19</v>
      </c>
      <c r="BC32" s="73">
        <f t="shared" si="14"/>
        <v>2.2999999999999998</v>
      </c>
      <c r="BD32">
        <f t="shared" si="15"/>
        <v>80</v>
      </c>
      <c r="BE32" s="66">
        <f t="shared" si="16"/>
        <v>1447.23</v>
      </c>
      <c r="BJ32" s="66" t="str">
        <f t="shared" si="17"/>
        <v/>
      </c>
      <c r="BK32" s="66">
        <f t="shared" si="18"/>
        <v>1457.799043062201</v>
      </c>
      <c r="BO32" s="66"/>
      <c r="CI32" s="116"/>
      <c r="CJ32" s="116"/>
      <c r="CL32" t="str">
        <f t="shared" si="6"/>
        <v>CT</v>
      </c>
      <c r="CM32" s="117">
        <f t="shared" si="7"/>
        <v>83.815563161904763</v>
      </c>
      <c r="CN32" s="66">
        <f t="shared" si="20"/>
        <v>61.573629019379432</v>
      </c>
      <c r="CO32" t="str">
        <f t="shared" si="8"/>
        <v/>
      </c>
      <c r="CQ32" s="63"/>
      <c r="CR32">
        <f t="shared" si="21"/>
        <v>4</v>
      </c>
      <c r="CS32">
        <f t="shared" si="23"/>
        <v>50</v>
      </c>
      <c r="CT32" s="73">
        <f t="shared" si="24"/>
        <v>2</v>
      </c>
      <c r="CU32" s="66">
        <f t="shared" si="22"/>
        <v>1309.4837572399899</v>
      </c>
      <c r="CX32" s="107" t="s">
        <v>389</v>
      </c>
      <c r="CY32" s="122">
        <f>CY29*CY31</f>
        <v>8.9830541872731811</v>
      </c>
      <c r="CZ32" s="160"/>
      <c r="DA32" s="66"/>
      <c r="DG32" s="62"/>
      <c r="DK32" s="212"/>
      <c r="DL32" s="83" t="s">
        <v>390</v>
      </c>
      <c r="DM32" s="83"/>
      <c r="DN32" s="199"/>
      <c r="DO32" s="63"/>
      <c r="DP32" s="144" t="s">
        <v>391</v>
      </c>
      <c r="DQ32" s="145">
        <v>6</v>
      </c>
      <c r="DR32" s="130" t="s">
        <v>392</v>
      </c>
      <c r="DS32" s="131">
        <v>98.6</v>
      </c>
      <c r="DT32" s="131">
        <v>108.9</v>
      </c>
      <c r="DU32" s="131">
        <v>103.1</v>
      </c>
      <c r="DV32" s="62"/>
      <c r="EG32" s="9"/>
      <c r="EJ32" s="9"/>
    </row>
    <row r="33" spans="2:142" ht="15" customHeight="1" x14ac:dyDescent="0.25">
      <c r="B33" s="107" t="s">
        <v>281</v>
      </c>
      <c r="C33" s="107">
        <v>23</v>
      </c>
      <c r="D33" s="107" t="s">
        <v>282</v>
      </c>
      <c r="E33" s="107">
        <v>60</v>
      </c>
      <c r="F33" s="108">
        <v>2.2999999999999998</v>
      </c>
      <c r="G33" s="107"/>
      <c r="H33" s="109">
        <v>1574.32</v>
      </c>
      <c r="I33" s="109" t="s">
        <v>283</v>
      </c>
      <c r="K33" s="107" t="s">
        <v>284</v>
      </c>
      <c r="L33" s="107">
        <v>533</v>
      </c>
      <c r="M33" s="107" t="s">
        <v>235</v>
      </c>
      <c r="N33" s="107">
        <v>60</v>
      </c>
      <c r="O33" s="108">
        <v>2.33</v>
      </c>
      <c r="P33" s="109">
        <v>1250</v>
      </c>
      <c r="Q33" s="109">
        <v>1618.8072827183194</v>
      </c>
      <c r="T33" s="213" t="s">
        <v>334</v>
      </c>
      <c r="U33" s="214">
        <v>200</v>
      </c>
      <c r="V33" s="215" t="s">
        <v>393</v>
      </c>
      <c r="W33" s="216" t="s">
        <v>394</v>
      </c>
      <c r="AB33" s="149" t="s">
        <v>316</v>
      </c>
      <c r="AC33" s="187">
        <v>8</v>
      </c>
      <c r="AD33" s="187">
        <v>0</v>
      </c>
      <c r="AE33" s="187">
        <v>0</v>
      </c>
      <c r="AK33" s="164" t="s">
        <v>385</v>
      </c>
      <c r="AL33" s="113">
        <v>29</v>
      </c>
      <c r="AM33" s="114">
        <v>92.888999999999996</v>
      </c>
      <c r="AN33" s="115">
        <f t="shared" si="0"/>
        <v>94.292508557142853</v>
      </c>
      <c r="AO33" s="107"/>
      <c r="AZ33" s="62"/>
      <c r="BA33" t="str">
        <f t="shared" si="12"/>
        <v>MD</v>
      </c>
      <c r="BB33">
        <f t="shared" si="13"/>
        <v>20</v>
      </c>
      <c r="BC33" s="73">
        <f t="shared" si="14"/>
        <v>2.2999999999999998</v>
      </c>
      <c r="BD33">
        <f t="shared" si="15"/>
        <v>60</v>
      </c>
      <c r="BE33" s="66">
        <f t="shared" si="16"/>
        <v>1900</v>
      </c>
      <c r="BJ33" s="66" t="str">
        <f t="shared" si="17"/>
        <v/>
      </c>
      <c r="BK33" s="66">
        <f t="shared" si="18"/>
        <v>1913.8755980861245</v>
      </c>
      <c r="BO33" s="66"/>
      <c r="CI33" s="116"/>
      <c r="CJ33" s="116"/>
      <c r="CL33" t="str">
        <f t="shared" si="6"/>
        <v>CT</v>
      </c>
      <c r="CM33" s="117">
        <f t="shared" si="7"/>
        <v>94.292508557142853</v>
      </c>
      <c r="CN33" s="66">
        <f t="shared" si="20"/>
        <v>69.270332646801862</v>
      </c>
      <c r="CO33" t="str">
        <f t="shared" si="8"/>
        <v/>
      </c>
      <c r="CQ33" s="63"/>
      <c r="CR33">
        <f t="shared" si="21"/>
        <v>5</v>
      </c>
      <c r="CS33">
        <f t="shared" si="23"/>
        <v>50</v>
      </c>
      <c r="CT33" s="73">
        <f t="shared" si="24"/>
        <v>2</v>
      </c>
      <c r="CU33" s="66">
        <f t="shared" si="22"/>
        <v>1309.4837572399899</v>
      </c>
      <c r="CX33" s="107" t="s">
        <v>395</v>
      </c>
      <c r="CY33" s="217">
        <f>CY32/CY27</f>
        <v>8.1977904661566132E-3</v>
      </c>
      <c r="CZ33" s="218"/>
      <c r="DA33" s="66"/>
      <c r="DG33" s="62"/>
      <c r="DK33" s="212"/>
      <c r="DL33" s="83" t="s">
        <v>396</v>
      </c>
      <c r="DM33" s="83"/>
      <c r="DN33" s="199"/>
      <c r="DO33" s="63"/>
      <c r="DP33" s="144" t="s">
        <v>397</v>
      </c>
      <c r="DQ33" s="145">
        <v>6</v>
      </c>
      <c r="DR33" s="130" t="s">
        <v>398</v>
      </c>
      <c r="DS33" s="131">
        <v>97.3</v>
      </c>
      <c r="DT33" s="131">
        <v>69.7</v>
      </c>
      <c r="DU33" s="131">
        <v>85.1</v>
      </c>
      <c r="DV33" s="62"/>
      <c r="EL33" s="9"/>
    </row>
    <row r="34" spans="2:142" ht="15" customHeight="1" x14ac:dyDescent="0.25">
      <c r="B34" s="107" t="s">
        <v>281</v>
      </c>
      <c r="C34" s="107">
        <v>24</v>
      </c>
      <c r="D34" s="107" t="s">
        <v>282</v>
      </c>
      <c r="E34" s="107">
        <v>80</v>
      </c>
      <c r="F34" s="108">
        <v>2.2999999999999998</v>
      </c>
      <c r="G34" s="107"/>
      <c r="H34" s="109">
        <v>1875</v>
      </c>
      <c r="I34" s="109" t="s">
        <v>283</v>
      </c>
      <c r="K34" s="107" t="s">
        <v>284</v>
      </c>
      <c r="L34" s="107">
        <v>538</v>
      </c>
      <c r="M34" s="107" t="s">
        <v>235</v>
      </c>
      <c r="N34" s="107">
        <v>60</v>
      </c>
      <c r="O34" s="108">
        <v>2.33</v>
      </c>
      <c r="P34" s="109">
        <v>1188.6472892556508</v>
      </c>
      <c r="Q34" s="109">
        <v>1539.352710744349</v>
      </c>
      <c r="T34" s="216"/>
      <c r="U34" s="216"/>
      <c r="V34" s="216"/>
      <c r="W34" s="216" t="s">
        <v>399</v>
      </c>
      <c r="AB34" s="149" t="s">
        <v>322</v>
      </c>
      <c r="AC34" s="187">
        <v>0</v>
      </c>
      <c r="AD34" s="187">
        <v>0</v>
      </c>
      <c r="AE34" s="187">
        <v>0</v>
      </c>
      <c r="AK34" s="164" t="s">
        <v>385</v>
      </c>
      <c r="AL34" s="113">
        <v>30</v>
      </c>
      <c r="AM34" s="114">
        <v>103.21000000000001</v>
      </c>
      <c r="AN34" s="115">
        <f t="shared" si="0"/>
        <v>104.76945395238096</v>
      </c>
      <c r="AO34" s="107"/>
      <c r="AZ34" s="62"/>
      <c r="BA34" t="str">
        <f t="shared" si="12"/>
        <v>MD</v>
      </c>
      <c r="BB34">
        <f t="shared" si="13"/>
        <v>21</v>
      </c>
      <c r="BC34" s="73">
        <f t="shared" si="14"/>
        <v>2.2999999999999998</v>
      </c>
      <c r="BD34">
        <f t="shared" si="15"/>
        <v>80</v>
      </c>
      <c r="BE34" s="66">
        <f t="shared" si="16"/>
        <v>749.95</v>
      </c>
      <c r="BJ34" s="66" t="str">
        <f t="shared" si="17"/>
        <v/>
      </c>
      <c r="BK34" s="66">
        <f t="shared" si="18"/>
        <v>755.42684462352054</v>
      </c>
      <c r="BO34" s="66"/>
      <c r="CI34" s="116"/>
      <c r="CJ34" s="116"/>
      <c r="CL34" t="str">
        <f t="shared" si="6"/>
        <v>CT</v>
      </c>
      <c r="CM34" s="117">
        <f t="shared" si="7"/>
        <v>104.76945395238096</v>
      </c>
      <c r="CN34" s="66">
        <f t="shared" si="20"/>
        <v>76.967036274224299</v>
      </c>
      <c r="CO34" t="str">
        <f t="shared" si="8"/>
        <v/>
      </c>
      <c r="CQ34" s="63"/>
      <c r="CR34">
        <f t="shared" si="21"/>
        <v>6</v>
      </c>
      <c r="CS34">
        <f t="shared" si="23"/>
        <v>50</v>
      </c>
      <c r="CT34" s="73">
        <f t="shared" si="24"/>
        <v>2</v>
      </c>
      <c r="CU34" s="66">
        <f t="shared" si="22"/>
        <v>1309.4837572399899</v>
      </c>
      <c r="CX34" s="93"/>
      <c r="CY34" s="93"/>
      <c r="CZ34" s="160"/>
      <c r="DA34" s="66"/>
      <c r="DG34" s="62"/>
      <c r="DK34" s="219"/>
      <c r="DL34" s="97" t="s">
        <v>400</v>
      </c>
      <c r="DM34" s="97"/>
      <c r="DN34" s="220"/>
      <c r="DO34" s="63"/>
      <c r="DP34" s="144" t="s">
        <v>397</v>
      </c>
      <c r="DQ34" s="145">
        <v>6</v>
      </c>
      <c r="DR34" s="130" t="s">
        <v>401</v>
      </c>
      <c r="DS34" s="131">
        <v>100.1</v>
      </c>
      <c r="DT34" s="131">
        <v>84.1</v>
      </c>
      <c r="DU34" s="131">
        <v>93</v>
      </c>
      <c r="DV34" s="62"/>
      <c r="EL34" s="9"/>
    </row>
    <row r="35" spans="2:142" ht="15" customHeight="1" x14ac:dyDescent="0.25">
      <c r="B35" s="107" t="s">
        <v>281</v>
      </c>
      <c r="C35" s="107">
        <v>25</v>
      </c>
      <c r="D35" s="107" t="s">
        <v>282</v>
      </c>
      <c r="E35" s="107">
        <v>60</v>
      </c>
      <c r="F35" s="108">
        <v>2.2999999999999998</v>
      </c>
      <c r="G35" s="107"/>
      <c r="H35" s="109">
        <v>1260.52</v>
      </c>
      <c r="I35" s="109" t="s">
        <v>283</v>
      </c>
      <c r="K35" s="107" t="s">
        <v>284</v>
      </c>
      <c r="L35" s="107">
        <v>539</v>
      </c>
      <c r="M35" s="107" t="s">
        <v>235</v>
      </c>
      <c r="N35" s="107">
        <v>60</v>
      </c>
      <c r="O35" s="108">
        <v>2.33</v>
      </c>
      <c r="P35" s="109">
        <v>849.65623682130467</v>
      </c>
      <c r="Q35" s="109">
        <v>1100.3437631786953</v>
      </c>
      <c r="T35" s="110" t="s">
        <v>342</v>
      </c>
      <c r="U35" s="111"/>
      <c r="V35" s="111"/>
      <c r="W35" s="111"/>
      <c r="AB35" s="149" t="s">
        <v>322</v>
      </c>
      <c r="AC35" s="187">
        <v>0</v>
      </c>
      <c r="AD35" s="187">
        <v>0</v>
      </c>
      <c r="AE35" s="187">
        <v>0</v>
      </c>
      <c r="AK35" s="164" t="s">
        <v>385</v>
      </c>
      <c r="AL35" s="113">
        <v>31</v>
      </c>
      <c r="AM35" s="114">
        <v>123.852</v>
      </c>
      <c r="AN35" s="115">
        <f t="shared" si="0"/>
        <v>125.72334474285715</v>
      </c>
      <c r="AO35" s="107"/>
      <c r="AZ35" s="62"/>
      <c r="BA35" t="str">
        <f t="shared" si="12"/>
        <v>MD</v>
      </c>
      <c r="BB35">
        <f t="shared" si="13"/>
        <v>22</v>
      </c>
      <c r="BC35" s="73">
        <f t="shared" si="14"/>
        <v>2.2999999999999998</v>
      </c>
      <c r="BD35">
        <f t="shared" si="15"/>
        <v>60</v>
      </c>
      <c r="BE35" s="66">
        <f t="shared" si="16"/>
        <v>1524.78</v>
      </c>
      <c r="BJ35" s="66" t="str">
        <f t="shared" si="17"/>
        <v/>
      </c>
      <c r="BK35" s="66">
        <f t="shared" si="18"/>
        <v>1535.9153865525057</v>
      </c>
      <c r="BO35" s="66"/>
      <c r="CI35" s="116"/>
      <c r="CJ35" s="116"/>
      <c r="CL35" t="str">
        <f t="shared" si="6"/>
        <v>CT</v>
      </c>
      <c r="CM35" s="117">
        <f t="shared" si="7"/>
        <v>125.72334474285715</v>
      </c>
      <c r="CN35" s="66">
        <f t="shared" si="20"/>
        <v>92.360443529069158</v>
      </c>
      <c r="CO35" t="str">
        <f t="shared" si="8"/>
        <v/>
      </c>
      <c r="CQ35" s="63"/>
      <c r="CR35">
        <f t="shared" si="21"/>
        <v>7</v>
      </c>
      <c r="CS35">
        <f t="shared" si="23"/>
        <v>50</v>
      </c>
      <c r="CT35" s="73">
        <f t="shared" si="24"/>
        <v>2</v>
      </c>
      <c r="CU35" s="66">
        <f t="shared" si="22"/>
        <v>1438.4185343742131</v>
      </c>
      <c r="CX35" s="93"/>
      <c r="CY35" s="93"/>
      <c r="CZ35" s="160"/>
      <c r="DA35" s="66"/>
      <c r="DC35" s="9"/>
      <c r="DG35" s="62"/>
      <c r="DN35" s="199"/>
      <c r="DO35" s="63"/>
      <c r="DP35" s="144" t="s">
        <v>402</v>
      </c>
      <c r="DQ35" s="145">
        <v>6</v>
      </c>
      <c r="DR35" s="130" t="s">
        <v>403</v>
      </c>
      <c r="DS35" s="131">
        <v>101.1</v>
      </c>
      <c r="DT35" s="131">
        <v>92.4</v>
      </c>
      <c r="DU35" s="131">
        <v>97.3</v>
      </c>
      <c r="DV35" s="62"/>
      <c r="EL35" s="9"/>
    </row>
    <row r="36" spans="2:142" ht="15" customHeight="1" x14ac:dyDescent="0.25">
      <c r="B36" s="107" t="s">
        <v>281</v>
      </c>
      <c r="C36" s="107">
        <v>26</v>
      </c>
      <c r="D36" s="107" t="s">
        <v>282</v>
      </c>
      <c r="E36" s="107">
        <v>80</v>
      </c>
      <c r="F36" s="108">
        <v>2.2999999999999998</v>
      </c>
      <c r="G36" s="107"/>
      <c r="H36" s="109">
        <v>1987.5</v>
      </c>
      <c r="I36" s="109" t="s">
        <v>283</v>
      </c>
      <c r="K36" s="107" t="s">
        <v>284</v>
      </c>
      <c r="L36" s="107">
        <v>542</v>
      </c>
      <c r="M36" s="107" t="s">
        <v>235</v>
      </c>
      <c r="N36" s="107">
        <v>60</v>
      </c>
      <c r="O36" s="108">
        <v>2.33</v>
      </c>
      <c r="P36" s="109">
        <v>871.44229417569704</v>
      </c>
      <c r="Q36" s="109">
        <v>1128.5577058243027</v>
      </c>
      <c r="T36" s="135" t="s">
        <v>404</v>
      </c>
      <c r="U36" s="136" t="s">
        <v>302</v>
      </c>
      <c r="V36" s="136" t="s">
        <v>303</v>
      </c>
      <c r="W36" s="221" t="s">
        <v>367</v>
      </c>
      <c r="AK36" s="164" t="s">
        <v>385</v>
      </c>
      <c r="AL36" s="113">
        <v>32</v>
      </c>
      <c r="AM36" s="114">
        <v>123.852</v>
      </c>
      <c r="AN36" s="115">
        <f t="shared" si="0"/>
        <v>125.72334474285715</v>
      </c>
      <c r="AO36" s="107"/>
      <c r="AZ36" s="62"/>
      <c r="BA36" t="str">
        <f t="shared" si="12"/>
        <v>MD</v>
      </c>
      <c r="BB36">
        <f t="shared" si="13"/>
        <v>23</v>
      </c>
      <c r="BC36" s="73">
        <f t="shared" si="14"/>
        <v>2.2999999999999998</v>
      </c>
      <c r="BD36">
        <f t="shared" si="15"/>
        <v>60</v>
      </c>
      <c r="BE36" s="66">
        <f t="shared" si="16"/>
        <v>1574.32</v>
      </c>
      <c r="BJ36" s="66" t="str">
        <f t="shared" si="17"/>
        <v/>
      </c>
      <c r="BK36" s="66">
        <f t="shared" si="18"/>
        <v>1585.8171745152354</v>
      </c>
      <c r="BO36" s="66"/>
      <c r="CI36" s="116"/>
      <c r="CJ36" s="116"/>
      <c r="CL36" t="str">
        <f t="shared" si="6"/>
        <v>CT</v>
      </c>
      <c r="CM36" s="117">
        <f t="shared" si="7"/>
        <v>125.72334474285715</v>
      </c>
      <c r="CN36" s="66">
        <f t="shared" si="20"/>
        <v>92.360443529069158</v>
      </c>
      <c r="CO36" t="str">
        <f t="shared" si="8"/>
        <v/>
      </c>
      <c r="CQ36" s="63"/>
      <c r="CR36">
        <f t="shared" si="21"/>
        <v>8</v>
      </c>
      <c r="CS36">
        <f t="shared" si="23"/>
        <v>50</v>
      </c>
      <c r="CT36" s="73">
        <f t="shared" si="24"/>
        <v>2</v>
      </c>
      <c r="CU36" s="66">
        <f t="shared" si="22"/>
        <v>1353.8050868798791</v>
      </c>
      <c r="CX36" s="10" t="s">
        <v>405</v>
      </c>
      <c r="DA36" s="66"/>
      <c r="DG36" s="62"/>
      <c r="DN36" s="199"/>
      <c r="DO36" s="63"/>
      <c r="DP36" s="531" t="s">
        <v>406</v>
      </c>
      <c r="DQ36" s="531"/>
      <c r="DR36" s="531"/>
      <c r="DS36" s="131">
        <v>100</v>
      </c>
      <c r="DT36" s="131">
        <v>100</v>
      </c>
      <c r="DU36" s="131">
        <v>100</v>
      </c>
      <c r="DV36" s="62"/>
      <c r="EG36" s="9"/>
      <c r="EJ36" s="9"/>
    </row>
    <row r="37" spans="2:142" ht="15" customHeight="1" x14ac:dyDescent="0.25">
      <c r="B37" s="107" t="s">
        <v>281</v>
      </c>
      <c r="C37" s="107">
        <v>27</v>
      </c>
      <c r="D37" s="107" t="s">
        <v>282</v>
      </c>
      <c r="E37" s="107">
        <v>60</v>
      </c>
      <c r="F37" s="108">
        <v>2.2999999999999998</v>
      </c>
      <c r="G37" s="107"/>
      <c r="H37" s="109">
        <v>1697.5</v>
      </c>
      <c r="I37" s="109" t="s">
        <v>283</v>
      </c>
      <c r="K37" s="107" t="s">
        <v>284</v>
      </c>
      <c r="L37" s="107">
        <v>544</v>
      </c>
      <c r="M37" s="107" t="s">
        <v>235</v>
      </c>
      <c r="N37" s="107">
        <v>60</v>
      </c>
      <c r="O37" s="108">
        <v>2.33</v>
      </c>
      <c r="P37" s="109">
        <v>1037.2951916032157</v>
      </c>
      <c r="Q37" s="109">
        <v>1343.3448083967839</v>
      </c>
      <c r="T37" s="222" t="s">
        <v>307</v>
      </c>
      <c r="U37" s="223"/>
      <c r="V37" s="223"/>
      <c r="W37" s="223"/>
      <c r="AB37" s="110" t="s">
        <v>333</v>
      </c>
      <c r="AC37" s="175"/>
      <c r="AD37" s="224"/>
      <c r="AE37" s="216"/>
      <c r="AK37" s="164" t="s">
        <v>385</v>
      </c>
      <c r="AL37" s="113">
        <v>33</v>
      </c>
      <c r="AM37" s="114">
        <v>123.852</v>
      </c>
      <c r="AN37" s="115">
        <f t="shared" si="0"/>
        <v>125.72334474285715</v>
      </c>
      <c r="AO37" s="107"/>
      <c r="AZ37" s="62"/>
      <c r="BA37" t="str">
        <f t="shared" si="12"/>
        <v>MD</v>
      </c>
      <c r="BB37">
        <f t="shared" si="13"/>
        <v>24</v>
      </c>
      <c r="BC37" s="73">
        <f t="shared" si="14"/>
        <v>2.2999999999999998</v>
      </c>
      <c r="BD37">
        <f t="shared" si="15"/>
        <v>80</v>
      </c>
      <c r="BE37" s="66">
        <f t="shared" si="16"/>
        <v>1875</v>
      </c>
      <c r="BJ37" s="66" t="str">
        <f t="shared" si="17"/>
        <v/>
      </c>
      <c r="BK37" s="66">
        <f t="shared" si="18"/>
        <v>1888.6930244270964</v>
      </c>
      <c r="BO37" s="66"/>
      <c r="CI37" s="116"/>
      <c r="CJ37" s="116"/>
      <c r="CL37" t="str">
        <f t="shared" si="6"/>
        <v>CT</v>
      </c>
      <c r="CM37" s="117">
        <f t="shared" si="7"/>
        <v>125.72334474285715</v>
      </c>
      <c r="CN37" s="66">
        <f t="shared" si="20"/>
        <v>92.360443529069158</v>
      </c>
      <c r="CO37" t="str">
        <f t="shared" si="8"/>
        <v/>
      </c>
      <c r="CQ37" s="63"/>
      <c r="CR37">
        <f t="shared" si="21"/>
        <v>9</v>
      </c>
      <c r="CS37">
        <f t="shared" si="23"/>
        <v>50</v>
      </c>
      <c r="CT37" s="73">
        <f t="shared" si="24"/>
        <v>2</v>
      </c>
      <c r="CU37" s="66">
        <f t="shared" si="22"/>
        <v>906.5625786955427</v>
      </c>
      <c r="CX37" s="99" t="s">
        <v>407</v>
      </c>
      <c r="CY37" s="536" t="s">
        <v>225</v>
      </c>
      <c r="CZ37" s="536"/>
      <c r="DA37" s="536"/>
      <c r="DB37" s="536"/>
      <c r="DD37" s="9"/>
      <c r="DG37" s="62"/>
      <c r="DN37" s="199"/>
      <c r="DO37" s="63"/>
      <c r="DP37" s="162"/>
      <c r="DQ37" s="162"/>
      <c r="DR37" s="162"/>
      <c r="DS37" s="162"/>
      <c r="DT37" s="162"/>
      <c r="DU37" s="162"/>
      <c r="DV37" s="62"/>
      <c r="EG37" s="9"/>
      <c r="EJ37" s="9"/>
    </row>
    <row r="38" spans="2:142" ht="15" customHeight="1" x14ac:dyDescent="0.25">
      <c r="B38" s="107" t="s">
        <v>281</v>
      </c>
      <c r="C38" s="107">
        <v>28</v>
      </c>
      <c r="D38" s="107" t="s">
        <v>282</v>
      </c>
      <c r="E38" s="107">
        <v>60</v>
      </c>
      <c r="F38" s="108">
        <v>2.2999999999999998</v>
      </c>
      <c r="G38" s="107"/>
      <c r="H38" s="109">
        <v>1948</v>
      </c>
      <c r="I38" s="109" t="s">
        <v>283</v>
      </c>
      <c r="K38" s="107" t="s">
        <v>284</v>
      </c>
      <c r="L38" s="107">
        <v>547</v>
      </c>
      <c r="M38" s="107" t="s">
        <v>235</v>
      </c>
      <c r="N38" s="107">
        <v>60</v>
      </c>
      <c r="O38" s="108">
        <v>2.33</v>
      </c>
      <c r="P38" s="109">
        <v>1132.8749824284062</v>
      </c>
      <c r="Q38" s="109">
        <v>1467.1250175715936</v>
      </c>
      <c r="T38" s="222" t="s">
        <v>311</v>
      </c>
      <c r="U38" s="223"/>
      <c r="V38" s="223"/>
      <c r="W38" s="223"/>
      <c r="AB38" s="136" t="s">
        <v>338</v>
      </c>
      <c r="AC38" s="136" t="s">
        <v>302</v>
      </c>
      <c r="AD38" s="136" t="s">
        <v>303</v>
      </c>
      <c r="AE38" s="137" t="s">
        <v>304</v>
      </c>
      <c r="AK38" s="164" t="s">
        <v>385</v>
      </c>
      <c r="AL38" s="113">
        <v>34</v>
      </c>
      <c r="AM38" s="114">
        <v>123.852</v>
      </c>
      <c r="AN38" s="115">
        <f t="shared" si="0"/>
        <v>125.72334474285715</v>
      </c>
      <c r="AO38" s="107"/>
      <c r="AZ38" s="62"/>
      <c r="BA38" t="str">
        <f t="shared" si="12"/>
        <v>MD</v>
      </c>
      <c r="BB38">
        <f t="shared" si="13"/>
        <v>25</v>
      </c>
      <c r="BC38" s="73">
        <f t="shared" si="14"/>
        <v>2.2999999999999998</v>
      </c>
      <c r="BD38">
        <f t="shared" si="15"/>
        <v>60</v>
      </c>
      <c r="BE38" s="66">
        <f t="shared" si="16"/>
        <v>1260.52</v>
      </c>
      <c r="BJ38" s="66" t="str">
        <f t="shared" si="17"/>
        <v/>
      </c>
      <c r="BK38" s="66">
        <f t="shared" si="18"/>
        <v>1269.7255099471165</v>
      </c>
      <c r="BO38" s="66"/>
      <c r="CI38" s="116"/>
      <c r="CJ38" s="116"/>
      <c r="CL38" t="str">
        <f t="shared" si="6"/>
        <v>CT</v>
      </c>
      <c r="CM38" s="117">
        <f t="shared" si="7"/>
        <v>125.72334474285715</v>
      </c>
      <c r="CN38" s="66">
        <f t="shared" si="20"/>
        <v>92.360443529069158</v>
      </c>
      <c r="CO38" t="str">
        <f t="shared" si="8"/>
        <v/>
      </c>
      <c r="CQ38" s="63"/>
      <c r="CR38">
        <f t="shared" si="21"/>
        <v>10</v>
      </c>
      <c r="CS38">
        <f t="shared" si="23"/>
        <v>50</v>
      </c>
      <c r="CT38" s="73">
        <f t="shared" si="24"/>
        <v>2</v>
      </c>
      <c r="CU38" s="66">
        <f t="shared" si="22"/>
        <v>1307.4792243767313</v>
      </c>
      <c r="CX38" s="99" t="s">
        <v>231</v>
      </c>
      <c r="CY38" s="101">
        <v>2</v>
      </c>
      <c r="CZ38" s="101">
        <v>2.2999999999999998</v>
      </c>
      <c r="DA38" s="101">
        <v>2.4</v>
      </c>
      <c r="DB38" s="101">
        <v>2.5099999999999998</v>
      </c>
      <c r="DG38" s="62"/>
      <c r="DN38" s="199"/>
      <c r="DO38" s="63"/>
      <c r="DP38" s="83" t="s">
        <v>408</v>
      </c>
      <c r="DQ38" s="162"/>
      <c r="DR38" s="162"/>
      <c r="DS38" s="162"/>
      <c r="DT38" s="162"/>
      <c r="DU38" s="162"/>
      <c r="DV38" s="62"/>
      <c r="EG38" s="9"/>
      <c r="EJ38" s="9"/>
    </row>
    <row r="39" spans="2:142" ht="15" customHeight="1" x14ac:dyDescent="0.25">
      <c r="B39" s="107" t="s">
        <v>281</v>
      </c>
      <c r="C39" s="107">
        <v>29</v>
      </c>
      <c r="D39" s="107" t="s">
        <v>282</v>
      </c>
      <c r="E39" s="107">
        <v>60</v>
      </c>
      <c r="F39" s="108">
        <v>2.2999999999999998</v>
      </c>
      <c r="G39" s="107"/>
      <c r="H39" s="109">
        <v>1175.29</v>
      </c>
      <c r="I39" s="109" t="s">
        <v>283</v>
      </c>
      <c r="K39" s="107" t="s">
        <v>284</v>
      </c>
      <c r="L39" s="107">
        <v>548</v>
      </c>
      <c r="M39" s="107" t="s">
        <v>235</v>
      </c>
      <c r="N39" s="107">
        <v>60</v>
      </c>
      <c r="O39" s="108">
        <v>2.33</v>
      </c>
      <c r="P39" s="109">
        <v>2595</v>
      </c>
      <c r="Q39" s="109">
        <v>3360.643918923231</v>
      </c>
      <c r="T39" s="222" t="s">
        <v>315</v>
      </c>
      <c r="U39" s="223">
        <v>8</v>
      </c>
      <c r="V39" s="223"/>
      <c r="W39" s="223"/>
      <c r="AB39" s="149" t="s">
        <v>341</v>
      </c>
      <c r="AC39" s="150">
        <v>50</v>
      </c>
      <c r="AD39" s="150">
        <v>0</v>
      </c>
      <c r="AE39" s="150">
        <v>50</v>
      </c>
      <c r="AK39" s="164" t="s">
        <v>385</v>
      </c>
      <c r="AL39" s="113">
        <v>35</v>
      </c>
      <c r="AM39" s="114">
        <v>123.852</v>
      </c>
      <c r="AN39" s="115">
        <f t="shared" si="0"/>
        <v>125.72334474285715</v>
      </c>
      <c r="AO39" s="107"/>
      <c r="AZ39" s="62"/>
      <c r="BA39" t="str">
        <f t="shared" si="12"/>
        <v>MD</v>
      </c>
      <c r="BB39">
        <f t="shared" si="13"/>
        <v>26</v>
      </c>
      <c r="BC39" s="73">
        <f t="shared" si="14"/>
        <v>2.2999999999999998</v>
      </c>
      <c r="BD39">
        <f t="shared" si="15"/>
        <v>80</v>
      </c>
      <c r="BE39" s="66">
        <f t="shared" si="16"/>
        <v>1987.5</v>
      </c>
      <c r="BJ39" s="66" t="str">
        <f t="shared" si="17"/>
        <v/>
      </c>
      <c r="BK39" s="66">
        <f t="shared" si="18"/>
        <v>2002.0146058927221</v>
      </c>
      <c r="BO39" s="66"/>
      <c r="CI39" s="116"/>
      <c r="CJ39" s="116"/>
      <c r="CL39" t="str">
        <f t="shared" si="6"/>
        <v>CT</v>
      </c>
      <c r="CM39" s="117">
        <f t="shared" si="7"/>
        <v>125.72334474285715</v>
      </c>
      <c r="CN39" s="66">
        <f t="shared" si="20"/>
        <v>92.360443529069158</v>
      </c>
      <c r="CO39" t="str">
        <f t="shared" si="8"/>
        <v/>
      </c>
      <c r="CQ39" s="63"/>
      <c r="CR39">
        <f t="shared" si="21"/>
        <v>11</v>
      </c>
      <c r="CS39">
        <f t="shared" si="23"/>
        <v>50</v>
      </c>
      <c r="CT39" s="73">
        <f t="shared" si="24"/>
        <v>2</v>
      </c>
      <c r="CU39" s="66">
        <f t="shared" si="22"/>
        <v>1438.4185343742131</v>
      </c>
      <c r="CX39" s="121">
        <v>50</v>
      </c>
      <c r="CY39" s="121">
        <f>COUNTIFS($CS$26:$CS$2129,$CX39,$CT$26:$CT$2129,CY$38)</f>
        <v>15</v>
      </c>
      <c r="CZ39" s="121"/>
      <c r="DA39" s="121">
        <f t="shared" ref="CZ39:DB41" si="25">COUNTIFS($CS$26:$CS$2129,$CX39,$CT$26:$CT$2129,DA$38)</f>
        <v>1725</v>
      </c>
      <c r="DB39" s="121"/>
      <c r="DG39" s="62"/>
      <c r="DH39" s="225"/>
      <c r="DI39" s="225"/>
      <c r="DJ39" s="225"/>
      <c r="DK39" s="225"/>
      <c r="DL39" s="6"/>
      <c r="DM39" s="6"/>
      <c r="DN39" s="199"/>
      <c r="DO39" s="63"/>
      <c r="DP39" s="162"/>
      <c r="DQ39" s="162"/>
      <c r="DR39" s="162"/>
      <c r="DS39" s="162"/>
      <c r="DT39" s="162"/>
      <c r="DU39" s="162"/>
      <c r="DV39" s="62"/>
      <c r="EG39" s="9"/>
      <c r="EJ39" s="9"/>
    </row>
    <row r="40" spans="2:142" ht="15" customHeight="1" x14ac:dyDescent="0.25">
      <c r="B40" s="107" t="s">
        <v>281</v>
      </c>
      <c r="C40" s="107">
        <v>30</v>
      </c>
      <c r="D40" s="107" t="s">
        <v>282</v>
      </c>
      <c r="E40" s="107">
        <v>80</v>
      </c>
      <c r="F40" s="108">
        <v>2.2999999999999998</v>
      </c>
      <c r="G40" s="107"/>
      <c r="H40" s="109">
        <v>1850</v>
      </c>
      <c r="I40" s="109" t="s">
        <v>283</v>
      </c>
      <c r="K40" s="107" t="s">
        <v>284</v>
      </c>
      <c r="L40" s="107">
        <v>551</v>
      </c>
      <c r="M40" s="107" t="s">
        <v>235</v>
      </c>
      <c r="N40" s="107">
        <v>60</v>
      </c>
      <c r="O40" s="108">
        <v>2.33</v>
      </c>
      <c r="P40" s="109">
        <v>915.0144088844819</v>
      </c>
      <c r="Q40" s="109">
        <v>1184.985591115518</v>
      </c>
      <c r="T40" s="222" t="s">
        <v>322</v>
      </c>
      <c r="U40" s="223"/>
      <c r="V40" s="223"/>
      <c r="W40" s="223"/>
      <c r="AB40" s="149" t="s">
        <v>355</v>
      </c>
      <c r="AC40" s="150">
        <v>50</v>
      </c>
      <c r="AD40" s="150">
        <v>0</v>
      </c>
      <c r="AE40" s="150">
        <v>50</v>
      </c>
      <c r="AK40" s="164" t="s">
        <v>385</v>
      </c>
      <c r="AL40" s="113">
        <v>36</v>
      </c>
      <c r="AM40" s="114">
        <v>123.852</v>
      </c>
      <c r="AN40" s="115">
        <f t="shared" si="0"/>
        <v>125.72334474285715</v>
      </c>
      <c r="AO40" s="107"/>
      <c r="AZ40" s="62"/>
      <c r="BA40" t="str">
        <f t="shared" si="12"/>
        <v>MD</v>
      </c>
      <c r="BB40">
        <f t="shared" si="13"/>
        <v>27</v>
      </c>
      <c r="BC40" s="73">
        <f t="shared" si="14"/>
        <v>2.2999999999999998</v>
      </c>
      <c r="BD40">
        <f t="shared" si="15"/>
        <v>60</v>
      </c>
      <c r="BE40" s="66">
        <f t="shared" si="16"/>
        <v>1697.5</v>
      </c>
      <c r="BJ40" s="66" t="str">
        <f t="shared" si="17"/>
        <v/>
      </c>
      <c r="BK40" s="66">
        <f t="shared" si="18"/>
        <v>1709.896751447998</v>
      </c>
      <c r="BO40" s="66"/>
      <c r="CI40" s="116"/>
      <c r="CJ40" s="116"/>
      <c r="CL40" t="str">
        <f t="shared" si="6"/>
        <v>CT</v>
      </c>
      <c r="CM40" s="117">
        <f t="shared" si="7"/>
        <v>125.72334474285715</v>
      </c>
      <c r="CN40" s="66">
        <f t="shared" si="20"/>
        <v>92.360443529069158</v>
      </c>
      <c r="CO40" t="str">
        <f t="shared" si="8"/>
        <v/>
      </c>
      <c r="CQ40" s="63"/>
      <c r="CR40">
        <f t="shared" si="21"/>
        <v>12</v>
      </c>
      <c r="CS40">
        <f t="shared" si="23"/>
        <v>50</v>
      </c>
      <c r="CT40" s="73">
        <f t="shared" si="24"/>
        <v>2</v>
      </c>
      <c r="CU40" s="66">
        <f t="shared" si="22"/>
        <v>1526.0639637370939</v>
      </c>
      <c r="CX40" s="121">
        <v>60</v>
      </c>
      <c r="CY40" s="121"/>
      <c r="CZ40" s="121">
        <f t="shared" si="25"/>
        <v>17</v>
      </c>
      <c r="DA40" s="121"/>
      <c r="DB40" s="121"/>
      <c r="DD40" s="66"/>
      <c r="DG40" s="62"/>
      <c r="DH40" s="225"/>
      <c r="DI40" s="225"/>
      <c r="DJ40" s="225"/>
      <c r="DK40" s="225"/>
      <c r="DL40" s="6"/>
      <c r="DM40" s="6"/>
      <c r="DN40" s="199"/>
      <c r="DO40" s="63"/>
      <c r="DP40" s="162"/>
      <c r="DQ40" s="162"/>
      <c r="DR40" s="162"/>
      <c r="DS40" s="162"/>
      <c r="DT40" s="162"/>
      <c r="DU40" s="162"/>
      <c r="DV40" s="62"/>
      <c r="EG40" s="9"/>
      <c r="EJ40" s="9"/>
    </row>
    <row r="41" spans="2:142" x14ac:dyDescent="0.25">
      <c r="B41" s="107" t="s">
        <v>281</v>
      </c>
      <c r="C41" s="107">
        <v>31</v>
      </c>
      <c r="D41" s="107" t="s">
        <v>282</v>
      </c>
      <c r="E41" s="107">
        <v>60</v>
      </c>
      <c r="F41" s="108">
        <v>2.2999999999999998</v>
      </c>
      <c r="G41" s="107"/>
      <c r="H41" s="109">
        <v>1149.1199999999999</v>
      </c>
      <c r="I41" s="109" t="s">
        <v>283</v>
      </c>
      <c r="K41" s="107" t="s">
        <v>284</v>
      </c>
      <c r="L41" s="107">
        <v>554</v>
      </c>
      <c r="M41" s="107" t="s">
        <v>235</v>
      </c>
      <c r="N41" s="107">
        <v>60</v>
      </c>
      <c r="O41" s="108">
        <v>2.33</v>
      </c>
      <c r="P41" s="109">
        <v>1525.0240148074699</v>
      </c>
      <c r="Q41" s="109">
        <v>1974.9759851925298</v>
      </c>
      <c r="T41" s="222" t="s">
        <v>322</v>
      </c>
      <c r="U41" s="223"/>
      <c r="V41" s="223"/>
      <c r="W41" s="223"/>
      <c r="AB41" s="149" t="s">
        <v>409</v>
      </c>
      <c r="AC41" s="150">
        <v>50</v>
      </c>
      <c r="AD41" s="150">
        <v>0</v>
      </c>
      <c r="AE41" s="150">
        <v>50</v>
      </c>
      <c r="AK41" s="164" t="s">
        <v>385</v>
      </c>
      <c r="AL41" s="113">
        <v>37</v>
      </c>
      <c r="AM41" s="114">
        <v>123.852</v>
      </c>
      <c r="AN41" s="115">
        <f t="shared" si="0"/>
        <v>125.72334474285715</v>
      </c>
      <c r="AO41" s="107"/>
      <c r="AZ41" s="62"/>
      <c r="BA41" t="str">
        <f t="shared" si="12"/>
        <v>MD</v>
      </c>
      <c r="BB41">
        <f t="shared" si="13"/>
        <v>28</v>
      </c>
      <c r="BC41" s="73">
        <f t="shared" si="14"/>
        <v>2.2999999999999998</v>
      </c>
      <c r="BD41">
        <f t="shared" si="15"/>
        <v>60</v>
      </c>
      <c r="BE41" s="66">
        <f t="shared" si="16"/>
        <v>1948</v>
      </c>
      <c r="BJ41" s="66" t="str">
        <f t="shared" si="17"/>
        <v/>
      </c>
      <c r="BK41" s="66">
        <f t="shared" si="18"/>
        <v>1962.2261395114581</v>
      </c>
      <c r="BO41" s="66"/>
      <c r="CI41" s="116"/>
      <c r="CJ41" s="116"/>
      <c r="CL41" t="str">
        <f t="shared" si="6"/>
        <v>CT</v>
      </c>
      <c r="CM41" s="117">
        <f t="shared" si="7"/>
        <v>125.72334474285715</v>
      </c>
      <c r="CN41" s="66">
        <f t="shared" si="20"/>
        <v>92.360443529069158</v>
      </c>
      <c r="CO41" t="str">
        <f t="shared" si="8"/>
        <v/>
      </c>
      <c r="CQ41" s="63"/>
      <c r="CR41">
        <f t="shared" si="21"/>
        <v>13</v>
      </c>
      <c r="CS41">
        <f t="shared" si="23"/>
        <v>50</v>
      </c>
      <c r="CT41" s="73">
        <f t="shared" si="24"/>
        <v>2</v>
      </c>
      <c r="CU41" s="66">
        <f t="shared" si="22"/>
        <v>1307.4792243767313</v>
      </c>
      <c r="CX41" s="121">
        <v>80</v>
      </c>
      <c r="CY41" s="121"/>
      <c r="CZ41" s="121">
        <f t="shared" si="25"/>
        <v>11</v>
      </c>
      <c r="DA41" s="121"/>
      <c r="DB41" s="121">
        <f t="shared" si="25"/>
        <v>7</v>
      </c>
      <c r="DG41" s="62"/>
      <c r="DH41" s="225"/>
      <c r="DI41" s="225"/>
      <c r="DJ41" s="225"/>
      <c r="DK41" s="225"/>
      <c r="DL41" s="6"/>
      <c r="DM41" s="6"/>
      <c r="DN41" s="199"/>
      <c r="DO41" s="63"/>
      <c r="DP41" s="162"/>
      <c r="DQ41" s="162"/>
      <c r="DR41" s="162"/>
      <c r="DS41" s="162"/>
      <c r="DT41" s="162"/>
      <c r="DU41" s="162"/>
      <c r="DV41" s="62"/>
    </row>
    <row r="42" spans="2:142" ht="15" customHeight="1" x14ac:dyDescent="0.25">
      <c r="B42" s="107" t="s">
        <v>281</v>
      </c>
      <c r="C42" s="107">
        <v>32</v>
      </c>
      <c r="D42" s="107" t="s">
        <v>282</v>
      </c>
      <c r="E42" s="107">
        <v>60</v>
      </c>
      <c r="F42" s="108">
        <v>2.2999999999999998</v>
      </c>
      <c r="G42" s="107"/>
      <c r="H42" s="109">
        <v>1084.07</v>
      </c>
      <c r="I42" s="109" t="s">
        <v>283</v>
      </c>
      <c r="K42" s="107" t="s">
        <v>284</v>
      </c>
      <c r="L42" s="107">
        <v>559</v>
      </c>
      <c r="M42" s="107" t="s">
        <v>235</v>
      </c>
      <c r="N42" s="107">
        <v>60</v>
      </c>
      <c r="O42" s="108">
        <v>2.33</v>
      </c>
      <c r="P42" s="109">
        <v>1155.83</v>
      </c>
      <c r="Q42" s="109">
        <v>1496.8528172674521</v>
      </c>
      <c r="AK42" s="164" t="s">
        <v>385</v>
      </c>
      <c r="AL42" s="113">
        <v>38</v>
      </c>
      <c r="AM42" s="114">
        <v>56.765500000000003</v>
      </c>
      <c r="AN42" s="115">
        <f t="shared" si="0"/>
        <v>57.623199673809523</v>
      </c>
      <c r="AO42" s="107"/>
      <c r="AZ42" s="62"/>
      <c r="BA42" t="str">
        <f t="shared" si="12"/>
        <v>MD</v>
      </c>
      <c r="BB42">
        <f t="shared" si="13"/>
        <v>29</v>
      </c>
      <c r="BC42" s="73">
        <f t="shared" si="14"/>
        <v>2.2999999999999998</v>
      </c>
      <c r="BD42">
        <f t="shared" si="15"/>
        <v>60</v>
      </c>
      <c r="BE42" s="66">
        <f t="shared" si="16"/>
        <v>1175.29</v>
      </c>
      <c r="BJ42" s="66" t="str">
        <f t="shared" si="17"/>
        <v/>
      </c>
      <c r="BK42" s="66">
        <f t="shared" si="18"/>
        <v>1183.8730798287584</v>
      </c>
      <c r="BO42" s="66"/>
      <c r="CI42" s="116"/>
      <c r="CJ42" s="116"/>
      <c r="CL42" t="str">
        <f t="shared" si="6"/>
        <v>CT</v>
      </c>
      <c r="CM42" s="117">
        <f t="shared" si="7"/>
        <v>57.623199673809523</v>
      </c>
      <c r="CN42" s="66">
        <f t="shared" si="20"/>
        <v>42.331869950823361</v>
      </c>
      <c r="CO42" t="str">
        <f t="shared" si="8"/>
        <v/>
      </c>
      <c r="CQ42" s="63"/>
      <c r="CR42">
        <f t="shared" si="21"/>
        <v>14</v>
      </c>
      <c r="CS42">
        <f t="shared" si="23"/>
        <v>50</v>
      </c>
      <c r="CT42" s="73">
        <f t="shared" si="24"/>
        <v>2</v>
      </c>
      <c r="CU42" s="66">
        <f t="shared" si="22"/>
        <v>1047.5849911860992</v>
      </c>
      <c r="CX42" s="93"/>
      <c r="CY42" s="93"/>
      <c r="CZ42" s="93"/>
      <c r="DA42" s="93"/>
      <c r="DB42" s="93"/>
      <c r="DG42" s="62"/>
      <c r="DH42" s="225"/>
      <c r="DI42" s="225"/>
      <c r="DJ42" s="225"/>
      <c r="DK42" s="225"/>
      <c r="DL42" s="6"/>
      <c r="DM42" s="6"/>
      <c r="DN42" s="199"/>
      <c r="DO42" s="63"/>
      <c r="DP42" s="162"/>
      <c r="DQ42" s="162"/>
      <c r="DR42" s="162"/>
      <c r="DS42" s="162"/>
      <c r="DT42" s="162"/>
      <c r="DU42" s="162"/>
      <c r="DV42" s="62"/>
      <c r="DW42" s="157"/>
      <c r="DX42" s="157"/>
      <c r="DY42" s="157"/>
      <c r="DZ42" s="157"/>
    </row>
    <row r="43" spans="2:142" ht="15" customHeight="1" x14ac:dyDescent="0.25">
      <c r="B43" s="107" t="s">
        <v>281</v>
      </c>
      <c r="C43" s="107">
        <v>33</v>
      </c>
      <c r="D43" s="107" t="s">
        <v>282</v>
      </c>
      <c r="E43" s="107">
        <v>80</v>
      </c>
      <c r="F43" s="108">
        <v>2.2999999999999998</v>
      </c>
      <c r="G43" s="107"/>
      <c r="H43" s="109">
        <v>1666.92</v>
      </c>
      <c r="I43" s="109" t="s">
        <v>283</v>
      </c>
      <c r="K43" s="107" t="s">
        <v>284</v>
      </c>
      <c r="L43" s="107">
        <v>567</v>
      </c>
      <c r="M43" s="107" t="s">
        <v>235</v>
      </c>
      <c r="N43" s="107">
        <v>60</v>
      </c>
      <c r="O43" s="108">
        <v>2.33</v>
      </c>
      <c r="P43" s="109">
        <v>1132.8749824284062</v>
      </c>
      <c r="Q43" s="109">
        <v>1467.1250175715936</v>
      </c>
      <c r="T43" s="226" t="s">
        <v>410</v>
      </c>
      <c r="U43" s="216" t="s">
        <v>411</v>
      </c>
      <c r="AB43" s="226" t="s">
        <v>410</v>
      </c>
      <c r="AC43" s="216" t="s">
        <v>411</v>
      </c>
      <c r="AK43" s="164" t="s">
        <v>385</v>
      </c>
      <c r="AL43" s="113">
        <v>39</v>
      </c>
      <c r="AM43" s="114">
        <v>56.765500000000003</v>
      </c>
      <c r="AN43" s="115">
        <f t="shared" si="0"/>
        <v>57.623199673809523</v>
      </c>
      <c r="AO43" s="107"/>
      <c r="AZ43" s="62"/>
      <c r="BA43" t="str">
        <f t="shared" si="12"/>
        <v>MD</v>
      </c>
      <c r="BB43">
        <f t="shared" si="13"/>
        <v>30</v>
      </c>
      <c r="BC43" s="73">
        <f t="shared" si="14"/>
        <v>2.2999999999999998</v>
      </c>
      <c r="BD43">
        <f t="shared" si="15"/>
        <v>80</v>
      </c>
      <c r="BE43" s="66">
        <f t="shared" si="16"/>
        <v>1850</v>
      </c>
      <c r="BJ43" s="66" t="str">
        <f t="shared" si="17"/>
        <v/>
      </c>
      <c r="BK43" s="66">
        <f t="shared" si="18"/>
        <v>1863.5104507680685</v>
      </c>
      <c r="BO43" s="66"/>
      <c r="CI43" s="116"/>
      <c r="CJ43" s="116"/>
      <c r="CL43" t="str">
        <f t="shared" si="6"/>
        <v>CT</v>
      </c>
      <c r="CM43" s="117">
        <f t="shared" si="7"/>
        <v>57.623199673809523</v>
      </c>
      <c r="CN43" s="66">
        <f t="shared" si="20"/>
        <v>42.331869950823361</v>
      </c>
      <c r="CO43" t="str">
        <f t="shared" si="8"/>
        <v/>
      </c>
      <c r="CQ43" s="63"/>
      <c r="CR43">
        <f t="shared" si="21"/>
        <v>15</v>
      </c>
      <c r="CS43">
        <f t="shared" si="23"/>
        <v>50</v>
      </c>
      <c r="CT43" s="73">
        <f t="shared" si="24"/>
        <v>2</v>
      </c>
      <c r="CU43" s="66">
        <f t="shared" si="22"/>
        <v>1006.2956434147569</v>
      </c>
      <c r="CX43" s="10" t="s">
        <v>412</v>
      </c>
      <c r="DA43" s="66"/>
      <c r="DG43" s="62"/>
      <c r="DH43" s="225"/>
      <c r="DI43" s="225"/>
      <c r="DJ43" s="225"/>
      <c r="DK43" s="225"/>
      <c r="DL43" s="6"/>
      <c r="DM43" s="6"/>
      <c r="DN43" s="199"/>
      <c r="DO43" s="63"/>
      <c r="DP43" s="104" t="s">
        <v>9</v>
      </c>
      <c r="DQ43" s="104" t="s">
        <v>10</v>
      </c>
      <c r="DR43" s="104" t="s">
        <v>413</v>
      </c>
      <c r="DS43" s="104" t="s">
        <v>35</v>
      </c>
      <c r="DT43" s="104" t="s">
        <v>36</v>
      </c>
      <c r="DU43" s="162"/>
      <c r="DV43" s="62"/>
      <c r="DW43" s="157"/>
      <c r="DX43" s="157"/>
      <c r="DY43" s="157"/>
      <c r="DZ43" s="227"/>
    </row>
    <row r="44" spans="2:142" ht="15" customHeight="1" x14ac:dyDescent="0.25">
      <c r="B44" s="107" t="s">
        <v>281</v>
      </c>
      <c r="C44" s="107">
        <v>34</v>
      </c>
      <c r="D44" s="107" t="s">
        <v>282</v>
      </c>
      <c r="E44" s="107">
        <v>60</v>
      </c>
      <c r="F44" s="108">
        <v>2.2999999999999998</v>
      </c>
      <c r="G44" s="107"/>
      <c r="H44" s="109">
        <v>1940</v>
      </c>
      <c r="I44" s="109" t="s">
        <v>283</v>
      </c>
      <c r="K44" s="107" t="s">
        <v>284</v>
      </c>
      <c r="L44" s="107">
        <v>568</v>
      </c>
      <c r="M44" s="107" t="s">
        <v>235</v>
      </c>
      <c r="N44" s="107">
        <v>60</v>
      </c>
      <c r="O44" s="108">
        <v>2.33</v>
      </c>
      <c r="P44" s="109">
        <v>1400</v>
      </c>
      <c r="Q44" s="109">
        <v>1813.0641566445177</v>
      </c>
      <c r="AK44" s="164" t="s">
        <v>385</v>
      </c>
      <c r="AL44" s="113">
        <v>40</v>
      </c>
      <c r="AM44" s="114">
        <v>113.53100000000001</v>
      </c>
      <c r="AN44" s="115">
        <f t="shared" si="0"/>
        <v>115.24639934761905</v>
      </c>
      <c r="AO44" s="107"/>
      <c r="AZ44" s="62"/>
      <c r="BA44" t="str">
        <f t="shared" si="12"/>
        <v>MD</v>
      </c>
      <c r="BB44">
        <f t="shared" si="13"/>
        <v>31</v>
      </c>
      <c r="BC44" s="73">
        <f t="shared" si="14"/>
        <v>2.2999999999999998</v>
      </c>
      <c r="BD44">
        <f t="shared" si="15"/>
        <v>60</v>
      </c>
      <c r="BE44" s="66">
        <f t="shared" si="16"/>
        <v>1149.1199999999999</v>
      </c>
      <c r="BJ44" s="66" t="str">
        <f t="shared" si="17"/>
        <v/>
      </c>
      <c r="BK44" s="66">
        <f t="shared" si="18"/>
        <v>1157.511961722488</v>
      </c>
      <c r="BO44" s="66"/>
      <c r="CI44" s="116"/>
      <c r="CJ44" s="116"/>
      <c r="CL44" t="str">
        <f t="shared" si="6"/>
        <v>CT</v>
      </c>
      <c r="CM44" s="117">
        <f t="shared" si="7"/>
        <v>115.24639934761905</v>
      </c>
      <c r="CN44" s="66">
        <f t="shared" si="20"/>
        <v>84.663739901646721</v>
      </c>
      <c r="CO44" t="str">
        <f t="shared" si="8"/>
        <v/>
      </c>
      <c r="CQ44" s="63"/>
      <c r="CR44">
        <f t="shared" si="21"/>
        <v>16</v>
      </c>
      <c r="CS44">
        <f t="shared" si="23"/>
        <v>80</v>
      </c>
      <c r="CT44" s="73">
        <f t="shared" si="24"/>
        <v>2.2999999999999998</v>
      </c>
      <c r="CU44" s="66">
        <f t="shared" si="22"/>
        <v>2022.7751196172248</v>
      </c>
      <c r="CX44" s="99" t="s">
        <v>414</v>
      </c>
      <c r="CY44" s="536" t="s">
        <v>225</v>
      </c>
      <c r="CZ44" s="536"/>
      <c r="DA44" s="536"/>
      <c r="DB44" s="536"/>
      <c r="DG44" s="62"/>
      <c r="DH44" s="225"/>
      <c r="DI44" s="225"/>
      <c r="DJ44" s="225"/>
      <c r="DK44" s="225"/>
      <c r="DM44" s="6"/>
      <c r="DN44" s="199"/>
      <c r="DO44" s="63"/>
      <c r="DP44" s="228" t="s">
        <v>12</v>
      </c>
      <c r="DQ44" s="229">
        <v>1</v>
      </c>
      <c r="DR44" s="230" t="s">
        <v>13</v>
      </c>
      <c r="DS44" s="231">
        <f>AVERAGEIF($DQ$11:$DQ$35,DQ44,DS$11:DS$35)/100</f>
        <v>0.97583333333333333</v>
      </c>
      <c r="DT44" s="231">
        <f>AVERAGEIF($DQ$11:$DQ$35,DQ44,DT$11:DT$35)/100</f>
        <v>0.81533333333333347</v>
      </c>
      <c r="DU44" s="162"/>
      <c r="DV44" s="62"/>
      <c r="DW44" s="157"/>
      <c r="DX44" s="93"/>
      <c r="DY44" s="93"/>
      <c r="DZ44" s="227"/>
    </row>
    <row r="45" spans="2:142" ht="15" customHeight="1" x14ac:dyDescent="0.25">
      <c r="B45" s="107" t="s">
        <v>281</v>
      </c>
      <c r="C45" s="107">
        <v>35</v>
      </c>
      <c r="D45" s="107" t="s">
        <v>282</v>
      </c>
      <c r="E45" s="107">
        <v>80</v>
      </c>
      <c r="F45" s="108">
        <v>2.2999999999999998</v>
      </c>
      <c r="G45" s="107"/>
      <c r="H45" s="109">
        <v>1891.81</v>
      </c>
      <c r="I45" s="109" t="s">
        <v>283</v>
      </c>
      <c r="K45" s="107" t="s">
        <v>284</v>
      </c>
      <c r="L45" s="107">
        <v>570</v>
      </c>
      <c r="M45" s="107" t="s">
        <v>235</v>
      </c>
      <c r="N45" s="107">
        <v>60</v>
      </c>
      <c r="O45" s="108">
        <v>2.33</v>
      </c>
      <c r="P45" s="109">
        <v>948.34271942523139</v>
      </c>
      <c r="Q45" s="109">
        <v>1228.1472805747683</v>
      </c>
      <c r="T45" s="110" t="s">
        <v>415</v>
      </c>
      <c r="U45" s="111"/>
      <c r="V45" s="111"/>
      <c r="W45" s="111"/>
      <c r="AB45" s="110" t="s">
        <v>415</v>
      </c>
      <c r="AC45" s="111"/>
      <c r="AD45" s="111"/>
      <c r="AE45" s="111"/>
      <c r="AK45" s="164" t="s">
        <v>385</v>
      </c>
      <c r="AL45" s="113">
        <v>41</v>
      </c>
      <c r="AM45" s="232">
        <v>94</v>
      </c>
      <c r="AN45" s="115">
        <f t="shared" si="0"/>
        <v>95.420295238095235</v>
      </c>
      <c r="AO45" s="107"/>
      <c r="AZ45" s="62"/>
      <c r="BA45" t="str">
        <f t="shared" si="12"/>
        <v>MD</v>
      </c>
      <c r="BB45">
        <f t="shared" si="13"/>
        <v>32</v>
      </c>
      <c r="BC45" s="73">
        <f t="shared" si="14"/>
        <v>2.2999999999999998</v>
      </c>
      <c r="BD45">
        <f t="shared" si="15"/>
        <v>60</v>
      </c>
      <c r="BE45" s="66">
        <f t="shared" si="16"/>
        <v>1084.07</v>
      </c>
      <c r="BJ45" s="66" t="str">
        <f t="shared" si="17"/>
        <v/>
      </c>
      <c r="BK45" s="66">
        <f t="shared" si="18"/>
        <v>1091.9869050616971</v>
      </c>
      <c r="BO45" s="66"/>
      <c r="CI45" s="116"/>
      <c r="CJ45" s="116"/>
      <c r="CL45" t="str">
        <f t="shared" si="6"/>
        <v>CT</v>
      </c>
      <c r="CM45" s="117">
        <f t="shared" si="7"/>
        <v>95.420295238095235</v>
      </c>
      <c r="CN45" s="66">
        <f t="shared" si="20"/>
        <v>70.09884129228837</v>
      </c>
      <c r="CO45" t="str">
        <f t="shared" si="8"/>
        <v/>
      </c>
      <c r="CQ45" s="63"/>
      <c r="CR45">
        <f t="shared" si="21"/>
        <v>17</v>
      </c>
      <c r="CS45">
        <f t="shared" si="23"/>
        <v>60</v>
      </c>
      <c r="CT45" s="73">
        <f t="shared" si="24"/>
        <v>2.2999999999999998</v>
      </c>
      <c r="CU45" s="66">
        <f t="shared" si="22"/>
        <v>922.59884160161164</v>
      </c>
      <c r="CX45" s="99" t="s">
        <v>231</v>
      </c>
      <c r="CY45" s="101">
        <v>2</v>
      </c>
      <c r="CZ45" s="101">
        <v>2.2999999999999998</v>
      </c>
      <c r="DA45" s="101">
        <v>2.4</v>
      </c>
      <c r="DB45" s="101">
        <v>2.5099999999999998</v>
      </c>
      <c r="DG45" s="62"/>
      <c r="DH45" s="225"/>
      <c r="DI45" s="225"/>
      <c r="DJ45" s="225"/>
      <c r="DK45" s="225"/>
      <c r="DL45" s="6"/>
      <c r="DM45" s="6"/>
      <c r="DN45" s="199"/>
      <c r="DO45" s="63"/>
      <c r="DP45" s="228" t="s">
        <v>14</v>
      </c>
      <c r="DQ45" s="229">
        <v>2</v>
      </c>
      <c r="DR45" s="230" t="s">
        <v>416</v>
      </c>
      <c r="DS45" s="231">
        <f t="shared" ref="DS45:DS49" si="26">AVERAGEIF($DQ$11:$DQ$35,DQ45,DS$11:DS$35)/100</f>
        <v>0.98359999999999981</v>
      </c>
      <c r="DT45" s="231">
        <f t="shared" ref="DT45:DT49" si="27">AVERAGEIF($DQ$11:$DQ$35,DQ45,DT$11:DT$35)/100</f>
        <v>1.1631999999999998</v>
      </c>
      <c r="DU45" s="162"/>
      <c r="DV45" s="62"/>
      <c r="DW45" s="93"/>
      <c r="DX45" s="160"/>
      <c r="DY45" s="160"/>
      <c r="DZ45" s="160"/>
    </row>
    <row r="46" spans="2:142" ht="15" customHeight="1" x14ac:dyDescent="0.25">
      <c r="B46" s="107" t="s">
        <v>281</v>
      </c>
      <c r="C46" s="107">
        <v>36</v>
      </c>
      <c r="D46" s="107" t="s">
        <v>282</v>
      </c>
      <c r="E46" s="107">
        <v>80</v>
      </c>
      <c r="F46" s="108">
        <v>2.2999999999999998</v>
      </c>
      <c r="G46" s="107"/>
      <c r="H46" s="109">
        <v>1854.92</v>
      </c>
      <c r="I46" s="109" t="s">
        <v>283</v>
      </c>
      <c r="K46" s="107" t="s">
        <v>284</v>
      </c>
      <c r="L46" s="107">
        <v>573</v>
      </c>
      <c r="M46" s="107" t="s">
        <v>235</v>
      </c>
      <c r="N46" s="107">
        <v>60</v>
      </c>
      <c r="O46" s="108">
        <v>2.33</v>
      </c>
      <c r="P46" s="109">
        <v>2100</v>
      </c>
      <c r="Q46" s="109">
        <v>2719.5962349667766</v>
      </c>
      <c r="T46" s="135" t="s">
        <v>351</v>
      </c>
      <c r="U46" s="136" t="s">
        <v>302</v>
      </c>
      <c r="V46" s="136" t="s">
        <v>303</v>
      </c>
      <c r="W46" s="233" t="s">
        <v>367</v>
      </c>
      <c r="AB46" s="135" t="s">
        <v>351</v>
      </c>
      <c r="AC46" s="136" t="s">
        <v>302</v>
      </c>
      <c r="AD46" s="136" t="s">
        <v>303</v>
      </c>
      <c r="AE46" s="233" t="s">
        <v>304</v>
      </c>
      <c r="AK46" s="164" t="s">
        <v>385</v>
      </c>
      <c r="AL46" s="113">
        <v>42</v>
      </c>
      <c r="AM46" s="232">
        <v>75</v>
      </c>
      <c r="AN46" s="115">
        <f t="shared" si="0"/>
        <v>76.133214285714288</v>
      </c>
      <c r="AO46" s="107"/>
      <c r="AZ46" s="62"/>
      <c r="BA46" t="str">
        <f t="shared" si="12"/>
        <v>MD</v>
      </c>
      <c r="BB46">
        <f t="shared" si="13"/>
        <v>33</v>
      </c>
      <c r="BC46" s="73">
        <f t="shared" si="14"/>
        <v>2.2999999999999998</v>
      </c>
      <c r="BD46">
        <f t="shared" si="15"/>
        <v>80</v>
      </c>
      <c r="BE46" s="66">
        <f t="shared" si="16"/>
        <v>1666.92</v>
      </c>
      <c r="BJ46" s="66" t="str">
        <f t="shared" si="17"/>
        <v/>
      </c>
      <c r="BK46" s="66">
        <f t="shared" si="18"/>
        <v>1679.0934273482751</v>
      </c>
      <c r="BO46" s="66"/>
      <c r="CI46" s="116"/>
      <c r="CJ46" s="116"/>
      <c r="CL46" t="str">
        <f t="shared" si="6"/>
        <v>CT</v>
      </c>
      <c r="CM46" s="117">
        <f t="shared" si="7"/>
        <v>76.133214285714288</v>
      </c>
      <c r="CN46" s="66">
        <f t="shared" si="20"/>
        <v>55.929926562996044</v>
      </c>
      <c r="CO46" t="str">
        <f t="shared" si="8"/>
        <v/>
      </c>
      <c r="CQ46" s="63"/>
      <c r="CR46">
        <f t="shared" si="21"/>
        <v>18</v>
      </c>
      <c r="CS46">
        <f t="shared" si="23"/>
        <v>80</v>
      </c>
      <c r="CT46" s="73">
        <f t="shared" si="24"/>
        <v>2.2999999999999998</v>
      </c>
      <c r="CU46" s="66">
        <f t="shared" si="22"/>
        <v>1662.0498614958449</v>
      </c>
      <c r="CX46" s="121">
        <v>50</v>
      </c>
      <c r="CY46" s="234">
        <f>AVERAGEIFS($CU$26:$CU$2129,$CS$26:$CS$2129,$CX46,$CT$26:$CT$2129,CY$38)</f>
        <v>1278.730798287585</v>
      </c>
      <c r="CZ46" s="121"/>
      <c r="DA46" s="234">
        <f>AVERAGEIFS($CU$26:$CU$2129,$CS$26:$CS$2129,$CX46,$CT$26:$CT$2129,DA$38)</f>
        <v>1055.8869949229152</v>
      </c>
      <c r="DB46" s="121"/>
      <c r="DG46" s="62"/>
      <c r="DH46" s="225"/>
      <c r="DI46" s="225"/>
      <c r="DJ46" s="225"/>
      <c r="DK46" s="225"/>
      <c r="DL46" s="235"/>
      <c r="DM46" s="235"/>
      <c r="DN46" s="236"/>
      <c r="DO46" s="63"/>
      <c r="DP46" s="228" t="s">
        <v>16</v>
      </c>
      <c r="DQ46" s="229">
        <v>3</v>
      </c>
      <c r="DR46" s="230" t="s">
        <v>17</v>
      </c>
      <c r="DS46" s="231">
        <f t="shared" si="26"/>
        <v>1.008</v>
      </c>
      <c r="DT46" s="231">
        <f t="shared" si="27"/>
        <v>1.2794999999999999</v>
      </c>
      <c r="DU46" s="162"/>
      <c r="DV46" s="62"/>
      <c r="DW46" s="93"/>
      <c r="DX46" s="160"/>
      <c r="DY46" s="160"/>
      <c r="DZ46" s="160"/>
    </row>
    <row r="47" spans="2:142" ht="15" customHeight="1" x14ac:dyDescent="0.25">
      <c r="B47" s="107" t="s">
        <v>281</v>
      </c>
      <c r="C47" s="107">
        <v>37</v>
      </c>
      <c r="D47" s="107" t="s">
        <v>282</v>
      </c>
      <c r="E47" s="107">
        <v>60</v>
      </c>
      <c r="F47" s="108">
        <v>2.2999999999999998</v>
      </c>
      <c r="G47" s="107"/>
      <c r="H47" s="109">
        <v>1438.47</v>
      </c>
      <c r="I47" s="109" t="s">
        <v>283</v>
      </c>
      <c r="K47" s="107" t="s">
        <v>284</v>
      </c>
      <c r="L47" s="107">
        <v>574</v>
      </c>
      <c r="M47" s="107" t="s">
        <v>235</v>
      </c>
      <c r="N47" s="107">
        <v>60</v>
      </c>
      <c r="O47" s="108">
        <v>2.33</v>
      </c>
      <c r="P47" s="109">
        <v>2071</v>
      </c>
      <c r="Q47" s="109">
        <v>2682.0399060077116</v>
      </c>
      <c r="T47" s="237" t="s">
        <v>417</v>
      </c>
      <c r="U47" s="150">
        <v>600</v>
      </c>
      <c r="V47" s="150">
        <v>0</v>
      </c>
      <c r="W47" s="150">
        <v>0</v>
      </c>
      <c r="AB47" s="237" t="s">
        <v>417</v>
      </c>
      <c r="AC47" s="150">
        <v>650</v>
      </c>
      <c r="AD47" s="150">
        <v>0</v>
      </c>
      <c r="AE47" s="150">
        <v>700</v>
      </c>
      <c r="AK47" s="164" t="s">
        <v>385</v>
      </c>
      <c r="AL47" s="113">
        <v>43</v>
      </c>
      <c r="AM47" s="232">
        <v>165</v>
      </c>
      <c r="AN47" s="115">
        <f t="shared" si="0"/>
        <v>167.49307142857143</v>
      </c>
      <c r="AO47" s="107"/>
      <c r="AZ47" s="62"/>
      <c r="BA47" t="str">
        <f t="shared" si="12"/>
        <v>MD</v>
      </c>
      <c r="BB47">
        <f t="shared" si="13"/>
        <v>34</v>
      </c>
      <c r="BC47" s="73">
        <f t="shared" si="14"/>
        <v>2.2999999999999998</v>
      </c>
      <c r="BD47">
        <f t="shared" si="15"/>
        <v>60</v>
      </c>
      <c r="BE47" s="66">
        <f t="shared" si="16"/>
        <v>1940</v>
      </c>
      <c r="BJ47" s="66" t="str">
        <f t="shared" si="17"/>
        <v/>
      </c>
      <c r="BK47" s="66">
        <f t="shared" si="18"/>
        <v>1954.167715940569</v>
      </c>
      <c r="BO47" s="66"/>
      <c r="CI47" s="116"/>
      <c r="CJ47" s="116"/>
      <c r="CL47" t="str">
        <f t="shared" si="6"/>
        <v>CT</v>
      </c>
      <c r="CM47" s="117">
        <f t="shared" si="7"/>
        <v>167.49307142857143</v>
      </c>
      <c r="CN47" s="66">
        <f t="shared" si="20"/>
        <v>123.04583843859129</v>
      </c>
      <c r="CO47" t="str">
        <f t="shared" si="8"/>
        <v/>
      </c>
      <c r="CQ47" s="63"/>
      <c r="CR47">
        <f t="shared" si="21"/>
        <v>19</v>
      </c>
      <c r="CS47">
        <f t="shared" si="23"/>
        <v>80</v>
      </c>
      <c r="CT47" s="73">
        <f t="shared" si="24"/>
        <v>2.2999999999999998</v>
      </c>
      <c r="CU47" s="66">
        <f t="shared" si="22"/>
        <v>1457.799043062201</v>
      </c>
      <c r="CX47" s="121">
        <v>60</v>
      </c>
      <c r="CY47" s="121"/>
      <c r="CZ47" s="234">
        <f>AVERAGEIFS($CU$26:$CU$2129,$CS$26:$CS$2129,$CX47,$CT$26:$CT$2129,CZ$38)</f>
        <v>1390.5976136852419</v>
      </c>
      <c r="DA47" s="121"/>
      <c r="DB47" s="121"/>
      <c r="DG47" s="62"/>
      <c r="DH47" s="225"/>
      <c r="DI47" s="225"/>
      <c r="DJ47" s="225"/>
      <c r="DK47" s="225"/>
      <c r="DL47" s="225"/>
      <c r="DM47" s="225"/>
      <c r="DN47" s="238"/>
      <c r="DO47" s="63"/>
      <c r="DP47" s="228" t="s">
        <v>18</v>
      </c>
      <c r="DQ47" s="229">
        <v>4</v>
      </c>
      <c r="DR47" s="230" t="s">
        <v>418</v>
      </c>
      <c r="DS47" s="231">
        <f t="shared" si="26"/>
        <v>1.0277500000000002</v>
      </c>
      <c r="DT47" s="231">
        <f t="shared" si="27"/>
        <v>1.55925</v>
      </c>
      <c r="DU47" s="162"/>
      <c r="DV47" s="62"/>
      <c r="DW47" s="93"/>
      <c r="DX47" s="160"/>
      <c r="DY47" s="160"/>
      <c r="DZ47" s="160"/>
    </row>
    <row r="48" spans="2:142" ht="15" customHeight="1" x14ac:dyDescent="0.25">
      <c r="B48" s="107" t="s">
        <v>281</v>
      </c>
      <c r="C48" s="107">
        <v>38</v>
      </c>
      <c r="D48" s="107" t="s">
        <v>282</v>
      </c>
      <c r="E48" s="107">
        <v>80</v>
      </c>
      <c r="F48" s="108">
        <v>2.2999999999999998</v>
      </c>
      <c r="G48" s="107"/>
      <c r="H48" s="109">
        <v>2175.25</v>
      </c>
      <c r="I48" s="109" t="s">
        <v>283</v>
      </c>
      <c r="K48" s="107" t="s">
        <v>284</v>
      </c>
      <c r="L48" s="107">
        <v>577</v>
      </c>
      <c r="M48" s="107" t="s">
        <v>235</v>
      </c>
      <c r="N48" s="107">
        <v>60</v>
      </c>
      <c r="O48" s="108">
        <v>2.33</v>
      </c>
      <c r="P48" s="109">
        <v>1250</v>
      </c>
      <c r="Q48" s="109">
        <v>2000</v>
      </c>
      <c r="AK48" s="164" t="s">
        <v>385</v>
      </c>
      <c r="AL48" s="113">
        <v>44</v>
      </c>
      <c r="AM48" s="232">
        <v>141</v>
      </c>
      <c r="AN48" s="115">
        <f t="shared" si="0"/>
        <v>143.13044285714287</v>
      </c>
      <c r="AO48" s="107"/>
      <c r="AZ48" s="62"/>
      <c r="BA48" t="str">
        <f t="shared" si="12"/>
        <v>MD</v>
      </c>
      <c r="BB48">
        <f t="shared" si="13"/>
        <v>35</v>
      </c>
      <c r="BC48" s="73">
        <f t="shared" si="14"/>
        <v>2.2999999999999998</v>
      </c>
      <c r="BD48">
        <f t="shared" si="15"/>
        <v>80</v>
      </c>
      <c r="BE48" s="66">
        <f t="shared" si="16"/>
        <v>1891.81</v>
      </c>
      <c r="BJ48" s="66" t="str">
        <f t="shared" si="17"/>
        <v/>
      </c>
      <c r="BK48" s="66">
        <f t="shared" si="18"/>
        <v>1905.6257869554267</v>
      </c>
      <c r="BO48" s="66"/>
      <c r="CI48" s="116"/>
      <c r="CJ48" s="116"/>
      <c r="CL48" t="str">
        <f t="shared" si="6"/>
        <v>CT</v>
      </c>
      <c r="CM48" s="117">
        <f t="shared" si="7"/>
        <v>143.13044285714287</v>
      </c>
      <c r="CN48" s="66">
        <f t="shared" si="20"/>
        <v>105.14826193843257</v>
      </c>
      <c r="CO48" t="str">
        <f t="shared" si="8"/>
        <v/>
      </c>
      <c r="CQ48" s="63"/>
      <c r="CR48">
        <f t="shared" si="21"/>
        <v>20</v>
      </c>
      <c r="CS48">
        <f t="shared" si="23"/>
        <v>60</v>
      </c>
      <c r="CT48" s="73">
        <f t="shared" si="24"/>
        <v>2.2999999999999998</v>
      </c>
      <c r="CU48" s="66">
        <f t="shared" si="22"/>
        <v>1913.8755980861245</v>
      </c>
      <c r="CX48" s="121">
        <v>80</v>
      </c>
      <c r="CY48" s="121"/>
      <c r="CZ48" s="234">
        <f>AVERAGEIFS($CU$26:$CU$2129,$CS$26:$CS$2129,$CX48,$CT$26:$CT$2129,CZ$38)</f>
        <v>1754.2354799569605</v>
      </c>
      <c r="DA48" s="121"/>
      <c r="DB48" s="234">
        <f>AVERAGEIFS($CU$26:$CU$2129,$CS$26:$CS$2129,$CX48,$CT$26:$CT$2129,DB$38)</f>
        <v>1205.2156888874947</v>
      </c>
      <c r="DG48" s="62"/>
      <c r="DH48" s="83"/>
      <c r="DI48" s="169"/>
      <c r="DJ48" s="225"/>
      <c r="DL48" s="225"/>
      <c r="DM48" s="225"/>
      <c r="DN48" s="238"/>
      <c r="DO48" s="63"/>
      <c r="DP48" s="228" t="s">
        <v>20</v>
      </c>
      <c r="DQ48" s="229">
        <v>5</v>
      </c>
      <c r="DR48" s="230" t="s">
        <v>21</v>
      </c>
      <c r="DS48" s="231">
        <f t="shared" si="26"/>
        <v>0.98650000000000004</v>
      </c>
      <c r="DT48" s="231">
        <f t="shared" si="27"/>
        <v>1.0134999999999998</v>
      </c>
      <c r="DU48" s="162"/>
      <c r="DV48" s="62"/>
      <c r="DW48" s="93"/>
      <c r="DX48" s="206"/>
      <c r="DY48" s="206"/>
      <c r="DZ48" s="206"/>
    </row>
    <row r="49" spans="2:130" ht="15" customHeight="1" x14ac:dyDescent="0.25">
      <c r="B49" s="107" t="s">
        <v>281</v>
      </c>
      <c r="C49" s="107">
        <v>39</v>
      </c>
      <c r="D49" s="107" t="s">
        <v>282</v>
      </c>
      <c r="E49" s="107">
        <v>60</v>
      </c>
      <c r="F49" s="108">
        <v>2.2999999999999998</v>
      </c>
      <c r="G49" s="107"/>
      <c r="H49" s="109">
        <v>850</v>
      </c>
      <c r="I49" s="109" t="s">
        <v>283</v>
      </c>
      <c r="K49" s="107" t="s">
        <v>284</v>
      </c>
      <c r="L49" s="107">
        <v>593</v>
      </c>
      <c r="M49" s="107" t="s">
        <v>235</v>
      </c>
      <c r="N49" s="107">
        <v>50</v>
      </c>
      <c r="O49" s="108">
        <v>2.4</v>
      </c>
      <c r="P49" s="109">
        <v>896.8012649362098</v>
      </c>
      <c r="Q49" s="109">
        <v>1161.3987350637899</v>
      </c>
      <c r="T49" s="110" t="s">
        <v>419</v>
      </c>
      <c r="U49" s="111"/>
      <c r="V49" s="111"/>
      <c r="W49" s="111"/>
      <c r="AB49" s="176" t="s">
        <v>334</v>
      </c>
      <c r="AC49" s="239">
        <v>50</v>
      </c>
      <c r="AD49" s="240" t="s">
        <v>393</v>
      </c>
      <c r="AK49" s="164" t="s">
        <v>385</v>
      </c>
      <c r="AL49" s="113">
        <v>45</v>
      </c>
      <c r="AM49" s="232">
        <v>104.72</v>
      </c>
      <c r="AN49" s="115">
        <f t="shared" si="0"/>
        <v>106.30226933333333</v>
      </c>
      <c r="AO49" s="107"/>
      <c r="AZ49" s="62"/>
      <c r="BA49" t="str">
        <f t="shared" si="12"/>
        <v>MD</v>
      </c>
      <c r="BB49">
        <f t="shared" si="13"/>
        <v>36</v>
      </c>
      <c r="BC49" s="73">
        <f t="shared" si="14"/>
        <v>2.2999999999999998</v>
      </c>
      <c r="BD49">
        <f t="shared" si="15"/>
        <v>80</v>
      </c>
      <c r="BE49" s="66">
        <f t="shared" si="16"/>
        <v>1854.92</v>
      </c>
      <c r="BJ49" s="66" t="str">
        <f t="shared" si="17"/>
        <v/>
      </c>
      <c r="BK49" s="66">
        <f t="shared" si="18"/>
        <v>1868.4663812641652</v>
      </c>
      <c r="BO49" s="66"/>
      <c r="CI49" s="116"/>
      <c r="CJ49" s="116"/>
      <c r="CL49" t="str">
        <f t="shared" si="6"/>
        <v>CT</v>
      </c>
      <c r="CM49" s="117">
        <f t="shared" si="7"/>
        <v>106.30226933333333</v>
      </c>
      <c r="CN49" s="66">
        <f t="shared" si="20"/>
        <v>78.093092129025933</v>
      </c>
      <c r="CO49" t="str">
        <f t="shared" si="8"/>
        <v/>
      </c>
      <c r="CQ49" s="63"/>
      <c r="CR49">
        <f t="shared" si="21"/>
        <v>21</v>
      </c>
      <c r="CS49">
        <f t="shared" si="23"/>
        <v>80</v>
      </c>
      <c r="CT49" s="73">
        <f t="shared" si="24"/>
        <v>2.2999999999999998</v>
      </c>
      <c r="CU49" s="66">
        <f t="shared" si="22"/>
        <v>755.42684462352054</v>
      </c>
      <c r="CX49" s="93"/>
      <c r="CY49" s="93"/>
      <c r="CZ49" s="160"/>
      <c r="DA49" s="66"/>
      <c r="DG49" s="62"/>
      <c r="DH49" s="83"/>
      <c r="DI49" s="169"/>
      <c r="DJ49" s="225"/>
      <c r="DK49" s="225"/>
      <c r="DL49" s="225"/>
      <c r="DM49" s="225"/>
      <c r="DN49" s="238"/>
      <c r="DO49" s="63"/>
      <c r="DP49" s="229" t="s">
        <v>22</v>
      </c>
      <c r="DQ49" s="229">
        <v>6</v>
      </c>
      <c r="DR49" s="230" t="s">
        <v>420</v>
      </c>
      <c r="DS49" s="231">
        <f t="shared" si="26"/>
        <v>0.99275000000000002</v>
      </c>
      <c r="DT49" s="231">
        <f t="shared" si="27"/>
        <v>0.88775000000000004</v>
      </c>
      <c r="DU49" s="162"/>
      <c r="DV49" s="62"/>
      <c r="DW49" s="227"/>
      <c r="DX49" s="241"/>
      <c r="DY49" s="241"/>
      <c r="DZ49" s="241"/>
    </row>
    <row r="50" spans="2:130" ht="15" customHeight="1" x14ac:dyDescent="0.25">
      <c r="B50" s="107" t="s">
        <v>281</v>
      </c>
      <c r="C50" s="107">
        <v>40</v>
      </c>
      <c r="D50" s="107" t="s">
        <v>282</v>
      </c>
      <c r="E50" s="107">
        <v>60</v>
      </c>
      <c r="F50" s="108">
        <v>2.2999999999999998</v>
      </c>
      <c r="G50" s="107"/>
      <c r="H50" s="109">
        <v>1146.08</v>
      </c>
      <c r="I50" s="109" t="s">
        <v>283</v>
      </c>
      <c r="K50" s="107" t="s">
        <v>284</v>
      </c>
      <c r="L50" s="107">
        <v>594</v>
      </c>
      <c r="M50" s="107" t="s">
        <v>235</v>
      </c>
      <c r="N50" s="107">
        <v>50</v>
      </c>
      <c r="O50" s="108">
        <v>2.4</v>
      </c>
      <c r="P50" s="109">
        <v>1199</v>
      </c>
      <c r="Q50" s="109">
        <v>1274.99</v>
      </c>
      <c r="T50" s="135" t="s">
        <v>351</v>
      </c>
      <c r="U50" s="136" t="s">
        <v>302</v>
      </c>
      <c r="V50" s="136" t="s">
        <v>303</v>
      </c>
      <c r="W50" s="233" t="s">
        <v>367</v>
      </c>
      <c r="AK50" s="164" t="s">
        <v>385</v>
      </c>
      <c r="AL50" s="113">
        <v>46</v>
      </c>
      <c r="AM50" s="232">
        <v>104.72</v>
      </c>
      <c r="AN50" s="115">
        <f t="shared" si="0"/>
        <v>106.30226933333333</v>
      </c>
      <c r="AO50" s="107"/>
      <c r="AZ50" s="62"/>
      <c r="BA50" t="str">
        <f t="shared" si="12"/>
        <v>MD</v>
      </c>
      <c r="BB50">
        <f t="shared" si="13"/>
        <v>37</v>
      </c>
      <c r="BC50" s="73">
        <f t="shared" si="14"/>
        <v>2.2999999999999998</v>
      </c>
      <c r="BD50">
        <f t="shared" si="15"/>
        <v>60</v>
      </c>
      <c r="BE50" s="66">
        <f t="shared" si="16"/>
        <v>1438.47</v>
      </c>
      <c r="BJ50" s="66" t="str">
        <f t="shared" si="17"/>
        <v/>
      </c>
      <c r="BK50" s="66">
        <f t="shared" si="18"/>
        <v>1448.9750692520774</v>
      </c>
      <c r="BO50" s="66"/>
      <c r="CI50" s="116"/>
      <c r="CJ50" s="116"/>
      <c r="CL50" t="str">
        <f t="shared" si="6"/>
        <v>CT</v>
      </c>
      <c r="CM50" s="117">
        <f t="shared" si="7"/>
        <v>106.30226933333333</v>
      </c>
      <c r="CN50" s="66">
        <f t="shared" si="20"/>
        <v>78.093092129025933</v>
      </c>
      <c r="CO50" t="str">
        <f t="shared" si="8"/>
        <v/>
      </c>
      <c r="CQ50" s="63"/>
      <c r="CR50">
        <f t="shared" si="21"/>
        <v>22</v>
      </c>
      <c r="CS50">
        <f t="shared" si="23"/>
        <v>60</v>
      </c>
      <c r="CT50" s="73">
        <f t="shared" si="24"/>
        <v>2.2999999999999998</v>
      </c>
      <c r="CU50" s="66">
        <f t="shared" si="22"/>
        <v>1535.9153865525057</v>
      </c>
      <c r="CX50" s="93"/>
      <c r="CY50" s="93"/>
      <c r="CZ50" s="160"/>
      <c r="DA50" s="66"/>
      <c r="DG50" s="62"/>
      <c r="DH50" s="83"/>
      <c r="DI50" s="169"/>
      <c r="DJ50" s="225"/>
      <c r="DK50" s="225"/>
      <c r="DL50" s="225"/>
      <c r="DM50" s="225"/>
      <c r="DN50" s="238"/>
      <c r="DO50" s="63"/>
      <c r="DP50" s="229" t="s">
        <v>406</v>
      </c>
      <c r="DQ50" s="229" t="s">
        <v>25</v>
      </c>
      <c r="DR50" s="229" t="s">
        <v>25</v>
      </c>
      <c r="DS50" s="231">
        <v>1</v>
      </c>
      <c r="DT50" s="231">
        <v>1</v>
      </c>
      <c r="DU50" s="162"/>
      <c r="DV50" s="62"/>
      <c r="DW50" s="93"/>
      <c r="DX50" s="160"/>
      <c r="DY50" s="160"/>
      <c r="DZ50" s="160"/>
    </row>
    <row r="51" spans="2:130" ht="15" customHeight="1" x14ac:dyDescent="0.25">
      <c r="B51" s="107" t="s">
        <v>281</v>
      </c>
      <c r="C51" s="107">
        <v>41</v>
      </c>
      <c r="D51" s="107" t="s">
        <v>282</v>
      </c>
      <c r="E51" s="107">
        <v>60</v>
      </c>
      <c r="F51" s="108">
        <v>2.2999999999999998</v>
      </c>
      <c r="G51" s="107"/>
      <c r="H51" s="109">
        <v>1643.69</v>
      </c>
      <c r="I51" s="109" t="s">
        <v>283</v>
      </c>
      <c r="K51" s="107" t="s">
        <v>284</v>
      </c>
      <c r="L51" s="107">
        <v>595</v>
      </c>
      <c r="M51" s="107" t="s">
        <v>235</v>
      </c>
      <c r="N51" s="107">
        <v>50</v>
      </c>
      <c r="O51" s="108">
        <v>2.4</v>
      </c>
      <c r="P51" s="109">
        <v>1274</v>
      </c>
      <c r="Q51" s="109">
        <v>1649.8883825465111</v>
      </c>
      <c r="T51" s="237" t="s">
        <v>113</v>
      </c>
      <c r="U51" s="223">
        <v>4</v>
      </c>
      <c r="V51" s="223">
        <v>0</v>
      </c>
      <c r="W51" s="223">
        <v>0</v>
      </c>
      <c r="AB51" s="110" t="s">
        <v>419</v>
      </c>
      <c r="AC51" s="111"/>
      <c r="AD51" s="111"/>
      <c r="AE51" s="111"/>
      <c r="AK51" s="164" t="s">
        <v>385</v>
      </c>
      <c r="AL51" s="113">
        <v>47</v>
      </c>
      <c r="AM51" s="232">
        <v>104.72</v>
      </c>
      <c r="AN51" s="115">
        <f t="shared" si="0"/>
        <v>106.30226933333333</v>
      </c>
      <c r="AO51" s="107"/>
      <c r="AZ51" s="63"/>
      <c r="BA51" t="str">
        <f t="shared" si="12"/>
        <v>MD</v>
      </c>
      <c r="BB51">
        <f t="shared" si="13"/>
        <v>38</v>
      </c>
      <c r="BC51" s="73">
        <f t="shared" si="14"/>
        <v>2.2999999999999998</v>
      </c>
      <c r="BD51">
        <f t="shared" si="15"/>
        <v>80</v>
      </c>
      <c r="BE51" s="66">
        <f t="shared" si="16"/>
        <v>2175.25</v>
      </c>
      <c r="BJ51" s="66" t="str">
        <f t="shared" si="17"/>
        <v/>
      </c>
      <c r="BK51" s="66">
        <f t="shared" si="18"/>
        <v>2191.1357340720219</v>
      </c>
      <c r="BO51" s="66"/>
      <c r="CI51" s="116"/>
      <c r="CJ51" s="116"/>
      <c r="CL51" t="str">
        <f t="shared" si="6"/>
        <v>CT</v>
      </c>
      <c r="CM51" s="117">
        <f t="shared" si="7"/>
        <v>106.30226933333333</v>
      </c>
      <c r="CN51" s="66">
        <f t="shared" si="20"/>
        <v>78.093092129025933</v>
      </c>
      <c r="CO51" t="str">
        <f t="shared" si="8"/>
        <v/>
      </c>
      <c r="CQ51" s="63"/>
      <c r="CR51">
        <f t="shared" si="21"/>
        <v>23</v>
      </c>
      <c r="CS51">
        <f t="shared" si="23"/>
        <v>60</v>
      </c>
      <c r="CT51" s="73">
        <f t="shared" si="24"/>
        <v>2.2999999999999998</v>
      </c>
      <c r="CU51" s="66">
        <f t="shared" si="22"/>
        <v>1585.8171745152354</v>
      </c>
      <c r="CX51" s="93"/>
      <c r="CY51" s="93"/>
      <c r="CZ51" s="160"/>
      <c r="DA51" s="66"/>
      <c r="DG51" s="62"/>
      <c r="DJ51" s="225"/>
      <c r="DK51" s="225"/>
      <c r="DL51" s="225"/>
      <c r="DM51" s="225"/>
      <c r="DN51" s="238"/>
      <c r="DO51" s="63"/>
      <c r="DP51" s="162"/>
      <c r="DQ51" s="162"/>
      <c r="DR51" s="162"/>
      <c r="DS51" s="162"/>
      <c r="DT51" s="162"/>
      <c r="DU51" s="162"/>
      <c r="DV51" s="62"/>
      <c r="DW51" s="93"/>
      <c r="DX51" s="218"/>
      <c r="DY51" s="218"/>
      <c r="DZ51" s="218"/>
    </row>
    <row r="52" spans="2:130" ht="30" x14ac:dyDescent="0.25">
      <c r="B52" s="107" t="s">
        <v>281</v>
      </c>
      <c r="C52" s="107">
        <v>42</v>
      </c>
      <c r="D52" s="107" t="s">
        <v>282</v>
      </c>
      <c r="E52" s="107">
        <v>60</v>
      </c>
      <c r="F52" s="108">
        <v>2.2999999999999998</v>
      </c>
      <c r="G52" s="107"/>
      <c r="H52" s="109">
        <v>925</v>
      </c>
      <c r="I52" s="109" t="s">
        <v>283</v>
      </c>
      <c r="K52" s="107" t="s">
        <v>284</v>
      </c>
      <c r="L52" s="107">
        <v>599</v>
      </c>
      <c r="M52" s="107" t="s">
        <v>235</v>
      </c>
      <c r="N52" s="107">
        <v>50</v>
      </c>
      <c r="O52" s="108">
        <v>2.4</v>
      </c>
      <c r="P52" s="109">
        <v>1055.752339393857</v>
      </c>
      <c r="Q52" s="109">
        <v>1367.247660606143</v>
      </c>
      <c r="T52" s="216"/>
      <c r="U52" s="216"/>
      <c r="V52" s="216"/>
      <c r="W52" s="216"/>
      <c r="AB52" s="135" t="s">
        <v>351</v>
      </c>
      <c r="AC52" s="136" t="s">
        <v>302</v>
      </c>
      <c r="AD52" s="136" t="s">
        <v>303</v>
      </c>
      <c r="AE52" s="233" t="s">
        <v>304</v>
      </c>
      <c r="AK52" s="164" t="s">
        <v>235</v>
      </c>
      <c r="AL52" s="113">
        <v>48</v>
      </c>
      <c r="AM52" s="232">
        <v>90.83</v>
      </c>
      <c r="AN52" s="115">
        <f t="shared" si="0"/>
        <v>92.202398047619042</v>
      </c>
      <c r="AO52" s="107"/>
      <c r="AZ52" s="63"/>
      <c r="BA52" t="str">
        <f t="shared" si="12"/>
        <v>MD</v>
      </c>
      <c r="BB52">
        <f t="shared" si="13"/>
        <v>39</v>
      </c>
      <c r="BC52" s="73">
        <f t="shared" si="14"/>
        <v>2.2999999999999998</v>
      </c>
      <c r="BD52">
        <f t="shared" si="15"/>
        <v>60</v>
      </c>
      <c r="BE52" s="66">
        <f t="shared" si="16"/>
        <v>850</v>
      </c>
      <c r="BJ52" s="66" t="str">
        <f t="shared" si="17"/>
        <v/>
      </c>
      <c r="BK52" s="66">
        <f t="shared" si="18"/>
        <v>856.20750440695042</v>
      </c>
      <c r="BO52" s="66"/>
      <c r="CI52" s="116"/>
      <c r="CJ52" s="116"/>
      <c r="CL52" t="str">
        <f t="shared" si="6"/>
        <v>MA</v>
      </c>
      <c r="CM52" s="117">
        <f t="shared" si="7"/>
        <v>92.202398047619042</v>
      </c>
      <c r="CN52" s="66">
        <f t="shared" si="20"/>
        <v>75.4921996541688</v>
      </c>
      <c r="CO52" t="str">
        <f t="shared" si="8"/>
        <v/>
      </c>
      <c r="CQ52" s="63"/>
      <c r="CR52">
        <f t="shared" si="21"/>
        <v>24</v>
      </c>
      <c r="CS52">
        <f t="shared" si="23"/>
        <v>80</v>
      </c>
      <c r="CT52" s="73">
        <f t="shared" si="24"/>
        <v>2.2999999999999998</v>
      </c>
      <c r="CU52" s="66">
        <f t="shared" si="22"/>
        <v>1888.6930244270964</v>
      </c>
      <c r="CX52" s="93"/>
      <c r="CY52" s="93"/>
      <c r="CZ52" s="160"/>
      <c r="DA52" s="66"/>
      <c r="DG52" s="62"/>
      <c r="DJ52" s="225"/>
      <c r="DK52" s="225"/>
      <c r="DL52" s="225"/>
      <c r="DM52" s="225"/>
      <c r="DN52" s="238"/>
      <c r="DO52" s="63"/>
      <c r="DP52" s="162"/>
      <c r="DQ52" s="242" t="s">
        <v>421</v>
      </c>
      <c r="DR52" s="104" t="s">
        <v>35</v>
      </c>
      <c r="DS52" s="104" t="s">
        <v>36</v>
      </c>
      <c r="DT52" s="104" t="s">
        <v>422</v>
      </c>
      <c r="DU52" s="162"/>
      <c r="DV52" s="62"/>
    </row>
    <row r="53" spans="2:130" x14ac:dyDescent="0.25">
      <c r="B53" s="107" t="s">
        <v>281</v>
      </c>
      <c r="C53" s="107">
        <v>43</v>
      </c>
      <c r="D53" s="107" t="s">
        <v>282</v>
      </c>
      <c r="E53" s="107">
        <v>50</v>
      </c>
      <c r="F53" s="108">
        <v>2.4</v>
      </c>
      <c r="G53" s="107"/>
      <c r="H53" s="109">
        <v>942.45</v>
      </c>
      <c r="I53" s="109" t="s">
        <v>283</v>
      </c>
      <c r="K53" s="107" t="s">
        <v>284</v>
      </c>
      <c r="L53" s="107">
        <v>600</v>
      </c>
      <c r="M53" s="107" t="s">
        <v>235</v>
      </c>
      <c r="N53" s="107">
        <v>50</v>
      </c>
      <c r="O53" s="108">
        <v>2.4</v>
      </c>
      <c r="P53" s="109">
        <v>1023.0732533622684</v>
      </c>
      <c r="Q53" s="109">
        <v>1324.9267466377314</v>
      </c>
      <c r="T53" s="110" t="s">
        <v>423</v>
      </c>
      <c r="U53" s="175"/>
      <c r="V53" s="216"/>
      <c r="W53" s="216"/>
      <c r="AB53" s="237" t="s">
        <v>113</v>
      </c>
      <c r="AC53" s="223">
        <v>4</v>
      </c>
      <c r="AD53" s="223">
        <v>0</v>
      </c>
      <c r="AE53" s="223">
        <v>4</v>
      </c>
      <c r="AK53" s="164" t="s">
        <v>235</v>
      </c>
      <c r="AL53" s="113">
        <v>49</v>
      </c>
      <c r="AM53" s="232">
        <v>90.83</v>
      </c>
      <c r="AN53" s="115">
        <f t="shared" si="0"/>
        <v>92.202398047619042</v>
      </c>
      <c r="AO53" s="107"/>
      <c r="AZ53" s="63"/>
      <c r="BA53" t="str">
        <f t="shared" si="12"/>
        <v>MD</v>
      </c>
      <c r="BB53">
        <f t="shared" si="13"/>
        <v>40</v>
      </c>
      <c r="BC53" s="73">
        <f t="shared" si="14"/>
        <v>2.2999999999999998</v>
      </c>
      <c r="BD53">
        <f t="shared" si="15"/>
        <v>60</v>
      </c>
      <c r="BE53" s="66">
        <f t="shared" si="16"/>
        <v>1146.08</v>
      </c>
      <c r="BJ53" s="66" t="str">
        <f t="shared" si="17"/>
        <v/>
      </c>
      <c r="BK53" s="66">
        <f t="shared" si="18"/>
        <v>1154.4497607655501</v>
      </c>
      <c r="BO53" s="66"/>
      <c r="CI53" s="116"/>
      <c r="CJ53" s="116"/>
      <c r="CL53" t="str">
        <f t="shared" si="6"/>
        <v>MA</v>
      </c>
      <c r="CM53" s="117">
        <f t="shared" si="7"/>
        <v>92.202398047619042</v>
      </c>
      <c r="CN53" s="66">
        <f t="shared" si="20"/>
        <v>75.4921996541688</v>
      </c>
      <c r="CO53" t="str">
        <f t="shared" si="8"/>
        <v/>
      </c>
      <c r="CQ53" s="63"/>
      <c r="CR53">
        <f t="shared" si="21"/>
        <v>25</v>
      </c>
      <c r="CS53">
        <f t="shared" si="23"/>
        <v>60</v>
      </c>
      <c r="CT53" s="73">
        <f t="shared" si="24"/>
        <v>2.2999999999999998</v>
      </c>
      <c r="CU53" s="66">
        <f t="shared" si="22"/>
        <v>1269.7255099471165</v>
      </c>
      <c r="CX53" s="93"/>
      <c r="CY53" s="93"/>
      <c r="CZ53" s="160"/>
      <c r="DA53" s="66"/>
      <c r="DG53" s="62"/>
      <c r="DJ53" s="225"/>
      <c r="DK53" s="225"/>
      <c r="DL53" s="225"/>
      <c r="DM53" s="225"/>
      <c r="DN53" s="238"/>
      <c r="DO53" s="63"/>
      <c r="DP53" s="162"/>
      <c r="DQ53" s="243" t="s">
        <v>235</v>
      </c>
      <c r="DR53" s="244">
        <f>AVERAGE(DS45:DS46)</f>
        <v>0.99579999999999991</v>
      </c>
      <c r="DS53" s="244">
        <f>AVERAGE(DT45:DT46)</f>
        <v>1.2213499999999997</v>
      </c>
      <c r="DT53" s="244">
        <f>AVERAGE(DR53:DS53)</f>
        <v>1.1085749999999999</v>
      </c>
      <c r="DU53" s="162"/>
      <c r="DV53" s="62"/>
    </row>
    <row r="54" spans="2:130" ht="15" customHeight="1" x14ac:dyDescent="0.25">
      <c r="B54" s="107" t="s">
        <v>281</v>
      </c>
      <c r="C54" s="107">
        <v>44</v>
      </c>
      <c r="D54" s="107" t="s">
        <v>282</v>
      </c>
      <c r="E54" s="107">
        <v>50</v>
      </c>
      <c r="F54" s="108">
        <v>2.4</v>
      </c>
      <c r="G54" s="107"/>
      <c r="H54" s="109">
        <v>999</v>
      </c>
      <c r="I54" s="109" t="s">
        <v>283</v>
      </c>
      <c r="K54" s="107" t="s">
        <v>284</v>
      </c>
      <c r="L54" s="107">
        <v>607</v>
      </c>
      <c r="M54" s="107" t="s">
        <v>235</v>
      </c>
      <c r="N54" s="107">
        <v>50</v>
      </c>
      <c r="O54" s="108">
        <v>2.4</v>
      </c>
      <c r="P54" s="109">
        <v>1018.7160418913899</v>
      </c>
      <c r="Q54" s="109">
        <v>1319.28395810861</v>
      </c>
      <c r="T54" s="136" t="s">
        <v>338</v>
      </c>
      <c r="U54" s="136" t="s">
        <v>302</v>
      </c>
      <c r="V54" s="136" t="s">
        <v>303</v>
      </c>
      <c r="W54" s="137" t="s">
        <v>367</v>
      </c>
      <c r="AK54" s="164" t="s">
        <v>235</v>
      </c>
      <c r="AL54" s="113">
        <v>50</v>
      </c>
      <c r="AM54" s="232">
        <v>90.83</v>
      </c>
      <c r="AN54" s="115">
        <f t="shared" si="0"/>
        <v>92.202398047619042</v>
      </c>
      <c r="AO54" s="107"/>
      <c r="AZ54" s="63"/>
      <c r="BA54" t="str">
        <f t="shared" si="12"/>
        <v>MD</v>
      </c>
      <c r="BB54">
        <f t="shared" si="13"/>
        <v>41</v>
      </c>
      <c r="BC54" s="73">
        <f t="shared" si="14"/>
        <v>2.2999999999999998</v>
      </c>
      <c r="BD54">
        <f t="shared" si="15"/>
        <v>60</v>
      </c>
      <c r="BE54" s="66">
        <f t="shared" si="16"/>
        <v>1643.69</v>
      </c>
      <c r="BJ54" s="66" t="str">
        <f t="shared" si="17"/>
        <v/>
      </c>
      <c r="BK54" s="66">
        <f t="shared" si="18"/>
        <v>1655.6937799043062</v>
      </c>
      <c r="BO54" s="66"/>
      <c r="CI54" s="116"/>
      <c r="CJ54" s="116"/>
      <c r="CL54" t="str">
        <f t="shared" si="6"/>
        <v>MA</v>
      </c>
      <c r="CM54" s="117">
        <f t="shared" si="7"/>
        <v>92.202398047619042</v>
      </c>
      <c r="CN54" s="66">
        <f t="shared" si="20"/>
        <v>75.4921996541688</v>
      </c>
      <c r="CO54" t="str">
        <f t="shared" si="8"/>
        <v/>
      </c>
      <c r="CQ54" s="63"/>
      <c r="CR54">
        <f t="shared" si="21"/>
        <v>26</v>
      </c>
      <c r="CS54">
        <f t="shared" si="23"/>
        <v>80</v>
      </c>
      <c r="CT54" s="73">
        <f t="shared" si="24"/>
        <v>2.2999999999999998</v>
      </c>
      <c r="CU54" s="66">
        <f t="shared" si="22"/>
        <v>2002.0146058927221</v>
      </c>
      <c r="CX54" s="93"/>
      <c r="CY54" s="93"/>
      <c r="CZ54" s="160"/>
      <c r="DA54" s="66"/>
      <c r="DG54" s="62"/>
      <c r="DJ54" s="169"/>
      <c r="DK54" s="225"/>
      <c r="DL54" s="225"/>
      <c r="DM54" s="225"/>
      <c r="DN54" s="238"/>
      <c r="DO54" s="63"/>
      <c r="DP54" s="162"/>
      <c r="DQ54" s="121" t="s">
        <v>385</v>
      </c>
      <c r="DR54" s="244">
        <f>AVERAGE(DS45,DS47)</f>
        <v>1.0056750000000001</v>
      </c>
      <c r="DS54" s="244">
        <f>AVERAGE(DT45,DT47)</f>
        <v>1.3612249999999999</v>
      </c>
      <c r="DT54" s="244">
        <f t="shared" ref="DT54:DT60" si="28">AVERAGE(DR54:DS54)</f>
        <v>1.1834500000000001</v>
      </c>
      <c r="DU54" s="162"/>
      <c r="DV54" s="62"/>
    </row>
    <row r="55" spans="2:130" ht="15" customHeight="1" x14ac:dyDescent="0.25">
      <c r="B55" s="107" t="s">
        <v>281</v>
      </c>
      <c r="C55" s="107">
        <v>45</v>
      </c>
      <c r="D55" s="107" t="s">
        <v>282</v>
      </c>
      <c r="E55" s="107">
        <v>50</v>
      </c>
      <c r="F55" s="108">
        <v>2.4</v>
      </c>
      <c r="G55" s="107"/>
      <c r="H55" s="109">
        <v>999</v>
      </c>
      <c r="I55" s="109" t="s">
        <v>283</v>
      </c>
      <c r="K55" s="107" t="s">
        <v>284</v>
      </c>
      <c r="L55" s="107">
        <v>609</v>
      </c>
      <c r="M55" s="107" t="s">
        <v>235</v>
      </c>
      <c r="N55" s="107">
        <v>50</v>
      </c>
      <c r="O55" s="108">
        <v>2.4</v>
      </c>
      <c r="P55" s="109">
        <v>1193.0045007265294</v>
      </c>
      <c r="Q55" s="109">
        <v>1544.9954992734706</v>
      </c>
      <c r="T55" s="149" t="s">
        <v>341</v>
      </c>
      <c r="U55" s="245">
        <v>150</v>
      </c>
      <c r="V55" s="245">
        <v>0</v>
      </c>
      <c r="W55" s="245">
        <v>0</v>
      </c>
      <c r="AB55" s="110" t="s">
        <v>423</v>
      </c>
      <c r="AC55" s="175"/>
      <c r="AD55" s="216"/>
      <c r="AE55" s="216"/>
      <c r="AK55" s="164" t="s">
        <v>235</v>
      </c>
      <c r="AL55" s="113">
        <v>51</v>
      </c>
      <c r="AM55" s="232">
        <v>90.83</v>
      </c>
      <c r="AN55" s="115">
        <f t="shared" si="0"/>
        <v>92.202398047619042</v>
      </c>
      <c r="AO55" s="107"/>
      <c r="AZ55" s="63"/>
      <c r="BA55" t="str">
        <f t="shared" si="12"/>
        <v>MD</v>
      </c>
      <c r="BB55">
        <f t="shared" si="13"/>
        <v>42</v>
      </c>
      <c r="BC55" s="73">
        <f t="shared" si="14"/>
        <v>2.2999999999999998</v>
      </c>
      <c r="BD55">
        <f t="shared" si="15"/>
        <v>60</v>
      </c>
      <c r="BE55" s="66">
        <f t="shared" si="16"/>
        <v>925</v>
      </c>
      <c r="BJ55" s="66" t="str">
        <f t="shared" si="17"/>
        <v/>
      </c>
      <c r="BK55" s="66">
        <f t="shared" si="18"/>
        <v>931.75522538403425</v>
      </c>
      <c r="BO55" s="66"/>
      <c r="CI55" s="116"/>
      <c r="CJ55" s="116"/>
      <c r="CL55" t="str">
        <f t="shared" si="6"/>
        <v>MA</v>
      </c>
      <c r="CM55" s="117">
        <f t="shared" si="7"/>
        <v>92.202398047619042</v>
      </c>
      <c r="CN55" s="66">
        <f t="shared" si="20"/>
        <v>75.4921996541688</v>
      </c>
      <c r="CO55" t="str">
        <f t="shared" si="8"/>
        <v/>
      </c>
      <c r="CQ55" s="63"/>
      <c r="CR55">
        <f t="shared" si="21"/>
        <v>27</v>
      </c>
      <c r="CS55">
        <f t="shared" si="23"/>
        <v>60</v>
      </c>
      <c r="CT55" s="73">
        <f t="shared" si="24"/>
        <v>2.2999999999999998</v>
      </c>
      <c r="CU55" s="66">
        <f t="shared" si="22"/>
        <v>1709.896751447998</v>
      </c>
      <c r="CX55" s="93"/>
      <c r="CY55" s="93"/>
      <c r="CZ55" s="160"/>
      <c r="DA55" s="66"/>
      <c r="DG55" s="62"/>
      <c r="DJ55" s="169"/>
      <c r="DK55" s="169"/>
      <c r="DL55" s="225"/>
      <c r="DM55" s="225"/>
      <c r="DN55" s="238"/>
      <c r="DO55" s="63"/>
      <c r="DP55" s="162"/>
      <c r="DQ55" s="243" t="s">
        <v>49</v>
      </c>
      <c r="DR55" s="244">
        <v>1</v>
      </c>
      <c r="DS55" s="244">
        <v>1</v>
      </c>
      <c r="DT55" s="244">
        <f t="shared" si="28"/>
        <v>1</v>
      </c>
      <c r="DU55" s="162"/>
      <c r="DV55" s="62"/>
    </row>
    <row r="56" spans="2:130" ht="15" customHeight="1" x14ac:dyDescent="0.25">
      <c r="B56" s="107" t="s">
        <v>281</v>
      </c>
      <c r="C56" s="107">
        <v>46</v>
      </c>
      <c r="D56" s="107" t="s">
        <v>282</v>
      </c>
      <c r="E56" s="107">
        <v>50</v>
      </c>
      <c r="F56" s="108">
        <v>2.4</v>
      </c>
      <c r="G56" s="107"/>
      <c r="H56" s="109">
        <v>999.88</v>
      </c>
      <c r="I56" s="109" t="s">
        <v>283</v>
      </c>
      <c r="K56" s="107" t="s">
        <v>284</v>
      </c>
      <c r="L56" s="107">
        <v>611</v>
      </c>
      <c r="M56" s="107" t="s">
        <v>235</v>
      </c>
      <c r="N56" s="107">
        <v>50</v>
      </c>
      <c r="O56" s="108">
        <v>2.4</v>
      </c>
      <c r="P56" s="109">
        <v>1066.6453680710533</v>
      </c>
      <c r="Q56" s="109">
        <v>1381.3546319289467</v>
      </c>
      <c r="T56" s="149" t="s">
        <v>350</v>
      </c>
      <c r="U56" s="245">
        <v>150</v>
      </c>
      <c r="V56" s="245">
        <v>0</v>
      </c>
      <c r="W56" s="245">
        <v>0</v>
      </c>
      <c r="AB56" s="136" t="s">
        <v>338</v>
      </c>
      <c r="AC56" s="136" t="s">
        <v>302</v>
      </c>
      <c r="AD56" s="136" t="s">
        <v>303</v>
      </c>
      <c r="AE56" s="137" t="s">
        <v>304</v>
      </c>
      <c r="AK56" s="246" t="s">
        <v>282</v>
      </c>
      <c r="AL56" s="247">
        <v>52</v>
      </c>
      <c r="AM56" s="248">
        <v>98</v>
      </c>
      <c r="AN56" s="249">
        <f t="shared" si="0"/>
        <v>99.480733333333333</v>
      </c>
      <c r="AO56" s="107"/>
      <c r="AZ56" s="63"/>
      <c r="BA56" t="str">
        <f t="shared" si="12"/>
        <v>MD</v>
      </c>
      <c r="BB56">
        <f t="shared" si="13"/>
        <v>43</v>
      </c>
      <c r="BC56" s="73">
        <f t="shared" si="14"/>
        <v>2.4</v>
      </c>
      <c r="BD56">
        <f t="shared" si="15"/>
        <v>50</v>
      </c>
      <c r="BE56" s="66">
        <f t="shared" si="16"/>
        <v>942.45</v>
      </c>
      <c r="BJ56" s="66" t="str">
        <f t="shared" si="17"/>
        <v/>
      </c>
      <c r="BK56" s="66">
        <f t="shared" si="18"/>
        <v>949.33266179803582</v>
      </c>
      <c r="BO56" s="66"/>
      <c r="CI56" s="116"/>
      <c r="CJ56" s="116"/>
      <c r="CL56" t="str">
        <f t="shared" si="6"/>
        <v>MD</v>
      </c>
      <c r="CM56" s="117">
        <f t="shared" si="7"/>
        <v>99.480733333333333</v>
      </c>
      <c r="CN56" s="66">
        <f t="shared" si="20"/>
        <v>112.0594011076692</v>
      </c>
      <c r="CO56" t="str">
        <f t="shared" si="8"/>
        <v/>
      </c>
      <c r="CQ56" s="63"/>
      <c r="CR56">
        <f t="shared" si="21"/>
        <v>28</v>
      </c>
      <c r="CS56">
        <f t="shared" si="23"/>
        <v>60</v>
      </c>
      <c r="CT56" s="73">
        <f t="shared" si="24"/>
        <v>2.2999999999999998</v>
      </c>
      <c r="CU56" s="66">
        <f t="shared" si="22"/>
        <v>1962.2261395114581</v>
      </c>
      <c r="CX56" s="93"/>
      <c r="CY56" s="93"/>
      <c r="CZ56" s="160"/>
      <c r="DA56" s="66"/>
      <c r="DG56" s="62"/>
      <c r="DJ56" s="169"/>
      <c r="DK56" s="169"/>
      <c r="DL56" s="225"/>
      <c r="DM56" s="225"/>
      <c r="DN56" s="238"/>
      <c r="DO56" s="63"/>
      <c r="DP56" s="162"/>
      <c r="DQ56" s="243" t="s">
        <v>356</v>
      </c>
      <c r="DR56" s="244">
        <f>AVERAGE(DS44)</f>
        <v>0.97583333333333333</v>
      </c>
      <c r="DS56" s="244">
        <f>AVERAGE(DT44)</f>
        <v>0.81533333333333347</v>
      </c>
      <c r="DT56" s="244">
        <f t="shared" si="28"/>
        <v>0.8955833333333334</v>
      </c>
      <c r="DU56" s="162"/>
      <c r="DV56" s="62"/>
    </row>
    <row r="57" spans="2:130" ht="15" customHeight="1" x14ac:dyDescent="0.25">
      <c r="B57" s="107" t="s">
        <v>281</v>
      </c>
      <c r="C57" s="107">
        <v>47</v>
      </c>
      <c r="D57" s="107" t="s">
        <v>282</v>
      </c>
      <c r="E57" s="107">
        <v>50</v>
      </c>
      <c r="F57" s="108">
        <v>2.4</v>
      </c>
      <c r="G57" s="107"/>
      <c r="H57" s="109">
        <v>999.88</v>
      </c>
      <c r="I57" s="109" t="s">
        <v>283</v>
      </c>
      <c r="K57" s="107" t="s">
        <v>284</v>
      </c>
      <c r="L57" s="107">
        <v>612</v>
      </c>
      <c r="M57" s="107" t="s">
        <v>235</v>
      </c>
      <c r="N57" s="107">
        <v>50</v>
      </c>
      <c r="O57" s="108">
        <v>2.4</v>
      </c>
      <c r="P57" s="109">
        <v>1030.4630840168784</v>
      </c>
      <c r="Q57" s="109">
        <v>1334.4969159831217</v>
      </c>
      <c r="T57" s="149">
        <v>0</v>
      </c>
      <c r="U57" s="245">
        <v>0</v>
      </c>
      <c r="V57" s="245">
        <v>0</v>
      </c>
      <c r="W57" s="245">
        <v>0</v>
      </c>
      <c r="AB57" s="149" t="s">
        <v>341</v>
      </c>
      <c r="AC57" s="245">
        <v>50</v>
      </c>
      <c r="AD57" s="245">
        <v>0</v>
      </c>
      <c r="AE57" s="245">
        <v>50</v>
      </c>
      <c r="AK57" s="192" t="str">
        <f t="shared" ref="AK57:AL64" si="29">AK86</f>
        <v>NY</v>
      </c>
      <c r="AL57" s="192">
        <f t="shared" si="29"/>
        <v>41</v>
      </c>
      <c r="AM57" s="250">
        <f t="shared" ref="AM57:AM64" si="30">AS86</f>
        <v>61.926000000000002</v>
      </c>
      <c r="AN57" s="191">
        <f t="shared" si="0"/>
        <v>62.861672371428575</v>
      </c>
      <c r="AO57" s="192">
        <f t="shared" ref="AO57:AO64" si="31">AU86</f>
        <v>8</v>
      </c>
      <c r="AZ57" s="63"/>
      <c r="BA57" t="str">
        <f t="shared" si="12"/>
        <v>MD</v>
      </c>
      <c r="BB57">
        <f t="shared" si="13"/>
        <v>44</v>
      </c>
      <c r="BC57" s="73">
        <f t="shared" si="14"/>
        <v>2.4</v>
      </c>
      <c r="BD57">
        <f t="shared" si="15"/>
        <v>50</v>
      </c>
      <c r="BE57" s="66">
        <f t="shared" si="16"/>
        <v>999</v>
      </c>
      <c r="BJ57" s="66" t="str">
        <f t="shared" si="17"/>
        <v/>
      </c>
      <c r="BK57" s="66">
        <f t="shared" si="18"/>
        <v>1006.2956434147569</v>
      </c>
      <c r="BO57" s="66"/>
      <c r="CI57" s="116"/>
      <c r="CJ57" s="116"/>
      <c r="CL57" t="str">
        <f>AK58</f>
        <v>NY</v>
      </c>
      <c r="CM57" s="117">
        <f>AN58</f>
        <v>83.815563161904763</v>
      </c>
      <c r="CN57" s="66">
        <f t="shared" si="20"/>
        <v>65.156399309614045</v>
      </c>
      <c r="CO57">
        <f>IF(ISBLANK(AO58),"",AO58)</f>
        <v>8</v>
      </c>
      <c r="CQ57" s="63"/>
      <c r="CR57">
        <f t="shared" si="21"/>
        <v>29</v>
      </c>
      <c r="CS57">
        <f t="shared" si="23"/>
        <v>60</v>
      </c>
      <c r="CT57" s="73">
        <f t="shared" si="24"/>
        <v>2.2999999999999998</v>
      </c>
      <c r="CU57" s="66">
        <f t="shared" si="22"/>
        <v>1183.8730798287584</v>
      </c>
      <c r="CX57" s="93"/>
      <c r="CY57" s="93"/>
      <c r="CZ57" s="160"/>
      <c r="DA57" s="66"/>
      <c r="DG57" s="62"/>
      <c r="DJ57" s="169"/>
      <c r="DK57" s="169"/>
      <c r="DL57" s="225"/>
      <c r="DM57" s="225"/>
      <c r="DN57" s="238"/>
      <c r="DO57" s="63"/>
      <c r="DP57" s="162"/>
      <c r="DQ57" s="243" t="s">
        <v>286</v>
      </c>
      <c r="DR57" s="244">
        <f>AVERAGE(DS47:DS48)</f>
        <v>1.007125</v>
      </c>
      <c r="DS57" s="244">
        <f>AVERAGE(DT47:DT48)</f>
        <v>1.286375</v>
      </c>
      <c r="DT57" s="244">
        <f t="shared" si="28"/>
        <v>1.1467499999999999</v>
      </c>
      <c r="DU57" s="162"/>
      <c r="DV57" s="62"/>
    </row>
    <row r="58" spans="2:130" ht="15" customHeight="1" x14ac:dyDescent="0.25">
      <c r="B58" s="107" t="s">
        <v>281</v>
      </c>
      <c r="C58" s="107">
        <v>48</v>
      </c>
      <c r="D58" s="107" t="s">
        <v>282</v>
      </c>
      <c r="E58" s="107">
        <v>50</v>
      </c>
      <c r="F58" s="108">
        <v>2.4</v>
      </c>
      <c r="G58" s="107"/>
      <c r="H58" s="109">
        <v>1495</v>
      </c>
      <c r="I58" s="109" t="s">
        <v>283</v>
      </c>
      <c r="K58" s="107" t="s">
        <v>284</v>
      </c>
      <c r="L58" s="107">
        <v>614</v>
      </c>
      <c r="M58" s="107" t="s">
        <v>235</v>
      </c>
      <c r="N58" s="107">
        <v>50</v>
      </c>
      <c r="O58" s="108">
        <v>2.4</v>
      </c>
      <c r="P58" s="109">
        <v>1398.4208783096246</v>
      </c>
      <c r="Q58" s="109">
        <v>1811.0191216903752</v>
      </c>
      <c r="AB58" s="149" t="s">
        <v>409</v>
      </c>
      <c r="AC58" s="245">
        <v>50</v>
      </c>
      <c r="AD58" s="245">
        <v>0</v>
      </c>
      <c r="AE58" s="245">
        <v>50</v>
      </c>
      <c r="AK58" s="107" t="str">
        <f t="shared" si="29"/>
        <v>NY</v>
      </c>
      <c r="AL58" s="107">
        <f t="shared" si="29"/>
        <v>42</v>
      </c>
      <c r="AM58" s="251">
        <f t="shared" si="30"/>
        <v>82.567999999999998</v>
      </c>
      <c r="AN58" s="115">
        <f t="shared" si="0"/>
        <v>83.815563161904763</v>
      </c>
      <c r="AO58" s="107">
        <f t="shared" si="31"/>
        <v>8</v>
      </c>
      <c r="AZ58" s="63"/>
      <c r="BA58" t="str">
        <f t="shared" si="12"/>
        <v>MD</v>
      </c>
      <c r="BB58">
        <f t="shared" si="13"/>
        <v>45</v>
      </c>
      <c r="BC58" s="73">
        <f t="shared" si="14"/>
        <v>2.4</v>
      </c>
      <c r="BD58">
        <f t="shared" si="15"/>
        <v>50</v>
      </c>
      <c r="BE58" s="66">
        <f t="shared" si="16"/>
        <v>999</v>
      </c>
      <c r="BJ58" s="66" t="str">
        <f t="shared" si="17"/>
        <v/>
      </c>
      <c r="BK58" s="66">
        <f t="shared" si="18"/>
        <v>1006.2956434147569</v>
      </c>
      <c r="BO58" s="66"/>
      <c r="CI58" s="116"/>
      <c r="CJ58" s="116"/>
      <c r="CL58" t="str">
        <f>AK59</f>
        <v>NY</v>
      </c>
      <c r="CM58" s="117">
        <f>AN59</f>
        <v>75.957854115476195</v>
      </c>
      <c r="CN58" s="66">
        <f t="shared" si="20"/>
        <v>59.047986874337724</v>
      </c>
      <c r="CO58">
        <f>IF(ISBLANK(AO59),"",AO59)</f>
        <v>8</v>
      </c>
      <c r="CQ58" s="63"/>
      <c r="CR58">
        <f t="shared" si="21"/>
        <v>30</v>
      </c>
      <c r="CS58">
        <f t="shared" si="23"/>
        <v>80</v>
      </c>
      <c r="CT58" s="73">
        <f t="shared" si="24"/>
        <v>2.2999999999999998</v>
      </c>
      <c r="CU58" s="66">
        <f t="shared" si="22"/>
        <v>1863.5104507680685</v>
      </c>
      <c r="CX58" s="93"/>
      <c r="CY58" s="93"/>
      <c r="CZ58" s="160"/>
      <c r="DA58" s="66"/>
      <c r="DG58" s="62"/>
      <c r="DJ58" s="169"/>
      <c r="DK58" s="169"/>
      <c r="DL58" s="225"/>
      <c r="DM58" s="225"/>
      <c r="DN58" s="238"/>
      <c r="DO58" s="63"/>
      <c r="DP58" s="162"/>
      <c r="DQ58" s="243" t="s">
        <v>323</v>
      </c>
      <c r="DR58" s="244">
        <f>AVERAGE(DS44)</f>
        <v>0.97583333333333333</v>
      </c>
      <c r="DS58" s="244">
        <f>AVERAGE(DT44)</f>
        <v>0.81533333333333347</v>
      </c>
      <c r="DT58" s="244">
        <f t="shared" si="28"/>
        <v>0.8955833333333334</v>
      </c>
      <c r="DU58" s="162"/>
      <c r="DV58" s="62"/>
    </row>
    <row r="59" spans="2:130" ht="15" customHeight="1" x14ac:dyDescent="0.25">
      <c r="B59" s="107" t="s">
        <v>281</v>
      </c>
      <c r="C59" s="107">
        <v>49</v>
      </c>
      <c r="D59" s="107" t="s">
        <v>282</v>
      </c>
      <c r="E59" s="107">
        <v>50</v>
      </c>
      <c r="F59" s="108">
        <v>2.4</v>
      </c>
      <c r="G59" s="107"/>
      <c r="H59" s="109">
        <v>999</v>
      </c>
      <c r="I59" s="109" t="s">
        <v>283</v>
      </c>
      <c r="K59" s="107" t="s">
        <v>284</v>
      </c>
      <c r="L59" s="107">
        <v>616</v>
      </c>
      <c r="M59" s="107" t="s">
        <v>235</v>
      </c>
      <c r="N59" s="107">
        <v>50</v>
      </c>
      <c r="O59" s="108">
        <v>2.4</v>
      </c>
      <c r="P59" s="109">
        <v>949.00065835733415</v>
      </c>
      <c r="Q59" s="109">
        <v>1228.9993416426657</v>
      </c>
      <c r="T59" s="252" t="s">
        <v>424</v>
      </c>
      <c r="U59" s="253"/>
      <c r="V59" s="254"/>
      <c r="W59" s="254"/>
      <c r="X59" s="83"/>
      <c r="AB59" s="149">
        <v>0</v>
      </c>
      <c r="AC59" s="245">
        <v>0</v>
      </c>
      <c r="AD59" s="245">
        <v>0</v>
      </c>
      <c r="AE59" s="245">
        <v>0</v>
      </c>
      <c r="AK59" s="107" t="str">
        <f t="shared" si="29"/>
        <v>NY</v>
      </c>
      <c r="AL59" s="107">
        <f t="shared" si="29"/>
        <v>43</v>
      </c>
      <c r="AM59" s="251">
        <f t="shared" si="30"/>
        <v>74.827250000000006</v>
      </c>
      <c r="AN59" s="115">
        <f t="shared" si="0"/>
        <v>75.957854115476195</v>
      </c>
      <c r="AO59" s="107">
        <f t="shared" si="31"/>
        <v>8</v>
      </c>
      <c r="AZ59" s="63"/>
      <c r="BA59" t="str">
        <f t="shared" si="12"/>
        <v>MD</v>
      </c>
      <c r="BB59">
        <f t="shared" si="13"/>
        <v>46</v>
      </c>
      <c r="BC59" s="73">
        <f t="shared" si="14"/>
        <v>2.4</v>
      </c>
      <c r="BD59">
        <f t="shared" si="15"/>
        <v>50</v>
      </c>
      <c r="BE59" s="66">
        <f t="shared" si="16"/>
        <v>999.88</v>
      </c>
      <c r="BJ59" s="66" t="str">
        <f t="shared" si="17"/>
        <v/>
      </c>
      <c r="BK59" s="66">
        <f t="shared" si="18"/>
        <v>1007.1820700075548</v>
      </c>
      <c r="BO59" s="66"/>
      <c r="CI59" s="116"/>
      <c r="CJ59" s="116"/>
      <c r="CL59" t="str">
        <f>AK60</f>
        <v>VT</v>
      </c>
      <c r="CM59" s="117">
        <f>AN60</f>
        <v>83.815563161904763</v>
      </c>
      <c r="CN59" s="66">
        <f t="shared" si="20"/>
        <v>102.79913715687418</v>
      </c>
      <c r="CO59">
        <f>IF(ISBLANK(AO60),"",AO60)</f>
        <v>1</v>
      </c>
      <c r="CQ59" s="63"/>
      <c r="CR59">
        <f t="shared" si="21"/>
        <v>31</v>
      </c>
      <c r="CS59">
        <f t="shared" si="23"/>
        <v>60</v>
      </c>
      <c r="CT59" s="73">
        <f t="shared" si="24"/>
        <v>2.2999999999999998</v>
      </c>
      <c r="CU59" s="66">
        <f t="shared" si="22"/>
        <v>1157.511961722488</v>
      </c>
      <c r="CX59" s="93"/>
      <c r="CY59" s="93"/>
      <c r="CZ59" s="160"/>
      <c r="DA59" s="66"/>
      <c r="DG59" s="62"/>
      <c r="DJ59" s="169"/>
      <c r="DK59" s="169"/>
      <c r="DL59" s="169"/>
      <c r="DM59" s="169"/>
      <c r="DN59" s="255"/>
      <c r="DO59" s="63"/>
      <c r="DP59" s="162"/>
      <c r="DQ59" s="229" t="s">
        <v>282</v>
      </c>
      <c r="DR59" s="244">
        <f>AVERAGE(DS49)</f>
        <v>0.99275000000000002</v>
      </c>
      <c r="DS59" s="244">
        <f>AVERAGE(DT49)</f>
        <v>0.88775000000000004</v>
      </c>
      <c r="DT59" s="244">
        <f t="shared" si="28"/>
        <v>0.94025000000000003</v>
      </c>
      <c r="DU59" s="162"/>
      <c r="DV59" s="62"/>
    </row>
    <row r="60" spans="2:130" ht="15" customHeight="1" x14ac:dyDescent="0.25">
      <c r="B60" s="107" t="s">
        <v>281</v>
      </c>
      <c r="C60" s="107">
        <v>50</v>
      </c>
      <c r="D60" s="107" t="s">
        <v>282</v>
      </c>
      <c r="E60" s="107">
        <v>50</v>
      </c>
      <c r="F60" s="108">
        <v>2.4</v>
      </c>
      <c r="G60" s="107"/>
      <c r="H60" s="109">
        <v>999</v>
      </c>
      <c r="I60" s="109" t="s">
        <v>283</v>
      </c>
      <c r="K60" s="107" t="s">
        <v>284</v>
      </c>
      <c r="L60" s="107">
        <v>617</v>
      </c>
      <c r="M60" s="107" t="s">
        <v>235</v>
      </c>
      <c r="N60" s="107">
        <v>50</v>
      </c>
      <c r="O60" s="108">
        <v>2.4</v>
      </c>
      <c r="P60" s="109">
        <v>1243.76</v>
      </c>
      <c r="Q60" s="109">
        <v>1973.05</v>
      </c>
      <c r="T60" s="252"/>
      <c r="U60" s="10" t="s">
        <v>425</v>
      </c>
      <c r="V60" s="254"/>
      <c r="W60" s="254"/>
      <c r="X60" s="561" t="s">
        <v>426</v>
      </c>
      <c r="Y60" s="561"/>
      <c r="AK60" s="107" t="str">
        <f t="shared" si="29"/>
        <v>VT</v>
      </c>
      <c r="AL60" s="107">
        <f t="shared" si="29"/>
        <v>44</v>
      </c>
      <c r="AM60" s="251">
        <f t="shared" si="30"/>
        <v>82.567999999999998</v>
      </c>
      <c r="AN60" s="115">
        <f t="shared" si="0"/>
        <v>83.815563161904763</v>
      </c>
      <c r="AO60" s="107">
        <f t="shared" si="31"/>
        <v>1</v>
      </c>
      <c r="AZ60" s="63"/>
      <c r="BA60" t="str">
        <f t="shared" si="12"/>
        <v>MD</v>
      </c>
      <c r="BB60">
        <f t="shared" si="13"/>
        <v>47</v>
      </c>
      <c r="BC60" s="73">
        <f t="shared" si="14"/>
        <v>2.4</v>
      </c>
      <c r="BD60">
        <f t="shared" si="15"/>
        <v>50</v>
      </c>
      <c r="BE60" s="66">
        <f t="shared" si="16"/>
        <v>999.88</v>
      </c>
      <c r="BJ60" s="66" t="str">
        <f t="shared" si="17"/>
        <v/>
      </c>
      <c r="BK60" s="66">
        <f t="shared" si="18"/>
        <v>1007.1820700075548</v>
      </c>
      <c r="BO60" s="66"/>
      <c r="CI60" s="116"/>
      <c r="CJ60" s="116"/>
      <c r="CL60" t="str">
        <f>AK61</f>
        <v>VT</v>
      </c>
      <c r="CM60" s="117">
        <f>AN61</f>
        <v>68.100145069047613</v>
      </c>
      <c r="CN60" s="66">
        <f t="shared" si="20"/>
        <v>83.524298939960261</v>
      </c>
      <c r="CO60">
        <f>IF(ISBLANK(AO61),"",AO61)</f>
        <v>4</v>
      </c>
      <c r="CQ60" s="63"/>
      <c r="CR60">
        <f t="shared" si="21"/>
        <v>32</v>
      </c>
      <c r="CS60">
        <f t="shared" si="23"/>
        <v>60</v>
      </c>
      <c r="CT60" s="73">
        <f t="shared" si="24"/>
        <v>2.2999999999999998</v>
      </c>
      <c r="CU60" s="66">
        <f t="shared" si="22"/>
        <v>1091.9869050616971</v>
      </c>
      <c r="CX60" s="93"/>
      <c r="CY60" s="93"/>
      <c r="CZ60" s="160"/>
      <c r="DA60" s="66"/>
      <c r="DG60" s="62"/>
      <c r="DJ60" s="169"/>
      <c r="DK60" s="169"/>
      <c r="DL60" s="169"/>
      <c r="DM60" s="169"/>
      <c r="DN60" s="255"/>
      <c r="DO60" s="63"/>
      <c r="DP60" s="162"/>
      <c r="DQ60" s="229" t="s">
        <v>427</v>
      </c>
      <c r="DR60" s="244">
        <f>AVERAGE(DS45:DS46)</f>
        <v>0.99579999999999991</v>
      </c>
      <c r="DS60" s="244">
        <f>AVERAGE(DT45:DT46)</f>
        <v>1.2213499999999997</v>
      </c>
      <c r="DT60" s="244">
        <f t="shared" si="28"/>
        <v>1.1085749999999999</v>
      </c>
      <c r="DU60" s="162"/>
      <c r="DV60" s="62"/>
    </row>
    <row r="61" spans="2:130" ht="15" customHeight="1" x14ac:dyDescent="0.25">
      <c r="B61" s="107" t="s">
        <v>281</v>
      </c>
      <c r="C61" s="107">
        <v>51</v>
      </c>
      <c r="D61" s="107" t="s">
        <v>282</v>
      </c>
      <c r="E61" s="107">
        <v>50</v>
      </c>
      <c r="F61" s="108">
        <v>2.4</v>
      </c>
      <c r="G61" s="107"/>
      <c r="H61" s="109">
        <v>999</v>
      </c>
      <c r="I61" s="109" t="s">
        <v>283</v>
      </c>
      <c r="K61" s="107" t="s">
        <v>284</v>
      </c>
      <c r="L61" s="107">
        <v>618</v>
      </c>
      <c r="M61" s="107" t="s">
        <v>235</v>
      </c>
      <c r="N61" s="107">
        <v>50</v>
      </c>
      <c r="O61" s="108">
        <v>2.4</v>
      </c>
      <c r="P61" s="109">
        <v>921.11450494371184</v>
      </c>
      <c r="Q61" s="109">
        <v>1192.8854950562882</v>
      </c>
      <c r="T61" s="252"/>
      <c r="U61" s="256" t="s">
        <v>428</v>
      </c>
      <c r="V61" s="254"/>
      <c r="W61" s="254"/>
      <c r="X61" s="561" t="s">
        <v>429</v>
      </c>
      <c r="Y61" s="561"/>
      <c r="AB61" s="257"/>
      <c r="AC61" s="216"/>
      <c r="AD61" s="216"/>
      <c r="AE61" s="216"/>
      <c r="AK61" s="107" t="str">
        <f t="shared" si="29"/>
        <v>VT</v>
      </c>
      <c r="AL61" s="107">
        <f t="shared" si="29"/>
        <v>45</v>
      </c>
      <c r="AM61" s="251">
        <f t="shared" si="30"/>
        <v>67.086500000000001</v>
      </c>
      <c r="AN61" s="115">
        <f t="shared" si="0"/>
        <v>68.100145069047613</v>
      </c>
      <c r="AO61" s="107">
        <f t="shared" si="31"/>
        <v>4</v>
      </c>
      <c r="AZ61" s="63"/>
      <c r="BA61" t="str">
        <f t="shared" si="12"/>
        <v>MD</v>
      </c>
      <c r="BB61">
        <f t="shared" si="13"/>
        <v>48</v>
      </c>
      <c r="BC61" s="73">
        <f t="shared" si="14"/>
        <v>2.4</v>
      </c>
      <c r="BD61">
        <f t="shared" si="15"/>
        <v>50</v>
      </c>
      <c r="BE61" s="66">
        <f t="shared" si="16"/>
        <v>1495</v>
      </c>
      <c r="BJ61" s="66" t="str">
        <f t="shared" si="17"/>
        <v/>
      </c>
      <c r="BK61" s="66">
        <f t="shared" si="18"/>
        <v>1505.9179048098715</v>
      </c>
      <c r="BO61" s="66"/>
      <c r="CI61" s="116"/>
      <c r="CJ61" s="116"/>
      <c r="CL61" t="str">
        <f t="shared" ref="CL61:CL76" si="32">AK63</f>
        <v>VT</v>
      </c>
      <c r="CM61" s="117">
        <f t="shared" ref="CM61:CM76" si="33">AN63</f>
        <v>94.292508557142853</v>
      </c>
      <c r="CN61" s="66">
        <f t="shared" si="20"/>
        <v>115.64902930148345</v>
      </c>
      <c r="CO61">
        <f t="shared" ref="CO61:CO76" si="34">IF(ISBLANK(AO63),"",AO63)</f>
        <v>2</v>
      </c>
      <c r="CQ61" s="63"/>
      <c r="CR61">
        <f t="shared" si="21"/>
        <v>33</v>
      </c>
      <c r="CS61">
        <f t="shared" si="23"/>
        <v>80</v>
      </c>
      <c r="CT61" s="73">
        <f t="shared" si="24"/>
        <v>2.2999999999999998</v>
      </c>
      <c r="CU61" s="66">
        <f t="shared" si="22"/>
        <v>1679.0934273482751</v>
      </c>
      <c r="CX61" s="93"/>
      <c r="CY61" s="93"/>
      <c r="CZ61" s="160"/>
      <c r="DA61" s="66"/>
      <c r="DG61" s="62"/>
      <c r="DJ61" s="169"/>
      <c r="DK61" s="169"/>
      <c r="DL61" s="169"/>
      <c r="DM61" s="169"/>
      <c r="DN61" s="255"/>
      <c r="DO61" s="63"/>
      <c r="DV61" s="62"/>
    </row>
    <row r="62" spans="2:130" ht="15" customHeight="1" x14ac:dyDescent="0.25">
      <c r="B62" s="107" t="s">
        <v>281</v>
      </c>
      <c r="C62" s="107">
        <v>52</v>
      </c>
      <c r="D62" s="107" t="s">
        <v>282</v>
      </c>
      <c r="E62" s="107">
        <v>50</v>
      </c>
      <c r="F62" s="108">
        <v>2.4</v>
      </c>
      <c r="G62" s="107"/>
      <c r="H62" s="109">
        <v>899.1</v>
      </c>
      <c r="I62" s="109" t="s">
        <v>283</v>
      </c>
      <c r="K62" s="107" t="s">
        <v>284</v>
      </c>
      <c r="L62" s="107">
        <v>622</v>
      </c>
      <c r="M62" s="107" t="s">
        <v>235</v>
      </c>
      <c r="N62" s="107">
        <v>50</v>
      </c>
      <c r="O62" s="108">
        <v>2.4</v>
      </c>
      <c r="P62" s="109">
        <v>1023.9316240220315</v>
      </c>
      <c r="Q62" s="109">
        <v>1326.0383759779686</v>
      </c>
      <c r="T62" s="252"/>
      <c r="U62" s="256" t="s">
        <v>430</v>
      </c>
      <c r="V62" s="254"/>
      <c r="W62" s="254"/>
      <c r="X62" s="561"/>
      <c r="Y62" s="561"/>
      <c r="AB62" s="110" t="s">
        <v>285</v>
      </c>
      <c r="AC62" s="111"/>
      <c r="AD62" s="111"/>
      <c r="AE62" s="258" t="s">
        <v>431</v>
      </c>
      <c r="AK62" s="192" t="str">
        <f t="shared" si="29"/>
        <v>VT</v>
      </c>
      <c r="AL62" s="192">
        <f t="shared" si="29"/>
        <v>46</v>
      </c>
      <c r="AM62" s="250">
        <f t="shared" si="30"/>
        <v>61.926000000000002</v>
      </c>
      <c r="AN62" s="191">
        <f t="shared" si="0"/>
        <v>62.861672371428575</v>
      </c>
      <c r="AO62" s="192">
        <f t="shared" si="31"/>
        <v>6</v>
      </c>
      <c r="AZ62" s="63"/>
      <c r="BA62" t="str">
        <f t="shared" si="12"/>
        <v>MD</v>
      </c>
      <c r="BB62">
        <f t="shared" si="13"/>
        <v>49</v>
      </c>
      <c r="BC62" s="73">
        <f t="shared" si="14"/>
        <v>2.4</v>
      </c>
      <c r="BD62">
        <f t="shared" si="15"/>
        <v>50</v>
      </c>
      <c r="BE62" s="66">
        <f t="shared" si="16"/>
        <v>999</v>
      </c>
      <c r="BJ62" s="66" t="str">
        <f t="shared" si="17"/>
        <v/>
      </c>
      <c r="BK62" s="66">
        <f t="shared" si="18"/>
        <v>1006.2956434147569</v>
      </c>
      <c r="BO62" s="66"/>
      <c r="CI62" s="116"/>
      <c r="CJ62" s="116"/>
      <c r="CL62" t="str">
        <f t="shared" si="32"/>
        <v>NY</v>
      </c>
      <c r="CM62" s="117">
        <f t="shared" si="33"/>
        <v>104.76945395238096</v>
      </c>
      <c r="CN62" s="66">
        <f t="shared" si="20"/>
        <v>81.445499137017549</v>
      </c>
      <c r="CO62">
        <f t="shared" si="34"/>
        <v>8</v>
      </c>
      <c r="CQ62" s="63"/>
      <c r="CR62">
        <f t="shared" si="21"/>
        <v>34</v>
      </c>
      <c r="CS62">
        <f t="shared" si="23"/>
        <v>60</v>
      </c>
      <c r="CT62" s="73">
        <f t="shared" si="24"/>
        <v>2.2999999999999998</v>
      </c>
      <c r="CU62" s="66">
        <f t="shared" si="22"/>
        <v>1954.167715940569</v>
      </c>
      <c r="CX62" s="93"/>
      <c r="CY62" s="93"/>
      <c r="CZ62" s="160"/>
      <c r="DA62" s="66"/>
      <c r="DG62" s="62"/>
      <c r="DJ62" s="169"/>
      <c r="DK62" s="169"/>
      <c r="DL62" s="169"/>
      <c r="DM62" s="169"/>
      <c r="DN62" s="255"/>
      <c r="DO62" s="63"/>
      <c r="DP62" s="162"/>
      <c r="DQ62" s="162"/>
      <c r="DS62" s="162"/>
      <c r="DT62" s="162"/>
      <c r="DU62" s="162"/>
      <c r="DV62" s="62"/>
    </row>
    <row r="63" spans="2:130" ht="15" customHeight="1" thickBot="1" x14ac:dyDescent="0.3">
      <c r="B63" s="107" t="s">
        <v>281</v>
      </c>
      <c r="C63" s="107">
        <v>53</v>
      </c>
      <c r="D63" s="107" t="s">
        <v>282</v>
      </c>
      <c r="E63" s="107">
        <v>50</v>
      </c>
      <c r="F63" s="108">
        <v>2.4</v>
      </c>
      <c r="G63" s="107"/>
      <c r="H63" s="109">
        <v>899.1</v>
      </c>
      <c r="I63" s="109" t="s">
        <v>283</v>
      </c>
      <c r="K63" s="107" t="s">
        <v>284</v>
      </c>
      <c r="L63" s="107">
        <v>623</v>
      </c>
      <c r="M63" s="107" t="s">
        <v>235</v>
      </c>
      <c r="N63" s="107">
        <v>50</v>
      </c>
      <c r="O63" s="108">
        <v>2.4</v>
      </c>
      <c r="P63" s="109">
        <v>1079.0999999999999</v>
      </c>
      <c r="Q63" s="109">
        <v>1556.82</v>
      </c>
      <c r="T63" s="252"/>
      <c r="U63" s="256" t="s">
        <v>432</v>
      </c>
      <c r="V63" s="254"/>
      <c r="W63" s="254"/>
      <c r="X63" s="561"/>
      <c r="Y63" s="561"/>
      <c r="AB63" s="259" t="s">
        <v>404</v>
      </c>
      <c r="AC63" s="136" t="s">
        <v>302</v>
      </c>
      <c r="AD63" s="260" t="s">
        <v>303</v>
      </c>
      <c r="AE63" s="261" t="s">
        <v>304</v>
      </c>
      <c r="AK63" s="107" t="str">
        <f t="shared" si="29"/>
        <v>VT</v>
      </c>
      <c r="AL63" s="107">
        <f t="shared" si="29"/>
        <v>47</v>
      </c>
      <c r="AM63" s="251">
        <f t="shared" si="30"/>
        <v>92.888999999999996</v>
      </c>
      <c r="AN63" s="115">
        <f t="shared" si="0"/>
        <v>94.292508557142853</v>
      </c>
      <c r="AO63" s="107">
        <f t="shared" si="31"/>
        <v>2</v>
      </c>
      <c r="AZ63" s="262"/>
      <c r="BA63" t="str">
        <f t="shared" si="12"/>
        <v>MD</v>
      </c>
      <c r="BB63">
        <f t="shared" si="13"/>
        <v>50</v>
      </c>
      <c r="BC63" s="73">
        <f t="shared" si="14"/>
        <v>2.4</v>
      </c>
      <c r="BD63">
        <f t="shared" si="15"/>
        <v>50</v>
      </c>
      <c r="BE63" s="66">
        <f t="shared" si="16"/>
        <v>999</v>
      </c>
      <c r="BJ63" s="66" t="str">
        <f t="shared" si="17"/>
        <v/>
      </c>
      <c r="BK63" s="66">
        <f t="shared" si="18"/>
        <v>1006.2956434147569</v>
      </c>
      <c r="BO63" s="66"/>
      <c r="CI63" s="116"/>
      <c r="CJ63" s="116"/>
      <c r="CL63" t="str">
        <f t="shared" si="32"/>
        <v>CT</v>
      </c>
      <c r="CM63" s="117">
        <f t="shared" si="33"/>
        <v>83.815563161904763</v>
      </c>
      <c r="CN63" s="66">
        <f t="shared" si="20"/>
        <v>61.573629019379432</v>
      </c>
      <c r="CO63">
        <f t="shared" si="34"/>
        <v>6</v>
      </c>
      <c r="CQ63" s="63"/>
      <c r="CR63">
        <f t="shared" si="21"/>
        <v>35</v>
      </c>
      <c r="CS63">
        <f t="shared" si="23"/>
        <v>80</v>
      </c>
      <c r="CT63" s="73">
        <f t="shared" si="24"/>
        <v>2.2999999999999998</v>
      </c>
      <c r="CU63" s="66">
        <f t="shared" si="22"/>
        <v>1905.6257869554267</v>
      </c>
      <c r="CX63" s="93"/>
      <c r="CY63" s="93"/>
      <c r="CZ63" s="160"/>
      <c r="DC63" s="66"/>
      <c r="DG63" s="62"/>
      <c r="DJ63" s="83"/>
      <c r="DK63" s="169"/>
      <c r="DL63" s="169"/>
      <c r="DM63" s="169"/>
      <c r="DN63" s="255"/>
      <c r="DO63" s="63"/>
      <c r="DP63" s="162"/>
      <c r="DQ63" s="162"/>
      <c r="DS63" s="162"/>
      <c r="DT63" s="162"/>
      <c r="DU63" s="162"/>
      <c r="DV63" s="62"/>
    </row>
    <row r="64" spans="2:130" ht="15" customHeight="1" thickBot="1" x14ac:dyDescent="0.3">
      <c r="B64" s="107" t="s">
        <v>281</v>
      </c>
      <c r="C64" s="107">
        <v>54</v>
      </c>
      <c r="D64" s="107" t="s">
        <v>282</v>
      </c>
      <c r="E64" s="107">
        <v>50</v>
      </c>
      <c r="F64" s="108">
        <v>2.4</v>
      </c>
      <c r="G64" s="107"/>
      <c r="H64" s="109">
        <v>944.99</v>
      </c>
      <c r="I64" s="109" t="s">
        <v>283</v>
      </c>
      <c r="K64" s="107" t="s">
        <v>284</v>
      </c>
      <c r="L64" s="107">
        <v>624</v>
      </c>
      <c r="M64" s="107" t="s">
        <v>235</v>
      </c>
      <c r="N64" s="107">
        <v>50</v>
      </c>
      <c r="O64" s="108">
        <v>2.4</v>
      </c>
      <c r="P64" s="109">
        <v>1199</v>
      </c>
      <c r="Q64" s="109">
        <v>1552.759945583412</v>
      </c>
      <c r="T64" s="252"/>
      <c r="U64" s="256" t="s">
        <v>433</v>
      </c>
      <c r="V64" s="254"/>
      <c r="W64" s="254"/>
      <c r="X64" s="561"/>
      <c r="Y64" s="561"/>
      <c r="AB64" s="263" t="s">
        <v>307</v>
      </c>
      <c r="AC64" s="264">
        <v>0</v>
      </c>
      <c r="AD64" s="265">
        <v>0</v>
      </c>
      <c r="AE64" s="266">
        <v>0</v>
      </c>
      <c r="AK64" s="107" t="str">
        <f t="shared" si="29"/>
        <v>NY</v>
      </c>
      <c r="AL64" s="107">
        <f t="shared" si="29"/>
        <v>48</v>
      </c>
      <c r="AM64" s="251">
        <f t="shared" si="30"/>
        <v>103.21000000000001</v>
      </c>
      <c r="AN64" s="115">
        <f t="shared" si="0"/>
        <v>104.76945395238096</v>
      </c>
      <c r="AO64" s="107">
        <f t="shared" si="31"/>
        <v>8</v>
      </c>
      <c r="AZ64" s="262"/>
      <c r="BA64" t="str">
        <f t="shared" si="12"/>
        <v>MD</v>
      </c>
      <c r="BB64">
        <f t="shared" si="13"/>
        <v>51</v>
      </c>
      <c r="BC64" s="73">
        <f t="shared" si="14"/>
        <v>2.4</v>
      </c>
      <c r="BD64">
        <f t="shared" si="15"/>
        <v>50</v>
      </c>
      <c r="BE64" s="66">
        <f t="shared" si="16"/>
        <v>999</v>
      </c>
      <c r="BJ64" s="66" t="str">
        <f t="shared" si="17"/>
        <v/>
      </c>
      <c r="BK64" s="66">
        <f t="shared" si="18"/>
        <v>1006.2956434147569</v>
      </c>
      <c r="BO64" s="66"/>
      <c r="CI64" s="116"/>
      <c r="CJ64" s="116"/>
      <c r="CL64" t="str">
        <f t="shared" si="32"/>
        <v>CT</v>
      </c>
      <c r="CM64" s="117">
        <f t="shared" si="33"/>
        <v>94.292508557142853</v>
      </c>
      <c r="CN64" s="66">
        <f t="shared" si="20"/>
        <v>69.270332646801862</v>
      </c>
      <c r="CO64">
        <f t="shared" si="34"/>
        <v>4</v>
      </c>
      <c r="CQ64" s="63"/>
      <c r="CR64">
        <f t="shared" si="21"/>
        <v>36</v>
      </c>
      <c r="CS64">
        <f t="shared" si="23"/>
        <v>80</v>
      </c>
      <c r="CT64" s="73">
        <f t="shared" si="24"/>
        <v>2.2999999999999998</v>
      </c>
      <c r="CU64" s="66">
        <f t="shared" si="22"/>
        <v>1868.4663812641652</v>
      </c>
      <c r="CX64" s="93"/>
      <c r="CY64" s="93"/>
      <c r="CZ64" s="160"/>
      <c r="DG64" s="62"/>
      <c r="DJ64" s="83"/>
      <c r="DK64" s="83"/>
      <c r="DL64" s="169"/>
      <c r="DM64" s="169"/>
      <c r="DN64" s="255"/>
      <c r="DO64" s="63"/>
      <c r="DP64" s="162"/>
      <c r="DQ64" s="162"/>
      <c r="DS64" s="162"/>
      <c r="DT64" s="162"/>
      <c r="DU64" s="162"/>
      <c r="DV64" s="62"/>
    </row>
    <row r="65" spans="2:126" ht="15" customHeight="1" thickBot="1" x14ac:dyDescent="0.3">
      <c r="B65" s="107" t="s">
        <v>281</v>
      </c>
      <c r="C65" s="107">
        <v>55</v>
      </c>
      <c r="D65" s="107" t="s">
        <v>282</v>
      </c>
      <c r="E65" s="107">
        <v>50</v>
      </c>
      <c r="F65" s="108">
        <v>2.4</v>
      </c>
      <c r="G65" s="107"/>
      <c r="H65" s="109">
        <v>949.05</v>
      </c>
      <c r="I65" s="109" t="s">
        <v>283</v>
      </c>
      <c r="K65" s="107" t="s">
        <v>284</v>
      </c>
      <c r="L65" s="107">
        <v>625</v>
      </c>
      <c r="M65" s="107" t="s">
        <v>235</v>
      </c>
      <c r="N65" s="107">
        <v>50</v>
      </c>
      <c r="O65" s="108">
        <v>2.4</v>
      </c>
      <c r="P65" s="109">
        <v>1292</v>
      </c>
      <c r="Q65" s="109">
        <v>1680</v>
      </c>
      <c r="AB65" s="263" t="s">
        <v>311</v>
      </c>
      <c r="AC65" s="264">
        <v>0</v>
      </c>
      <c r="AD65" s="265">
        <v>0</v>
      </c>
      <c r="AE65" s="264">
        <v>1300</v>
      </c>
      <c r="AK65" s="267" t="str">
        <f t="shared" ref="AK65:AL78" si="35">AK103</f>
        <v>CT</v>
      </c>
      <c r="AL65" s="267">
        <f t="shared" si="35"/>
        <v>58</v>
      </c>
      <c r="AM65" s="268">
        <f t="shared" ref="AM65:AM78" si="36">AS103</f>
        <v>82.567999999999998</v>
      </c>
      <c r="AN65" s="115">
        <f t="shared" si="0"/>
        <v>83.815563161904763</v>
      </c>
      <c r="AO65" s="107">
        <f t="shared" ref="AO65:AO78" si="37">AU103</f>
        <v>6</v>
      </c>
      <c r="AZ65" s="262"/>
      <c r="BA65" t="str">
        <f t="shared" si="12"/>
        <v>MD</v>
      </c>
      <c r="BB65">
        <f t="shared" si="13"/>
        <v>52</v>
      </c>
      <c r="BC65" s="73">
        <f t="shared" si="14"/>
        <v>2.4</v>
      </c>
      <c r="BD65">
        <f t="shared" si="15"/>
        <v>50</v>
      </c>
      <c r="BE65" s="66">
        <f t="shared" si="16"/>
        <v>899.1</v>
      </c>
      <c r="BJ65" s="66" t="str">
        <f t="shared" si="17"/>
        <v/>
      </c>
      <c r="BK65" s="66">
        <f t="shared" si="18"/>
        <v>905.66607907328125</v>
      </c>
      <c r="BO65" s="66"/>
      <c r="CI65" s="116"/>
      <c r="CJ65" s="116"/>
      <c r="CL65" t="str">
        <f t="shared" si="32"/>
        <v>CT</v>
      </c>
      <c r="CM65" s="117">
        <f t="shared" si="33"/>
        <v>94.292508557142853</v>
      </c>
      <c r="CN65" s="66">
        <f t="shared" si="20"/>
        <v>69.270332646801862</v>
      </c>
      <c r="CO65">
        <f t="shared" si="34"/>
        <v>5</v>
      </c>
      <c r="CQ65" s="63"/>
      <c r="CR65">
        <f t="shared" si="21"/>
        <v>37</v>
      </c>
      <c r="CS65">
        <f t="shared" si="23"/>
        <v>60</v>
      </c>
      <c r="CT65" s="73">
        <f t="shared" si="24"/>
        <v>2.2999999999999998</v>
      </c>
      <c r="CU65" s="66">
        <f t="shared" si="22"/>
        <v>1448.9750692520774</v>
      </c>
      <c r="CX65" s="93"/>
      <c r="CY65" s="93"/>
      <c r="CZ65" s="160"/>
      <c r="DA65" s="196"/>
      <c r="DC65" s="269"/>
      <c r="DG65" s="62"/>
      <c r="DJ65" s="83"/>
      <c r="DK65" s="83"/>
      <c r="DL65" s="169"/>
      <c r="DM65" s="169"/>
      <c r="DN65" s="255"/>
      <c r="DO65" s="63"/>
      <c r="DP65" s="162"/>
      <c r="DQ65" s="162"/>
      <c r="DS65" s="162"/>
      <c r="DT65" s="162"/>
      <c r="DU65" s="162"/>
      <c r="DV65" s="62"/>
    </row>
    <row r="66" spans="2:126" ht="15" customHeight="1" thickBot="1" x14ac:dyDescent="0.3">
      <c r="B66" s="107" t="s">
        <v>281</v>
      </c>
      <c r="C66" s="107">
        <v>56</v>
      </c>
      <c r="D66" s="107" t="s">
        <v>282</v>
      </c>
      <c r="E66" s="107">
        <v>50</v>
      </c>
      <c r="F66" s="108">
        <v>2.4</v>
      </c>
      <c r="G66" s="107"/>
      <c r="H66" s="109">
        <v>949.05</v>
      </c>
      <c r="I66" s="109" t="s">
        <v>283</v>
      </c>
      <c r="K66" s="107" t="s">
        <v>284</v>
      </c>
      <c r="L66" s="107">
        <v>626</v>
      </c>
      <c r="M66" s="107" t="s">
        <v>235</v>
      </c>
      <c r="N66" s="107">
        <v>50</v>
      </c>
      <c r="O66" s="108">
        <v>2.4</v>
      </c>
      <c r="P66" s="109">
        <v>918.54375017589348</v>
      </c>
      <c r="Q66" s="109">
        <v>1189.5562498241063</v>
      </c>
      <c r="T66" s="252" t="s">
        <v>434</v>
      </c>
      <c r="U66" s="253"/>
      <c r="V66" s="254"/>
      <c r="W66" s="254"/>
      <c r="X66" s="555" t="s">
        <v>435</v>
      </c>
      <c r="Y66" s="556"/>
      <c r="AB66" s="263" t="s">
        <v>316</v>
      </c>
      <c r="AC66" s="264">
        <v>1300</v>
      </c>
      <c r="AD66" s="265">
        <v>0</v>
      </c>
      <c r="AE66" s="270">
        <v>0</v>
      </c>
      <c r="AK66" s="267" t="str">
        <f t="shared" si="35"/>
        <v>CT</v>
      </c>
      <c r="AL66" s="267">
        <f t="shared" si="35"/>
        <v>59</v>
      </c>
      <c r="AM66" s="268">
        <f t="shared" si="36"/>
        <v>92.888999999999996</v>
      </c>
      <c r="AN66" s="115">
        <f t="shared" si="0"/>
        <v>94.292508557142853</v>
      </c>
      <c r="AO66" s="107">
        <f t="shared" si="37"/>
        <v>4</v>
      </c>
      <c r="AZ66" s="62"/>
      <c r="BA66" t="str">
        <f t="shared" si="12"/>
        <v>MD</v>
      </c>
      <c r="BB66">
        <f t="shared" si="13"/>
        <v>53</v>
      </c>
      <c r="BC66" s="73">
        <f t="shared" si="14"/>
        <v>2.4</v>
      </c>
      <c r="BD66">
        <f t="shared" si="15"/>
        <v>50</v>
      </c>
      <c r="BE66" s="66">
        <f t="shared" si="16"/>
        <v>899.1</v>
      </c>
      <c r="BJ66" s="66" t="str">
        <f t="shared" si="17"/>
        <v/>
      </c>
      <c r="BK66" s="66">
        <f t="shared" si="18"/>
        <v>905.66607907328125</v>
      </c>
      <c r="BO66" s="66"/>
      <c r="CI66" s="116"/>
      <c r="CJ66" s="116"/>
      <c r="CL66" t="str">
        <f t="shared" si="32"/>
        <v>CT</v>
      </c>
      <c r="CM66" s="117">
        <f t="shared" si="33"/>
        <v>104.76945395238096</v>
      </c>
      <c r="CN66" s="66">
        <f t="shared" si="20"/>
        <v>76.967036274224299</v>
      </c>
      <c r="CO66">
        <f t="shared" si="34"/>
        <v>6</v>
      </c>
      <c r="CQ66" s="63"/>
      <c r="CR66">
        <f t="shared" si="21"/>
        <v>38</v>
      </c>
      <c r="CS66">
        <f t="shared" si="23"/>
        <v>80</v>
      </c>
      <c r="CT66" s="73">
        <f t="shared" si="24"/>
        <v>2.2999999999999998</v>
      </c>
      <c r="CU66" s="66">
        <f t="shared" si="22"/>
        <v>2191.1357340720219</v>
      </c>
      <c r="CX66" s="93"/>
      <c r="CY66" s="93"/>
      <c r="CZ66" s="160"/>
      <c r="DB66" s="157"/>
      <c r="DG66" s="62"/>
      <c r="DJ66" s="83"/>
      <c r="DK66" s="83"/>
      <c r="DL66" s="169"/>
      <c r="DM66" s="169"/>
      <c r="DN66" s="255"/>
      <c r="DO66" s="63"/>
      <c r="DP66" s="162"/>
      <c r="DQ66" s="162"/>
      <c r="DS66" s="162"/>
      <c r="DT66" s="162"/>
      <c r="DU66" s="162"/>
      <c r="DV66" s="62"/>
    </row>
    <row r="67" spans="2:126" ht="15" customHeight="1" thickBot="1" x14ac:dyDescent="0.3">
      <c r="B67" s="107" t="s">
        <v>281</v>
      </c>
      <c r="C67" s="107">
        <v>57</v>
      </c>
      <c r="D67" s="107" t="s">
        <v>282</v>
      </c>
      <c r="E67" s="107">
        <v>50</v>
      </c>
      <c r="F67" s="108">
        <v>2.4</v>
      </c>
      <c r="G67" s="107"/>
      <c r="H67" s="109">
        <v>991.52</v>
      </c>
      <c r="I67" s="109" t="s">
        <v>283</v>
      </c>
      <c r="K67" s="107" t="s">
        <v>284</v>
      </c>
      <c r="L67" s="107">
        <v>627</v>
      </c>
      <c r="M67" s="107" t="s">
        <v>235</v>
      </c>
      <c r="N67" s="107">
        <v>50</v>
      </c>
      <c r="O67" s="108">
        <v>2.4</v>
      </c>
      <c r="P67" s="109">
        <v>1300</v>
      </c>
      <c r="Q67" s="109">
        <v>1381.25</v>
      </c>
      <c r="T67" s="252"/>
      <c r="U67" s="10" t="s">
        <v>425</v>
      </c>
      <c r="V67" s="254"/>
      <c r="W67" s="254"/>
      <c r="X67" s="561"/>
      <c r="Y67" s="561"/>
      <c r="AB67" s="263" t="s">
        <v>322</v>
      </c>
      <c r="AC67" s="264">
        <v>0</v>
      </c>
      <c r="AD67" s="265">
        <v>0</v>
      </c>
      <c r="AE67" s="270">
        <v>0</v>
      </c>
      <c r="AK67" s="267" t="str">
        <f t="shared" si="35"/>
        <v>CT</v>
      </c>
      <c r="AL67" s="267">
        <f t="shared" si="35"/>
        <v>60</v>
      </c>
      <c r="AM67" s="268">
        <f t="shared" si="36"/>
        <v>92.888999999999996</v>
      </c>
      <c r="AN67" s="115">
        <f t="shared" si="0"/>
        <v>94.292508557142853</v>
      </c>
      <c r="AO67" s="107">
        <f t="shared" si="37"/>
        <v>5</v>
      </c>
      <c r="AZ67" s="62"/>
      <c r="BA67" t="str">
        <f t="shared" si="12"/>
        <v>MD</v>
      </c>
      <c r="BB67">
        <f t="shared" si="13"/>
        <v>54</v>
      </c>
      <c r="BC67" s="73">
        <f t="shared" si="14"/>
        <v>2.4</v>
      </c>
      <c r="BD67">
        <f t="shared" si="15"/>
        <v>50</v>
      </c>
      <c r="BE67" s="66">
        <f t="shared" si="16"/>
        <v>944.99</v>
      </c>
      <c r="BJ67" s="66" t="str">
        <f t="shared" si="17"/>
        <v/>
      </c>
      <c r="BK67" s="66">
        <f t="shared" si="18"/>
        <v>951.89121128179295</v>
      </c>
      <c r="BO67" s="66"/>
      <c r="CI67" s="116"/>
      <c r="CJ67" s="116"/>
      <c r="CL67" t="str">
        <f t="shared" si="32"/>
        <v>CT</v>
      </c>
      <c r="CM67" s="117">
        <f t="shared" si="33"/>
        <v>125.72334474285715</v>
      </c>
      <c r="CN67" s="66">
        <f t="shared" si="20"/>
        <v>92.360443529069158</v>
      </c>
      <c r="CO67">
        <f t="shared" si="34"/>
        <v>4</v>
      </c>
      <c r="CQ67" s="63"/>
      <c r="CR67">
        <f t="shared" si="21"/>
        <v>39</v>
      </c>
      <c r="CS67">
        <f t="shared" si="23"/>
        <v>60</v>
      </c>
      <c r="CT67" s="73">
        <f t="shared" si="24"/>
        <v>2.2999999999999998</v>
      </c>
      <c r="CU67" s="66">
        <f t="shared" si="22"/>
        <v>856.20750440695042</v>
      </c>
      <c r="CX67" s="93"/>
      <c r="CY67" s="93"/>
      <c r="CZ67" s="160"/>
      <c r="DC67" s="271"/>
      <c r="DG67" s="62"/>
      <c r="DJ67" s="83"/>
      <c r="DK67" s="83"/>
      <c r="DL67" s="169"/>
      <c r="DM67" s="169"/>
      <c r="DN67" s="255"/>
      <c r="DO67" s="63"/>
      <c r="DP67" s="162"/>
      <c r="DQ67" s="162"/>
      <c r="DS67" s="162"/>
      <c r="DT67" s="162"/>
      <c r="DU67" s="162"/>
      <c r="DV67" s="62"/>
    </row>
    <row r="68" spans="2:126" ht="15" customHeight="1" thickBot="1" x14ac:dyDescent="0.3">
      <c r="B68" s="107" t="s">
        <v>281</v>
      </c>
      <c r="C68" s="107">
        <v>58</v>
      </c>
      <c r="D68" s="107" t="s">
        <v>282</v>
      </c>
      <c r="E68" s="107">
        <v>50</v>
      </c>
      <c r="F68" s="108">
        <v>2.4</v>
      </c>
      <c r="G68" s="107"/>
      <c r="H68" s="109">
        <v>999</v>
      </c>
      <c r="I68" s="109" t="s">
        <v>283</v>
      </c>
      <c r="K68" s="107" t="s">
        <v>284</v>
      </c>
      <c r="L68" s="107">
        <v>628</v>
      </c>
      <c r="M68" s="107" t="s">
        <v>235</v>
      </c>
      <c r="N68" s="107">
        <v>50</v>
      </c>
      <c r="O68" s="108">
        <v>2.4</v>
      </c>
      <c r="P68" s="109">
        <v>1675</v>
      </c>
      <c r="Q68" s="109">
        <v>2169.2017588425479</v>
      </c>
      <c r="T68" s="252"/>
      <c r="U68" s="256" t="s">
        <v>428</v>
      </c>
      <c r="V68" s="254"/>
      <c r="W68" s="254"/>
      <c r="X68" s="561"/>
      <c r="Y68" s="561"/>
      <c r="AB68" s="272" t="s">
        <v>322</v>
      </c>
      <c r="AC68" s="264">
        <v>0</v>
      </c>
      <c r="AD68" s="265">
        <v>0</v>
      </c>
      <c r="AE68" s="270">
        <v>0</v>
      </c>
      <c r="AK68" s="267" t="str">
        <f t="shared" si="35"/>
        <v>CT</v>
      </c>
      <c r="AL68" s="267">
        <f t="shared" si="35"/>
        <v>61</v>
      </c>
      <c r="AM68" s="268">
        <f t="shared" si="36"/>
        <v>103.21000000000001</v>
      </c>
      <c r="AN68" s="115">
        <f t="shared" si="0"/>
        <v>104.76945395238096</v>
      </c>
      <c r="AO68" s="107">
        <f t="shared" si="37"/>
        <v>6</v>
      </c>
      <c r="AZ68" s="62"/>
      <c r="BA68" t="str">
        <f t="shared" si="12"/>
        <v>MD</v>
      </c>
      <c r="BB68">
        <f t="shared" si="13"/>
        <v>55</v>
      </c>
      <c r="BC68" s="73">
        <f t="shared" si="14"/>
        <v>2.4</v>
      </c>
      <c r="BD68">
        <f t="shared" si="15"/>
        <v>50</v>
      </c>
      <c r="BE68" s="66">
        <f t="shared" si="16"/>
        <v>949.05</v>
      </c>
      <c r="BJ68" s="66" t="str">
        <f t="shared" si="17"/>
        <v/>
      </c>
      <c r="BK68" s="66">
        <f t="shared" si="18"/>
        <v>955.98086124401902</v>
      </c>
      <c r="BO68" s="66"/>
      <c r="CI68" s="116"/>
      <c r="CJ68" s="116"/>
      <c r="CL68" t="str">
        <f t="shared" si="32"/>
        <v>CT</v>
      </c>
      <c r="CM68" s="117">
        <f t="shared" si="33"/>
        <v>57.623199673809523</v>
      </c>
      <c r="CN68" s="66">
        <f t="shared" si="20"/>
        <v>42.331869950823361</v>
      </c>
      <c r="CO68">
        <f t="shared" si="34"/>
        <v>6</v>
      </c>
      <c r="CQ68" s="63"/>
      <c r="CR68">
        <f t="shared" si="21"/>
        <v>40</v>
      </c>
      <c r="CS68">
        <f t="shared" si="23"/>
        <v>60</v>
      </c>
      <c r="CT68" s="73">
        <f t="shared" si="24"/>
        <v>2.2999999999999998</v>
      </c>
      <c r="CU68" s="66">
        <f t="shared" si="22"/>
        <v>1154.4497607655501</v>
      </c>
      <c r="CX68" s="93"/>
      <c r="CY68" s="93"/>
      <c r="CZ68" s="160"/>
      <c r="DG68" s="62"/>
      <c r="DJ68" s="83"/>
      <c r="DK68" s="83"/>
      <c r="DL68" s="83"/>
      <c r="DM68" s="83"/>
      <c r="DO68" s="63"/>
      <c r="DP68" s="162"/>
      <c r="DQ68" s="162"/>
      <c r="DS68" s="162"/>
      <c r="DT68" s="162"/>
      <c r="DU68" s="162"/>
      <c r="DV68" s="62"/>
    </row>
    <row r="69" spans="2:126" ht="15" customHeight="1" x14ac:dyDescent="0.25">
      <c r="B69" s="107" t="s">
        <v>281</v>
      </c>
      <c r="C69" s="107">
        <v>59</v>
      </c>
      <c r="D69" s="107" t="s">
        <v>282</v>
      </c>
      <c r="E69" s="107">
        <v>50</v>
      </c>
      <c r="F69" s="108">
        <v>2.4</v>
      </c>
      <c r="G69" s="107"/>
      <c r="H69" s="109">
        <v>1259.0999999999999</v>
      </c>
      <c r="I69" s="109" t="s">
        <v>283</v>
      </c>
      <c r="K69" s="107" t="s">
        <v>284</v>
      </c>
      <c r="L69" s="107">
        <v>629</v>
      </c>
      <c r="M69" s="107" t="s">
        <v>235</v>
      </c>
      <c r="N69" s="107">
        <v>50</v>
      </c>
      <c r="O69" s="108">
        <v>2.4</v>
      </c>
      <c r="P69" s="109">
        <v>1199.99</v>
      </c>
      <c r="Q69" s="109">
        <v>1796.3</v>
      </c>
      <c r="T69" s="252"/>
      <c r="U69" s="256" t="s">
        <v>430</v>
      </c>
      <c r="V69" s="254"/>
      <c r="W69" s="254"/>
      <c r="X69" s="566" t="s">
        <v>436</v>
      </c>
      <c r="Y69" s="561"/>
      <c r="AK69" s="267" t="str">
        <f t="shared" si="35"/>
        <v>CT</v>
      </c>
      <c r="AL69" s="267">
        <f t="shared" si="35"/>
        <v>62</v>
      </c>
      <c r="AM69" s="268">
        <f t="shared" si="36"/>
        <v>123.852</v>
      </c>
      <c r="AN69" s="115">
        <f t="shared" si="0"/>
        <v>125.72334474285715</v>
      </c>
      <c r="AO69" s="107">
        <f t="shared" si="37"/>
        <v>4</v>
      </c>
      <c r="AZ69" s="62"/>
      <c r="BA69" t="str">
        <f t="shared" si="12"/>
        <v>MD</v>
      </c>
      <c r="BB69">
        <f t="shared" si="13"/>
        <v>56</v>
      </c>
      <c r="BC69" s="73">
        <f t="shared" si="14"/>
        <v>2.4</v>
      </c>
      <c r="BD69">
        <f t="shared" si="15"/>
        <v>50</v>
      </c>
      <c r="BE69" s="66">
        <f t="shared" si="16"/>
        <v>949.05</v>
      </c>
      <c r="BJ69" s="66" t="str">
        <f t="shared" si="17"/>
        <v/>
      </c>
      <c r="BK69" s="66">
        <f t="shared" si="18"/>
        <v>955.98086124401902</v>
      </c>
      <c r="BO69" s="66"/>
      <c r="CI69" s="116"/>
      <c r="CJ69" s="116"/>
      <c r="CL69" t="str">
        <f t="shared" si="32"/>
        <v>CT</v>
      </c>
      <c r="CM69" s="117">
        <f t="shared" si="33"/>
        <v>115.24639934761905</v>
      </c>
      <c r="CN69" s="66">
        <f t="shared" si="20"/>
        <v>84.663739901646721</v>
      </c>
      <c r="CO69">
        <f t="shared" si="34"/>
        <v>2</v>
      </c>
      <c r="CQ69" s="63"/>
      <c r="CR69">
        <f t="shared" si="21"/>
        <v>41</v>
      </c>
      <c r="CS69">
        <f t="shared" si="23"/>
        <v>60</v>
      </c>
      <c r="CT69" s="73">
        <f t="shared" si="24"/>
        <v>2.2999999999999998</v>
      </c>
      <c r="CU69" s="66">
        <f t="shared" si="22"/>
        <v>1655.6937799043062</v>
      </c>
      <c r="CX69" s="93"/>
      <c r="CY69" s="93"/>
      <c r="CZ69" s="160"/>
      <c r="DG69" s="62"/>
      <c r="DJ69" s="83"/>
      <c r="DK69" s="83"/>
      <c r="DL69" s="83"/>
      <c r="DM69" s="83"/>
      <c r="DO69" s="63"/>
      <c r="DP69" s="162"/>
      <c r="DQ69" s="162"/>
      <c r="DS69" s="162"/>
      <c r="DT69" s="162"/>
      <c r="DU69" s="162"/>
      <c r="DV69" s="62"/>
    </row>
    <row r="70" spans="2:126" ht="15" customHeight="1" x14ac:dyDescent="0.25">
      <c r="B70" s="107" t="s">
        <v>281</v>
      </c>
      <c r="C70" s="107">
        <v>60</v>
      </c>
      <c r="D70" s="107" t="s">
        <v>282</v>
      </c>
      <c r="E70" s="107">
        <v>50</v>
      </c>
      <c r="F70" s="108">
        <v>2.4</v>
      </c>
      <c r="G70" s="107"/>
      <c r="H70" s="109">
        <v>899.1</v>
      </c>
      <c r="I70" s="109" t="s">
        <v>283</v>
      </c>
      <c r="K70" s="107" t="s">
        <v>284</v>
      </c>
      <c r="L70" s="107">
        <v>630</v>
      </c>
      <c r="M70" s="107" t="s">
        <v>235</v>
      </c>
      <c r="N70" s="107">
        <v>50</v>
      </c>
      <c r="O70" s="108">
        <v>2.4</v>
      </c>
      <c r="P70" s="109">
        <v>979.50113865348351</v>
      </c>
      <c r="Q70" s="109">
        <v>1268.4988613465164</v>
      </c>
      <c r="T70" s="252"/>
      <c r="U70" s="256" t="s">
        <v>432</v>
      </c>
      <c r="V70" s="254"/>
      <c r="W70" s="254"/>
      <c r="X70" s="561"/>
      <c r="Y70" s="561"/>
      <c r="AB70" s="110" t="s">
        <v>437</v>
      </c>
      <c r="AC70" s="175"/>
      <c r="AD70" s="224"/>
      <c r="AE70" s="224"/>
      <c r="AK70" s="267" t="str">
        <f t="shared" si="35"/>
        <v>CT</v>
      </c>
      <c r="AL70" s="267">
        <f t="shared" si="35"/>
        <v>63</v>
      </c>
      <c r="AM70" s="268">
        <f t="shared" si="36"/>
        <v>56.765500000000003</v>
      </c>
      <c r="AN70" s="115">
        <f t="shared" si="0"/>
        <v>57.623199673809523</v>
      </c>
      <c r="AO70" s="107">
        <f t="shared" si="37"/>
        <v>6</v>
      </c>
      <c r="AZ70" s="62"/>
      <c r="BA70" t="str">
        <f t="shared" si="12"/>
        <v>MD</v>
      </c>
      <c r="BB70">
        <f t="shared" si="13"/>
        <v>57</v>
      </c>
      <c r="BC70" s="73">
        <f t="shared" si="14"/>
        <v>2.4</v>
      </c>
      <c r="BD70">
        <f t="shared" si="15"/>
        <v>50</v>
      </c>
      <c r="BE70" s="66">
        <f t="shared" si="16"/>
        <v>991.52</v>
      </c>
      <c r="BJ70" s="66" t="str">
        <f t="shared" si="17"/>
        <v/>
      </c>
      <c r="BK70" s="66">
        <f t="shared" si="18"/>
        <v>998.76101737597583</v>
      </c>
      <c r="BO70" s="66"/>
      <c r="CI70" s="116"/>
      <c r="CJ70" s="116"/>
      <c r="CL70" t="str">
        <f t="shared" si="32"/>
        <v>MD</v>
      </c>
      <c r="CM70" s="117">
        <f t="shared" si="33"/>
        <v>99.480733333333333</v>
      </c>
      <c r="CN70" s="66">
        <f t="shared" si="20"/>
        <v>112.0594011076692</v>
      </c>
      <c r="CO70">
        <f t="shared" si="34"/>
        <v>2.5</v>
      </c>
      <c r="CQ70" s="63"/>
      <c r="CR70">
        <f t="shared" si="21"/>
        <v>42</v>
      </c>
      <c r="CS70">
        <f t="shared" si="23"/>
        <v>60</v>
      </c>
      <c r="CT70" s="73">
        <f t="shared" si="24"/>
        <v>2.2999999999999998</v>
      </c>
      <c r="CU70" s="66">
        <f t="shared" si="22"/>
        <v>931.75522538403425</v>
      </c>
      <c r="CX70" s="93"/>
      <c r="CY70" s="93"/>
      <c r="CZ70" s="160"/>
      <c r="DG70" s="62"/>
      <c r="DJ70" s="83"/>
      <c r="DK70" s="83"/>
      <c r="DL70" s="83"/>
      <c r="DM70" s="83"/>
      <c r="DO70" s="63"/>
      <c r="DP70" s="162"/>
      <c r="DQ70" s="162"/>
      <c r="DS70" s="162"/>
      <c r="DT70" s="162"/>
      <c r="DU70" s="162"/>
      <c r="DV70" s="62"/>
    </row>
    <row r="71" spans="2:126" ht="15" customHeight="1" x14ac:dyDescent="0.25">
      <c r="B71" s="107" t="s">
        <v>281</v>
      </c>
      <c r="C71" s="107">
        <v>61</v>
      </c>
      <c r="D71" s="107" t="s">
        <v>282</v>
      </c>
      <c r="E71" s="107">
        <v>50</v>
      </c>
      <c r="F71" s="108">
        <v>2.4</v>
      </c>
      <c r="G71" s="107"/>
      <c r="H71" s="109">
        <v>1139.05</v>
      </c>
      <c r="I71" s="109" t="s">
        <v>283</v>
      </c>
      <c r="K71" s="107" t="s">
        <v>284</v>
      </c>
      <c r="L71" s="107">
        <v>631</v>
      </c>
      <c r="M71" s="107" t="s">
        <v>235</v>
      </c>
      <c r="N71" s="107">
        <v>50</v>
      </c>
      <c r="O71" s="108">
        <v>2.4</v>
      </c>
      <c r="P71" s="109">
        <v>968.69525420570483</v>
      </c>
      <c r="Q71" s="109">
        <v>1254.5047457942949</v>
      </c>
      <c r="T71" s="252"/>
      <c r="U71" s="256" t="s">
        <v>433</v>
      </c>
      <c r="V71" s="254"/>
      <c r="W71" s="254"/>
      <c r="X71" s="561" t="s">
        <v>438</v>
      </c>
      <c r="Y71" s="561"/>
      <c r="AB71" s="135" t="s">
        <v>439</v>
      </c>
      <c r="AC71" s="136" t="s">
        <v>302</v>
      </c>
      <c r="AD71" s="136" t="s">
        <v>303</v>
      </c>
      <c r="AE71" s="221" t="s">
        <v>304</v>
      </c>
      <c r="AK71" s="267" t="str">
        <f t="shared" si="35"/>
        <v>CT</v>
      </c>
      <c r="AL71" s="267">
        <f t="shared" si="35"/>
        <v>64</v>
      </c>
      <c r="AM71" s="268">
        <f t="shared" si="36"/>
        <v>113.53100000000001</v>
      </c>
      <c r="AN71" s="115">
        <f t="shared" si="0"/>
        <v>115.24639934761905</v>
      </c>
      <c r="AO71" s="107">
        <f t="shared" si="37"/>
        <v>2</v>
      </c>
      <c r="AZ71" s="62"/>
      <c r="BA71" t="str">
        <f t="shared" si="12"/>
        <v>MD</v>
      </c>
      <c r="BB71">
        <f t="shared" si="13"/>
        <v>58</v>
      </c>
      <c r="BC71" s="73">
        <f t="shared" si="14"/>
        <v>2.4</v>
      </c>
      <c r="BD71">
        <f t="shared" si="15"/>
        <v>50</v>
      </c>
      <c r="BE71" s="66">
        <f t="shared" si="16"/>
        <v>999</v>
      </c>
      <c r="BJ71" s="66" t="str">
        <f t="shared" si="17"/>
        <v/>
      </c>
      <c r="BK71" s="66">
        <f t="shared" si="18"/>
        <v>1006.2956434147569</v>
      </c>
      <c r="BO71" s="66"/>
      <c r="CI71" s="116"/>
      <c r="CJ71" s="116"/>
      <c r="CL71" t="str">
        <f t="shared" si="32"/>
        <v>CT</v>
      </c>
      <c r="CM71" s="117">
        <f t="shared" si="33"/>
        <v>95.420295238095235</v>
      </c>
      <c r="CN71" s="66">
        <f t="shared" si="20"/>
        <v>70.09884129228837</v>
      </c>
      <c r="CO71">
        <f t="shared" si="34"/>
        <v>5</v>
      </c>
      <c r="CQ71" s="63"/>
      <c r="CR71">
        <f t="shared" si="21"/>
        <v>43</v>
      </c>
      <c r="CS71">
        <f t="shared" si="23"/>
        <v>50</v>
      </c>
      <c r="CT71" s="73">
        <f t="shared" si="24"/>
        <v>2.4</v>
      </c>
      <c r="CU71" s="66">
        <f t="shared" si="22"/>
        <v>949.33266179803582</v>
      </c>
      <c r="CX71" s="93"/>
      <c r="CY71" s="93"/>
      <c r="CZ71" s="160"/>
      <c r="DG71" s="62"/>
      <c r="DJ71" s="83"/>
      <c r="DK71" s="83"/>
      <c r="DL71" s="83"/>
      <c r="DM71" s="83"/>
      <c r="DO71" s="63"/>
      <c r="DP71" s="162"/>
      <c r="DQ71" s="162"/>
      <c r="DS71" s="162"/>
      <c r="DT71" s="162"/>
      <c r="DU71" s="162"/>
      <c r="DV71" s="62"/>
    </row>
    <row r="72" spans="2:126" ht="15" customHeight="1" x14ac:dyDescent="0.25">
      <c r="B72" s="107" t="s">
        <v>281</v>
      </c>
      <c r="C72" s="107">
        <v>62</v>
      </c>
      <c r="D72" s="107" t="s">
        <v>282</v>
      </c>
      <c r="E72" s="107">
        <v>50</v>
      </c>
      <c r="F72" s="108">
        <v>2.4</v>
      </c>
      <c r="G72" s="107"/>
      <c r="H72" s="109">
        <v>999</v>
      </c>
      <c r="I72" s="109" t="s">
        <v>283</v>
      </c>
      <c r="K72" s="107" t="s">
        <v>284</v>
      </c>
      <c r="L72" s="107">
        <v>633</v>
      </c>
      <c r="M72" s="107" t="s">
        <v>235</v>
      </c>
      <c r="N72" s="107">
        <v>50</v>
      </c>
      <c r="O72" s="108">
        <v>2.4</v>
      </c>
      <c r="P72" s="109">
        <v>1180.0635826580203</v>
      </c>
      <c r="Q72" s="109">
        <v>1528.2364173419799</v>
      </c>
      <c r="AB72" s="237" t="s">
        <v>341</v>
      </c>
      <c r="AC72" s="265">
        <v>50</v>
      </c>
      <c r="AD72" s="265">
        <v>0</v>
      </c>
      <c r="AE72" s="270">
        <v>50</v>
      </c>
      <c r="AK72" s="267" t="str">
        <f t="shared" si="35"/>
        <v>MD</v>
      </c>
      <c r="AL72" s="267">
        <f t="shared" si="35"/>
        <v>65</v>
      </c>
      <c r="AM72" s="268">
        <f t="shared" si="36"/>
        <v>98</v>
      </c>
      <c r="AN72" s="115">
        <f t="shared" si="0"/>
        <v>99.480733333333333</v>
      </c>
      <c r="AO72" s="107">
        <f t="shared" si="37"/>
        <v>2.5</v>
      </c>
      <c r="AZ72" s="62"/>
      <c r="BA72" t="str">
        <f t="shared" si="12"/>
        <v>MD</v>
      </c>
      <c r="BB72">
        <f t="shared" si="13"/>
        <v>59</v>
      </c>
      <c r="BC72" s="73">
        <f t="shared" si="14"/>
        <v>2.4</v>
      </c>
      <c r="BD72">
        <f t="shared" si="15"/>
        <v>50</v>
      </c>
      <c r="BE72" s="66">
        <f t="shared" si="16"/>
        <v>1259.0999999999999</v>
      </c>
      <c r="BJ72" s="66" t="str">
        <f t="shared" si="17"/>
        <v/>
      </c>
      <c r="BK72" s="66">
        <f t="shared" si="18"/>
        <v>1268.2951397632837</v>
      </c>
      <c r="BO72" s="66"/>
      <c r="CI72" s="116"/>
      <c r="CJ72" s="116"/>
      <c r="CL72" t="str">
        <f t="shared" si="32"/>
        <v>CT</v>
      </c>
      <c r="CM72" s="117">
        <f t="shared" si="33"/>
        <v>76.133214285714288</v>
      </c>
      <c r="CN72" s="66">
        <f t="shared" si="20"/>
        <v>55.929926562996044</v>
      </c>
      <c r="CO72">
        <f t="shared" si="34"/>
        <v>12</v>
      </c>
      <c r="CQ72" s="63"/>
      <c r="CR72">
        <f t="shared" si="21"/>
        <v>44</v>
      </c>
      <c r="CS72">
        <f t="shared" si="23"/>
        <v>50</v>
      </c>
      <c r="CT72" s="73">
        <f t="shared" si="24"/>
        <v>2.4</v>
      </c>
      <c r="CU72" s="66">
        <f t="shared" si="22"/>
        <v>1006.2956434147569</v>
      </c>
      <c r="CX72" s="93"/>
      <c r="CY72" s="93"/>
      <c r="CZ72" s="160"/>
      <c r="DG72" s="62"/>
      <c r="DJ72" s="83"/>
      <c r="DK72" s="83"/>
      <c r="DL72" s="83"/>
      <c r="DM72" s="83"/>
      <c r="DO72" s="63"/>
      <c r="DP72" s="162"/>
      <c r="DQ72" s="162"/>
      <c r="DS72" s="162"/>
      <c r="DT72" s="162"/>
      <c r="DU72" s="162"/>
      <c r="DV72" s="62"/>
    </row>
    <row r="73" spans="2:126" ht="15" customHeight="1" x14ac:dyDescent="0.25">
      <c r="B73" s="107" t="s">
        <v>281</v>
      </c>
      <c r="C73" s="107">
        <v>63</v>
      </c>
      <c r="D73" s="107" t="s">
        <v>282</v>
      </c>
      <c r="E73" s="107">
        <v>50</v>
      </c>
      <c r="F73" s="108">
        <v>2.4</v>
      </c>
      <c r="G73" s="107"/>
      <c r="H73" s="109">
        <v>999.99</v>
      </c>
      <c r="I73" s="109" t="s">
        <v>283</v>
      </c>
      <c r="K73" s="107" t="s">
        <v>284</v>
      </c>
      <c r="L73" s="107">
        <v>634</v>
      </c>
      <c r="M73" s="107" t="s">
        <v>235</v>
      </c>
      <c r="N73" s="107">
        <v>50</v>
      </c>
      <c r="O73" s="108">
        <v>2.4</v>
      </c>
      <c r="P73" s="109">
        <v>910.6571974136034</v>
      </c>
      <c r="Q73" s="109">
        <v>1179.3428025863964</v>
      </c>
      <c r="T73" s="213"/>
      <c r="U73" s="175"/>
      <c r="V73" s="224"/>
      <c r="W73" s="224"/>
      <c r="AB73" s="237" t="s">
        <v>355</v>
      </c>
      <c r="AC73" s="265">
        <v>50</v>
      </c>
      <c r="AD73" s="265">
        <v>0</v>
      </c>
      <c r="AE73" s="270">
        <v>50</v>
      </c>
      <c r="AK73" s="267" t="str">
        <f t="shared" si="35"/>
        <v>CT</v>
      </c>
      <c r="AL73" s="267">
        <f t="shared" si="35"/>
        <v>66</v>
      </c>
      <c r="AM73" s="268">
        <f t="shared" si="36"/>
        <v>94</v>
      </c>
      <c r="AN73" s="115">
        <f t="shared" si="0"/>
        <v>95.420295238095235</v>
      </c>
      <c r="AO73" s="107">
        <f t="shared" si="37"/>
        <v>5</v>
      </c>
      <c r="AZ73" s="62"/>
      <c r="BA73" t="str">
        <f t="shared" si="12"/>
        <v>MD</v>
      </c>
      <c r="BB73">
        <f t="shared" si="13"/>
        <v>60</v>
      </c>
      <c r="BC73" s="73">
        <f t="shared" si="14"/>
        <v>2.4</v>
      </c>
      <c r="BD73">
        <f t="shared" si="15"/>
        <v>50</v>
      </c>
      <c r="BE73" s="66">
        <f t="shared" si="16"/>
        <v>899.1</v>
      </c>
      <c r="BJ73" s="66" t="str">
        <f t="shared" si="17"/>
        <v/>
      </c>
      <c r="BK73" s="66">
        <f t="shared" si="18"/>
        <v>905.66607907328125</v>
      </c>
      <c r="BO73" s="66"/>
      <c r="CI73" s="116"/>
      <c r="CJ73" s="116"/>
      <c r="CL73" t="str">
        <f t="shared" si="32"/>
        <v>CT</v>
      </c>
      <c r="CM73" s="117">
        <f t="shared" si="33"/>
        <v>65.982119047619051</v>
      </c>
      <c r="CN73" s="66">
        <f t="shared" si="20"/>
        <v>48.472603021263239</v>
      </c>
      <c r="CO73">
        <f t="shared" si="34"/>
        <v>2.5</v>
      </c>
      <c r="CQ73" s="63"/>
      <c r="CR73">
        <f t="shared" si="21"/>
        <v>45</v>
      </c>
      <c r="CS73">
        <f t="shared" si="23"/>
        <v>50</v>
      </c>
      <c r="CT73" s="73">
        <f t="shared" si="24"/>
        <v>2.4</v>
      </c>
      <c r="CU73" s="66">
        <f t="shared" si="22"/>
        <v>1006.2956434147569</v>
      </c>
      <c r="CX73" s="93"/>
      <c r="CY73" s="93"/>
      <c r="CZ73" s="160"/>
      <c r="DG73" s="62"/>
      <c r="DJ73" s="83"/>
      <c r="DK73" s="83"/>
      <c r="DL73" s="83"/>
      <c r="DM73" s="83"/>
      <c r="DO73" s="63"/>
      <c r="DP73" s="162"/>
      <c r="DQ73" s="162"/>
      <c r="DS73" s="162"/>
      <c r="DT73" s="162"/>
      <c r="DU73" s="162"/>
      <c r="DV73" s="62"/>
    </row>
    <row r="74" spans="2:126" ht="15" customHeight="1" x14ac:dyDescent="0.25">
      <c r="B74" s="107" t="s">
        <v>281</v>
      </c>
      <c r="C74" s="107">
        <v>64</v>
      </c>
      <c r="D74" s="107" t="s">
        <v>282</v>
      </c>
      <c r="E74" s="107">
        <v>50</v>
      </c>
      <c r="F74" s="108">
        <v>2.4</v>
      </c>
      <c r="G74" s="107"/>
      <c r="H74" s="109">
        <v>949.05</v>
      </c>
      <c r="I74" s="109" t="s">
        <v>283</v>
      </c>
      <c r="K74" s="107" t="s">
        <v>284</v>
      </c>
      <c r="L74" s="107">
        <v>636</v>
      </c>
      <c r="M74" s="107" t="s">
        <v>235</v>
      </c>
      <c r="N74" s="107">
        <v>50</v>
      </c>
      <c r="O74" s="108">
        <v>2.4</v>
      </c>
      <c r="P74" s="109">
        <v>1199.99</v>
      </c>
      <c r="Q74" s="109">
        <v>1554.0420409513249</v>
      </c>
      <c r="T74" s="110" t="s">
        <v>440</v>
      </c>
      <c r="U74" s="111"/>
      <c r="V74" s="111"/>
      <c r="W74" s="111"/>
      <c r="AB74" s="237" t="s">
        <v>409</v>
      </c>
      <c r="AC74" s="265">
        <v>50</v>
      </c>
      <c r="AD74" s="265">
        <v>0</v>
      </c>
      <c r="AE74" s="270">
        <v>50</v>
      </c>
      <c r="AK74" s="267" t="str">
        <f t="shared" si="35"/>
        <v>CT</v>
      </c>
      <c r="AL74" s="267">
        <f t="shared" si="35"/>
        <v>67</v>
      </c>
      <c r="AM74" s="268">
        <f t="shared" si="36"/>
        <v>75</v>
      </c>
      <c r="AN74" s="115">
        <f t="shared" si="0"/>
        <v>76.133214285714288</v>
      </c>
      <c r="AO74" s="107">
        <f t="shared" si="37"/>
        <v>12</v>
      </c>
      <c r="AZ74" s="62"/>
      <c r="BA74" t="str">
        <f t="shared" si="12"/>
        <v>MD</v>
      </c>
      <c r="BB74">
        <f t="shared" si="13"/>
        <v>61</v>
      </c>
      <c r="BC74" s="73">
        <f t="shared" si="14"/>
        <v>2.4</v>
      </c>
      <c r="BD74">
        <f t="shared" si="15"/>
        <v>50</v>
      </c>
      <c r="BE74" s="66">
        <f t="shared" si="16"/>
        <v>1139.05</v>
      </c>
      <c r="BJ74" s="66" t="str">
        <f t="shared" si="17"/>
        <v/>
      </c>
      <c r="BK74" s="66">
        <f t="shared" si="18"/>
        <v>1147.3684210526314</v>
      </c>
      <c r="BO74" s="66"/>
      <c r="CI74" s="116"/>
      <c r="CJ74" s="116"/>
      <c r="CL74" t="str">
        <f t="shared" si="32"/>
        <v>CT</v>
      </c>
      <c r="CM74" s="117">
        <f t="shared" si="33"/>
        <v>143.13044285714287</v>
      </c>
      <c r="CN74" s="66">
        <f t="shared" si="20"/>
        <v>105.14826193843257</v>
      </c>
      <c r="CO74">
        <f t="shared" si="34"/>
        <v>3</v>
      </c>
      <c r="CQ74" s="63"/>
      <c r="CR74">
        <f t="shared" si="21"/>
        <v>46</v>
      </c>
      <c r="CS74">
        <f t="shared" si="23"/>
        <v>50</v>
      </c>
      <c r="CT74" s="73">
        <f t="shared" si="24"/>
        <v>2.4</v>
      </c>
      <c r="CU74" s="66">
        <f t="shared" si="22"/>
        <v>1007.1820700075548</v>
      </c>
      <c r="CX74" s="93"/>
      <c r="CY74" s="93"/>
      <c r="CZ74" s="160"/>
      <c r="DG74" s="62"/>
      <c r="DJ74" s="83"/>
      <c r="DK74" s="83"/>
      <c r="DL74" s="83"/>
      <c r="DM74" s="83"/>
      <c r="DO74" s="63"/>
      <c r="DP74" s="162"/>
      <c r="DQ74" s="162"/>
      <c r="DS74" s="162"/>
      <c r="DT74" s="162"/>
      <c r="DU74" s="162"/>
      <c r="DV74" s="62"/>
    </row>
    <row r="75" spans="2:126" ht="15" customHeight="1" x14ac:dyDescent="0.25">
      <c r="B75" s="107" t="s">
        <v>281</v>
      </c>
      <c r="C75" s="107">
        <v>65</v>
      </c>
      <c r="D75" s="107" t="s">
        <v>282</v>
      </c>
      <c r="E75" s="107">
        <v>50</v>
      </c>
      <c r="F75" s="108">
        <v>2.4</v>
      </c>
      <c r="G75" s="107"/>
      <c r="H75" s="109">
        <v>899.1</v>
      </c>
      <c r="I75" s="109" t="s">
        <v>283</v>
      </c>
      <c r="K75" s="107" t="s">
        <v>284</v>
      </c>
      <c r="L75" s="107">
        <v>637</v>
      </c>
      <c r="M75" s="107" t="s">
        <v>235</v>
      </c>
      <c r="N75" s="107">
        <v>50</v>
      </c>
      <c r="O75" s="108">
        <v>2.4</v>
      </c>
      <c r="P75" s="109">
        <v>1001.287196007876</v>
      </c>
      <c r="Q75" s="109">
        <v>1296.712803992124</v>
      </c>
      <c r="T75" s="135" t="s">
        <v>404</v>
      </c>
      <c r="U75" s="136" t="s">
        <v>302</v>
      </c>
      <c r="V75" s="136" t="s">
        <v>303</v>
      </c>
      <c r="W75" s="273" t="s">
        <v>367</v>
      </c>
      <c r="AK75" s="267" t="str">
        <f t="shared" si="35"/>
        <v>CT</v>
      </c>
      <c r="AL75" s="267">
        <f t="shared" si="35"/>
        <v>68</v>
      </c>
      <c r="AM75" s="268">
        <f t="shared" si="36"/>
        <v>65</v>
      </c>
      <c r="AN75" s="115">
        <f t="shared" ref="AN75:AN78" si="38">AM75*$AN$5</f>
        <v>65.982119047619051</v>
      </c>
      <c r="AO75" s="107">
        <f t="shared" si="37"/>
        <v>2.5</v>
      </c>
      <c r="AZ75" s="62"/>
      <c r="BA75" t="str">
        <f t="shared" si="12"/>
        <v>MD</v>
      </c>
      <c r="BB75">
        <f t="shared" si="13"/>
        <v>62</v>
      </c>
      <c r="BC75" s="73">
        <f t="shared" si="14"/>
        <v>2.4</v>
      </c>
      <c r="BD75">
        <f t="shared" si="15"/>
        <v>50</v>
      </c>
      <c r="BE75" s="66">
        <f t="shared" si="16"/>
        <v>999</v>
      </c>
      <c r="BJ75" s="66" t="str">
        <f t="shared" si="17"/>
        <v/>
      </c>
      <c r="BK75" s="66">
        <f t="shared" si="18"/>
        <v>1006.2956434147569</v>
      </c>
      <c r="BO75" s="66"/>
      <c r="CI75" s="116"/>
      <c r="CJ75" s="116"/>
      <c r="CL75" t="str">
        <f t="shared" si="32"/>
        <v>MA</v>
      </c>
      <c r="CM75" s="117">
        <f t="shared" si="33"/>
        <v>94.131106142857149</v>
      </c>
      <c r="CN75" s="66">
        <f t="shared" si="20"/>
        <v>77.071360496874092</v>
      </c>
      <c r="CO75">
        <f t="shared" si="34"/>
        <v>4.8</v>
      </c>
      <c r="CQ75" s="63"/>
      <c r="CR75">
        <f t="shared" si="21"/>
        <v>47</v>
      </c>
      <c r="CS75">
        <f t="shared" si="23"/>
        <v>50</v>
      </c>
      <c r="CT75" s="73">
        <f t="shared" si="24"/>
        <v>2.4</v>
      </c>
      <c r="CU75" s="66">
        <f t="shared" si="22"/>
        <v>1007.1820700075548</v>
      </c>
      <c r="CX75" s="93"/>
      <c r="CY75" s="93"/>
      <c r="CZ75" s="160"/>
      <c r="DG75" s="62"/>
      <c r="DJ75" s="83"/>
      <c r="DK75" s="83"/>
      <c r="DL75" s="83"/>
      <c r="DM75" s="83"/>
      <c r="DO75" s="63"/>
      <c r="DP75" s="162"/>
      <c r="DQ75" s="162"/>
      <c r="DS75" s="162"/>
      <c r="DT75" s="162"/>
      <c r="DU75" s="162"/>
      <c r="DV75" s="62"/>
    </row>
    <row r="76" spans="2:126" ht="15" customHeight="1" x14ac:dyDescent="0.25">
      <c r="B76" s="107" t="s">
        <v>281</v>
      </c>
      <c r="C76" s="107">
        <v>66</v>
      </c>
      <c r="D76" s="107" t="s">
        <v>282</v>
      </c>
      <c r="E76" s="107">
        <v>50</v>
      </c>
      <c r="F76" s="108">
        <v>2.4</v>
      </c>
      <c r="G76" s="107"/>
      <c r="H76" s="109">
        <v>833.99</v>
      </c>
      <c r="I76" s="109" t="s">
        <v>283</v>
      </c>
      <c r="K76" s="107" t="s">
        <v>284</v>
      </c>
      <c r="L76" s="107">
        <v>638</v>
      </c>
      <c r="M76" s="107" t="s">
        <v>235</v>
      </c>
      <c r="N76" s="107">
        <v>50</v>
      </c>
      <c r="O76" s="108">
        <v>2.4</v>
      </c>
      <c r="P76" s="109">
        <v>1089.3028677196214</v>
      </c>
      <c r="Q76" s="109">
        <v>1410.6971322803786</v>
      </c>
      <c r="T76" s="222" t="s">
        <v>417</v>
      </c>
      <c r="U76" s="265">
        <v>1700</v>
      </c>
      <c r="V76" s="265">
        <v>0</v>
      </c>
      <c r="W76" s="265">
        <v>0</v>
      </c>
      <c r="AB76" s="176" t="s">
        <v>441</v>
      </c>
      <c r="AC76" s="274"/>
      <c r="AD76" s="275"/>
      <c r="AE76" s="254"/>
      <c r="AF76" s="567">
        <v>100</v>
      </c>
      <c r="AG76" s="567"/>
      <c r="AK76" s="267" t="str">
        <f t="shared" si="35"/>
        <v>CT</v>
      </c>
      <c r="AL76" s="267">
        <f t="shared" si="35"/>
        <v>69</v>
      </c>
      <c r="AM76" s="268">
        <f t="shared" si="36"/>
        <v>141</v>
      </c>
      <c r="AN76" s="115">
        <f t="shared" si="38"/>
        <v>143.13044285714287</v>
      </c>
      <c r="AO76" s="107">
        <f t="shared" si="37"/>
        <v>3</v>
      </c>
      <c r="AZ76" s="62"/>
      <c r="BA76" t="str">
        <f t="shared" si="12"/>
        <v>MD</v>
      </c>
      <c r="BB76">
        <f t="shared" si="13"/>
        <v>63</v>
      </c>
      <c r="BC76" s="73">
        <f t="shared" si="14"/>
        <v>2.4</v>
      </c>
      <c r="BD76">
        <f t="shared" si="15"/>
        <v>50</v>
      </c>
      <c r="BE76" s="66">
        <f t="shared" si="16"/>
        <v>999.99</v>
      </c>
      <c r="BJ76" s="66" t="str">
        <f t="shared" si="17"/>
        <v/>
      </c>
      <c r="BK76" s="66">
        <f t="shared" si="18"/>
        <v>1007.2928733316545</v>
      </c>
      <c r="BO76" s="66"/>
      <c r="CI76" s="116"/>
      <c r="CJ76" s="116"/>
      <c r="CL76" t="str">
        <f t="shared" si="32"/>
        <v>MA</v>
      </c>
      <c r="CM76" s="117">
        <f t="shared" si="33"/>
        <v>94.131106142857149</v>
      </c>
      <c r="CN76" s="66">
        <f t="shared" si="20"/>
        <v>77.071360496874092</v>
      </c>
      <c r="CO76">
        <f t="shared" si="34"/>
        <v>4.7</v>
      </c>
      <c r="CQ76" s="63"/>
      <c r="CR76">
        <f t="shared" si="21"/>
        <v>48</v>
      </c>
      <c r="CS76">
        <f t="shared" si="23"/>
        <v>50</v>
      </c>
      <c r="CT76" s="73">
        <f t="shared" si="24"/>
        <v>2.4</v>
      </c>
      <c r="CU76" s="66">
        <f t="shared" si="22"/>
        <v>1505.9179048098715</v>
      </c>
      <c r="CX76" s="93"/>
      <c r="CY76" s="93"/>
      <c r="CZ76" s="93"/>
      <c r="DG76" s="62"/>
      <c r="DJ76" s="83"/>
      <c r="DK76" s="83"/>
      <c r="DL76" s="83"/>
      <c r="DM76" s="83"/>
      <c r="DO76" s="63"/>
      <c r="DP76" s="162"/>
      <c r="DQ76" s="162"/>
      <c r="DS76" s="162"/>
      <c r="DT76" s="162"/>
      <c r="DU76" s="162"/>
      <c r="DV76" s="62"/>
    </row>
    <row r="77" spans="2:126" ht="15" customHeight="1" x14ac:dyDescent="0.25">
      <c r="B77" s="107" t="s">
        <v>281</v>
      </c>
      <c r="C77" s="107">
        <v>67</v>
      </c>
      <c r="D77" s="107" t="s">
        <v>282</v>
      </c>
      <c r="E77" s="107">
        <v>50</v>
      </c>
      <c r="F77" s="108">
        <v>2.4</v>
      </c>
      <c r="G77" s="107"/>
      <c r="H77" s="109">
        <v>999.99</v>
      </c>
      <c r="I77" s="109" t="s">
        <v>283</v>
      </c>
      <c r="K77" s="107" t="s">
        <v>284</v>
      </c>
      <c r="L77" s="107">
        <v>639</v>
      </c>
      <c r="M77" s="107" t="s">
        <v>235</v>
      </c>
      <c r="N77" s="107">
        <v>50</v>
      </c>
      <c r="O77" s="108">
        <v>2.4</v>
      </c>
      <c r="P77" s="109">
        <v>1241.8052692003682</v>
      </c>
      <c r="Q77" s="109">
        <v>1608.1947307996315</v>
      </c>
      <c r="T77" s="222" t="s">
        <v>307</v>
      </c>
      <c r="U77" s="265" t="s">
        <v>25</v>
      </c>
      <c r="V77" s="265" t="s">
        <v>25</v>
      </c>
      <c r="W77" s="265" t="s">
        <v>25</v>
      </c>
      <c r="AK77" s="267" t="str">
        <f t="shared" si="35"/>
        <v>MA</v>
      </c>
      <c r="AL77" s="267">
        <f t="shared" si="35"/>
        <v>70</v>
      </c>
      <c r="AM77" s="268">
        <f t="shared" si="36"/>
        <v>92.73</v>
      </c>
      <c r="AN77" s="115">
        <f t="shared" si="38"/>
        <v>94.131106142857149</v>
      </c>
      <c r="AO77" s="107">
        <f t="shared" si="37"/>
        <v>4.8</v>
      </c>
      <c r="AZ77" s="62"/>
      <c r="BA77" t="str">
        <f t="shared" si="12"/>
        <v>MD</v>
      </c>
      <c r="BB77">
        <f t="shared" si="13"/>
        <v>64</v>
      </c>
      <c r="BC77" s="73">
        <f t="shared" si="14"/>
        <v>2.4</v>
      </c>
      <c r="BD77">
        <f t="shared" si="15"/>
        <v>50</v>
      </c>
      <c r="BE77" s="66">
        <f t="shared" si="16"/>
        <v>949.05</v>
      </c>
      <c r="BJ77" s="66" t="str">
        <f t="shared" si="17"/>
        <v/>
      </c>
      <c r="BK77" s="66">
        <f t="shared" si="18"/>
        <v>955.98086124401902</v>
      </c>
      <c r="BO77" s="66"/>
      <c r="CI77" s="116"/>
      <c r="CJ77" s="116"/>
      <c r="CQ77" s="63"/>
      <c r="CR77">
        <f t="shared" si="21"/>
        <v>49</v>
      </c>
      <c r="CS77">
        <f t="shared" si="23"/>
        <v>50</v>
      </c>
      <c r="CT77" s="73">
        <f t="shared" si="24"/>
        <v>2.4</v>
      </c>
      <c r="CU77" s="66">
        <f t="shared" si="22"/>
        <v>1006.2956434147569</v>
      </c>
      <c r="DE77" s="271"/>
      <c r="DG77" s="62"/>
      <c r="DJ77" s="83"/>
      <c r="DK77" s="83"/>
      <c r="DL77" s="83"/>
      <c r="DM77" s="83"/>
      <c r="DO77" s="63"/>
      <c r="DP77" s="162"/>
      <c r="DQ77" s="162"/>
      <c r="DS77" s="162"/>
      <c r="DT77" s="162"/>
      <c r="DU77" s="162"/>
      <c r="DV77" s="62"/>
    </row>
    <row r="78" spans="2:126" ht="15" customHeight="1" x14ac:dyDescent="0.25">
      <c r="B78" s="107" t="s">
        <v>281</v>
      </c>
      <c r="C78" s="107">
        <v>68</v>
      </c>
      <c r="D78" s="107" t="s">
        <v>282</v>
      </c>
      <c r="E78" s="107">
        <v>50</v>
      </c>
      <c r="F78" s="108">
        <v>2.4</v>
      </c>
      <c r="G78" s="107"/>
      <c r="H78" s="109">
        <v>949.99</v>
      </c>
      <c r="I78" s="109" t="s">
        <v>283</v>
      </c>
      <c r="K78" s="107" t="s">
        <v>284</v>
      </c>
      <c r="L78" s="107">
        <v>640</v>
      </c>
      <c r="M78" s="107" t="s">
        <v>235</v>
      </c>
      <c r="N78" s="107">
        <v>50</v>
      </c>
      <c r="O78" s="108">
        <v>2.4</v>
      </c>
      <c r="P78" s="109">
        <v>886.73610643848053</v>
      </c>
      <c r="Q78" s="109">
        <v>1148.3638935615193</v>
      </c>
      <c r="T78" s="222" t="s">
        <v>311</v>
      </c>
      <c r="U78" s="265" t="s">
        <v>25</v>
      </c>
      <c r="V78" s="265" t="s">
        <v>25</v>
      </c>
      <c r="W78" s="265" t="s">
        <v>25</v>
      </c>
      <c r="AB78" s="110" t="s">
        <v>342</v>
      </c>
      <c r="AC78" s="111"/>
      <c r="AD78" s="111"/>
      <c r="AE78" s="111"/>
      <c r="AK78" s="267" t="str">
        <f t="shared" si="35"/>
        <v>MA</v>
      </c>
      <c r="AL78" s="267">
        <f t="shared" si="35"/>
        <v>71</v>
      </c>
      <c r="AM78" s="268">
        <f t="shared" si="36"/>
        <v>92.73</v>
      </c>
      <c r="AN78" s="115">
        <f t="shared" si="38"/>
        <v>94.131106142857149</v>
      </c>
      <c r="AO78" s="107">
        <f t="shared" si="37"/>
        <v>4.7</v>
      </c>
      <c r="AZ78" s="62"/>
      <c r="BA78" t="str">
        <f t="shared" si="12"/>
        <v>MD</v>
      </c>
      <c r="BB78">
        <f t="shared" si="13"/>
        <v>65</v>
      </c>
      <c r="BC78" s="73">
        <f t="shared" si="14"/>
        <v>2.4</v>
      </c>
      <c r="BD78">
        <f t="shared" si="15"/>
        <v>50</v>
      </c>
      <c r="BE78" s="66">
        <f t="shared" si="16"/>
        <v>899.1</v>
      </c>
      <c r="BJ78" s="66" t="str">
        <f t="shared" si="17"/>
        <v/>
      </c>
      <c r="BK78" s="66">
        <f t="shared" si="18"/>
        <v>905.66607907328125</v>
      </c>
      <c r="BO78" s="66"/>
      <c r="CI78" s="116"/>
      <c r="CJ78" s="116"/>
      <c r="CQ78" s="63"/>
      <c r="CR78">
        <f t="shared" si="21"/>
        <v>50</v>
      </c>
      <c r="CS78">
        <f t="shared" si="23"/>
        <v>50</v>
      </c>
      <c r="CT78" s="73">
        <f t="shared" si="24"/>
        <v>2.4</v>
      </c>
      <c r="CU78" s="66">
        <f t="shared" si="22"/>
        <v>1006.2956434147569</v>
      </c>
      <c r="DG78" s="62"/>
      <c r="DJ78" s="83"/>
      <c r="DK78" s="83"/>
      <c r="DL78" s="83"/>
      <c r="DM78" s="83"/>
      <c r="DO78" s="63"/>
      <c r="DP78" s="162"/>
      <c r="DQ78" s="162"/>
      <c r="DS78" s="162"/>
      <c r="DT78" s="162"/>
      <c r="DU78" s="162"/>
      <c r="DV78" s="62"/>
    </row>
    <row r="79" spans="2:126" ht="15" customHeight="1" x14ac:dyDescent="0.25">
      <c r="B79" s="107" t="s">
        <v>281</v>
      </c>
      <c r="C79" s="107">
        <v>69</v>
      </c>
      <c r="D79" s="107" t="s">
        <v>282</v>
      </c>
      <c r="E79" s="107">
        <v>50</v>
      </c>
      <c r="F79" s="108">
        <v>2.4</v>
      </c>
      <c r="G79" s="107"/>
      <c r="H79" s="109">
        <v>1399</v>
      </c>
      <c r="I79" s="109" t="s">
        <v>283</v>
      </c>
      <c r="K79" s="107" t="s">
        <v>284</v>
      </c>
      <c r="L79" s="107">
        <v>641</v>
      </c>
      <c r="M79" s="107" t="s">
        <v>235</v>
      </c>
      <c r="N79" s="107">
        <v>50</v>
      </c>
      <c r="O79" s="108">
        <v>2.4</v>
      </c>
      <c r="P79" s="109">
        <v>1575</v>
      </c>
      <c r="Q79" s="109">
        <v>2640.81</v>
      </c>
      <c r="T79" s="222" t="s">
        <v>315</v>
      </c>
      <c r="U79" s="265">
        <v>3200</v>
      </c>
      <c r="V79" s="265" t="s">
        <v>25</v>
      </c>
      <c r="W79" s="265" t="s">
        <v>25</v>
      </c>
      <c r="AB79" s="135" t="s">
        <v>404</v>
      </c>
      <c r="AC79" s="136" t="s">
        <v>302</v>
      </c>
      <c r="AD79" s="136" t="s">
        <v>303</v>
      </c>
      <c r="AE79" s="221" t="s">
        <v>304</v>
      </c>
      <c r="AZ79" s="62"/>
      <c r="BA79" t="str">
        <f t="shared" ref="BA79:BA142" si="39">D76</f>
        <v>MD</v>
      </c>
      <c r="BB79">
        <f t="shared" ref="BB79:BB142" si="40">C76</f>
        <v>66</v>
      </c>
      <c r="BC79" s="73">
        <f t="shared" ref="BC79:BC142" si="41">F76</f>
        <v>2.4</v>
      </c>
      <c r="BD79">
        <f t="shared" ref="BD79:BD142" si="42">E76</f>
        <v>50</v>
      </c>
      <c r="BE79" s="66">
        <f t="shared" ref="BE79:BE142" si="43">H76</f>
        <v>833.99</v>
      </c>
      <c r="BJ79" s="66" t="str">
        <f t="shared" ref="BJ79:BJ142" si="44">I76</f>
        <v/>
      </c>
      <c r="BK79" s="66">
        <f t="shared" ref="BK79:BK142" si="45">BE79/VLOOKUP($BA79,$DQ$53:$DT$60,2,FALSE)</f>
        <v>840.0805842357089</v>
      </c>
      <c r="BO79" s="66"/>
      <c r="CI79" s="116"/>
      <c r="CJ79" s="116"/>
      <c r="CQ79" s="63"/>
      <c r="CR79">
        <f t="shared" si="21"/>
        <v>51</v>
      </c>
      <c r="CS79">
        <f t="shared" si="23"/>
        <v>50</v>
      </c>
      <c r="CT79" s="73">
        <f t="shared" si="24"/>
        <v>2.4</v>
      </c>
      <c r="CU79" s="66">
        <f t="shared" si="22"/>
        <v>1006.2956434147569</v>
      </c>
      <c r="DG79" s="62"/>
      <c r="DJ79" s="83"/>
      <c r="DK79" s="83"/>
      <c r="DL79" s="83"/>
      <c r="DM79" s="83"/>
      <c r="DO79" s="63"/>
      <c r="DP79" s="162"/>
      <c r="DQ79" s="162"/>
      <c r="DS79" s="162"/>
      <c r="DT79" s="162"/>
      <c r="DU79" s="162"/>
      <c r="DV79" s="62"/>
    </row>
    <row r="80" spans="2:126" ht="15" customHeight="1" x14ac:dyDescent="0.25">
      <c r="B80" s="107" t="s">
        <v>281</v>
      </c>
      <c r="C80" s="107">
        <v>70</v>
      </c>
      <c r="D80" s="107" t="s">
        <v>282</v>
      </c>
      <c r="E80" s="107">
        <v>50</v>
      </c>
      <c r="F80" s="108">
        <v>2.4</v>
      </c>
      <c r="G80" s="107"/>
      <c r="H80" s="109">
        <v>999.98</v>
      </c>
      <c r="I80" s="109" t="s">
        <v>283</v>
      </c>
      <c r="K80" s="107" t="s">
        <v>284</v>
      </c>
      <c r="L80" s="107">
        <v>642</v>
      </c>
      <c r="M80" s="107" t="s">
        <v>235</v>
      </c>
      <c r="N80" s="107">
        <v>50</v>
      </c>
      <c r="O80" s="108">
        <v>2.4</v>
      </c>
      <c r="P80" s="109">
        <v>1089.3028677196214</v>
      </c>
      <c r="Q80" s="109">
        <v>1410.6971322803786</v>
      </c>
      <c r="T80" s="222" t="s">
        <v>322</v>
      </c>
      <c r="U80" s="265" t="s">
        <v>25</v>
      </c>
      <c r="V80" s="265" t="s">
        <v>25</v>
      </c>
      <c r="W80" s="265" t="s">
        <v>25</v>
      </c>
      <c r="AB80" s="222" t="s">
        <v>307</v>
      </c>
      <c r="AC80" s="223"/>
      <c r="AD80" s="223"/>
      <c r="AE80" s="223"/>
      <c r="AZ80" s="62"/>
      <c r="BA80" t="str">
        <f t="shared" si="39"/>
        <v>MD</v>
      </c>
      <c r="BB80">
        <f t="shared" si="40"/>
        <v>67</v>
      </c>
      <c r="BC80" s="73">
        <f t="shared" si="41"/>
        <v>2.4</v>
      </c>
      <c r="BD80">
        <f t="shared" si="42"/>
        <v>50</v>
      </c>
      <c r="BE80" s="66">
        <f t="shared" si="43"/>
        <v>999.99</v>
      </c>
      <c r="BJ80" s="66" t="str">
        <f t="shared" si="44"/>
        <v/>
      </c>
      <c r="BK80" s="66">
        <f t="shared" si="45"/>
        <v>1007.2928733316545</v>
      </c>
      <c r="BO80" s="66"/>
      <c r="CI80" s="116"/>
      <c r="CJ80" s="116"/>
      <c r="CQ80" s="63"/>
      <c r="CR80">
        <f t="shared" si="21"/>
        <v>52</v>
      </c>
      <c r="CS80">
        <f t="shared" si="23"/>
        <v>50</v>
      </c>
      <c r="CT80" s="73">
        <f t="shared" si="24"/>
        <v>2.4</v>
      </c>
      <c r="CU80" s="66">
        <f t="shared" si="22"/>
        <v>905.66607907328125</v>
      </c>
      <c r="DG80" s="62"/>
      <c r="DJ80" s="83"/>
      <c r="DK80" s="83"/>
      <c r="DL80" s="83"/>
      <c r="DM80" s="83"/>
      <c r="DO80" s="63"/>
      <c r="DP80" s="162"/>
      <c r="DQ80" s="162"/>
      <c r="DS80" s="162"/>
      <c r="DT80" s="162"/>
      <c r="DU80" s="162"/>
      <c r="DV80" s="62"/>
    </row>
    <row r="81" spans="2:126" ht="15" customHeight="1" x14ac:dyDescent="0.3">
      <c r="B81" s="107" t="s">
        <v>281</v>
      </c>
      <c r="C81" s="107">
        <v>71</v>
      </c>
      <c r="D81" s="107" t="s">
        <v>282</v>
      </c>
      <c r="E81" s="107">
        <v>50</v>
      </c>
      <c r="F81" s="108">
        <v>2.4</v>
      </c>
      <c r="G81" s="107"/>
      <c r="H81" s="109">
        <v>999</v>
      </c>
      <c r="I81" s="109" t="s">
        <v>283</v>
      </c>
      <c r="K81" s="107" t="s">
        <v>284</v>
      </c>
      <c r="L81" s="107">
        <v>644</v>
      </c>
      <c r="M81" s="107" t="s">
        <v>235</v>
      </c>
      <c r="N81" s="107">
        <v>50</v>
      </c>
      <c r="O81" s="108">
        <v>2.4</v>
      </c>
      <c r="P81" s="109">
        <v>1058.5758124269862</v>
      </c>
      <c r="Q81" s="109">
        <v>1370.9041875730136</v>
      </c>
      <c r="T81" s="222" t="s">
        <v>322</v>
      </c>
      <c r="U81" s="265" t="s">
        <v>25</v>
      </c>
      <c r="V81" s="265" t="s">
        <v>25</v>
      </c>
      <c r="W81" s="265" t="s">
        <v>25</v>
      </c>
      <c r="AB81" s="222" t="s">
        <v>311</v>
      </c>
      <c r="AC81" s="223"/>
      <c r="AD81" s="223"/>
      <c r="AE81" s="223">
        <v>8</v>
      </c>
      <c r="AK81" s="276" t="s">
        <v>442</v>
      </c>
      <c r="AZ81" s="62"/>
      <c r="BA81" t="str">
        <f t="shared" si="39"/>
        <v>MD</v>
      </c>
      <c r="BB81">
        <f t="shared" si="40"/>
        <v>68</v>
      </c>
      <c r="BC81" s="73">
        <f t="shared" si="41"/>
        <v>2.4</v>
      </c>
      <c r="BD81">
        <f t="shared" si="42"/>
        <v>50</v>
      </c>
      <c r="BE81" s="66">
        <f t="shared" si="43"/>
        <v>949.99</v>
      </c>
      <c r="BJ81" s="66" t="str">
        <f t="shared" si="44"/>
        <v/>
      </c>
      <c r="BK81" s="66">
        <f t="shared" si="45"/>
        <v>956.92772601359854</v>
      </c>
      <c r="BO81" s="66"/>
      <c r="CI81" s="116"/>
      <c r="CJ81" s="116"/>
      <c r="CQ81" s="63"/>
      <c r="CR81">
        <f t="shared" si="21"/>
        <v>53</v>
      </c>
      <c r="CS81">
        <f t="shared" si="23"/>
        <v>50</v>
      </c>
      <c r="CT81" s="73">
        <f t="shared" si="24"/>
        <v>2.4</v>
      </c>
      <c r="CU81" s="66">
        <f t="shared" si="22"/>
        <v>905.66607907328125</v>
      </c>
      <c r="DG81" s="62"/>
      <c r="DJ81" s="83"/>
      <c r="DK81" s="83"/>
      <c r="DL81" s="83"/>
      <c r="DM81" s="83"/>
      <c r="DO81" s="63"/>
      <c r="DP81" s="162"/>
      <c r="DQ81" s="162"/>
      <c r="DS81" s="162"/>
      <c r="DT81" s="162"/>
      <c r="DU81" s="162"/>
      <c r="DV81" s="62"/>
    </row>
    <row r="82" spans="2:126" ht="15" customHeight="1" x14ac:dyDescent="0.3">
      <c r="B82" s="107" t="s">
        <v>281</v>
      </c>
      <c r="C82" s="107">
        <v>72</v>
      </c>
      <c r="D82" s="107" t="s">
        <v>282</v>
      </c>
      <c r="E82" s="107">
        <v>50</v>
      </c>
      <c r="F82" s="108">
        <v>2.4</v>
      </c>
      <c r="G82" s="107"/>
      <c r="H82" s="109">
        <v>999.99</v>
      </c>
      <c r="I82" s="109" t="s">
        <v>283</v>
      </c>
      <c r="K82" s="107" t="s">
        <v>284</v>
      </c>
      <c r="L82" s="107">
        <v>645</v>
      </c>
      <c r="M82" s="107" t="s">
        <v>235</v>
      </c>
      <c r="N82" s="107">
        <v>50</v>
      </c>
      <c r="O82" s="108">
        <v>2.4</v>
      </c>
      <c r="P82" s="109">
        <v>1564.2389180453763</v>
      </c>
      <c r="Q82" s="109">
        <v>2025.7610819546235</v>
      </c>
      <c r="AB82" s="222" t="s">
        <v>316</v>
      </c>
      <c r="AC82" s="223">
        <v>8</v>
      </c>
      <c r="AD82" s="223"/>
      <c r="AE82" s="223"/>
      <c r="AK82" s="277" t="s">
        <v>443</v>
      </c>
      <c r="AL82" s="278"/>
      <c r="AM82" s="6"/>
      <c r="AN82" s="6"/>
      <c r="AO82" s="6"/>
      <c r="AP82" s="6"/>
      <c r="AQ82" s="6"/>
      <c r="AR82" s="279"/>
      <c r="AS82" s="280"/>
      <c r="AT82" s="6"/>
      <c r="AU82" s="6"/>
      <c r="AV82" s="280"/>
      <c r="AW82" s="6"/>
      <c r="AX82" s="6"/>
      <c r="AY82" s="83"/>
      <c r="AZ82" s="62"/>
      <c r="BA82" t="str">
        <f t="shared" si="39"/>
        <v>MD</v>
      </c>
      <c r="BB82">
        <f t="shared" si="40"/>
        <v>69</v>
      </c>
      <c r="BC82" s="73">
        <f t="shared" si="41"/>
        <v>2.4</v>
      </c>
      <c r="BD82">
        <f t="shared" si="42"/>
        <v>50</v>
      </c>
      <c r="BE82" s="66">
        <f t="shared" si="43"/>
        <v>1399</v>
      </c>
      <c r="BJ82" s="66" t="str">
        <f t="shared" si="44"/>
        <v/>
      </c>
      <c r="BK82" s="66">
        <f t="shared" si="45"/>
        <v>1409.2168219592043</v>
      </c>
      <c r="BO82" s="66"/>
      <c r="CI82" s="116"/>
      <c r="CJ82" s="116"/>
      <c r="CQ82" s="63"/>
      <c r="CR82">
        <f t="shared" si="21"/>
        <v>54</v>
      </c>
      <c r="CS82">
        <f t="shared" si="23"/>
        <v>50</v>
      </c>
      <c r="CT82" s="73">
        <f t="shared" si="24"/>
        <v>2.4</v>
      </c>
      <c r="CU82" s="66">
        <f t="shared" si="22"/>
        <v>951.89121128179295</v>
      </c>
      <c r="DG82" s="62"/>
      <c r="DJ82" s="83"/>
      <c r="DK82" s="83"/>
      <c r="DL82" s="83"/>
      <c r="DM82" s="83"/>
      <c r="DO82" s="63"/>
      <c r="DP82" s="162"/>
      <c r="DQ82" s="162"/>
      <c r="DR82" s="162"/>
      <c r="DS82" s="162"/>
      <c r="DT82" s="162"/>
      <c r="DU82" s="162"/>
      <c r="DV82" s="62"/>
    </row>
    <row r="83" spans="2:126" x14ac:dyDescent="0.25">
      <c r="B83" s="107" t="s">
        <v>281</v>
      </c>
      <c r="C83" s="107">
        <v>73</v>
      </c>
      <c r="D83" s="107" t="s">
        <v>282</v>
      </c>
      <c r="E83" s="107">
        <v>50</v>
      </c>
      <c r="F83" s="108">
        <v>2.4</v>
      </c>
      <c r="G83" s="107"/>
      <c r="H83" s="109">
        <v>999</v>
      </c>
      <c r="I83" s="109" t="s">
        <v>283</v>
      </c>
      <c r="K83" s="107" t="s">
        <v>284</v>
      </c>
      <c r="L83" s="107">
        <v>647</v>
      </c>
      <c r="M83" s="107" t="s">
        <v>235</v>
      </c>
      <c r="N83" s="107">
        <v>50</v>
      </c>
      <c r="O83" s="108">
        <v>2.4</v>
      </c>
      <c r="P83" s="109">
        <v>1200</v>
      </c>
      <c r="Q83" s="109">
        <v>2700</v>
      </c>
      <c r="T83" s="252"/>
      <c r="U83" s="253"/>
      <c r="V83" s="254"/>
      <c r="W83" s="254"/>
      <c r="X83" s="83"/>
      <c r="AB83" s="222" t="s">
        <v>322</v>
      </c>
      <c r="AC83" s="223"/>
      <c r="AD83" s="223"/>
      <c r="AE83" s="223"/>
      <c r="AZ83" s="62"/>
      <c r="BA83" t="str">
        <f t="shared" si="39"/>
        <v>MD</v>
      </c>
      <c r="BB83">
        <f t="shared" si="40"/>
        <v>70</v>
      </c>
      <c r="BC83" s="73">
        <f t="shared" si="41"/>
        <v>2.4</v>
      </c>
      <c r="BD83">
        <f t="shared" si="42"/>
        <v>50</v>
      </c>
      <c r="BE83" s="66">
        <f t="shared" si="43"/>
        <v>999.98</v>
      </c>
      <c r="BJ83" s="66" t="str">
        <f t="shared" si="44"/>
        <v/>
      </c>
      <c r="BK83" s="66">
        <f t="shared" si="45"/>
        <v>1007.2828003021909</v>
      </c>
      <c r="BO83" s="66"/>
      <c r="CI83" s="116"/>
      <c r="CJ83" s="116"/>
      <c r="CQ83" s="63"/>
      <c r="CR83">
        <f t="shared" si="21"/>
        <v>55</v>
      </c>
      <c r="CS83">
        <f t="shared" si="23"/>
        <v>50</v>
      </c>
      <c r="CT83" s="73">
        <f t="shared" si="24"/>
        <v>2.4</v>
      </c>
      <c r="CU83" s="66">
        <f t="shared" si="22"/>
        <v>955.98086124401902</v>
      </c>
      <c r="DG83" s="62"/>
      <c r="DJ83" s="83"/>
      <c r="DK83" s="83"/>
      <c r="DL83" s="83"/>
      <c r="DM83" s="83"/>
      <c r="DO83" s="63"/>
      <c r="DP83" s="162"/>
      <c r="DQ83" s="162"/>
      <c r="DR83" s="162"/>
      <c r="DS83" s="162"/>
      <c r="DT83" s="162"/>
      <c r="DU83" s="162"/>
      <c r="DV83" s="62"/>
    </row>
    <row r="84" spans="2:126" x14ac:dyDescent="0.25">
      <c r="B84" s="107" t="s">
        <v>281</v>
      </c>
      <c r="C84" s="107">
        <v>74</v>
      </c>
      <c r="D84" s="107" t="s">
        <v>282</v>
      </c>
      <c r="E84" s="107">
        <v>50</v>
      </c>
      <c r="F84" s="108">
        <v>2.4</v>
      </c>
      <c r="G84" s="107"/>
      <c r="H84" s="109">
        <v>1199.99</v>
      </c>
      <c r="I84" s="109" t="s">
        <v>283</v>
      </c>
      <c r="K84" s="107" t="s">
        <v>284</v>
      </c>
      <c r="L84" s="107">
        <v>648</v>
      </c>
      <c r="M84" s="107" t="s">
        <v>235</v>
      </c>
      <c r="N84" s="107">
        <v>50</v>
      </c>
      <c r="O84" s="108">
        <v>2.4</v>
      </c>
      <c r="P84" s="109">
        <v>1200</v>
      </c>
      <c r="Q84" s="109">
        <v>2700</v>
      </c>
      <c r="AB84" s="222" t="s">
        <v>322</v>
      </c>
      <c r="AC84" s="223"/>
      <c r="AD84" s="223"/>
      <c r="AE84" s="223"/>
      <c r="AK84" s="95" t="s">
        <v>444</v>
      </c>
      <c r="AZ84" s="62"/>
      <c r="BA84" t="str">
        <f t="shared" si="39"/>
        <v>MD</v>
      </c>
      <c r="BB84">
        <f t="shared" si="40"/>
        <v>71</v>
      </c>
      <c r="BC84" s="73">
        <f t="shared" si="41"/>
        <v>2.4</v>
      </c>
      <c r="BD84">
        <f t="shared" si="42"/>
        <v>50</v>
      </c>
      <c r="BE84" s="66">
        <f t="shared" si="43"/>
        <v>999</v>
      </c>
      <c r="BJ84" s="66" t="str">
        <f t="shared" si="44"/>
        <v/>
      </c>
      <c r="BK84" s="66">
        <f t="shared" si="45"/>
        <v>1006.2956434147569</v>
      </c>
      <c r="BO84" s="66"/>
      <c r="CI84" s="116"/>
      <c r="CJ84" s="116"/>
      <c r="CQ84" s="63"/>
      <c r="CR84">
        <f t="shared" si="21"/>
        <v>56</v>
      </c>
      <c r="CS84">
        <f t="shared" si="23"/>
        <v>50</v>
      </c>
      <c r="CT84" s="73">
        <f t="shared" si="24"/>
        <v>2.4</v>
      </c>
      <c r="CU84" s="66">
        <f t="shared" si="22"/>
        <v>955.98086124401902</v>
      </c>
      <c r="DG84" s="62"/>
      <c r="DJ84" s="83"/>
      <c r="DK84" s="83"/>
      <c r="DL84" s="83"/>
      <c r="DM84" s="83"/>
      <c r="DO84" s="63"/>
      <c r="DP84" s="162"/>
      <c r="DQ84" s="162"/>
      <c r="DR84" s="162"/>
      <c r="DS84" s="162"/>
      <c r="DT84" s="162"/>
      <c r="DU84" s="162"/>
      <c r="DV84" s="62"/>
    </row>
    <row r="85" spans="2:126" ht="15" customHeight="1" x14ac:dyDescent="0.25">
      <c r="B85" s="107" t="s">
        <v>281</v>
      </c>
      <c r="C85" s="107">
        <v>75</v>
      </c>
      <c r="D85" s="107" t="s">
        <v>282</v>
      </c>
      <c r="E85" s="107">
        <v>50</v>
      </c>
      <c r="F85" s="108">
        <v>2.4</v>
      </c>
      <c r="G85" s="107"/>
      <c r="H85" s="109">
        <v>999</v>
      </c>
      <c r="I85" s="109" t="s">
        <v>283</v>
      </c>
      <c r="K85" s="107" t="s">
        <v>284</v>
      </c>
      <c r="L85" s="107">
        <v>649</v>
      </c>
      <c r="M85" s="107" t="s">
        <v>235</v>
      </c>
      <c r="N85" s="107">
        <v>50</v>
      </c>
      <c r="O85" s="108">
        <v>2.4</v>
      </c>
      <c r="P85" s="109">
        <v>1300</v>
      </c>
      <c r="Q85" s="109">
        <v>1683.5595740270521</v>
      </c>
      <c r="AK85" s="127" t="s">
        <v>230</v>
      </c>
      <c r="AL85" s="127" t="s">
        <v>236</v>
      </c>
      <c r="AM85" s="127" t="s">
        <v>445</v>
      </c>
      <c r="AN85" s="127" t="s">
        <v>446</v>
      </c>
      <c r="AO85" s="127" t="s">
        <v>447</v>
      </c>
      <c r="AP85" s="127" t="s">
        <v>31</v>
      </c>
      <c r="AQ85" s="99" t="s">
        <v>324</v>
      </c>
      <c r="AR85" s="281" t="s">
        <v>448</v>
      </c>
      <c r="AS85" s="127" t="s">
        <v>237</v>
      </c>
      <c r="AT85" s="127" t="s">
        <v>449</v>
      </c>
      <c r="AU85" s="127" t="s">
        <v>450</v>
      </c>
      <c r="AV85" s="99" t="s">
        <v>451</v>
      </c>
      <c r="AW85" s="99" t="s">
        <v>452</v>
      </c>
      <c r="AX85" s="99" t="s">
        <v>453</v>
      </c>
      <c r="AY85" s="99" t="s">
        <v>265</v>
      </c>
      <c r="AZ85" s="62"/>
      <c r="BA85" t="str">
        <f t="shared" si="39"/>
        <v>MD</v>
      </c>
      <c r="BB85">
        <f t="shared" si="40"/>
        <v>72</v>
      </c>
      <c r="BC85" s="73">
        <f t="shared" si="41"/>
        <v>2.4</v>
      </c>
      <c r="BD85">
        <f t="shared" si="42"/>
        <v>50</v>
      </c>
      <c r="BE85" s="66">
        <f t="shared" si="43"/>
        <v>999.99</v>
      </c>
      <c r="BJ85" s="66" t="str">
        <f t="shared" si="44"/>
        <v/>
      </c>
      <c r="BK85" s="66">
        <f t="shared" si="45"/>
        <v>1007.2928733316545</v>
      </c>
      <c r="BO85" s="66"/>
      <c r="CI85" s="116"/>
      <c r="CJ85" s="116"/>
      <c r="CQ85" s="63"/>
      <c r="CR85">
        <f t="shared" si="21"/>
        <v>57</v>
      </c>
      <c r="CS85">
        <f t="shared" si="23"/>
        <v>50</v>
      </c>
      <c r="CT85" s="73">
        <f t="shared" si="24"/>
        <v>2.4</v>
      </c>
      <c r="CU85" s="66">
        <f t="shared" si="22"/>
        <v>998.76101737597583</v>
      </c>
      <c r="DG85" s="62"/>
      <c r="DJ85" s="83"/>
      <c r="DK85" s="83"/>
      <c r="DL85" s="83"/>
      <c r="DM85" s="83"/>
      <c r="DO85" s="63"/>
      <c r="DP85" s="162"/>
      <c r="DQ85" s="162"/>
      <c r="DR85" s="162"/>
      <c r="DS85" s="162"/>
      <c r="DT85" s="162"/>
      <c r="DU85" s="162"/>
      <c r="DV85" s="62"/>
    </row>
    <row r="86" spans="2:126" ht="15" customHeight="1" x14ac:dyDescent="0.25">
      <c r="B86" s="107" t="s">
        <v>281</v>
      </c>
      <c r="C86" s="107">
        <v>76</v>
      </c>
      <c r="D86" s="107" t="s">
        <v>282</v>
      </c>
      <c r="E86" s="107">
        <v>50</v>
      </c>
      <c r="F86" s="108">
        <v>2.4</v>
      </c>
      <c r="G86" s="107"/>
      <c r="H86" s="109">
        <v>784.74</v>
      </c>
      <c r="I86" s="109" t="s">
        <v>283</v>
      </c>
      <c r="K86" s="107" t="s">
        <v>284</v>
      </c>
      <c r="L86" s="107">
        <v>650</v>
      </c>
      <c r="M86" s="107" t="s">
        <v>235</v>
      </c>
      <c r="N86" s="107">
        <v>50</v>
      </c>
      <c r="O86" s="108">
        <v>2.4</v>
      </c>
      <c r="P86" s="109">
        <v>849.65623682130467</v>
      </c>
      <c r="Q86" s="109">
        <v>1100.3437631786953</v>
      </c>
      <c r="AB86" s="110" t="s">
        <v>415</v>
      </c>
      <c r="AC86" s="111"/>
      <c r="AD86" s="111"/>
      <c r="AE86" s="111"/>
      <c r="AK86" s="189" t="s">
        <v>286</v>
      </c>
      <c r="AL86" s="189">
        <v>41</v>
      </c>
      <c r="AM86" s="282">
        <v>7</v>
      </c>
      <c r="AN86" s="283" t="s">
        <v>454</v>
      </c>
      <c r="AO86" s="283" t="s">
        <v>455</v>
      </c>
      <c r="AP86" s="283">
        <v>40</v>
      </c>
      <c r="AQ86" s="283">
        <v>63</v>
      </c>
      <c r="AR86" s="190">
        <v>1754.57</v>
      </c>
      <c r="AS86" s="190">
        <v>61.926000000000002</v>
      </c>
      <c r="AT86" s="283"/>
      <c r="AU86" s="283">
        <v>8</v>
      </c>
      <c r="AV86" s="284">
        <f>AR86+(AS86*AU86)</f>
        <v>2249.9780000000001</v>
      </c>
      <c r="AW86" s="192" t="s">
        <v>456</v>
      </c>
      <c r="AX86" s="192" t="s">
        <v>457</v>
      </c>
      <c r="AY86" s="283"/>
      <c r="AZ86" s="62"/>
      <c r="BA86" t="str">
        <f t="shared" si="39"/>
        <v>MD</v>
      </c>
      <c r="BB86">
        <f t="shared" si="40"/>
        <v>73</v>
      </c>
      <c r="BC86" s="73">
        <f t="shared" si="41"/>
        <v>2.4</v>
      </c>
      <c r="BD86">
        <f t="shared" si="42"/>
        <v>50</v>
      </c>
      <c r="BE86" s="66">
        <f t="shared" si="43"/>
        <v>999</v>
      </c>
      <c r="BJ86" s="66" t="str">
        <f t="shared" si="44"/>
        <v/>
      </c>
      <c r="BK86" s="66">
        <f t="shared" si="45"/>
        <v>1006.2956434147569</v>
      </c>
      <c r="BO86" s="66"/>
      <c r="CI86" s="116"/>
      <c r="CJ86" s="116"/>
      <c r="CQ86" s="63"/>
      <c r="CR86">
        <f t="shared" si="21"/>
        <v>58</v>
      </c>
      <c r="CS86">
        <f t="shared" si="23"/>
        <v>50</v>
      </c>
      <c r="CT86" s="73">
        <f t="shared" si="24"/>
        <v>2.4</v>
      </c>
      <c r="CU86" s="66">
        <f t="shared" si="22"/>
        <v>1006.2956434147569</v>
      </c>
      <c r="DG86" s="62"/>
      <c r="DJ86" s="83"/>
      <c r="DK86" s="83"/>
      <c r="DL86" s="83"/>
      <c r="DM86" s="83"/>
      <c r="DO86" s="63"/>
      <c r="DP86" s="162"/>
      <c r="DQ86" s="162"/>
      <c r="DR86" s="162"/>
      <c r="DS86" s="162"/>
      <c r="DT86" s="162"/>
      <c r="DU86" s="162"/>
      <c r="DV86" s="62"/>
    </row>
    <row r="87" spans="2:126" ht="15" customHeight="1" x14ac:dyDescent="0.25">
      <c r="B87" s="107" t="s">
        <v>281</v>
      </c>
      <c r="C87" s="107">
        <v>77</v>
      </c>
      <c r="D87" s="107" t="s">
        <v>282</v>
      </c>
      <c r="E87" s="107">
        <v>50</v>
      </c>
      <c r="F87" s="108">
        <v>2.4</v>
      </c>
      <c r="G87" s="107"/>
      <c r="H87" s="109">
        <v>849.15</v>
      </c>
      <c r="I87" s="109" t="s">
        <v>283</v>
      </c>
      <c r="K87" s="107" t="s">
        <v>284</v>
      </c>
      <c r="L87" s="107">
        <v>652</v>
      </c>
      <c r="M87" s="107" t="s">
        <v>235</v>
      </c>
      <c r="N87" s="107">
        <v>50</v>
      </c>
      <c r="O87" s="108">
        <v>2.4</v>
      </c>
      <c r="P87" s="109">
        <v>1115.4417793334212</v>
      </c>
      <c r="Q87" s="109">
        <v>1444.5482206665783</v>
      </c>
      <c r="AB87" s="135" t="s">
        <v>404</v>
      </c>
      <c r="AC87" s="136" t="s">
        <v>302</v>
      </c>
      <c r="AD87" s="136" t="s">
        <v>303</v>
      </c>
      <c r="AE87" s="221" t="s">
        <v>304</v>
      </c>
      <c r="AK87" s="112" t="s">
        <v>286</v>
      </c>
      <c r="AL87" s="113">
        <v>42</v>
      </c>
      <c r="AM87" s="285">
        <v>15</v>
      </c>
      <c r="AN87" s="158" t="s">
        <v>458</v>
      </c>
      <c r="AO87" s="158" t="s">
        <v>459</v>
      </c>
      <c r="AP87" s="285">
        <v>40</v>
      </c>
      <c r="AQ87" s="158">
        <v>62</v>
      </c>
      <c r="AR87" s="114">
        <v>516.04999999999995</v>
      </c>
      <c r="AS87" s="114">
        <v>82.567999999999998</v>
      </c>
      <c r="AT87" s="158"/>
      <c r="AU87" s="158">
        <v>8</v>
      </c>
      <c r="AV87" s="286">
        <f>AR87+(AS87*AU87)</f>
        <v>1176.5940000000001</v>
      </c>
      <c r="AW87" s="107" t="s">
        <v>456</v>
      </c>
      <c r="AX87" s="267" t="s">
        <v>457</v>
      </c>
      <c r="AY87" s="158"/>
      <c r="AZ87" s="62"/>
      <c r="BA87" t="str">
        <f t="shared" si="39"/>
        <v>MD</v>
      </c>
      <c r="BB87">
        <f t="shared" si="40"/>
        <v>74</v>
      </c>
      <c r="BC87" s="73">
        <f t="shared" si="41"/>
        <v>2.4</v>
      </c>
      <c r="BD87">
        <f t="shared" si="42"/>
        <v>50</v>
      </c>
      <c r="BE87" s="66">
        <f t="shared" si="43"/>
        <v>1199.99</v>
      </c>
      <c r="BJ87" s="66" t="str">
        <f t="shared" si="44"/>
        <v/>
      </c>
      <c r="BK87" s="66">
        <f t="shared" si="45"/>
        <v>1208.753462603878</v>
      </c>
      <c r="BO87" s="66"/>
      <c r="CI87" s="116"/>
      <c r="CJ87" s="116"/>
      <c r="CQ87" s="63"/>
      <c r="CR87">
        <f t="shared" si="21"/>
        <v>59</v>
      </c>
      <c r="CS87">
        <f t="shared" si="23"/>
        <v>50</v>
      </c>
      <c r="CT87" s="73">
        <f t="shared" si="24"/>
        <v>2.4</v>
      </c>
      <c r="CU87" s="66">
        <f t="shared" si="22"/>
        <v>1268.2951397632837</v>
      </c>
      <c r="DG87" s="62"/>
      <c r="DJ87" s="83"/>
      <c r="DK87" s="83"/>
      <c r="DL87" s="83"/>
      <c r="DM87" s="83"/>
      <c r="DO87" s="63"/>
      <c r="DP87" s="162"/>
      <c r="DQ87" s="162"/>
      <c r="DR87" s="162"/>
      <c r="DS87" s="162"/>
      <c r="DT87" s="162"/>
      <c r="DU87" s="162"/>
      <c r="DV87" s="62"/>
    </row>
    <row r="88" spans="2:126" ht="15" customHeight="1" x14ac:dyDescent="0.25">
      <c r="B88" s="107" t="s">
        <v>281</v>
      </c>
      <c r="C88" s="107">
        <v>78</v>
      </c>
      <c r="D88" s="107" t="s">
        <v>282</v>
      </c>
      <c r="E88" s="107">
        <v>50</v>
      </c>
      <c r="F88" s="108">
        <v>2.4</v>
      </c>
      <c r="G88" s="107"/>
      <c r="H88" s="109">
        <v>999.99</v>
      </c>
      <c r="I88" s="109" t="s">
        <v>283</v>
      </c>
      <c r="K88" s="107" t="s">
        <v>284</v>
      </c>
      <c r="L88" s="107">
        <v>654</v>
      </c>
      <c r="M88" s="107" t="s">
        <v>235</v>
      </c>
      <c r="N88" s="107">
        <v>50</v>
      </c>
      <c r="O88" s="108">
        <v>2.4</v>
      </c>
      <c r="P88" s="109">
        <v>1051.32</v>
      </c>
      <c r="Q88" s="109">
        <v>2551.3200000000002</v>
      </c>
      <c r="AB88" s="237" t="s">
        <v>417</v>
      </c>
      <c r="AC88" s="265">
        <v>650</v>
      </c>
      <c r="AD88" s="265">
        <v>0</v>
      </c>
      <c r="AE88" s="265">
        <v>700</v>
      </c>
      <c r="AK88" s="112" t="s">
        <v>286</v>
      </c>
      <c r="AL88" s="113">
        <v>43</v>
      </c>
      <c r="AM88" s="285">
        <v>20</v>
      </c>
      <c r="AN88" s="158" t="s">
        <v>454</v>
      </c>
      <c r="AO88" s="158" t="s">
        <v>459</v>
      </c>
      <c r="AP88" s="285">
        <v>40</v>
      </c>
      <c r="AQ88" s="158">
        <v>62</v>
      </c>
      <c r="AR88" s="114">
        <v>877.28499999999997</v>
      </c>
      <c r="AS88" s="114">
        <v>74.827250000000006</v>
      </c>
      <c r="AT88" s="158"/>
      <c r="AU88" s="158">
        <v>8</v>
      </c>
      <c r="AV88" s="286">
        <f>AR88+(AS88*AU88)</f>
        <v>1475.903</v>
      </c>
      <c r="AW88" s="107" t="s">
        <v>456</v>
      </c>
      <c r="AX88" s="267" t="s">
        <v>457</v>
      </c>
      <c r="AY88" s="158"/>
      <c r="AZ88" s="62"/>
      <c r="BA88" t="str">
        <f t="shared" si="39"/>
        <v>MD</v>
      </c>
      <c r="BB88">
        <f t="shared" si="40"/>
        <v>75</v>
      </c>
      <c r="BC88" s="73">
        <f t="shared" si="41"/>
        <v>2.4</v>
      </c>
      <c r="BD88">
        <f t="shared" si="42"/>
        <v>50</v>
      </c>
      <c r="BE88" s="66">
        <f t="shared" si="43"/>
        <v>999</v>
      </c>
      <c r="BJ88" s="66" t="str">
        <f t="shared" si="44"/>
        <v/>
      </c>
      <c r="BK88" s="66">
        <f t="shared" si="45"/>
        <v>1006.2956434147569</v>
      </c>
      <c r="BO88" s="66"/>
      <c r="CI88" s="116"/>
      <c r="CJ88" s="116"/>
      <c r="CQ88" s="63"/>
      <c r="CR88">
        <f t="shared" si="21"/>
        <v>60</v>
      </c>
      <c r="CS88">
        <f t="shared" si="23"/>
        <v>50</v>
      </c>
      <c r="CT88" s="73">
        <f t="shared" si="24"/>
        <v>2.4</v>
      </c>
      <c r="CU88" s="66">
        <f t="shared" si="22"/>
        <v>905.66607907328125</v>
      </c>
      <c r="DG88" s="62"/>
      <c r="DJ88" s="83"/>
      <c r="DK88" s="83"/>
      <c r="DL88" s="83"/>
      <c r="DM88" s="83"/>
      <c r="DO88" s="63"/>
      <c r="DP88" s="61"/>
      <c r="DQ88" s="61"/>
      <c r="DR88" s="61"/>
      <c r="DS88" s="61"/>
      <c r="DT88" s="61"/>
      <c r="DU88" s="61"/>
      <c r="DV88" s="62"/>
    </row>
    <row r="89" spans="2:126" ht="15" customHeight="1" x14ac:dyDescent="0.25">
      <c r="B89" s="107" t="s">
        <v>281</v>
      </c>
      <c r="C89" s="107">
        <v>79</v>
      </c>
      <c r="D89" s="107" t="s">
        <v>282</v>
      </c>
      <c r="E89" s="107">
        <v>50</v>
      </c>
      <c r="F89" s="108">
        <v>2.4</v>
      </c>
      <c r="G89" s="107"/>
      <c r="H89" s="109">
        <v>853.2</v>
      </c>
      <c r="I89" s="109" t="s">
        <v>283</v>
      </c>
      <c r="K89" s="107" t="s">
        <v>284</v>
      </c>
      <c r="L89" s="107">
        <v>655</v>
      </c>
      <c r="M89" s="107" t="s">
        <v>235</v>
      </c>
      <c r="N89" s="107">
        <v>50</v>
      </c>
      <c r="O89" s="108">
        <v>2.4</v>
      </c>
      <c r="P89" s="109">
        <v>979.93685980057137</v>
      </c>
      <c r="Q89" s="109">
        <v>1269.0631401994285</v>
      </c>
      <c r="AK89" s="164" t="s">
        <v>323</v>
      </c>
      <c r="AL89" s="113">
        <v>44</v>
      </c>
      <c r="AM89" s="285">
        <v>3</v>
      </c>
      <c r="AN89" s="107" t="s">
        <v>454</v>
      </c>
      <c r="AO89" s="107" t="s">
        <v>460</v>
      </c>
      <c r="AP89" s="285">
        <v>40</v>
      </c>
      <c r="AQ89" s="107">
        <v>59</v>
      </c>
      <c r="AR89" s="114">
        <v>722.47</v>
      </c>
      <c r="AS89" s="114">
        <v>82.567999999999998</v>
      </c>
      <c r="AT89" s="107"/>
      <c r="AU89" s="107">
        <v>1</v>
      </c>
      <c r="AV89" s="286">
        <f>AR89+(AS89*AU89)</f>
        <v>805.03800000000001</v>
      </c>
      <c r="AW89" s="107" t="s">
        <v>456</v>
      </c>
      <c r="AX89" s="267" t="s">
        <v>457</v>
      </c>
      <c r="AY89" s="107"/>
      <c r="AZ89" s="62"/>
      <c r="BA89" t="str">
        <f t="shared" si="39"/>
        <v>MD</v>
      </c>
      <c r="BB89">
        <f t="shared" si="40"/>
        <v>76</v>
      </c>
      <c r="BC89" s="73">
        <f t="shared" si="41"/>
        <v>2.4</v>
      </c>
      <c r="BD89">
        <f t="shared" si="42"/>
        <v>50</v>
      </c>
      <c r="BE89" s="66">
        <f t="shared" si="43"/>
        <v>784.74</v>
      </c>
      <c r="BJ89" s="66" t="str">
        <f t="shared" si="44"/>
        <v/>
      </c>
      <c r="BK89" s="66">
        <f t="shared" si="45"/>
        <v>790.47091412742384</v>
      </c>
      <c r="BO89" s="66"/>
      <c r="CI89" s="116"/>
      <c r="CJ89" s="116"/>
      <c r="CQ89" s="63"/>
      <c r="CR89">
        <f t="shared" si="21"/>
        <v>61</v>
      </c>
      <c r="CS89">
        <f t="shared" si="23"/>
        <v>50</v>
      </c>
      <c r="CT89" s="73">
        <f t="shared" si="24"/>
        <v>2.4</v>
      </c>
      <c r="CU89" s="66">
        <f t="shared" si="22"/>
        <v>1147.3684210526314</v>
      </c>
      <c r="DG89" s="62"/>
      <c r="DJ89" s="83"/>
      <c r="DK89" s="83"/>
      <c r="DL89" s="83"/>
      <c r="DM89" s="83"/>
      <c r="DO89" s="63"/>
      <c r="DP89" s="61"/>
      <c r="DQ89" s="61"/>
      <c r="DR89" s="61"/>
      <c r="DS89" s="61"/>
      <c r="DT89" s="61"/>
      <c r="DU89" s="61"/>
      <c r="DV89" s="62"/>
    </row>
    <row r="90" spans="2:126" ht="15" customHeight="1" x14ac:dyDescent="0.25">
      <c r="B90" s="107" t="s">
        <v>281</v>
      </c>
      <c r="C90" s="107">
        <v>80</v>
      </c>
      <c r="D90" s="107" t="s">
        <v>282</v>
      </c>
      <c r="E90" s="107">
        <v>50</v>
      </c>
      <c r="F90" s="108">
        <v>2.4</v>
      </c>
      <c r="G90" s="107"/>
      <c r="H90" s="109">
        <v>899.1</v>
      </c>
      <c r="I90" s="109" t="s">
        <v>283</v>
      </c>
      <c r="K90" s="107" t="s">
        <v>284</v>
      </c>
      <c r="L90" s="107">
        <v>656</v>
      </c>
      <c r="M90" s="107" t="s">
        <v>235</v>
      </c>
      <c r="N90" s="107">
        <v>50</v>
      </c>
      <c r="O90" s="108">
        <v>2.4</v>
      </c>
      <c r="P90" s="109">
        <v>1061.44</v>
      </c>
      <c r="Q90" s="109">
        <v>1321.44</v>
      </c>
      <c r="AB90" s="252" t="s">
        <v>461</v>
      </c>
      <c r="AK90" s="164" t="s">
        <v>323</v>
      </c>
      <c r="AL90" s="113">
        <v>45</v>
      </c>
      <c r="AM90" s="285">
        <v>4</v>
      </c>
      <c r="AN90" s="107" t="s">
        <v>462</v>
      </c>
      <c r="AO90" s="107" t="s">
        <v>459</v>
      </c>
      <c r="AP90" s="285">
        <v>40</v>
      </c>
      <c r="AQ90" s="267">
        <v>59</v>
      </c>
      <c r="AR90" s="114">
        <v>722.47</v>
      </c>
      <c r="AS90" s="114">
        <v>67.086500000000001</v>
      </c>
      <c r="AT90" s="107"/>
      <c r="AU90" s="107">
        <v>4</v>
      </c>
      <c r="AV90" s="286">
        <f>AR90+(AS90*AU90)</f>
        <v>990.81600000000003</v>
      </c>
      <c r="AW90" s="107" t="s">
        <v>456</v>
      </c>
      <c r="AX90" s="267" t="s">
        <v>457</v>
      </c>
      <c r="AY90" s="107"/>
      <c r="AZ90" s="62"/>
      <c r="BA90" t="str">
        <f t="shared" si="39"/>
        <v>MD</v>
      </c>
      <c r="BB90">
        <f t="shared" si="40"/>
        <v>77</v>
      </c>
      <c r="BC90" s="73">
        <f t="shared" si="41"/>
        <v>2.4</v>
      </c>
      <c r="BD90">
        <f t="shared" si="42"/>
        <v>50</v>
      </c>
      <c r="BE90" s="66">
        <f t="shared" si="43"/>
        <v>849.15</v>
      </c>
      <c r="BJ90" s="66" t="str">
        <f t="shared" si="44"/>
        <v/>
      </c>
      <c r="BK90" s="66">
        <f t="shared" si="45"/>
        <v>855.35129690254337</v>
      </c>
      <c r="BO90" s="66"/>
      <c r="CI90" s="116"/>
      <c r="CJ90" s="116"/>
      <c r="CQ90" s="63"/>
      <c r="CR90">
        <f t="shared" si="21"/>
        <v>62</v>
      </c>
      <c r="CS90">
        <f t="shared" si="23"/>
        <v>50</v>
      </c>
      <c r="CT90" s="73">
        <f t="shared" si="24"/>
        <v>2.4</v>
      </c>
      <c r="CU90" s="66">
        <f t="shared" si="22"/>
        <v>1006.2956434147569</v>
      </c>
      <c r="DG90" s="62"/>
      <c r="DJ90" s="83"/>
      <c r="DK90" s="83"/>
      <c r="DL90" s="83"/>
      <c r="DM90" s="83"/>
      <c r="DO90" s="63"/>
      <c r="DP90" s="61"/>
      <c r="DQ90" s="61"/>
      <c r="DR90" s="61"/>
      <c r="DS90" s="61"/>
      <c r="DT90" s="61"/>
      <c r="DU90" s="61"/>
      <c r="DV90" s="62"/>
    </row>
    <row r="91" spans="2:126" x14ac:dyDescent="0.25">
      <c r="B91" s="107" t="s">
        <v>281</v>
      </c>
      <c r="C91" s="107">
        <v>81</v>
      </c>
      <c r="D91" s="107" t="s">
        <v>282</v>
      </c>
      <c r="E91" s="107">
        <v>50</v>
      </c>
      <c r="F91" s="108">
        <v>2.4</v>
      </c>
      <c r="G91" s="107"/>
      <c r="H91" s="109">
        <v>899.1</v>
      </c>
      <c r="I91" s="109" t="s">
        <v>283</v>
      </c>
      <c r="K91" s="107" t="s">
        <v>284</v>
      </c>
      <c r="L91" s="107">
        <v>658</v>
      </c>
      <c r="M91" s="107" t="s">
        <v>235</v>
      </c>
      <c r="N91" s="107">
        <v>50</v>
      </c>
      <c r="O91" s="108">
        <v>2.4</v>
      </c>
      <c r="P91" s="109">
        <v>873.86490375350547</v>
      </c>
      <c r="Q91" s="109">
        <v>1131.6950962464944</v>
      </c>
      <c r="AC91" s="561" t="s">
        <v>463</v>
      </c>
      <c r="AD91" s="561"/>
      <c r="AK91" s="188" t="s">
        <v>323</v>
      </c>
      <c r="AL91" s="189">
        <v>46</v>
      </c>
      <c r="AM91" s="282">
        <v>5</v>
      </c>
      <c r="AN91" s="192" t="s">
        <v>454</v>
      </c>
      <c r="AO91" s="192" t="s">
        <v>459</v>
      </c>
      <c r="AP91" s="282">
        <v>40</v>
      </c>
      <c r="AQ91" s="192">
        <v>75</v>
      </c>
      <c r="AR91" s="190">
        <v>1032.0999999999999</v>
      </c>
      <c r="AS91" s="190">
        <v>61.926000000000002</v>
      </c>
      <c r="AT91" s="192"/>
      <c r="AU91" s="192">
        <v>6</v>
      </c>
      <c r="AV91" s="287">
        <v>1360</v>
      </c>
      <c r="AW91" s="192" t="s">
        <v>456</v>
      </c>
      <c r="AX91" s="192" t="s">
        <v>457</v>
      </c>
      <c r="AY91" s="192"/>
      <c r="AZ91" s="63"/>
      <c r="BA91" t="str">
        <f t="shared" si="39"/>
        <v>MD</v>
      </c>
      <c r="BB91">
        <f t="shared" si="40"/>
        <v>78</v>
      </c>
      <c r="BC91" s="73">
        <f t="shared" si="41"/>
        <v>2.4</v>
      </c>
      <c r="BD91">
        <f t="shared" si="42"/>
        <v>50</v>
      </c>
      <c r="BE91" s="66">
        <f t="shared" si="43"/>
        <v>999.99</v>
      </c>
      <c r="BJ91" s="66" t="str">
        <f t="shared" si="44"/>
        <v/>
      </c>
      <c r="BK91" s="66">
        <f t="shared" si="45"/>
        <v>1007.2928733316545</v>
      </c>
      <c r="BO91" s="66"/>
      <c r="CI91" s="116"/>
      <c r="CJ91" s="116"/>
      <c r="CQ91" s="63"/>
      <c r="CR91">
        <f t="shared" si="21"/>
        <v>63</v>
      </c>
      <c r="CS91">
        <f t="shared" si="23"/>
        <v>50</v>
      </c>
      <c r="CT91" s="73">
        <f t="shared" si="24"/>
        <v>2.4</v>
      </c>
      <c r="CU91" s="66">
        <f t="shared" si="22"/>
        <v>1007.2928733316545</v>
      </c>
      <c r="DG91" s="62"/>
      <c r="DJ91" s="83"/>
      <c r="DK91" s="83"/>
      <c r="DL91" s="83"/>
      <c r="DM91" s="83"/>
      <c r="DO91" s="63"/>
      <c r="DP91" s="61"/>
      <c r="DQ91" s="61"/>
      <c r="DR91" s="61"/>
      <c r="DS91" s="61"/>
      <c r="DT91" s="61"/>
      <c r="DU91" s="61"/>
      <c r="DV91" s="62"/>
    </row>
    <row r="92" spans="2:126" ht="15" customHeight="1" x14ac:dyDescent="0.25">
      <c r="B92" s="107" t="s">
        <v>281</v>
      </c>
      <c r="C92" s="107">
        <v>82</v>
      </c>
      <c r="D92" s="107" t="s">
        <v>282</v>
      </c>
      <c r="E92" s="107">
        <v>50</v>
      </c>
      <c r="F92" s="108">
        <v>2.4</v>
      </c>
      <c r="G92" s="107"/>
      <c r="H92" s="109">
        <v>810</v>
      </c>
      <c r="I92" s="109" t="s">
        <v>283</v>
      </c>
      <c r="K92" s="107" t="s">
        <v>284</v>
      </c>
      <c r="L92" s="107">
        <v>660</v>
      </c>
      <c r="M92" s="107" t="s">
        <v>235</v>
      </c>
      <c r="N92" s="107">
        <v>50</v>
      </c>
      <c r="O92" s="108">
        <v>2.4</v>
      </c>
      <c r="P92" s="109">
        <v>869.01532738641777</v>
      </c>
      <c r="Q92" s="109">
        <v>1125.4146726135821</v>
      </c>
      <c r="AK92" s="164" t="s">
        <v>323</v>
      </c>
      <c r="AL92" s="113">
        <v>47</v>
      </c>
      <c r="AM92" s="285">
        <v>6</v>
      </c>
      <c r="AN92" s="107" t="s">
        <v>454</v>
      </c>
      <c r="AO92" s="107" t="s">
        <v>459</v>
      </c>
      <c r="AP92" s="285">
        <v>40</v>
      </c>
      <c r="AQ92" s="267">
        <v>62</v>
      </c>
      <c r="AR92" s="114">
        <v>619.26</v>
      </c>
      <c r="AS92" s="114">
        <v>92.888999999999996</v>
      </c>
      <c r="AT92" s="107"/>
      <c r="AU92" s="107">
        <v>2</v>
      </c>
      <c r="AV92" s="122">
        <f>AR92+(AS92*AU92)</f>
        <v>805.03800000000001</v>
      </c>
      <c r="AW92" s="107" t="s">
        <v>456</v>
      </c>
      <c r="AX92" s="267" t="s">
        <v>457</v>
      </c>
      <c r="AY92" s="107"/>
      <c r="AZ92" s="63"/>
      <c r="BA92" t="str">
        <f t="shared" si="39"/>
        <v>MD</v>
      </c>
      <c r="BB92">
        <f t="shared" si="40"/>
        <v>79</v>
      </c>
      <c r="BC92" s="73">
        <f t="shared" si="41"/>
        <v>2.4</v>
      </c>
      <c r="BD92">
        <f t="shared" si="42"/>
        <v>50</v>
      </c>
      <c r="BE92" s="66">
        <f t="shared" si="43"/>
        <v>853.2</v>
      </c>
      <c r="BJ92" s="66" t="str">
        <f t="shared" si="44"/>
        <v/>
      </c>
      <c r="BK92" s="66">
        <f t="shared" si="45"/>
        <v>859.43087383530599</v>
      </c>
      <c r="BO92" s="66"/>
      <c r="CI92" s="116"/>
      <c r="CJ92" s="116"/>
      <c r="CQ92" s="63"/>
      <c r="CR92">
        <f t="shared" si="21"/>
        <v>64</v>
      </c>
      <c r="CS92">
        <f t="shared" si="23"/>
        <v>50</v>
      </c>
      <c r="CT92" s="73">
        <f t="shared" si="24"/>
        <v>2.4</v>
      </c>
      <c r="CU92" s="66">
        <f t="shared" si="22"/>
        <v>955.98086124401902</v>
      </c>
      <c r="DG92" s="62"/>
      <c r="DJ92" s="83"/>
      <c r="DK92" s="83"/>
      <c r="DL92" s="83"/>
      <c r="DM92" s="83"/>
      <c r="DO92" s="63"/>
      <c r="DP92" s="61"/>
      <c r="DQ92" s="61"/>
      <c r="DR92" s="61"/>
      <c r="DS92" s="61"/>
      <c r="DT92" s="61"/>
      <c r="DU92" s="61"/>
      <c r="DV92" s="62"/>
    </row>
    <row r="93" spans="2:126" ht="15" customHeight="1" x14ac:dyDescent="0.25">
      <c r="B93" s="107" t="s">
        <v>281</v>
      </c>
      <c r="C93" s="107">
        <v>83</v>
      </c>
      <c r="D93" s="107" t="s">
        <v>282</v>
      </c>
      <c r="E93" s="107">
        <v>50</v>
      </c>
      <c r="F93" s="108">
        <v>2.4</v>
      </c>
      <c r="G93" s="107"/>
      <c r="H93" s="109">
        <v>999</v>
      </c>
      <c r="I93" s="109" t="s">
        <v>283</v>
      </c>
      <c r="K93" s="107" t="s">
        <v>284</v>
      </c>
      <c r="L93" s="107">
        <v>661</v>
      </c>
      <c r="M93" s="107" t="s">
        <v>235</v>
      </c>
      <c r="N93" s="107">
        <v>50</v>
      </c>
      <c r="O93" s="108">
        <v>2.4</v>
      </c>
      <c r="P93" s="109">
        <v>1023.0732533622684</v>
      </c>
      <c r="Q93" s="109">
        <v>1324.9267466377314</v>
      </c>
      <c r="AB93" s="110" t="s">
        <v>464</v>
      </c>
      <c r="AC93" s="175"/>
      <c r="AD93" s="224"/>
      <c r="AE93" s="224"/>
      <c r="AK93" s="112" t="s">
        <v>286</v>
      </c>
      <c r="AL93" s="113">
        <v>48</v>
      </c>
      <c r="AM93" s="285">
        <v>14</v>
      </c>
      <c r="AN93" s="158" t="s">
        <v>454</v>
      </c>
      <c r="AO93" s="158" t="s">
        <v>459</v>
      </c>
      <c r="AP93" s="285">
        <v>40</v>
      </c>
      <c r="AQ93" s="288">
        <v>62</v>
      </c>
      <c r="AR93" s="114">
        <v>877.28499999999997</v>
      </c>
      <c r="AS93" s="114">
        <v>103.21000000000001</v>
      </c>
      <c r="AT93" s="158"/>
      <c r="AU93" s="158">
        <v>8</v>
      </c>
      <c r="AV93" s="286">
        <f>AR93+(AS93*AU93)</f>
        <v>1702.9650000000001</v>
      </c>
      <c r="AW93" s="107" t="s">
        <v>456</v>
      </c>
      <c r="AX93" s="267" t="s">
        <v>457</v>
      </c>
      <c r="AY93" s="158"/>
      <c r="AZ93" s="63"/>
      <c r="BA93" t="str">
        <f t="shared" si="39"/>
        <v>MD</v>
      </c>
      <c r="BB93">
        <f t="shared" si="40"/>
        <v>80</v>
      </c>
      <c r="BC93" s="73">
        <f t="shared" si="41"/>
        <v>2.4</v>
      </c>
      <c r="BD93">
        <f t="shared" si="42"/>
        <v>50</v>
      </c>
      <c r="BE93" s="66">
        <f t="shared" si="43"/>
        <v>899.1</v>
      </c>
      <c r="BJ93" s="66" t="str">
        <f t="shared" si="44"/>
        <v/>
      </c>
      <c r="BK93" s="66">
        <f t="shared" si="45"/>
        <v>905.66607907328125</v>
      </c>
      <c r="BO93" s="66"/>
      <c r="CI93" s="116"/>
      <c r="CJ93" s="116"/>
      <c r="CQ93" s="63"/>
      <c r="CR93">
        <f t="shared" ref="CR93:CR156" si="46">BB78</f>
        <v>65</v>
      </c>
      <c r="CS93">
        <f t="shared" si="23"/>
        <v>50</v>
      </c>
      <c r="CT93" s="73">
        <f t="shared" si="24"/>
        <v>2.4</v>
      </c>
      <c r="CU93" s="66">
        <f t="shared" ref="CU93:CU156" si="47">BK78</f>
        <v>905.66607907328125</v>
      </c>
      <c r="DG93" s="62"/>
      <c r="DJ93" s="83"/>
      <c r="DL93" s="83"/>
      <c r="DM93" s="83"/>
      <c r="DO93" s="63"/>
      <c r="DP93" s="61"/>
      <c r="DQ93" s="61"/>
      <c r="DR93" s="61"/>
      <c r="DS93" s="61"/>
      <c r="DT93" s="61"/>
      <c r="DU93" s="61"/>
      <c r="DV93" s="62"/>
    </row>
    <row r="94" spans="2:126" ht="15" customHeight="1" x14ac:dyDescent="0.25">
      <c r="B94" s="107" t="s">
        <v>281</v>
      </c>
      <c r="C94" s="107">
        <v>84</v>
      </c>
      <c r="D94" s="107" t="s">
        <v>282</v>
      </c>
      <c r="E94" s="107">
        <v>50</v>
      </c>
      <c r="F94" s="108">
        <v>2.4</v>
      </c>
      <c r="G94" s="107"/>
      <c r="H94" s="109">
        <v>1399.99</v>
      </c>
      <c r="I94" s="109" t="s">
        <v>283</v>
      </c>
      <c r="K94" s="107" t="s">
        <v>284</v>
      </c>
      <c r="L94" s="107">
        <v>662</v>
      </c>
      <c r="M94" s="107" t="s">
        <v>235</v>
      </c>
      <c r="N94" s="107">
        <v>50</v>
      </c>
      <c r="O94" s="108">
        <v>2.4</v>
      </c>
      <c r="P94" s="109">
        <v>1175.4275096530055</v>
      </c>
      <c r="Q94" s="109">
        <v>1522.2324903469944</v>
      </c>
      <c r="AB94" s="135" t="s">
        <v>439</v>
      </c>
      <c r="AC94" s="136" t="s">
        <v>302</v>
      </c>
      <c r="AD94" s="136" t="s">
        <v>303</v>
      </c>
      <c r="AE94" s="260" t="s">
        <v>304</v>
      </c>
      <c r="AK94" s="112" t="s">
        <v>49</v>
      </c>
      <c r="AL94" s="113">
        <v>49</v>
      </c>
      <c r="AM94" s="107" t="s">
        <v>465</v>
      </c>
      <c r="AN94" s="289" t="s">
        <v>454</v>
      </c>
      <c r="AO94" s="289" t="s">
        <v>466</v>
      </c>
      <c r="AP94" s="164">
        <v>40</v>
      </c>
      <c r="AQ94" s="164">
        <v>59</v>
      </c>
      <c r="AR94" s="114">
        <v>474.76600000000002</v>
      </c>
      <c r="AS94" s="114">
        <v>0</v>
      </c>
      <c r="AT94" s="107"/>
      <c r="AU94" s="107"/>
      <c r="AV94" s="107"/>
      <c r="AW94" s="289" t="s">
        <v>456</v>
      </c>
      <c r="AX94" s="267" t="s">
        <v>457</v>
      </c>
      <c r="AY94" s="107"/>
      <c r="AZ94" s="63"/>
      <c r="BA94" t="str">
        <f t="shared" si="39"/>
        <v>MD</v>
      </c>
      <c r="BB94">
        <f t="shared" si="40"/>
        <v>81</v>
      </c>
      <c r="BC94" s="73">
        <f t="shared" si="41"/>
        <v>2.4</v>
      </c>
      <c r="BD94">
        <f t="shared" si="42"/>
        <v>50</v>
      </c>
      <c r="BE94" s="66">
        <f t="shared" si="43"/>
        <v>899.1</v>
      </c>
      <c r="BJ94" s="66" t="str">
        <f t="shared" si="44"/>
        <v/>
      </c>
      <c r="BK94" s="66">
        <f t="shared" si="45"/>
        <v>905.66607907328125</v>
      </c>
      <c r="BO94" s="66"/>
      <c r="CI94" s="116"/>
      <c r="CJ94" s="116"/>
      <c r="CQ94" s="63"/>
      <c r="CR94">
        <f t="shared" si="46"/>
        <v>66</v>
      </c>
      <c r="CS94">
        <f t="shared" ref="CS94:CS157" si="48">BD79</f>
        <v>50</v>
      </c>
      <c r="CT94" s="73">
        <f t="shared" ref="CT94:CT157" si="49">BC79</f>
        <v>2.4</v>
      </c>
      <c r="CU94" s="66">
        <f t="shared" si="47"/>
        <v>840.0805842357089</v>
      </c>
      <c r="DG94" s="62"/>
      <c r="DJ94" s="83"/>
      <c r="DL94" s="83"/>
      <c r="DM94" s="83"/>
      <c r="DO94" s="63"/>
      <c r="DP94" s="61"/>
      <c r="DQ94" s="61"/>
      <c r="DR94" s="61"/>
      <c r="DS94" s="61"/>
      <c r="DT94" s="61"/>
      <c r="DU94" s="61"/>
      <c r="DV94" s="62"/>
    </row>
    <row r="95" spans="2:126" ht="15" customHeight="1" x14ac:dyDescent="0.25">
      <c r="B95" s="107" t="s">
        <v>281</v>
      </c>
      <c r="C95" s="107">
        <v>85</v>
      </c>
      <c r="D95" s="107" t="s">
        <v>282</v>
      </c>
      <c r="E95" s="107">
        <v>50</v>
      </c>
      <c r="F95" s="108">
        <v>2.4</v>
      </c>
      <c r="G95" s="107"/>
      <c r="H95" s="109">
        <v>999</v>
      </c>
      <c r="I95" s="109" t="s">
        <v>283</v>
      </c>
      <c r="K95" s="107" t="s">
        <v>284</v>
      </c>
      <c r="L95" s="107">
        <v>663</v>
      </c>
      <c r="M95" s="107" t="s">
        <v>235</v>
      </c>
      <c r="N95" s="107">
        <v>50</v>
      </c>
      <c r="O95" s="108">
        <v>2.4</v>
      </c>
      <c r="P95" s="109">
        <v>1829.1573754747881</v>
      </c>
      <c r="Q95" s="109">
        <v>2368.8426245252117</v>
      </c>
      <c r="AB95" s="237" t="s">
        <v>341</v>
      </c>
      <c r="AC95" s="265">
        <v>50</v>
      </c>
      <c r="AD95" s="265"/>
      <c r="AE95" s="265">
        <v>50</v>
      </c>
      <c r="AK95" s="112" t="s">
        <v>49</v>
      </c>
      <c r="AL95" s="113">
        <v>50</v>
      </c>
      <c r="AM95" s="107" t="s">
        <v>465</v>
      </c>
      <c r="AN95" s="289" t="s">
        <v>454</v>
      </c>
      <c r="AO95" s="289" t="s">
        <v>467</v>
      </c>
      <c r="AP95" s="164">
        <v>40</v>
      </c>
      <c r="AQ95" s="164">
        <v>59</v>
      </c>
      <c r="AR95" s="114">
        <v>485.08699999999999</v>
      </c>
      <c r="AS95" s="114">
        <v>0</v>
      </c>
      <c r="AT95" s="107"/>
      <c r="AU95" s="107"/>
      <c r="AV95" s="107"/>
      <c r="AW95" s="289" t="s">
        <v>456</v>
      </c>
      <c r="AX95" s="267" t="s">
        <v>457</v>
      </c>
      <c r="AY95" s="107"/>
      <c r="AZ95" s="63"/>
      <c r="BA95" t="str">
        <f t="shared" si="39"/>
        <v>MD</v>
      </c>
      <c r="BB95">
        <f t="shared" si="40"/>
        <v>82</v>
      </c>
      <c r="BC95" s="73">
        <f t="shared" si="41"/>
        <v>2.4</v>
      </c>
      <c r="BD95">
        <f t="shared" si="42"/>
        <v>50</v>
      </c>
      <c r="BE95" s="66">
        <f t="shared" si="43"/>
        <v>810</v>
      </c>
      <c r="BJ95" s="66" t="str">
        <f t="shared" si="44"/>
        <v/>
      </c>
      <c r="BK95" s="66">
        <f t="shared" si="45"/>
        <v>815.91538655250565</v>
      </c>
      <c r="BO95" s="66"/>
      <c r="CI95" s="116"/>
      <c r="CJ95" s="116"/>
      <c r="CQ95" s="63"/>
      <c r="CR95">
        <f t="shared" si="46"/>
        <v>67</v>
      </c>
      <c r="CS95">
        <f t="shared" si="48"/>
        <v>50</v>
      </c>
      <c r="CT95" s="73">
        <f t="shared" si="49"/>
        <v>2.4</v>
      </c>
      <c r="CU95" s="66">
        <f t="shared" si="47"/>
        <v>1007.2928733316545</v>
      </c>
      <c r="DG95" s="62"/>
      <c r="DJ95" s="83"/>
      <c r="DL95" s="83"/>
      <c r="DM95" s="83"/>
      <c r="DO95" s="63"/>
      <c r="DP95" s="61"/>
      <c r="DQ95" s="61"/>
      <c r="DR95" s="61"/>
      <c r="DS95" s="61"/>
      <c r="DT95" s="61"/>
      <c r="DU95" s="61"/>
      <c r="DV95" s="62"/>
    </row>
    <row r="96" spans="2:126" ht="15" customHeight="1" x14ac:dyDescent="0.25">
      <c r="B96" s="107" t="s">
        <v>281</v>
      </c>
      <c r="C96" s="107">
        <v>86</v>
      </c>
      <c r="D96" s="107" t="s">
        <v>282</v>
      </c>
      <c r="E96" s="107">
        <v>50</v>
      </c>
      <c r="F96" s="108">
        <v>2.4</v>
      </c>
      <c r="G96" s="107"/>
      <c r="H96" s="109">
        <v>999.99</v>
      </c>
      <c r="I96" s="109" t="s">
        <v>283</v>
      </c>
      <c r="K96" s="107" t="s">
        <v>284</v>
      </c>
      <c r="L96" s="107">
        <v>664</v>
      </c>
      <c r="M96" s="107" t="s">
        <v>235</v>
      </c>
      <c r="N96" s="107">
        <v>50</v>
      </c>
      <c r="O96" s="108">
        <v>2.4</v>
      </c>
      <c r="P96" s="109">
        <v>1512.8238226890101</v>
      </c>
      <c r="Q96" s="109">
        <v>1959.1761773109897</v>
      </c>
      <c r="AB96" s="237" t="s">
        <v>409</v>
      </c>
      <c r="AC96" s="265">
        <v>50</v>
      </c>
      <c r="AD96" s="265"/>
      <c r="AE96" s="265">
        <v>50</v>
      </c>
      <c r="AK96" s="112" t="s">
        <v>49</v>
      </c>
      <c r="AL96" s="113">
        <v>51</v>
      </c>
      <c r="AM96" s="107" t="s">
        <v>465</v>
      </c>
      <c r="AN96" s="289" t="s">
        <v>454</v>
      </c>
      <c r="AO96" s="289" t="s">
        <v>468</v>
      </c>
      <c r="AP96" s="164">
        <v>40</v>
      </c>
      <c r="AQ96" s="164">
        <v>59</v>
      </c>
      <c r="AR96" s="114">
        <v>1011.458</v>
      </c>
      <c r="AS96" s="114">
        <v>0</v>
      </c>
      <c r="AT96" s="107"/>
      <c r="AU96" s="107"/>
      <c r="AV96" s="107"/>
      <c r="AW96" s="289" t="s">
        <v>456</v>
      </c>
      <c r="AX96" s="267" t="s">
        <v>457</v>
      </c>
      <c r="AY96" s="107"/>
      <c r="AZ96" s="63"/>
      <c r="BA96" t="str">
        <f t="shared" si="39"/>
        <v>MD</v>
      </c>
      <c r="BB96">
        <f t="shared" si="40"/>
        <v>83</v>
      </c>
      <c r="BC96" s="73">
        <f t="shared" si="41"/>
        <v>2.4</v>
      </c>
      <c r="BD96">
        <f t="shared" si="42"/>
        <v>50</v>
      </c>
      <c r="BE96" s="66">
        <f t="shared" si="43"/>
        <v>999</v>
      </c>
      <c r="BJ96" s="66" t="str">
        <f t="shared" si="44"/>
        <v/>
      </c>
      <c r="BK96" s="66">
        <f t="shared" si="45"/>
        <v>1006.2956434147569</v>
      </c>
      <c r="BO96" s="66"/>
      <c r="CI96" s="116"/>
      <c r="CJ96" s="116"/>
      <c r="CQ96" s="63"/>
      <c r="CR96">
        <f t="shared" si="46"/>
        <v>68</v>
      </c>
      <c r="CS96">
        <f t="shared" si="48"/>
        <v>50</v>
      </c>
      <c r="CT96" s="73">
        <f t="shared" si="49"/>
        <v>2.4</v>
      </c>
      <c r="CU96" s="66">
        <f t="shared" si="47"/>
        <v>956.92772601359854</v>
      </c>
      <c r="DG96" s="62"/>
      <c r="DJ96" s="83"/>
      <c r="DL96" s="83"/>
      <c r="DM96" s="83"/>
      <c r="DO96" s="63"/>
      <c r="DP96" s="61"/>
      <c r="DQ96" s="61"/>
      <c r="DR96" s="61"/>
      <c r="DS96" s="61"/>
      <c r="DT96" s="61"/>
      <c r="DU96" s="61"/>
      <c r="DV96" s="62"/>
    </row>
    <row r="97" spans="2:126" ht="15" customHeight="1" x14ac:dyDescent="0.25">
      <c r="B97" s="107" t="s">
        <v>281</v>
      </c>
      <c r="C97" s="107">
        <v>87</v>
      </c>
      <c r="D97" s="107" t="s">
        <v>282</v>
      </c>
      <c r="E97" s="107">
        <v>50</v>
      </c>
      <c r="F97" s="108">
        <v>2.4</v>
      </c>
      <c r="G97" s="107"/>
      <c r="H97" s="109">
        <v>999.99</v>
      </c>
      <c r="I97" s="109" t="s">
        <v>283</v>
      </c>
      <c r="K97" s="107" t="s">
        <v>284</v>
      </c>
      <c r="L97" s="107">
        <v>666</v>
      </c>
      <c r="M97" s="107" t="s">
        <v>235</v>
      </c>
      <c r="N97" s="107">
        <v>50</v>
      </c>
      <c r="O97" s="108">
        <v>2.4</v>
      </c>
      <c r="P97" s="109">
        <v>871.44229417569704</v>
      </c>
      <c r="Q97" s="109">
        <v>1128.5577058243027</v>
      </c>
      <c r="AB97" s="237"/>
      <c r="AC97" s="223"/>
      <c r="AD97" s="223"/>
      <c r="AE97" s="290"/>
      <c r="AK97" s="112" t="s">
        <v>49</v>
      </c>
      <c r="AL97" s="113">
        <v>52</v>
      </c>
      <c r="AM97" s="107" t="s">
        <v>465</v>
      </c>
      <c r="AN97" s="289" t="s">
        <v>454</v>
      </c>
      <c r="AO97" s="289" t="s">
        <v>469</v>
      </c>
      <c r="AP97" s="164">
        <v>40</v>
      </c>
      <c r="AQ97" s="164">
        <v>59</v>
      </c>
      <c r="AR97" s="114">
        <v>631.64520000000005</v>
      </c>
      <c r="AS97" s="114">
        <v>0</v>
      </c>
      <c r="AT97" s="107"/>
      <c r="AU97" s="107"/>
      <c r="AV97" s="107"/>
      <c r="AW97" s="289" t="s">
        <v>456</v>
      </c>
      <c r="AX97" s="267" t="s">
        <v>457</v>
      </c>
      <c r="AY97" s="107"/>
      <c r="AZ97" s="63"/>
      <c r="BA97" t="str">
        <f t="shared" si="39"/>
        <v>MD</v>
      </c>
      <c r="BB97">
        <f t="shared" si="40"/>
        <v>84</v>
      </c>
      <c r="BC97" s="73">
        <f t="shared" si="41"/>
        <v>2.4</v>
      </c>
      <c r="BD97">
        <f t="shared" si="42"/>
        <v>50</v>
      </c>
      <c r="BE97" s="66">
        <f t="shared" si="43"/>
        <v>1399.99</v>
      </c>
      <c r="BJ97" s="66" t="str">
        <f t="shared" si="44"/>
        <v/>
      </c>
      <c r="BK97" s="66">
        <f t="shared" si="45"/>
        <v>1410.2140518761016</v>
      </c>
      <c r="BO97" s="66"/>
      <c r="CI97" s="116"/>
      <c r="CJ97" s="116"/>
      <c r="CQ97" s="63"/>
      <c r="CR97">
        <f t="shared" si="46"/>
        <v>69</v>
      </c>
      <c r="CS97">
        <f t="shared" si="48"/>
        <v>50</v>
      </c>
      <c r="CT97" s="73">
        <f t="shared" si="49"/>
        <v>2.4</v>
      </c>
      <c r="CU97" s="66">
        <f t="shared" si="47"/>
        <v>1409.2168219592043</v>
      </c>
      <c r="DG97" s="62"/>
      <c r="DJ97" s="83"/>
      <c r="DM97" s="83"/>
      <c r="DO97" s="63"/>
      <c r="DP97" s="61"/>
      <c r="DQ97" s="61"/>
      <c r="DR97" s="61"/>
      <c r="DS97" s="61"/>
      <c r="DT97" s="61"/>
      <c r="DU97" s="61"/>
      <c r="DV97" s="62"/>
    </row>
    <row r="98" spans="2:126" ht="15" customHeight="1" x14ac:dyDescent="0.25">
      <c r="B98" s="107" t="s">
        <v>281</v>
      </c>
      <c r="C98" s="107">
        <v>88</v>
      </c>
      <c r="D98" s="107" t="s">
        <v>282</v>
      </c>
      <c r="E98" s="107">
        <v>50</v>
      </c>
      <c r="F98" s="108">
        <v>2.4</v>
      </c>
      <c r="G98" s="107"/>
      <c r="H98" s="109">
        <v>990</v>
      </c>
      <c r="I98" s="109" t="s">
        <v>283</v>
      </c>
      <c r="K98" s="107" t="s">
        <v>284</v>
      </c>
      <c r="L98" s="107">
        <v>669</v>
      </c>
      <c r="M98" s="107" t="s">
        <v>235</v>
      </c>
      <c r="N98" s="107">
        <v>50</v>
      </c>
      <c r="O98" s="108">
        <v>2.4</v>
      </c>
      <c r="P98" s="109">
        <v>897.77728030568665</v>
      </c>
      <c r="Q98" s="109">
        <v>1162.6627196943132</v>
      </c>
      <c r="AK98" s="112" t="s">
        <v>49</v>
      </c>
      <c r="AL98" s="113">
        <v>53</v>
      </c>
      <c r="AM98" s="107" t="s">
        <v>465</v>
      </c>
      <c r="AN98" s="289" t="s">
        <v>454</v>
      </c>
      <c r="AO98" s="289" t="s">
        <v>470</v>
      </c>
      <c r="AP98" s="164">
        <v>40</v>
      </c>
      <c r="AQ98" s="164">
        <v>59</v>
      </c>
      <c r="AR98" s="114">
        <v>427.2894</v>
      </c>
      <c r="AS98" s="114">
        <v>0</v>
      </c>
      <c r="AT98" s="107"/>
      <c r="AU98" s="107"/>
      <c r="AV98" s="107"/>
      <c r="AW98" s="289" t="s">
        <v>456</v>
      </c>
      <c r="AX98" s="267" t="s">
        <v>457</v>
      </c>
      <c r="AY98" s="107"/>
      <c r="AZ98" s="62"/>
      <c r="BA98" t="str">
        <f t="shared" si="39"/>
        <v>MD</v>
      </c>
      <c r="BB98">
        <f t="shared" si="40"/>
        <v>85</v>
      </c>
      <c r="BC98" s="73">
        <f t="shared" si="41"/>
        <v>2.4</v>
      </c>
      <c r="BD98">
        <f t="shared" si="42"/>
        <v>50</v>
      </c>
      <c r="BE98" s="66">
        <f t="shared" si="43"/>
        <v>999</v>
      </c>
      <c r="BJ98" s="66" t="str">
        <f t="shared" si="44"/>
        <v/>
      </c>
      <c r="BK98" s="66">
        <f t="shared" si="45"/>
        <v>1006.2956434147569</v>
      </c>
      <c r="BO98" s="66"/>
      <c r="CI98" s="116"/>
      <c r="CJ98" s="116"/>
      <c r="CQ98" s="63"/>
      <c r="CR98">
        <f t="shared" si="46"/>
        <v>70</v>
      </c>
      <c r="CS98">
        <f t="shared" si="48"/>
        <v>50</v>
      </c>
      <c r="CT98" s="73">
        <f t="shared" si="49"/>
        <v>2.4</v>
      </c>
      <c r="CU98" s="66">
        <f t="shared" si="47"/>
        <v>1007.2828003021909</v>
      </c>
      <c r="DG98" s="62"/>
      <c r="DJ98" s="83"/>
      <c r="DM98" s="83"/>
      <c r="DO98" s="63"/>
      <c r="DP98" s="61"/>
      <c r="DQ98" s="61"/>
      <c r="DR98" s="61"/>
      <c r="DS98" s="61"/>
      <c r="DT98" s="61"/>
      <c r="DU98" s="61"/>
      <c r="DV98" s="62"/>
    </row>
    <row r="99" spans="2:126" ht="15" customHeight="1" x14ac:dyDescent="0.25">
      <c r="B99" s="107" t="s">
        <v>281</v>
      </c>
      <c r="C99" s="107">
        <v>89</v>
      </c>
      <c r="D99" s="107" t="s">
        <v>282</v>
      </c>
      <c r="E99" s="107">
        <v>50</v>
      </c>
      <c r="F99" s="108">
        <v>2.4</v>
      </c>
      <c r="G99" s="107"/>
      <c r="H99" s="109">
        <v>999.99</v>
      </c>
      <c r="I99" s="109" t="s">
        <v>283</v>
      </c>
      <c r="K99" s="107" t="s">
        <v>284</v>
      </c>
      <c r="L99" s="107">
        <v>674</v>
      </c>
      <c r="M99" s="107" t="s">
        <v>235</v>
      </c>
      <c r="N99" s="107">
        <v>50</v>
      </c>
      <c r="O99" s="108">
        <v>2.4</v>
      </c>
      <c r="P99" s="109">
        <v>1176.4470971371911</v>
      </c>
      <c r="Q99" s="109">
        <v>1523.5529028628089</v>
      </c>
      <c r="AB99" s="252" t="s">
        <v>471</v>
      </c>
      <c r="AC99" s="253"/>
      <c r="AD99" s="254"/>
      <c r="AE99" s="254"/>
      <c r="AF99" s="562" t="s">
        <v>472</v>
      </c>
      <c r="AG99" s="563"/>
      <c r="AK99" s="112" t="s">
        <v>49</v>
      </c>
      <c r="AL99" s="113">
        <v>54</v>
      </c>
      <c r="AM99" s="107" t="s">
        <v>465</v>
      </c>
      <c r="AN99" s="289" t="s">
        <v>454</v>
      </c>
      <c r="AO99" s="289" t="s">
        <v>473</v>
      </c>
      <c r="AP99" s="164">
        <v>40</v>
      </c>
      <c r="AQ99" s="164">
        <v>62</v>
      </c>
      <c r="AR99" s="114">
        <v>549.07720000000006</v>
      </c>
      <c r="AS99" s="114">
        <v>0</v>
      </c>
      <c r="AT99" s="107"/>
      <c r="AU99" s="107"/>
      <c r="AV99" s="107"/>
      <c r="AW99" s="289" t="s">
        <v>456</v>
      </c>
      <c r="AX99" s="267" t="s">
        <v>457</v>
      </c>
      <c r="AY99" s="107"/>
      <c r="AZ99" s="62"/>
      <c r="BA99" t="str">
        <f t="shared" si="39"/>
        <v>MD</v>
      </c>
      <c r="BB99">
        <f t="shared" si="40"/>
        <v>86</v>
      </c>
      <c r="BC99" s="73">
        <f t="shared" si="41"/>
        <v>2.4</v>
      </c>
      <c r="BD99">
        <f t="shared" si="42"/>
        <v>50</v>
      </c>
      <c r="BE99" s="66">
        <f t="shared" si="43"/>
        <v>999.99</v>
      </c>
      <c r="BJ99" s="66" t="str">
        <f t="shared" si="44"/>
        <v/>
      </c>
      <c r="BK99" s="66">
        <f t="shared" si="45"/>
        <v>1007.2928733316545</v>
      </c>
      <c r="BO99" s="66"/>
      <c r="CI99" s="116"/>
      <c r="CJ99" s="116"/>
      <c r="CQ99" s="63"/>
      <c r="CR99">
        <f t="shared" si="46"/>
        <v>71</v>
      </c>
      <c r="CS99">
        <f t="shared" si="48"/>
        <v>50</v>
      </c>
      <c r="CT99" s="73">
        <f t="shared" si="49"/>
        <v>2.4</v>
      </c>
      <c r="CU99" s="66">
        <f t="shared" si="47"/>
        <v>1006.2956434147569</v>
      </c>
      <c r="DG99" s="62"/>
      <c r="DJ99" s="83"/>
      <c r="DM99" s="83"/>
      <c r="DO99" s="63"/>
      <c r="DP99" s="61"/>
      <c r="DQ99" s="61"/>
      <c r="DR99" s="61"/>
      <c r="DS99" s="61"/>
      <c r="DT99" s="61"/>
      <c r="DU99" s="61"/>
      <c r="DV99" s="62"/>
    </row>
    <row r="100" spans="2:126" ht="15" customHeight="1" x14ac:dyDescent="0.25">
      <c r="B100" s="107" t="s">
        <v>281</v>
      </c>
      <c r="C100" s="107">
        <v>90</v>
      </c>
      <c r="D100" s="107" t="s">
        <v>282</v>
      </c>
      <c r="E100" s="107">
        <v>50</v>
      </c>
      <c r="F100" s="108">
        <v>2.4</v>
      </c>
      <c r="G100" s="107"/>
      <c r="H100" s="109">
        <v>999.99</v>
      </c>
      <c r="I100" s="109" t="s">
        <v>283</v>
      </c>
      <c r="K100" s="107" t="s">
        <v>284</v>
      </c>
      <c r="L100" s="107">
        <v>675</v>
      </c>
      <c r="M100" s="107" t="s">
        <v>235</v>
      </c>
      <c r="N100" s="107">
        <v>50</v>
      </c>
      <c r="O100" s="108">
        <v>2.4</v>
      </c>
      <c r="P100" s="109">
        <v>1051.32</v>
      </c>
      <c r="Q100" s="109">
        <v>1117.03</v>
      </c>
      <c r="AB100" s="252"/>
      <c r="AC100" s="253"/>
      <c r="AD100" s="254"/>
      <c r="AE100" s="254"/>
      <c r="AF100" s="83"/>
      <c r="AK100" s="112" t="s">
        <v>49</v>
      </c>
      <c r="AL100" s="113">
        <v>55</v>
      </c>
      <c r="AM100" s="107" t="s">
        <v>465</v>
      </c>
      <c r="AN100" s="289" t="s">
        <v>454</v>
      </c>
      <c r="AO100" s="289" t="s">
        <v>474</v>
      </c>
      <c r="AP100" s="164">
        <v>40</v>
      </c>
      <c r="AQ100" s="164">
        <v>62</v>
      </c>
      <c r="AR100" s="114">
        <v>549.07720000000006</v>
      </c>
      <c r="AS100" s="114">
        <v>0</v>
      </c>
      <c r="AT100" s="107"/>
      <c r="AU100" s="107"/>
      <c r="AV100" s="107"/>
      <c r="AW100" s="289" t="s">
        <v>456</v>
      </c>
      <c r="AX100" s="267" t="s">
        <v>457</v>
      </c>
      <c r="AY100" s="107"/>
      <c r="AZ100" s="262"/>
      <c r="BA100" t="str">
        <f t="shared" si="39"/>
        <v>MD</v>
      </c>
      <c r="BB100">
        <f t="shared" si="40"/>
        <v>87</v>
      </c>
      <c r="BC100" s="73">
        <f t="shared" si="41"/>
        <v>2.4</v>
      </c>
      <c r="BD100">
        <f t="shared" si="42"/>
        <v>50</v>
      </c>
      <c r="BE100" s="66">
        <f t="shared" si="43"/>
        <v>999.99</v>
      </c>
      <c r="BJ100" s="66" t="str">
        <f t="shared" si="44"/>
        <v/>
      </c>
      <c r="BK100" s="66">
        <f t="shared" si="45"/>
        <v>1007.2928733316545</v>
      </c>
      <c r="BO100" s="66"/>
      <c r="CI100" s="116"/>
      <c r="CJ100" s="116"/>
      <c r="CQ100" s="63"/>
      <c r="CR100">
        <f t="shared" si="46"/>
        <v>72</v>
      </c>
      <c r="CS100">
        <f t="shared" si="48"/>
        <v>50</v>
      </c>
      <c r="CT100" s="73">
        <f t="shared" si="49"/>
        <v>2.4</v>
      </c>
      <c r="CU100" s="66">
        <f t="shared" si="47"/>
        <v>1007.2928733316545</v>
      </c>
      <c r="DG100" s="62"/>
      <c r="DJ100" s="83"/>
      <c r="DM100" s="83"/>
      <c r="DO100" s="63"/>
      <c r="DP100" s="61"/>
      <c r="DQ100" s="61"/>
      <c r="DR100" s="61"/>
      <c r="DS100" s="61"/>
      <c r="DT100" s="61"/>
      <c r="DU100" s="61"/>
      <c r="DV100" s="62"/>
    </row>
    <row r="101" spans="2:126" ht="15" customHeight="1" x14ac:dyDescent="0.25">
      <c r="B101" s="107" t="s">
        <v>281</v>
      </c>
      <c r="C101" s="107">
        <v>91</v>
      </c>
      <c r="D101" s="107" t="s">
        <v>282</v>
      </c>
      <c r="E101" s="107">
        <v>50</v>
      </c>
      <c r="F101" s="108">
        <v>2.4</v>
      </c>
      <c r="G101" s="107"/>
      <c r="H101" s="109">
        <v>899.1</v>
      </c>
      <c r="I101" s="109" t="s">
        <v>283</v>
      </c>
      <c r="K101" s="107" t="s">
        <v>284</v>
      </c>
      <c r="L101" s="107">
        <v>677</v>
      </c>
      <c r="M101" s="107" t="s">
        <v>235</v>
      </c>
      <c r="N101" s="107">
        <v>50</v>
      </c>
      <c r="O101" s="108">
        <v>2.4</v>
      </c>
      <c r="P101" s="109">
        <v>1154.2253186357107</v>
      </c>
      <c r="Q101" s="109">
        <v>1494.7746813642891</v>
      </c>
      <c r="AB101" s="252" t="s">
        <v>475</v>
      </c>
      <c r="AC101" s="253"/>
      <c r="AD101" s="254"/>
      <c r="AE101" s="254"/>
      <c r="AF101" s="564">
        <v>50</v>
      </c>
      <c r="AG101" s="565"/>
      <c r="AK101" s="112" t="s">
        <v>49</v>
      </c>
      <c r="AL101" s="113">
        <v>56</v>
      </c>
      <c r="AM101" s="107" t="s">
        <v>465</v>
      </c>
      <c r="AN101" s="289" t="s">
        <v>454</v>
      </c>
      <c r="AO101" s="289" t="s">
        <v>476</v>
      </c>
      <c r="AP101" s="164">
        <v>40</v>
      </c>
      <c r="AQ101" s="164">
        <v>62</v>
      </c>
      <c r="AR101" s="114">
        <v>549.07720000000006</v>
      </c>
      <c r="AS101" s="114">
        <v>0</v>
      </c>
      <c r="AT101" s="107"/>
      <c r="AU101" s="107"/>
      <c r="AV101" s="107"/>
      <c r="AW101" s="289" t="s">
        <v>456</v>
      </c>
      <c r="AX101" s="267" t="s">
        <v>457</v>
      </c>
      <c r="AY101" s="107"/>
      <c r="AZ101" s="262"/>
      <c r="BA101" t="str">
        <f t="shared" si="39"/>
        <v>MD</v>
      </c>
      <c r="BB101">
        <f t="shared" si="40"/>
        <v>88</v>
      </c>
      <c r="BC101" s="73">
        <f t="shared" si="41"/>
        <v>2.4</v>
      </c>
      <c r="BD101">
        <f t="shared" si="42"/>
        <v>50</v>
      </c>
      <c r="BE101" s="66">
        <f t="shared" si="43"/>
        <v>990</v>
      </c>
      <c r="BJ101" s="66" t="str">
        <f t="shared" si="44"/>
        <v/>
      </c>
      <c r="BK101" s="66">
        <f t="shared" si="45"/>
        <v>997.22991689750688</v>
      </c>
      <c r="BO101" s="66"/>
      <c r="CI101" s="116"/>
      <c r="CJ101" s="116"/>
      <c r="CQ101" s="63"/>
      <c r="CR101">
        <f t="shared" si="46"/>
        <v>73</v>
      </c>
      <c r="CS101">
        <f t="shared" si="48"/>
        <v>50</v>
      </c>
      <c r="CT101" s="73">
        <f t="shared" si="49"/>
        <v>2.4</v>
      </c>
      <c r="CU101" s="66">
        <f t="shared" si="47"/>
        <v>1006.2956434147569</v>
      </c>
      <c r="DG101" s="62"/>
      <c r="DJ101" s="83"/>
      <c r="DM101" s="83"/>
      <c r="DO101" s="63"/>
      <c r="DP101" s="61"/>
      <c r="DQ101" s="61"/>
      <c r="DR101" s="61"/>
      <c r="DS101" s="61"/>
      <c r="DT101" s="61"/>
      <c r="DU101" s="61"/>
      <c r="DV101" s="62"/>
    </row>
    <row r="102" spans="2:126" x14ac:dyDescent="0.25">
      <c r="B102" s="107" t="s">
        <v>281</v>
      </c>
      <c r="C102" s="107">
        <v>92</v>
      </c>
      <c r="D102" s="107" t="s">
        <v>282</v>
      </c>
      <c r="E102" s="107">
        <v>50</v>
      </c>
      <c r="F102" s="108">
        <v>2.4</v>
      </c>
      <c r="G102" s="107"/>
      <c r="H102" s="109">
        <v>899.99</v>
      </c>
      <c r="I102" s="109" t="s">
        <v>283</v>
      </c>
      <c r="K102" s="107" t="s">
        <v>284</v>
      </c>
      <c r="L102" s="107">
        <v>678</v>
      </c>
      <c r="M102" s="107" t="s">
        <v>235</v>
      </c>
      <c r="N102" s="107">
        <v>50</v>
      </c>
      <c r="O102" s="108">
        <v>2.4</v>
      </c>
      <c r="P102" s="109">
        <v>885.25901174985279</v>
      </c>
      <c r="Q102" s="109">
        <v>1146.4509882501472</v>
      </c>
      <c r="AK102" s="112" t="s">
        <v>49</v>
      </c>
      <c r="AL102" s="113">
        <v>57</v>
      </c>
      <c r="AM102" s="107" t="s">
        <v>465</v>
      </c>
      <c r="AN102" s="289" t="s">
        <v>454</v>
      </c>
      <c r="AO102" s="289" t="s">
        <v>477</v>
      </c>
      <c r="AP102" s="164">
        <v>40</v>
      </c>
      <c r="AQ102" s="164">
        <v>62</v>
      </c>
      <c r="AR102" s="114">
        <v>516.04999999999995</v>
      </c>
      <c r="AS102" s="114">
        <v>0</v>
      </c>
      <c r="AT102" s="107"/>
      <c r="AU102" s="107"/>
      <c r="AV102" s="107"/>
      <c r="AW102" s="289" t="s">
        <v>456</v>
      </c>
      <c r="AX102" s="267" t="s">
        <v>457</v>
      </c>
      <c r="AY102" s="107"/>
      <c r="AZ102" s="262"/>
      <c r="BA102" t="str">
        <f t="shared" si="39"/>
        <v>MD</v>
      </c>
      <c r="BB102">
        <f t="shared" si="40"/>
        <v>89</v>
      </c>
      <c r="BC102" s="73">
        <f t="shared" si="41"/>
        <v>2.4</v>
      </c>
      <c r="BD102">
        <f t="shared" si="42"/>
        <v>50</v>
      </c>
      <c r="BE102" s="66">
        <f t="shared" si="43"/>
        <v>999.99</v>
      </c>
      <c r="BJ102" s="66" t="str">
        <f t="shared" si="44"/>
        <v/>
      </c>
      <c r="BK102" s="66">
        <f t="shared" si="45"/>
        <v>1007.2928733316545</v>
      </c>
      <c r="BO102" s="66"/>
      <c r="CI102" s="116"/>
      <c r="CJ102" s="116"/>
      <c r="CQ102" s="63"/>
      <c r="CR102">
        <f t="shared" si="46"/>
        <v>74</v>
      </c>
      <c r="CS102">
        <f t="shared" si="48"/>
        <v>50</v>
      </c>
      <c r="CT102" s="73">
        <f t="shared" si="49"/>
        <v>2.4</v>
      </c>
      <c r="CU102" s="66">
        <f t="shared" si="47"/>
        <v>1208.753462603878</v>
      </c>
      <c r="DG102" s="62"/>
      <c r="DJ102" s="83"/>
      <c r="DM102" s="83"/>
      <c r="DO102" s="63"/>
      <c r="DP102" s="61"/>
      <c r="DQ102" s="61"/>
      <c r="DR102" s="61"/>
      <c r="DS102" s="61"/>
      <c r="DT102" s="61"/>
      <c r="DU102" s="61"/>
      <c r="DV102" s="62"/>
    </row>
    <row r="103" spans="2:126" ht="15" customHeight="1" x14ac:dyDescent="0.25">
      <c r="B103" s="107" t="s">
        <v>281</v>
      </c>
      <c r="C103" s="107">
        <v>93</v>
      </c>
      <c r="D103" s="107" t="s">
        <v>282</v>
      </c>
      <c r="E103" s="107">
        <v>50</v>
      </c>
      <c r="F103" s="108">
        <v>2.4</v>
      </c>
      <c r="G103" s="107"/>
      <c r="H103" s="109">
        <v>899.1</v>
      </c>
      <c r="I103" s="109" t="s">
        <v>283</v>
      </c>
      <c r="K103" s="107" t="s">
        <v>284</v>
      </c>
      <c r="L103" s="107">
        <v>679</v>
      </c>
      <c r="M103" s="107" t="s">
        <v>235</v>
      </c>
      <c r="N103" s="107">
        <v>50</v>
      </c>
      <c r="O103" s="108">
        <v>2.4</v>
      </c>
      <c r="P103" s="109">
        <v>1500</v>
      </c>
      <c r="Q103" s="109">
        <v>1993.75</v>
      </c>
      <c r="AB103" s="110" t="s">
        <v>478</v>
      </c>
      <c r="AC103" s="111"/>
      <c r="AD103" s="111"/>
      <c r="AE103" s="111"/>
      <c r="AK103" s="112" t="s">
        <v>385</v>
      </c>
      <c r="AL103" s="113">
        <v>58</v>
      </c>
      <c r="AM103" s="267" t="s">
        <v>281</v>
      </c>
      <c r="AN103" s="289" t="s">
        <v>479</v>
      </c>
      <c r="AO103" s="291" t="s">
        <v>480</v>
      </c>
      <c r="AP103" s="164">
        <v>40</v>
      </c>
      <c r="AQ103" s="164">
        <v>59</v>
      </c>
      <c r="AR103" s="114">
        <v>619.26</v>
      </c>
      <c r="AS103" s="114">
        <v>82.567999999999998</v>
      </c>
      <c r="AT103" s="107"/>
      <c r="AU103" s="107">
        <v>6</v>
      </c>
      <c r="AV103" s="286">
        <f t="shared" ref="AV103:AV114" si="50">AR103+(AS103*AU103)</f>
        <v>1114.6680000000001</v>
      </c>
      <c r="AW103" s="289" t="s">
        <v>456</v>
      </c>
      <c r="AX103" s="267" t="s">
        <v>457</v>
      </c>
      <c r="AY103" s="107"/>
      <c r="AZ103" s="262"/>
      <c r="BA103" t="str">
        <f t="shared" si="39"/>
        <v>MD</v>
      </c>
      <c r="BB103">
        <f t="shared" si="40"/>
        <v>90</v>
      </c>
      <c r="BC103" s="73">
        <f t="shared" si="41"/>
        <v>2.4</v>
      </c>
      <c r="BD103">
        <f t="shared" si="42"/>
        <v>50</v>
      </c>
      <c r="BE103" s="66">
        <f t="shared" si="43"/>
        <v>999.99</v>
      </c>
      <c r="BJ103" s="66" t="str">
        <f t="shared" si="44"/>
        <v/>
      </c>
      <c r="BK103" s="66">
        <f t="shared" si="45"/>
        <v>1007.2928733316545</v>
      </c>
      <c r="BO103" s="66"/>
      <c r="CI103" s="116"/>
      <c r="CJ103" s="116"/>
      <c r="CQ103" s="63"/>
      <c r="CR103">
        <f t="shared" si="46"/>
        <v>75</v>
      </c>
      <c r="CS103">
        <f t="shared" si="48"/>
        <v>50</v>
      </c>
      <c r="CT103" s="73">
        <f t="shared" si="49"/>
        <v>2.4</v>
      </c>
      <c r="CU103" s="66">
        <f t="shared" si="47"/>
        <v>1006.2956434147569</v>
      </c>
      <c r="DG103" s="62"/>
      <c r="DM103" s="83"/>
      <c r="DO103" s="63"/>
      <c r="DP103" s="61"/>
      <c r="DQ103" s="61"/>
      <c r="DR103" s="61"/>
      <c r="DS103" s="61"/>
      <c r="DT103" s="61"/>
      <c r="DU103" s="61"/>
      <c r="DV103" s="62"/>
    </row>
    <row r="104" spans="2:126" ht="15" customHeight="1" x14ac:dyDescent="0.25">
      <c r="B104" s="107" t="s">
        <v>281</v>
      </c>
      <c r="C104" s="107">
        <v>94</v>
      </c>
      <c r="D104" s="107" t="s">
        <v>282</v>
      </c>
      <c r="E104" s="107">
        <v>50</v>
      </c>
      <c r="F104" s="108">
        <v>2.4</v>
      </c>
      <c r="G104" s="107"/>
      <c r="H104" s="109">
        <v>999.99</v>
      </c>
      <c r="I104" s="109" t="s">
        <v>283</v>
      </c>
      <c r="K104" s="107" t="s">
        <v>284</v>
      </c>
      <c r="L104" s="107">
        <v>681</v>
      </c>
      <c r="M104" s="107" t="s">
        <v>235</v>
      </c>
      <c r="N104" s="107">
        <v>50</v>
      </c>
      <c r="O104" s="108">
        <v>2.4</v>
      </c>
      <c r="P104" s="109">
        <v>1086.8802581418129</v>
      </c>
      <c r="Q104" s="109">
        <v>1407.559741858187</v>
      </c>
      <c r="AB104" s="135" t="s">
        <v>404</v>
      </c>
      <c r="AC104" s="136" t="s">
        <v>302</v>
      </c>
      <c r="AD104" s="136" t="s">
        <v>303</v>
      </c>
      <c r="AE104" s="221" t="s">
        <v>304</v>
      </c>
      <c r="AK104" s="112" t="s">
        <v>385</v>
      </c>
      <c r="AL104" s="113">
        <v>59</v>
      </c>
      <c r="AM104" s="267" t="s">
        <v>284</v>
      </c>
      <c r="AN104" s="289" t="s">
        <v>481</v>
      </c>
      <c r="AO104" s="289" t="s">
        <v>482</v>
      </c>
      <c r="AP104" s="164">
        <v>40</v>
      </c>
      <c r="AQ104" s="164">
        <v>59</v>
      </c>
      <c r="AR104" s="114">
        <v>359.17079999999999</v>
      </c>
      <c r="AS104" s="114">
        <v>92.888999999999996</v>
      </c>
      <c r="AT104" s="107"/>
      <c r="AU104" s="107">
        <v>4</v>
      </c>
      <c r="AV104" s="286">
        <f t="shared" si="50"/>
        <v>730.72679999999991</v>
      </c>
      <c r="AW104" s="289" t="s">
        <v>456</v>
      </c>
      <c r="AX104" s="267" t="s">
        <v>457</v>
      </c>
      <c r="AY104" s="107"/>
      <c r="AZ104" s="262"/>
      <c r="BA104" t="str">
        <f t="shared" si="39"/>
        <v>MD</v>
      </c>
      <c r="BB104">
        <f t="shared" si="40"/>
        <v>91</v>
      </c>
      <c r="BC104" s="73">
        <f t="shared" si="41"/>
        <v>2.4</v>
      </c>
      <c r="BD104">
        <f t="shared" si="42"/>
        <v>50</v>
      </c>
      <c r="BE104" s="66">
        <f t="shared" si="43"/>
        <v>899.1</v>
      </c>
      <c r="BJ104" s="66" t="str">
        <f t="shared" si="44"/>
        <v/>
      </c>
      <c r="BK104" s="66">
        <f t="shared" si="45"/>
        <v>905.66607907328125</v>
      </c>
      <c r="BO104" s="66"/>
      <c r="CI104" s="116"/>
      <c r="CJ104" s="116"/>
      <c r="CQ104" s="63"/>
      <c r="CR104">
        <f t="shared" si="46"/>
        <v>76</v>
      </c>
      <c r="CS104">
        <f t="shared" si="48"/>
        <v>50</v>
      </c>
      <c r="CT104" s="73">
        <f t="shared" si="49"/>
        <v>2.4</v>
      </c>
      <c r="CU104" s="66">
        <f t="shared" si="47"/>
        <v>790.47091412742384</v>
      </c>
      <c r="DG104" s="62"/>
      <c r="DM104" s="83"/>
      <c r="DO104" s="63"/>
      <c r="DP104" s="61"/>
      <c r="DQ104" s="61"/>
      <c r="DR104" s="61"/>
      <c r="DS104" s="61"/>
      <c r="DT104" s="61"/>
      <c r="DU104" s="61"/>
      <c r="DV104" s="62"/>
    </row>
    <row r="105" spans="2:126" x14ac:dyDescent="0.25">
      <c r="B105" s="107" t="s">
        <v>281</v>
      </c>
      <c r="C105" s="107">
        <v>95</v>
      </c>
      <c r="D105" s="107" t="s">
        <v>282</v>
      </c>
      <c r="E105" s="107">
        <v>50</v>
      </c>
      <c r="F105" s="108">
        <v>2.4</v>
      </c>
      <c r="G105" s="107"/>
      <c r="H105" s="109">
        <v>999</v>
      </c>
      <c r="I105" s="109" t="s">
        <v>283</v>
      </c>
      <c r="K105" s="107" t="s">
        <v>284</v>
      </c>
      <c r="L105" s="107">
        <v>682</v>
      </c>
      <c r="M105" s="107" t="s">
        <v>235</v>
      </c>
      <c r="N105" s="107">
        <v>50</v>
      </c>
      <c r="O105" s="108">
        <v>2.4</v>
      </c>
      <c r="P105" s="109">
        <v>908.47859167816421</v>
      </c>
      <c r="Q105" s="109">
        <v>1176.5214083218357</v>
      </c>
      <c r="AB105" s="237" t="s">
        <v>483</v>
      </c>
      <c r="AC105" s="223">
        <v>4</v>
      </c>
      <c r="AD105" s="223"/>
      <c r="AE105" s="223">
        <v>4</v>
      </c>
      <c r="AK105" s="112" t="s">
        <v>385</v>
      </c>
      <c r="AL105" s="113">
        <v>60</v>
      </c>
      <c r="AM105" s="267" t="s">
        <v>284</v>
      </c>
      <c r="AN105" s="289" t="s">
        <v>481</v>
      </c>
      <c r="AO105" s="289" t="s">
        <v>482</v>
      </c>
      <c r="AP105" s="164">
        <v>40</v>
      </c>
      <c r="AQ105" s="164">
        <v>59</v>
      </c>
      <c r="AR105" s="114">
        <v>815.35900000000004</v>
      </c>
      <c r="AS105" s="114">
        <v>92.888999999999996</v>
      </c>
      <c r="AT105" s="107"/>
      <c r="AU105" s="107">
        <v>5</v>
      </c>
      <c r="AV105" s="286">
        <f t="shared" si="50"/>
        <v>1279.8040000000001</v>
      </c>
      <c r="AW105" s="289" t="s">
        <v>456</v>
      </c>
      <c r="AX105" s="267" t="s">
        <v>457</v>
      </c>
      <c r="AY105" s="107" t="s">
        <v>484</v>
      </c>
      <c r="AZ105" s="262"/>
      <c r="BA105" t="str">
        <f t="shared" si="39"/>
        <v>MD</v>
      </c>
      <c r="BB105">
        <f t="shared" si="40"/>
        <v>92</v>
      </c>
      <c r="BC105" s="73">
        <f t="shared" si="41"/>
        <v>2.4</v>
      </c>
      <c r="BD105">
        <f t="shared" si="42"/>
        <v>50</v>
      </c>
      <c r="BE105" s="66">
        <f t="shared" si="43"/>
        <v>899.99</v>
      </c>
      <c r="BJ105" s="66" t="str">
        <f t="shared" si="44"/>
        <v/>
      </c>
      <c r="BK105" s="66">
        <f t="shared" si="45"/>
        <v>906.5625786955427</v>
      </c>
      <c r="BO105" s="66"/>
      <c r="CI105" s="116"/>
      <c r="CJ105" s="116"/>
      <c r="CQ105" s="63"/>
      <c r="CR105">
        <f t="shared" si="46"/>
        <v>77</v>
      </c>
      <c r="CS105">
        <f t="shared" si="48"/>
        <v>50</v>
      </c>
      <c r="CT105" s="73">
        <f t="shared" si="49"/>
        <v>2.4</v>
      </c>
      <c r="CU105" s="66">
        <f t="shared" si="47"/>
        <v>855.35129690254337</v>
      </c>
      <c r="DG105" s="62"/>
      <c r="DM105" s="83"/>
      <c r="DO105" s="63"/>
      <c r="DP105" s="61"/>
      <c r="DQ105" s="61"/>
      <c r="DR105" s="61"/>
      <c r="DS105" s="61"/>
      <c r="DT105" s="61"/>
      <c r="DU105" s="61"/>
      <c r="DV105" s="62"/>
    </row>
    <row r="106" spans="2:126" ht="15" customHeight="1" x14ac:dyDescent="0.25">
      <c r="B106" s="107" t="s">
        <v>281</v>
      </c>
      <c r="C106" s="107">
        <v>96</v>
      </c>
      <c r="D106" s="107" t="s">
        <v>282</v>
      </c>
      <c r="E106" s="107">
        <v>50</v>
      </c>
      <c r="F106" s="108">
        <v>2.4</v>
      </c>
      <c r="G106" s="107"/>
      <c r="H106" s="109">
        <v>999.99</v>
      </c>
      <c r="I106" s="109" t="s">
        <v>283</v>
      </c>
      <c r="K106" s="107" t="s">
        <v>284</v>
      </c>
      <c r="L106" s="107">
        <v>683</v>
      </c>
      <c r="M106" s="107" t="s">
        <v>235</v>
      </c>
      <c r="N106" s="107">
        <v>50</v>
      </c>
      <c r="O106" s="108">
        <v>2.4</v>
      </c>
      <c r="P106" s="109">
        <v>1300</v>
      </c>
      <c r="Q106" s="109">
        <v>1683.5595740270521</v>
      </c>
      <c r="AK106" s="112" t="s">
        <v>385</v>
      </c>
      <c r="AL106" s="113">
        <v>61</v>
      </c>
      <c r="AM106" s="267" t="s">
        <v>485</v>
      </c>
      <c r="AN106" s="289" t="s">
        <v>481</v>
      </c>
      <c r="AO106" s="289" t="s">
        <v>482</v>
      </c>
      <c r="AP106" s="164">
        <v>40</v>
      </c>
      <c r="AQ106" s="164">
        <v>59</v>
      </c>
      <c r="AR106" s="114">
        <v>681.18600000000004</v>
      </c>
      <c r="AS106" s="114">
        <v>103.21000000000001</v>
      </c>
      <c r="AT106" s="107"/>
      <c r="AU106" s="107">
        <v>6</v>
      </c>
      <c r="AV106" s="286">
        <f t="shared" si="50"/>
        <v>1300.4459999999999</v>
      </c>
      <c r="AW106" s="289" t="s">
        <v>456</v>
      </c>
      <c r="AX106" s="267" t="s">
        <v>457</v>
      </c>
      <c r="AY106" s="107"/>
      <c r="AZ106" s="262"/>
      <c r="BA106" t="str">
        <f t="shared" si="39"/>
        <v>MD</v>
      </c>
      <c r="BB106">
        <f t="shared" si="40"/>
        <v>93</v>
      </c>
      <c r="BC106" s="73">
        <f t="shared" si="41"/>
        <v>2.4</v>
      </c>
      <c r="BD106">
        <f t="shared" si="42"/>
        <v>50</v>
      </c>
      <c r="BE106" s="66">
        <f t="shared" si="43"/>
        <v>899.1</v>
      </c>
      <c r="BJ106" s="66" t="str">
        <f t="shared" si="44"/>
        <v/>
      </c>
      <c r="BK106" s="66">
        <f t="shared" si="45"/>
        <v>905.66607907328125</v>
      </c>
      <c r="BO106" s="66"/>
      <c r="CI106" s="116"/>
      <c r="CJ106" s="116"/>
      <c r="CQ106" s="63"/>
      <c r="CR106">
        <f t="shared" si="46"/>
        <v>78</v>
      </c>
      <c r="CS106">
        <f t="shared" si="48"/>
        <v>50</v>
      </c>
      <c r="CT106" s="73">
        <f t="shared" si="49"/>
        <v>2.4</v>
      </c>
      <c r="CU106" s="66">
        <f t="shared" si="47"/>
        <v>1007.2928733316545</v>
      </c>
      <c r="DG106" s="62"/>
      <c r="DM106" s="83"/>
      <c r="DO106" s="63"/>
      <c r="DP106" s="61"/>
      <c r="DQ106" s="61"/>
      <c r="DR106" s="61"/>
      <c r="DS106" s="61"/>
      <c r="DT106" s="61"/>
      <c r="DU106" s="61"/>
      <c r="DV106" s="62"/>
    </row>
    <row r="107" spans="2:126" ht="15" customHeight="1" x14ac:dyDescent="0.25">
      <c r="B107" s="107" t="s">
        <v>281</v>
      </c>
      <c r="C107" s="107">
        <v>97</v>
      </c>
      <c r="D107" s="107" t="s">
        <v>282</v>
      </c>
      <c r="E107" s="107">
        <v>50</v>
      </c>
      <c r="F107" s="108">
        <v>2.4</v>
      </c>
      <c r="G107" s="107"/>
      <c r="H107" s="109">
        <v>899.1</v>
      </c>
      <c r="I107" s="109" t="s">
        <v>283</v>
      </c>
      <c r="K107" s="107" t="s">
        <v>284</v>
      </c>
      <c r="L107" s="107">
        <v>687</v>
      </c>
      <c r="M107" s="107" t="s">
        <v>235</v>
      </c>
      <c r="N107" s="107">
        <v>50</v>
      </c>
      <c r="O107" s="108">
        <v>2.4</v>
      </c>
      <c r="P107" s="109">
        <v>849.65623682130467</v>
      </c>
      <c r="Q107" s="109">
        <v>1100.3437631786953</v>
      </c>
      <c r="AB107" s="110" t="s">
        <v>440</v>
      </c>
      <c r="AC107" s="111"/>
      <c r="AD107" s="111"/>
      <c r="AE107" s="111"/>
      <c r="AK107" s="112" t="s">
        <v>385</v>
      </c>
      <c r="AL107" s="113">
        <v>62</v>
      </c>
      <c r="AM107" s="267" t="s">
        <v>486</v>
      </c>
      <c r="AN107" s="289" t="s">
        <v>481</v>
      </c>
      <c r="AO107" s="289" t="s">
        <v>482</v>
      </c>
      <c r="AP107" s="164">
        <v>40</v>
      </c>
      <c r="AQ107" s="164">
        <v>59</v>
      </c>
      <c r="AR107" s="114">
        <v>449.99560000000002</v>
      </c>
      <c r="AS107" s="114">
        <v>123.852</v>
      </c>
      <c r="AT107" s="107"/>
      <c r="AU107" s="107">
        <v>4</v>
      </c>
      <c r="AV107" s="292">
        <f t="shared" si="50"/>
        <v>945.4036000000001</v>
      </c>
      <c r="AW107" s="289" t="s">
        <v>456</v>
      </c>
      <c r="AX107" s="267" t="s">
        <v>457</v>
      </c>
      <c r="AY107" s="107"/>
      <c r="AZ107" s="262"/>
      <c r="BA107" t="str">
        <f t="shared" si="39"/>
        <v>MD</v>
      </c>
      <c r="BB107">
        <f t="shared" si="40"/>
        <v>94</v>
      </c>
      <c r="BC107" s="73">
        <f t="shared" si="41"/>
        <v>2.4</v>
      </c>
      <c r="BD107">
        <f t="shared" si="42"/>
        <v>50</v>
      </c>
      <c r="BE107" s="66">
        <f t="shared" si="43"/>
        <v>999.99</v>
      </c>
      <c r="BJ107" s="66" t="str">
        <f t="shared" si="44"/>
        <v/>
      </c>
      <c r="BK107" s="66">
        <f t="shared" si="45"/>
        <v>1007.2928733316545</v>
      </c>
      <c r="BO107" s="66"/>
      <c r="CI107" s="116"/>
      <c r="CJ107" s="116"/>
      <c r="CQ107" s="63"/>
      <c r="CR107">
        <f t="shared" si="46"/>
        <v>79</v>
      </c>
      <c r="CS107">
        <f t="shared" si="48"/>
        <v>50</v>
      </c>
      <c r="CT107" s="73">
        <f t="shared" si="49"/>
        <v>2.4</v>
      </c>
      <c r="CU107" s="66">
        <f t="shared" si="47"/>
        <v>859.43087383530599</v>
      </c>
      <c r="DG107" s="62"/>
      <c r="DM107" s="83"/>
      <c r="DO107" s="63"/>
      <c r="DP107" s="61"/>
      <c r="DQ107" s="61"/>
      <c r="DR107" s="61"/>
      <c r="DS107" s="61"/>
      <c r="DT107" s="61"/>
      <c r="DU107" s="61"/>
      <c r="DV107" s="62"/>
    </row>
    <row r="108" spans="2:126" ht="15" customHeight="1" x14ac:dyDescent="0.25">
      <c r="B108" s="107" t="s">
        <v>281</v>
      </c>
      <c r="C108" s="107">
        <v>98</v>
      </c>
      <c r="D108" s="107" t="s">
        <v>282</v>
      </c>
      <c r="E108" s="107">
        <v>50</v>
      </c>
      <c r="F108" s="108">
        <v>2.4</v>
      </c>
      <c r="G108" s="107"/>
      <c r="H108" s="109">
        <v>999</v>
      </c>
      <c r="I108" s="109" t="s">
        <v>283</v>
      </c>
      <c r="K108" s="107" t="s">
        <v>284</v>
      </c>
      <c r="L108" s="107">
        <v>688</v>
      </c>
      <c r="M108" s="107" t="s">
        <v>235</v>
      </c>
      <c r="N108" s="107">
        <v>50</v>
      </c>
      <c r="O108" s="108">
        <v>2.4</v>
      </c>
      <c r="P108" s="109">
        <v>897.77728030568665</v>
      </c>
      <c r="Q108" s="109">
        <v>1162.6627196943132</v>
      </c>
      <c r="AB108" s="135" t="s">
        <v>404</v>
      </c>
      <c r="AC108" s="136" t="s">
        <v>302</v>
      </c>
      <c r="AD108" s="136" t="s">
        <v>303</v>
      </c>
      <c r="AE108" s="273" t="s">
        <v>304</v>
      </c>
      <c r="AK108" s="112" t="s">
        <v>385</v>
      </c>
      <c r="AL108" s="113">
        <v>63</v>
      </c>
      <c r="AM108" s="267" t="s">
        <v>487</v>
      </c>
      <c r="AN108" s="289" t="s">
        <v>481</v>
      </c>
      <c r="AO108" s="289" t="s">
        <v>488</v>
      </c>
      <c r="AP108" s="164">
        <v>40</v>
      </c>
      <c r="AQ108" s="164">
        <v>62</v>
      </c>
      <c r="AR108" s="114">
        <v>1052.742</v>
      </c>
      <c r="AS108" s="114">
        <v>56.765500000000003</v>
      </c>
      <c r="AT108" s="107"/>
      <c r="AU108" s="107">
        <v>6</v>
      </c>
      <c r="AV108" s="122">
        <f t="shared" si="50"/>
        <v>1393.335</v>
      </c>
      <c r="AW108" s="289" t="s">
        <v>456</v>
      </c>
      <c r="AX108" s="267" t="s">
        <v>457</v>
      </c>
      <c r="AY108" s="107"/>
      <c r="AZ108" s="262"/>
      <c r="BA108" t="str">
        <f t="shared" si="39"/>
        <v>MD</v>
      </c>
      <c r="BB108">
        <f t="shared" si="40"/>
        <v>95</v>
      </c>
      <c r="BC108" s="73">
        <f t="shared" si="41"/>
        <v>2.4</v>
      </c>
      <c r="BD108">
        <f t="shared" si="42"/>
        <v>50</v>
      </c>
      <c r="BE108" s="66">
        <f t="shared" si="43"/>
        <v>999</v>
      </c>
      <c r="BJ108" s="66" t="str">
        <f t="shared" si="44"/>
        <v/>
      </c>
      <c r="BK108" s="66">
        <f t="shared" si="45"/>
        <v>1006.2956434147569</v>
      </c>
      <c r="BO108" s="66"/>
      <c r="CI108" s="116"/>
      <c r="CJ108" s="116"/>
      <c r="CQ108" s="63"/>
      <c r="CR108">
        <f t="shared" si="46"/>
        <v>80</v>
      </c>
      <c r="CS108">
        <f t="shared" si="48"/>
        <v>50</v>
      </c>
      <c r="CT108" s="73">
        <f t="shared" si="49"/>
        <v>2.4</v>
      </c>
      <c r="CU108" s="66">
        <f t="shared" si="47"/>
        <v>905.66607907328125</v>
      </c>
      <c r="DG108" s="62"/>
      <c r="DM108" s="83"/>
      <c r="DO108" s="63"/>
      <c r="DP108" s="61"/>
      <c r="DQ108" s="61"/>
      <c r="DR108" s="61"/>
      <c r="DS108" s="61"/>
      <c r="DT108" s="61"/>
      <c r="DU108" s="61"/>
      <c r="DV108" s="62"/>
    </row>
    <row r="109" spans="2:126" ht="15" customHeight="1" thickBot="1" x14ac:dyDescent="0.3">
      <c r="B109" s="107" t="s">
        <v>281</v>
      </c>
      <c r="C109" s="107">
        <v>99</v>
      </c>
      <c r="D109" s="107" t="s">
        <v>282</v>
      </c>
      <c r="E109" s="107">
        <v>50</v>
      </c>
      <c r="F109" s="108">
        <v>2.4</v>
      </c>
      <c r="G109" s="107"/>
      <c r="H109" s="109">
        <v>999</v>
      </c>
      <c r="I109" s="109" t="s">
        <v>283</v>
      </c>
      <c r="K109" s="107" t="s">
        <v>284</v>
      </c>
      <c r="L109" s="107">
        <v>689</v>
      </c>
      <c r="M109" s="107" t="s">
        <v>235</v>
      </c>
      <c r="N109" s="107">
        <v>50</v>
      </c>
      <c r="O109" s="108">
        <v>2.4</v>
      </c>
      <c r="P109" s="109">
        <v>1563.8031968982884</v>
      </c>
      <c r="Q109" s="109">
        <v>2025.1968031017113</v>
      </c>
      <c r="AB109" s="222" t="s">
        <v>417</v>
      </c>
      <c r="AC109" s="265">
        <v>950</v>
      </c>
      <c r="AD109" s="265">
        <v>0</v>
      </c>
      <c r="AE109" s="265">
        <v>1000</v>
      </c>
      <c r="AK109" s="293" t="s">
        <v>385</v>
      </c>
      <c r="AL109" s="247">
        <v>64</v>
      </c>
      <c r="AM109" s="294" t="s">
        <v>489</v>
      </c>
      <c r="AN109" s="295" t="s">
        <v>462</v>
      </c>
      <c r="AO109" s="295" t="s">
        <v>490</v>
      </c>
      <c r="AP109" s="246">
        <v>40</v>
      </c>
      <c r="AQ109" s="246">
        <v>59</v>
      </c>
      <c r="AR109" s="296">
        <v>605.84270000000004</v>
      </c>
      <c r="AS109" s="296">
        <v>113.53100000000001</v>
      </c>
      <c r="AT109" s="297"/>
      <c r="AU109" s="297">
        <v>2</v>
      </c>
      <c r="AV109" s="298">
        <f t="shared" si="50"/>
        <v>832.90470000000005</v>
      </c>
      <c r="AW109" s="295" t="s">
        <v>456</v>
      </c>
      <c r="AX109" s="294" t="s">
        <v>457</v>
      </c>
      <c r="AY109" s="297"/>
      <c r="AZ109" s="262"/>
      <c r="BA109" t="str">
        <f t="shared" si="39"/>
        <v>MD</v>
      </c>
      <c r="BB109">
        <f t="shared" si="40"/>
        <v>96</v>
      </c>
      <c r="BC109" s="73">
        <f t="shared" si="41"/>
        <v>2.4</v>
      </c>
      <c r="BD109">
        <f t="shared" si="42"/>
        <v>50</v>
      </c>
      <c r="BE109" s="66">
        <f t="shared" si="43"/>
        <v>999.99</v>
      </c>
      <c r="BJ109" s="66" t="str">
        <f t="shared" si="44"/>
        <v/>
      </c>
      <c r="BK109" s="66">
        <f t="shared" si="45"/>
        <v>1007.2928733316545</v>
      </c>
      <c r="BO109" s="66"/>
      <c r="CI109" s="116"/>
      <c r="CJ109" s="116"/>
      <c r="CQ109" s="63"/>
      <c r="CR109">
        <f t="shared" si="46"/>
        <v>81</v>
      </c>
      <c r="CS109">
        <f t="shared" si="48"/>
        <v>50</v>
      </c>
      <c r="CT109" s="73">
        <f t="shared" si="49"/>
        <v>2.4</v>
      </c>
      <c r="CU109" s="66">
        <f t="shared" si="47"/>
        <v>905.66607907328125</v>
      </c>
      <c r="DG109" s="62"/>
      <c r="DM109" s="83"/>
      <c r="DO109" s="63"/>
      <c r="DP109" s="61"/>
      <c r="DQ109" s="61"/>
      <c r="DR109" s="61"/>
      <c r="DS109" s="61"/>
      <c r="DT109" s="61"/>
      <c r="DU109" s="61"/>
      <c r="DV109" s="62"/>
    </row>
    <row r="110" spans="2:126" ht="15" customHeight="1" x14ac:dyDescent="0.25">
      <c r="B110" s="107" t="s">
        <v>281</v>
      </c>
      <c r="C110" s="107">
        <v>100</v>
      </c>
      <c r="D110" s="107" t="s">
        <v>282</v>
      </c>
      <c r="E110" s="107">
        <v>50</v>
      </c>
      <c r="F110" s="108">
        <v>2.4</v>
      </c>
      <c r="G110" s="107"/>
      <c r="H110" s="109">
        <v>999</v>
      </c>
      <c r="I110" s="109" t="s">
        <v>283</v>
      </c>
      <c r="K110" s="107" t="s">
        <v>284</v>
      </c>
      <c r="L110" s="107">
        <v>692</v>
      </c>
      <c r="M110" s="107" t="s">
        <v>235</v>
      </c>
      <c r="N110" s="107">
        <v>50</v>
      </c>
      <c r="O110" s="108">
        <v>2.4</v>
      </c>
      <c r="P110" s="109">
        <v>1032.6591185982011</v>
      </c>
      <c r="Q110" s="109">
        <v>1337.3408814017989</v>
      </c>
      <c r="AB110" s="222" t="s">
        <v>307</v>
      </c>
      <c r="AC110" s="265" t="s">
        <v>25</v>
      </c>
      <c r="AD110" s="265" t="s">
        <v>25</v>
      </c>
      <c r="AE110" s="265" t="s">
        <v>25</v>
      </c>
      <c r="AK110" s="299" t="s">
        <v>282</v>
      </c>
      <c r="AL110" s="300">
        <v>65</v>
      </c>
      <c r="AM110" s="301" t="s">
        <v>491</v>
      </c>
      <c r="AN110" s="302" t="s">
        <v>481</v>
      </c>
      <c r="AO110" s="302" t="s">
        <v>492</v>
      </c>
      <c r="AP110" s="303">
        <v>50</v>
      </c>
      <c r="AQ110" s="303">
        <v>65</v>
      </c>
      <c r="AR110" s="304">
        <f>716*1.035</f>
        <v>741.06</v>
      </c>
      <c r="AS110" s="305">
        <v>98</v>
      </c>
      <c r="AT110" s="306"/>
      <c r="AU110" s="301">
        <v>2.5</v>
      </c>
      <c r="AV110" s="307">
        <f t="shared" si="50"/>
        <v>986.06</v>
      </c>
      <c r="AW110" s="302" t="s">
        <v>456</v>
      </c>
      <c r="AX110" s="301" t="s">
        <v>457</v>
      </c>
      <c r="AY110" s="308"/>
      <c r="AZ110" s="262"/>
      <c r="BA110" t="str">
        <f t="shared" si="39"/>
        <v>MD</v>
      </c>
      <c r="BB110">
        <f t="shared" si="40"/>
        <v>97</v>
      </c>
      <c r="BC110" s="73">
        <f t="shared" si="41"/>
        <v>2.4</v>
      </c>
      <c r="BD110">
        <f t="shared" si="42"/>
        <v>50</v>
      </c>
      <c r="BE110" s="66">
        <f t="shared" si="43"/>
        <v>899.1</v>
      </c>
      <c r="BJ110" s="66" t="str">
        <f t="shared" si="44"/>
        <v/>
      </c>
      <c r="BK110" s="66">
        <f t="shared" si="45"/>
        <v>905.66607907328125</v>
      </c>
      <c r="BO110" s="66"/>
      <c r="CI110" s="116"/>
      <c r="CJ110" s="116"/>
      <c r="CQ110" s="63"/>
      <c r="CR110">
        <f t="shared" si="46"/>
        <v>82</v>
      </c>
      <c r="CS110">
        <f t="shared" si="48"/>
        <v>50</v>
      </c>
      <c r="CT110" s="73">
        <f t="shared" si="49"/>
        <v>2.4</v>
      </c>
      <c r="CU110" s="66">
        <f t="shared" si="47"/>
        <v>815.91538655250565</v>
      </c>
      <c r="DG110" s="62"/>
      <c r="DM110" s="83"/>
      <c r="DO110" s="63"/>
      <c r="DP110" s="61"/>
      <c r="DQ110" s="61"/>
      <c r="DR110" s="61"/>
      <c r="DS110" s="61"/>
      <c r="DT110" s="61"/>
      <c r="DU110" s="61"/>
      <c r="DV110" s="62"/>
    </row>
    <row r="111" spans="2:126" ht="15" customHeight="1" x14ac:dyDescent="0.25">
      <c r="B111" s="107" t="s">
        <v>281</v>
      </c>
      <c r="C111" s="107">
        <v>101</v>
      </c>
      <c r="D111" s="107" t="s">
        <v>282</v>
      </c>
      <c r="E111" s="107">
        <v>50</v>
      </c>
      <c r="F111" s="108">
        <v>2.4</v>
      </c>
      <c r="G111" s="107"/>
      <c r="H111" s="109">
        <v>899.99</v>
      </c>
      <c r="I111" s="109" t="s">
        <v>283</v>
      </c>
      <c r="K111" s="107" t="s">
        <v>284</v>
      </c>
      <c r="L111" s="107">
        <v>694</v>
      </c>
      <c r="M111" s="107" t="s">
        <v>235</v>
      </c>
      <c r="N111" s="107">
        <v>50</v>
      </c>
      <c r="O111" s="108">
        <v>2.4</v>
      </c>
      <c r="P111" s="109">
        <v>897.77728030568665</v>
      </c>
      <c r="Q111" s="109">
        <v>1162.6627196943132</v>
      </c>
      <c r="AB111" s="222" t="s">
        <v>311</v>
      </c>
      <c r="AC111" s="265" t="s">
        <v>25</v>
      </c>
      <c r="AD111" s="265" t="s">
        <v>25</v>
      </c>
      <c r="AE111" s="265">
        <v>2250</v>
      </c>
      <c r="AK111" s="309" t="s">
        <v>385</v>
      </c>
      <c r="AL111" s="113">
        <v>66</v>
      </c>
      <c r="AM111" s="267" t="s">
        <v>493</v>
      </c>
      <c r="AN111" s="289" t="s">
        <v>481</v>
      </c>
      <c r="AO111" s="289" t="s">
        <v>494</v>
      </c>
      <c r="AP111" s="164">
        <v>40</v>
      </c>
      <c r="AQ111" s="164">
        <v>59</v>
      </c>
      <c r="AR111" s="310">
        <f>355*1.4</f>
        <v>496.99999999999994</v>
      </c>
      <c r="AS111" s="114">
        <v>94</v>
      </c>
      <c r="AT111" s="107"/>
      <c r="AU111" s="107">
        <v>5</v>
      </c>
      <c r="AV111" s="172">
        <f t="shared" si="50"/>
        <v>967</v>
      </c>
      <c r="AW111" s="289" t="s">
        <v>456</v>
      </c>
      <c r="AX111" s="267" t="s">
        <v>457</v>
      </c>
      <c r="AY111" s="311"/>
      <c r="AZ111" s="262"/>
      <c r="BA111" t="str">
        <f t="shared" si="39"/>
        <v>MD</v>
      </c>
      <c r="BB111">
        <f t="shared" si="40"/>
        <v>98</v>
      </c>
      <c r="BC111" s="73">
        <f t="shared" si="41"/>
        <v>2.4</v>
      </c>
      <c r="BD111">
        <f t="shared" si="42"/>
        <v>50</v>
      </c>
      <c r="BE111" s="66">
        <f t="shared" si="43"/>
        <v>999</v>
      </c>
      <c r="BJ111" s="66" t="str">
        <f t="shared" si="44"/>
        <v/>
      </c>
      <c r="BK111" s="66">
        <f t="shared" si="45"/>
        <v>1006.2956434147569</v>
      </c>
      <c r="BO111" s="66"/>
      <c r="CI111" s="116"/>
      <c r="CJ111" s="116"/>
      <c r="CQ111" s="63"/>
      <c r="CR111">
        <f t="shared" si="46"/>
        <v>83</v>
      </c>
      <c r="CS111">
        <f t="shared" si="48"/>
        <v>50</v>
      </c>
      <c r="CT111" s="73">
        <f t="shared" si="49"/>
        <v>2.4</v>
      </c>
      <c r="CU111" s="66">
        <f t="shared" si="47"/>
        <v>1006.2956434147569</v>
      </c>
      <c r="DG111" s="62"/>
      <c r="DM111" s="83"/>
      <c r="DO111" s="63"/>
      <c r="DP111" s="61"/>
      <c r="DQ111" s="61"/>
      <c r="DR111" s="61"/>
      <c r="DS111" s="61"/>
      <c r="DT111" s="61"/>
      <c r="DU111" s="61"/>
      <c r="DV111" s="62"/>
    </row>
    <row r="112" spans="2:126" ht="15" customHeight="1" x14ac:dyDescent="0.25">
      <c r="B112" s="107" t="s">
        <v>281</v>
      </c>
      <c r="C112" s="107">
        <v>102</v>
      </c>
      <c r="D112" s="107" t="s">
        <v>282</v>
      </c>
      <c r="E112" s="107">
        <v>50</v>
      </c>
      <c r="F112" s="108">
        <v>2.4</v>
      </c>
      <c r="G112" s="107"/>
      <c r="H112" s="109">
        <v>1399</v>
      </c>
      <c r="I112" s="109" t="s">
        <v>283</v>
      </c>
      <c r="K112" s="107" t="s">
        <v>284</v>
      </c>
      <c r="L112" s="107">
        <v>696</v>
      </c>
      <c r="M112" s="107" t="s">
        <v>235</v>
      </c>
      <c r="N112" s="107">
        <v>50</v>
      </c>
      <c r="O112" s="108">
        <v>2.4</v>
      </c>
      <c r="P112" s="109">
        <v>1154.2253186357107</v>
      </c>
      <c r="Q112" s="109">
        <v>1494.7746813642891</v>
      </c>
      <c r="AB112" s="222" t="s">
        <v>316</v>
      </c>
      <c r="AC112" s="265">
        <v>2250</v>
      </c>
      <c r="AD112" s="265" t="s">
        <v>25</v>
      </c>
      <c r="AE112" s="265" t="s">
        <v>25</v>
      </c>
      <c r="AK112" s="309" t="s">
        <v>385</v>
      </c>
      <c r="AL112" s="113">
        <v>67</v>
      </c>
      <c r="AM112" s="267" t="s">
        <v>495</v>
      </c>
      <c r="AN112" s="289" t="s">
        <v>462</v>
      </c>
      <c r="AO112" s="289" t="s">
        <v>459</v>
      </c>
      <c r="AP112" s="164">
        <v>40</v>
      </c>
      <c r="AQ112" s="164">
        <v>59</v>
      </c>
      <c r="AR112" s="310">
        <v>350</v>
      </c>
      <c r="AS112" s="114">
        <v>75</v>
      </c>
      <c r="AT112" s="107"/>
      <c r="AU112" s="107">
        <v>12</v>
      </c>
      <c r="AV112" s="172">
        <f t="shared" si="50"/>
        <v>1250</v>
      </c>
      <c r="AW112" s="289" t="s">
        <v>456</v>
      </c>
      <c r="AX112" s="267" t="s">
        <v>457</v>
      </c>
      <c r="AY112" s="311"/>
      <c r="AZ112" s="262"/>
      <c r="BA112" t="str">
        <f t="shared" si="39"/>
        <v>MD</v>
      </c>
      <c r="BB112">
        <f t="shared" si="40"/>
        <v>99</v>
      </c>
      <c r="BC112" s="73">
        <f t="shared" si="41"/>
        <v>2.4</v>
      </c>
      <c r="BD112">
        <f t="shared" si="42"/>
        <v>50</v>
      </c>
      <c r="BE112" s="66">
        <f t="shared" si="43"/>
        <v>999</v>
      </c>
      <c r="BJ112" s="66" t="str">
        <f t="shared" si="44"/>
        <v/>
      </c>
      <c r="BK112" s="66">
        <f t="shared" si="45"/>
        <v>1006.2956434147569</v>
      </c>
      <c r="BO112" s="66"/>
      <c r="CI112" s="116"/>
      <c r="CJ112" s="116"/>
      <c r="CQ112" s="63"/>
      <c r="CR112">
        <f t="shared" si="46"/>
        <v>84</v>
      </c>
      <c r="CS112">
        <f t="shared" si="48"/>
        <v>50</v>
      </c>
      <c r="CT112" s="73">
        <f t="shared" si="49"/>
        <v>2.4</v>
      </c>
      <c r="CU112" s="66">
        <f t="shared" si="47"/>
        <v>1410.2140518761016</v>
      </c>
      <c r="DG112" s="62"/>
      <c r="DM112" s="83"/>
      <c r="DO112" s="63"/>
      <c r="DP112" s="61"/>
      <c r="DQ112" s="61"/>
      <c r="DR112" s="61"/>
      <c r="DS112" s="61"/>
      <c r="DT112" s="61"/>
      <c r="DU112" s="61"/>
      <c r="DV112" s="62"/>
    </row>
    <row r="113" spans="2:126" ht="15" customHeight="1" x14ac:dyDescent="0.25">
      <c r="B113" s="107" t="s">
        <v>281</v>
      </c>
      <c r="C113" s="107">
        <v>103</v>
      </c>
      <c r="D113" s="107" t="s">
        <v>282</v>
      </c>
      <c r="E113" s="107">
        <v>50</v>
      </c>
      <c r="F113" s="108">
        <v>2.4</v>
      </c>
      <c r="G113" s="107"/>
      <c r="H113" s="109">
        <v>999.99</v>
      </c>
      <c r="I113" s="109" t="s">
        <v>283</v>
      </c>
      <c r="K113" s="107" t="s">
        <v>284</v>
      </c>
      <c r="L113" s="107">
        <v>699</v>
      </c>
      <c r="M113" s="107" t="s">
        <v>235</v>
      </c>
      <c r="N113" s="107">
        <v>50</v>
      </c>
      <c r="O113" s="108">
        <v>2.4</v>
      </c>
      <c r="P113" s="109">
        <v>2000</v>
      </c>
      <c r="Q113" s="109">
        <v>2590.0916523493111</v>
      </c>
      <c r="AB113" s="222" t="s">
        <v>322</v>
      </c>
      <c r="AC113" s="265" t="s">
        <v>25</v>
      </c>
      <c r="AD113" s="265" t="s">
        <v>25</v>
      </c>
      <c r="AE113" s="265" t="s">
        <v>25</v>
      </c>
      <c r="AK113" s="309" t="s">
        <v>385</v>
      </c>
      <c r="AL113" s="113">
        <v>68</v>
      </c>
      <c r="AM113" s="267" t="s">
        <v>496</v>
      </c>
      <c r="AN113" s="289" t="s">
        <v>454</v>
      </c>
      <c r="AO113" s="289" t="s">
        <v>497</v>
      </c>
      <c r="AP113" s="164">
        <v>60</v>
      </c>
      <c r="AQ113" s="164">
        <v>56</v>
      </c>
      <c r="AR113" s="310">
        <v>500</v>
      </c>
      <c r="AS113" s="114">
        <v>65</v>
      </c>
      <c r="AT113" s="107"/>
      <c r="AU113" s="107">
        <v>2.5</v>
      </c>
      <c r="AV113" s="172">
        <f t="shared" si="50"/>
        <v>662.5</v>
      </c>
      <c r="AW113" s="289" t="s">
        <v>456</v>
      </c>
      <c r="AX113" s="267" t="s">
        <v>457</v>
      </c>
      <c r="AY113" s="311"/>
      <c r="AZ113" s="262"/>
      <c r="BA113" t="str">
        <f t="shared" si="39"/>
        <v>MD</v>
      </c>
      <c r="BB113">
        <f t="shared" si="40"/>
        <v>100</v>
      </c>
      <c r="BC113" s="73">
        <f t="shared" si="41"/>
        <v>2.4</v>
      </c>
      <c r="BD113">
        <f t="shared" si="42"/>
        <v>50</v>
      </c>
      <c r="BE113" s="66">
        <f t="shared" si="43"/>
        <v>999</v>
      </c>
      <c r="BJ113" s="66" t="str">
        <f t="shared" si="44"/>
        <v/>
      </c>
      <c r="BK113" s="66">
        <f t="shared" si="45"/>
        <v>1006.2956434147569</v>
      </c>
      <c r="BO113" s="66"/>
      <c r="CI113" s="116"/>
      <c r="CJ113" s="116"/>
      <c r="CQ113" s="63"/>
      <c r="CR113">
        <f t="shared" si="46"/>
        <v>85</v>
      </c>
      <c r="CS113">
        <f t="shared" si="48"/>
        <v>50</v>
      </c>
      <c r="CT113" s="73">
        <f t="shared" si="49"/>
        <v>2.4</v>
      </c>
      <c r="CU113" s="66">
        <f t="shared" si="47"/>
        <v>1006.2956434147569</v>
      </c>
      <c r="DG113" s="62"/>
      <c r="DM113" s="83"/>
      <c r="DO113" s="63"/>
      <c r="DP113" s="61"/>
      <c r="DQ113" s="61"/>
      <c r="DR113" s="61"/>
      <c r="DS113" s="61"/>
      <c r="DT113" s="61"/>
      <c r="DU113" s="61"/>
      <c r="DV113" s="62"/>
    </row>
    <row r="114" spans="2:126" ht="15" customHeight="1" x14ac:dyDescent="0.25">
      <c r="B114" s="107" t="s">
        <v>281</v>
      </c>
      <c r="C114" s="107">
        <v>104</v>
      </c>
      <c r="D114" s="107" t="s">
        <v>282</v>
      </c>
      <c r="E114" s="107">
        <v>50</v>
      </c>
      <c r="F114" s="108">
        <v>2.4</v>
      </c>
      <c r="G114" s="107"/>
      <c r="H114" s="109">
        <v>899.1</v>
      </c>
      <c r="I114" s="109" t="s">
        <v>283</v>
      </c>
      <c r="K114" s="107" t="s">
        <v>284</v>
      </c>
      <c r="L114" s="107">
        <v>702</v>
      </c>
      <c r="M114" s="107" t="s">
        <v>235</v>
      </c>
      <c r="N114" s="107">
        <v>50</v>
      </c>
      <c r="O114" s="108">
        <v>2.4</v>
      </c>
      <c r="P114" s="109">
        <v>1168.75</v>
      </c>
      <c r="Q114" s="109">
        <v>1668.75</v>
      </c>
      <c r="AB114" s="222" t="s">
        <v>322</v>
      </c>
      <c r="AC114" s="265" t="s">
        <v>25</v>
      </c>
      <c r="AD114" s="265" t="s">
        <v>25</v>
      </c>
      <c r="AE114" s="265" t="s">
        <v>25</v>
      </c>
      <c r="AK114" s="309" t="s">
        <v>385</v>
      </c>
      <c r="AL114" s="113">
        <v>69</v>
      </c>
      <c r="AM114" s="267" t="s">
        <v>498</v>
      </c>
      <c r="AN114" s="289" t="s">
        <v>454</v>
      </c>
      <c r="AO114" s="289" t="s">
        <v>459</v>
      </c>
      <c r="AP114" s="164">
        <v>40</v>
      </c>
      <c r="AQ114" s="164">
        <v>59</v>
      </c>
      <c r="AR114" s="310">
        <v>375</v>
      </c>
      <c r="AS114" s="114">
        <v>141</v>
      </c>
      <c r="AT114" s="107"/>
      <c r="AU114" s="107">
        <v>3</v>
      </c>
      <c r="AV114" s="172">
        <f t="shared" si="50"/>
        <v>798</v>
      </c>
      <c r="AW114" s="289" t="s">
        <v>456</v>
      </c>
      <c r="AX114" s="267" t="s">
        <v>457</v>
      </c>
      <c r="AY114" s="311"/>
      <c r="AZ114" s="262"/>
      <c r="BA114" t="str">
        <f t="shared" si="39"/>
        <v>MD</v>
      </c>
      <c r="BB114">
        <f t="shared" si="40"/>
        <v>101</v>
      </c>
      <c r="BC114" s="73">
        <f t="shared" si="41"/>
        <v>2.4</v>
      </c>
      <c r="BD114">
        <f t="shared" si="42"/>
        <v>50</v>
      </c>
      <c r="BE114" s="66">
        <f t="shared" si="43"/>
        <v>899.99</v>
      </c>
      <c r="BJ114" s="66" t="str">
        <f t="shared" si="44"/>
        <v/>
      </c>
      <c r="BK114" s="66">
        <f t="shared" si="45"/>
        <v>906.5625786955427</v>
      </c>
      <c r="BO114" s="66"/>
      <c r="CI114" s="116"/>
      <c r="CJ114" s="116"/>
      <c r="CQ114" s="63"/>
      <c r="CR114">
        <f t="shared" si="46"/>
        <v>86</v>
      </c>
      <c r="CS114">
        <f t="shared" si="48"/>
        <v>50</v>
      </c>
      <c r="CT114" s="73">
        <f t="shared" si="49"/>
        <v>2.4</v>
      </c>
      <c r="CU114" s="66">
        <f t="shared" si="47"/>
        <v>1007.2928733316545</v>
      </c>
      <c r="DG114" s="62"/>
      <c r="DM114" s="83"/>
      <c r="DO114" s="63"/>
      <c r="DP114" s="61"/>
      <c r="DQ114" s="61"/>
      <c r="DR114" s="61"/>
      <c r="DS114" s="61"/>
      <c r="DT114" s="61"/>
      <c r="DU114" s="61"/>
      <c r="DV114" s="62"/>
    </row>
    <row r="115" spans="2:126" ht="15" customHeight="1" x14ac:dyDescent="0.25">
      <c r="B115" s="107" t="s">
        <v>281</v>
      </c>
      <c r="C115" s="107">
        <v>105</v>
      </c>
      <c r="D115" s="107" t="s">
        <v>282</v>
      </c>
      <c r="E115" s="107">
        <v>50</v>
      </c>
      <c r="F115" s="108">
        <v>2.4</v>
      </c>
      <c r="G115" s="107"/>
      <c r="H115" s="109">
        <v>999.88</v>
      </c>
      <c r="I115" s="109" t="s">
        <v>283</v>
      </c>
      <c r="K115" s="107" t="s">
        <v>284</v>
      </c>
      <c r="L115" s="107">
        <v>705</v>
      </c>
      <c r="M115" s="107" t="s">
        <v>235</v>
      </c>
      <c r="N115" s="107">
        <v>50</v>
      </c>
      <c r="O115" s="108">
        <v>2.4</v>
      </c>
      <c r="P115" s="109">
        <v>1075.0765722672031</v>
      </c>
      <c r="Q115" s="109">
        <v>1392.2734277327968</v>
      </c>
      <c r="AK115" s="309" t="s">
        <v>235</v>
      </c>
      <c r="AL115" s="113">
        <v>70</v>
      </c>
      <c r="AM115" s="267" t="s">
        <v>499</v>
      </c>
      <c r="AN115" s="289" t="s">
        <v>454</v>
      </c>
      <c r="AO115" s="289" t="s">
        <v>500</v>
      </c>
      <c r="AP115" s="164">
        <v>40</v>
      </c>
      <c r="AQ115" s="164">
        <v>59</v>
      </c>
      <c r="AR115" s="310">
        <v>585.9</v>
      </c>
      <c r="AS115" s="114">
        <v>92.73</v>
      </c>
      <c r="AT115" s="107"/>
      <c r="AU115" s="107">
        <v>4.8</v>
      </c>
      <c r="AV115" s="172">
        <f>926+79</f>
        <v>1005</v>
      </c>
      <c r="AW115" s="289" t="s">
        <v>456</v>
      </c>
      <c r="AX115" s="267" t="s">
        <v>457</v>
      </c>
      <c r="AY115" s="311" t="s">
        <v>501</v>
      </c>
      <c r="AZ115" s="262"/>
      <c r="BA115" t="str">
        <f t="shared" si="39"/>
        <v>MD</v>
      </c>
      <c r="BB115">
        <f t="shared" si="40"/>
        <v>102</v>
      </c>
      <c r="BC115" s="73">
        <f t="shared" si="41"/>
        <v>2.4</v>
      </c>
      <c r="BD115">
        <f t="shared" si="42"/>
        <v>50</v>
      </c>
      <c r="BE115" s="66">
        <f t="shared" si="43"/>
        <v>1399</v>
      </c>
      <c r="BJ115" s="66" t="str">
        <f t="shared" si="44"/>
        <v/>
      </c>
      <c r="BK115" s="66">
        <f t="shared" si="45"/>
        <v>1409.2168219592043</v>
      </c>
      <c r="BO115" s="66"/>
      <c r="CI115" s="116"/>
      <c r="CJ115" s="116"/>
      <c r="CQ115" s="63"/>
      <c r="CR115">
        <f t="shared" si="46"/>
        <v>87</v>
      </c>
      <c r="CS115">
        <f t="shared" si="48"/>
        <v>50</v>
      </c>
      <c r="CT115" s="73">
        <f t="shared" si="49"/>
        <v>2.4</v>
      </c>
      <c r="CU115" s="66">
        <f t="shared" si="47"/>
        <v>1007.2928733316545</v>
      </c>
      <c r="DG115" s="62"/>
      <c r="DM115" s="83"/>
      <c r="DO115" s="63"/>
      <c r="DP115" s="61"/>
      <c r="DQ115" s="61"/>
      <c r="DR115" s="61"/>
      <c r="DS115" s="61"/>
      <c r="DT115" s="61"/>
      <c r="DU115" s="61"/>
      <c r="DV115" s="62"/>
    </row>
    <row r="116" spans="2:126" ht="15" customHeight="1" thickBot="1" x14ac:dyDescent="0.3">
      <c r="B116" s="107" t="s">
        <v>281</v>
      </c>
      <c r="C116" s="107">
        <v>106</v>
      </c>
      <c r="D116" s="107" t="s">
        <v>282</v>
      </c>
      <c r="E116" s="107">
        <v>50</v>
      </c>
      <c r="F116" s="108">
        <v>2.4</v>
      </c>
      <c r="G116" s="107"/>
      <c r="H116" s="109">
        <v>949.05</v>
      </c>
      <c r="I116" s="109" t="s">
        <v>283</v>
      </c>
      <c r="K116" s="107" t="s">
        <v>284</v>
      </c>
      <c r="L116" s="107">
        <v>706</v>
      </c>
      <c r="M116" s="107" t="s">
        <v>235</v>
      </c>
      <c r="N116" s="107">
        <v>50</v>
      </c>
      <c r="O116" s="108">
        <v>2.4</v>
      </c>
      <c r="P116" s="109">
        <v>1073.1027554708951</v>
      </c>
      <c r="Q116" s="109">
        <v>1389.7172445291046</v>
      </c>
      <c r="AB116" s="110" t="s">
        <v>502</v>
      </c>
      <c r="AC116" s="111"/>
      <c r="AD116" s="111"/>
      <c r="AE116" s="111"/>
      <c r="AK116" s="312" t="s">
        <v>235</v>
      </c>
      <c r="AL116" s="313">
        <v>71</v>
      </c>
      <c r="AM116" s="314" t="s">
        <v>503</v>
      </c>
      <c r="AN116" s="315" t="s">
        <v>504</v>
      </c>
      <c r="AO116" s="315" t="s">
        <v>459</v>
      </c>
      <c r="AP116" s="316">
        <v>40</v>
      </c>
      <c r="AQ116" s="316">
        <v>59</v>
      </c>
      <c r="AR116" s="317">
        <v>574.20000000000005</v>
      </c>
      <c r="AS116" s="318">
        <v>92.73</v>
      </c>
      <c r="AT116" s="319"/>
      <c r="AU116" s="319">
        <v>4.7</v>
      </c>
      <c r="AV116" s="320">
        <v>985</v>
      </c>
      <c r="AW116" s="315" t="s">
        <v>456</v>
      </c>
      <c r="AX116" s="314" t="s">
        <v>457</v>
      </c>
      <c r="AY116" s="321" t="s">
        <v>501</v>
      </c>
      <c r="AZ116" s="262"/>
      <c r="BA116" t="str">
        <f t="shared" si="39"/>
        <v>MD</v>
      </c>
      <c r="BB116">
        <f t="shared" si="40"/>
        <v>103</v>
      </c>
      <c r="BC116" s="73">
        <f t="shared" si="41"/>
        <v>2.4</v>
      </c>
      <c r="BD116">
        <f t="shared" si="42"/>
        <v>50</v>
      </c>
      <c r="BE116" s="66">
        <f t="shared" si="43"/>
        <v>999.99</v>
      </c>
      <c r="BJ116" s="66" t="str">
        <f t="shared" si="44"/>
        <v/>
      </c>
      <c r="BK116" s="66">
        <f t="shared" si="45"/>
        <v>1007.2928733316545</v>
      </c>
      <c r="BO116" s="66"/>
      <c r="CI116" s="116"/>
      <c r="CJ116" s="116"/>
      <c r="CQ116" s="63"/>
      <c r="CR116">
        <f t="shared" si="46"/>
        <v>88</v>
      </c>
      <c r="CS116">
        <f t="shared" si="48"/>
        <v>50</v>
      </c>
      <c r="CT116" s="73">
        <f t="shared" si="49"/>
        <v>2.4</v>
      </c>
      <c r="CU116" s="66">
        <f t="shared" si="47"/>
        <v>997.22991689750688</v>
      </c>
      <c r="DG116" s="62"/>
      <c r="DM116" s="83"/>
      <c r="DO116" s="63"/>
      <c r="DP116" s="61"/>
      <c r="DQ116" s="61"/>
      <c r="DR116" s="61"/>
      <c r="DS116" s="61"/>
      <c r="DT116" s="61"/>
      <c r="DU116" s="61"/>
      <c r="DV116" s="62"/>
    </row>
    <row r="117" spans="2:126" ht="15" customHeight="1" x14ac:dyDescent="0.25">
      <c r="B117" s="107" t="s">
        <v>281</v>
      </c>
      <c r="C117" s="107">
        <v>107</v>
      </c>
      <c r="D117" s="107" t="s">
        <v>282</v>
      </c>
      <c r="E117" s="107">
        <v>50</v>
      </c>
      <c r="F117" s="108">
        <v>2.4</v>
      </c>
      <c r="G117" s="107"/>
      <c r="H117" s="109">
        <v>999.99</v>
      </c>
      <c r="I117" s="109" t="s">
        <v>283</v>
      </c>
      <c r="K117" s="107" t="s">
        <v>284</v>
      </c>
      <c r="L117" s="107">
        <v>709</v>
      </c>
      <c r="M117" s="107" t="s">
        <v>235</v>
      </c>
      <c r="N117" s="107">
        <v>50</v>
      </c>
      <c r="O117" s="108">
        <v>2.4</v>
      </c>
      <c r="P117" s="109">
        <v>1051.32</v>
      </c>
      <c r="Q117" s="109">
        <v>1593</v>
      </c>
      <c r="AB117" s="135" t="s">
        <v>404</v>
      </c>
      <c r="AC117" s="136" t="s">
        <v>302</v>
      </c>
      <c r="AD117" s="136" t="s">
        <v>303</v>
      </c>
      <c r="AE117" s="273" t="s">
        <v>304</v>
      </c>
      <c r="AK117" s="322"/>
      <c r="AL117" s="278"/>
      <c r="AM117" s="6"/>
      <c r="AN117" s="323"/>
      <c r="AO117" s="323"/>
      <c r="AP117" s="324"/>
      <c r="AQ117" s="324"/>
      <c r="AR117" s="325"/>
      <c r="AS117" s="326"/>
      <c r="AT117" s="83"/>
      <c r="AU117" s="83"/>
      <c r="AV117" s="225"/>
      <c r="AW117" s="323"/>
      <c r="AX117" s="6"/>
      <c r="AY117" s="83"/>
      <c r="AZ117" s="262"/>
      <c r="BA117" t="str">
        <f t="shared" si="39"/>
        <v>MD</v>
      </c>
      <c r="BB117">
        <f t="shared" si="40"/>
        <v>104</v>
      </c>
      <c r="BC117" s="73">
        <f t="shared" si="41"/>
        <v>2.4</v>
      </c>
      <c r="BD117">
        <f t="shared" si="42"/>
        <v>50</v>
      </c>
      <c r="BE117" s="66">
        <f t="shared" si="43"/>
        <v>899.1</v>
      </c>
      <c r="BJ117" s="66" t="str">
        <f t="shared" si="44"/>
        <v/>
      </c>
      <c r="BK117" s="66">
        <f t="shared" si="45"/>
        <v>905.66607907328125</v>
      </c>
      <c r="BO117" s="66"/>
      <c r="CI117" s="116"/>
      <c r="CJ117" s="116"/>
      <c r="CQ117" s="63"/>
      <c r="CR117">
        <f t="shared" si="46"/>
        <v>89</v>
      </c>
      <c r="CS117">
        <f t="shared" si="48"/>
        <v>50</v>
      </c>
      <c r="CT117" s="73">
        <f t="shared" si="49"/>
        <v>2.4</v>
      </c>
      <c r="CU117" s="66">
        <f t="shared" si="47"/>
        <v>1007.2928733316545</v>
      </c>
      <c r="DG117" s="62"/>
      <c r="DM117" s="83"/>
      <c r="DO117" s="63"/>
      <c r="DP117" s="61"/>
      <c r="DQ117" s="61"/>
      <c r="DR117" s="61"/>
      <c r="DS117" s="61"/>
      <c r="DT117" s="61"/>
      <c r="DU117" s="61"/>
      <c r="DV117" s="62"/>
    </row>
    <row r="118" spans="2:126" ht="15" customHeight="1" x14ac:dyDescent="0.25">
      <c r="B118" s="107" t="s">
        <v>281</v>
      </c>
      <c r="C118" s="107">
        <v>108</v>
      </c>
      <c r="D118" s="107" t="s">
        <v>282</v>
      </c>
      <c r="E118" s="107">
        <v>50</v>
      </c>
      <c r="F118" s="108">
        <v>2.4</v>
      </c>
      <c r="G118" s="107"/>
      <c r="H118" s="109">
        <v>999</v>
      </c>
      <c r="I118" s="109" t="s">
        <v>283</v>
      </c>
      <c r="K118" s="107" t="s">
        <v>284</v>
      </c>
      <c r="L118" s="107">
        <v>713</v>
      </c>
      <c r="M118" s="107" t="s">
        <v>235</v>
      </c>
      <c r="N118" s="107">
        <v>50</v>
      </c>
      <c r="O118" s="108">
        <v>2.4</v>
      </c>
      <c r="P118" s="109">
        <v>915.0144088844819</v>
      </c>
      <c r="Q118" s="109">
        <v>1184.985591115518</v>
      </c>
      <c r="AB118" s="222" t="s">
        <v>113</v>
      </c>
      <c r="AC118" s="327"/>
      <c r="AD118" s="327"/>
      <c r="AE118" s="327"/>
      <c r="AZ118" s="262"/>
      <c r="BA118" t="str">
        <f t="shared" si="39"/>
        <v>MD</v>
      </c>
      <c r="BB118">
        <f t="shared" si="40"/>
        <v>105</v>
      </c>
      <c r="BC118" s="73">
        <f t="shared" si="41"/>
        <v>2.4</v>
      </c>
      <c r="BD118">
        <f t="shared" si="42"/>
        <v>50</v>
      </c>
      <c r="BE118" s="66">
        <f t="shared" si="43"/>
        <v>999.88</v>
      </c>
      <c r="BJ118" s="66" t="str">
        <f t="shared" si="44"/>
        <v/>
      </c>
      <c r="BK118" s="66">
        <f t="shared" si="45"/>
        <v>1007.1820700075548</v>
      </c>
      <c r="BO118" s="66"/>
      <c r="CI118" s="116"/>
      <c r="CJ118" s="116"/>
      <c r="CQ118" s="63"/>
      <c r="CR118">
        <f t="shared" si="46"/>
        <v>90</v>
      </c>
      <c r="CS118">
        <f t="shared" si="48"/>
        <v>50</v>
      </c>
      <c r="CT118" s="73">
        <f t="shared" si="49"/>
        <v>2.4</v>
      </c>
      <c r="CU118" s="66">
        <f t="shared" si="47"/>
        <v>1007.2928733316545</v>
      </c>
      <c r="DG118" s="62"/>
      <c r="DM118" s="83"/>
      <c r="DO118" s="63"/>
      <c r="DP118" s="61"/>
      <c r="DQ118" s="61"/>
      <c r="DR118" s="61"/>
      <c r="DS118" s="61"/>
      <c r="DT118" s="61"/>
      <c r="DU118" s="61"/>
      <c r="DV118" s="62"/>
    </row>
    <row r="119" spans="2:126" ht="15" customHeight="1" x14ac:dyDescent="0.25">
      <c r="B119" s="107" t="s">
        <v>281</v>
      </c>
      <c r="C119" s="107">
        <v>109</v>
      </c>
      <c r="D119" s="107" t="s">
        <v>282</v>
      </c>
      <c r="E119" s="107">
        <v>50</v>
      </c>
      <c r="F119" s="108">
        <v>2.4</v>
      </c>
      <c r="G119" s="107"/>
      <c r="H119" s="109">
        <v>899.1</v>
      </c>
      <c r="I119" s="109" t="s">
        <v>283</v>
      </c>
      <c r="K119" s="107" t="s">
        <v>284</v>
      </c>
      <c r="L119" s="107">
        <v>714</v>
      </c>
      <c r="M119" s="107" t="s">
        <v>235</v>
      </c>
      <c r="N119" s="107">
        <v>50</v>
      </c>
      <c r="O119" s="108">
        <v>2.4</v>
      </c>
      <c r="P119" s="109">
        <v>1132.4392612813183</v>
      </c>
      <c r="Q119" s="109">
        <v>1466.5607387186815</v>
      </c>
      <c r="AB119" s="222" t="s">
        <v>307</v>
      </c>
      <c r="AC119" s="327"/>
      <c r="AD119" s="327"/>
      <c r="AE119" s="327"/>
      <c r="AK119" s="256" t="s">
        <v>505</v>
      </c>
      <c r="AZ119" s="262"/>
      <c r="BA119" t="str">
        <f t="shared" si="39"/>
        <v>MD</v>
      </c>
      <c r="BB119">
        <f t="shared" si="40"/>
        <v>106</v>
      </c>
      <c r="BC119" s="73">
        <f t="shared" si="41"/>
        <v>2.4</v>
      </c>
      <c r="BD119">
        <f t="shared" si="42"/>
        <v>50</v>
      </c>
      <c r="BE119" s="66">
        <f t="shared" si="43"/>
        <v>949.05</v>
      </c>
      <c r="BJ119" s="66" t="str">
        <f t="shared" si="44"/>
        <v/>
      </c>
      <c r="BK119" s="66">
        <f t="shared" si="45"/>
        <v>955.98086124401902</v>
      </c>
      <c r="BO119" s="66"/>
      <c r="CI119" s="116"/>
      <c r="CJ119" s="116"/>
      <c r="CQ119" s="63"/>
      <c r="CR119">
        <f t="shared" si="46"/>
        <v>91</v>
      </c>
      <c r="CS119">
        <f t="shared" si="48"/>
        <v>50</v>
      </c>
      <c r="CT119" s="73">
        <f t="shared" si="49"/>
        <v>2.4</v>
      </c>
      <c r="CU119" s="66">
        <f t="shared" si="47"/>
        <v>905.66607907328125</v>
      </c>
      <c r="DG119" s="62"/>
      <c r="DM119" s="83"/>
      <c r="DO119" s="63"/>
      <c r="DP119" s="61"/>
      <c r="DQ119" s="61"/>
      <c r="DR119" s="61"/>
      <c r="DS119" s="61"/>
      <c r="DT119" s="61"/>
      <c r="DU119" s="61"/>
      <c r="DV119" s="62"/>
    </row>
    <row r="120" spans="2:126" ht="15" customHeight="1" x14ac:dyDescent="0.25">
      <c r="B120" s="107" t="s">
        <v>281</v>
      </c>
      <c r="C120" s="107">
        <v>110</v>
      </c>
      <c r="D120" s="107" t="s">
        <v>282</v>
      </c>
      <c r="E120" s="107">
        <v>50</v>
      </c>
      <c r="F120" s="108">
        <v>2.4</v>
      </c>
      <c r="G120" s="107"/>
      <c r="H120" s="109">
        <v>999.88</v>
      </c>
      <c r="I120" s="109" t="s">
        <v>283</v>
      </c>
      <c r="K120" s="107" t="s">
        <v>284</v>
      </c>
      <c r="L120" s="107">
        <v>716</v>
      </c>
      <c r="M120" s="107" t="s">
        <v>235</v>
      </c>
      <c r="N120" s="107">
        <v>50</v>
      </c>
      <c r="O120" s="108">
        <v>2.4</v>
      </c>
      <c r="P120" s="109">
        <v>961.62349998846901</v>
      </c>
      <c r="Q120" s="109">
        <v>1245.3465000115307</v>
      </c>
      <c r="AB120" s="222" t="s">
        <v>311</v>
      </c>
      <c r="AC120" s="327"/>
      <c r="AD120" s="327"/>
      <c r="AE120" s="327"/>
      <c r="AK120" t="s">
        <v>506</v>
      </c>
      <c r="AY120" s="6"/>
      <c r="AZ120" s="262"/>
      <c r="BA120" t="str">
        <f t="shared" si="39"/>
        <v>MD</v>
      </c>
      <c r="BB120">
        <f t="shared" si="40"/>
        <v>107</v>
      </c>
      <c r="BC120" s="73">
        <f t="shared" si="41"/>
        <v>2.4</v>
      </c>
      <c r="BD120">
        <f t="shared" si="42"/>
        <v>50</v>
      </c>
      <c r="BE120" s="66">
        <f t="shared" si="43"/>
        <v>999.99</v>
      </c>
      <c r="BJ120" s="66" t="str">
        <f t="shared" si="44"/>
        <v/>
      </c>
      <c r="BK120" s="66">
        <f t="shared" si="45"/>
        <v>1007.2928733316545</v>
      </c>
      <c r="BO120" s="66"/>
      <c r="CI120" s="116"/>
      <c r="CJ120" s="116"/>
      <c r="CQ120" s="63"/>
      <c r="CR120">
        <f t="shared" si="46"/>
        <v>92</v>
      </c>
      <c r="CS120">
        <f t="shared" si="48"/>
        <v>50</v>
      </c>
      <c r="CT120" s="73">
        <f t="shared" si="49"/>
        <v>2.4</v>
      </c>
      <c r="CU120" s="66">
        <f t="shared" si="47"/>
        <v>906.5625786955427</v>
      </c>
      <c r="DG120" s="62"/>
      <c r="DM120" s="83"/>
      <c r="DO120" s="63"/>
      <c r="DP120" s="61"/>
      <c r="DQ120" s="61"/>
      <c r="DR120" s="61"/>
      <c r="DS120" s="61"/>
      <c r="DT120" s="61"/>
      <c r="DU120" s="61"/>
      <c r="DV120" s="62"/>
    </row>
    <row r="121" spans="2:126" ht="15" customHeight="1" x14ac:dyDescent="0.25">
      <c r="B121" s="107" t="s">
        <v>281</v>
      </c>
      <c r="C121" s="107">
        <v>111</v>
      </c>
      <c r="D121" s="107" t="s">
        <v>282</v>
      </c>
      <c r="E121" s="107">
        <v>50</v>
      </c>
      <c r="F121" s="108">
        <v>2.4</v>
      </c>
      <c r="G121" s="107"/>
      <c r="H121" s="109">
        <v>999</v>
      </c>
      <c r="I121" s="109" t="s">
        <v>283</v>
      </c>
      <c r="K121" s="107" t="s">
        <v>284</v>
      </c>
      <c r="L121" s="107">
        <v>718</v>
      </c>
      <c r="M121" s="107" t="s">
        <v>235</v>
      </c>
      <c r="N121" s="107">
        <v>50</v>
      </c>
      <c r="O121" s="108">
        <v>2.4</v>
      </c>
      <c r="P121" s="109">
        <v>1500</v>
      </c>
      <c r="Q121" s="109">
        <v>2000</v>
      </c>
      <c r="AB121" s="222" t="s">
        <v>316</v>
      </c>
      <c r="AC121" s="328">
        <v>2508.4166666666665</v>
      </c>
      <c r="AD121" s="327"/>
      <c r="AE121" s="327"/>
      <c r="AK121" t="s">
        <v>507</v>
      </c>
      <c r="AY121" s="329"/>
      <c r="AZ121" s="262"/>
      <c r="BA121" t="str">
        <f t="shared" si="39"/>
        <v>MD</v>
      </c>
      <c r="BB121">
        <f t="shared" si="40"/>
        <v>108</v>
      </c>
      <c r="BC121" s="73">
        <f t="shared" si="41"/>
        <v>2.4</v>
      </c>
      <c r="BD121">
        <f t="shared" si="42"/>
        <v>50</v>
      </c>
      <c r="BE121" s="66">
        <f t="shared" si="43"/>
        <v>999</v>
      </c>
      <c r="BJ121" s="66" t="str">
        <f t="shared" si="44"/>
        <v/>
      </c>
      <c r="BK121" s="66">
        <f t="shared" si="45"/>
        <v>1006.2956434147569</v>
      </c>
      <c r="BO121" s="66"/>
      <c r="CI121" s="116"/>
      <c r="CJ121" s="116"/>
      <c r="CQ121" s="63"/>
      <c r="CR121">
        <f t="shared" si="46"/>
        <v>93</v>
      </c>
      <c r="CS121">
        <f t="shared" si="48"/>
        <v>50</v>
      </c>
      <c r="CT121" s="73">
        <f t="shared" si="49"/>
        <v>2.4</v>
      </c>
      <c r="CU121" s="66">
        <f t="shared" si="47"/>
        <v>905.66607907328125</v>
      </c>
      <c r="DG121" s="62"/>
      <c r="DM121" s="83"/>
      <c r="DO121" s="63"/>
      <c r="DP121" s="61"/>
      <c r="DQ121" s="61"/>
      <c r="DR121" s="61"/>
      <c r="DS121" s="61"/>
      <c r="DT121" s="61"/>
      <c r="DU121" s="61"/>
      <c r="DV121" s="62"/>
    </row>
    <row r="122" spans="2:126" ht="15" customHeight="1" x14ac:dyDescent="0.25">
      <c r="B122" s="107" t="s">
        <v>281</v>
      </c>
      <c r="C122" s="107">
        <v>112</v>
      </c>
      <c r="D122" s="107" t="s">
        <v>282</v>
      </c>
      <c r="E122" s="107">
        <v>50</v>
      </c>
      <c r="F122" s="108">
        <v>2.4</v>
      </c>
      <c r="G122" s="107"/>
      <c r="H122" s="109">
        <v>999</v>
      </c>
      <c r="I122" s="109" t="s">
        <v>283</v>
      </c>
      <c r="K122" s="107" t="s">
        <v>284</v>
      </c>
      <c r="L122" s="107">
        <v>719</v>
      </c>
      <c r="M122" s="107" t="s">
        <v>235</v>
      </c>
      <c r="N122" s="107">
        <v>50</v>
      </c>
      <c r="O122" s="108">
        <v>2.4</v>
      </c>
      <c r="P122" s="109">
        <v>1001.287196007876</v>
      </c>
      <c r="Q122" s="109">
        <v>1296.712803992124</v>
      </c>
      <c r="AB122" s="222" t="s">
        <v>322</v>
      </c>
      <c r="AC122" s="327"/>
      <c r="AD122" s="327"/>
      <c r="AE122" s="327"/>
      <c r="AY122" s="323"/>
      <c r="AZ122" s="262"/>
      <c r="BA122" t="str">
        <f t="shared" si="39"/>
        <v>MD</v>
      </c>
      <c r="BB122">
        <f t="shared" si="40"/>
        <v>109</v>
      </c>
      <c r="BC122" s="73">
        <f t="shared" si="41"/>
        <v>2.4</v>
      </c>
      <c r="BD122">
        <f t="shared" si="42"/>
        <v>50</v>
      </c>
      <c r="BE122" s="66">
        <f t="shared" si="43"/>
        <v>899.1</v>
      </c>
      <c r="BJ122" s="66" t="str">
        <f t="shared" si="44"/>
        <v/>
      </c>
      <c r="BK122" s="66">
        <f t="shared" si="45"/>
        <v>905.66607907328125</v>
      </c>
      <c r="BO122" s="66"/>
      <c r="CI122" s="116"/>
      <c r="CJ122" s="116"/>
      <c r="CQ122" s="63"/>
      <c r="CR122">
        <f t="shared" si="46"/>
        <v>94</v>
      </c>
      <c r="CS122">
        <f t="shared" si="48"/>
        <v>50</v>
      </c>
      <c r="CT122" s="73">
        <f t="shared" si="49"/>
        <v>2.4</v>
      </c>
      <c r="CU122" s="66">
        <f t="shared" si="47"/>
        <v>1007.2928733316545</v>
      </c>
      <c r="DG122" s="62"/>
      <c r="DM122" s="83"/>
      <c r="DO122" s="63"/>
      <c r="DP122" s="61"/>
      <c r="DQ122" s="61"/>
      <c r="DR122" s="61"/>
      <c r="DS122" s="61"/>
      <c r="DT122" s="61"/>
      <c r="DU122" s="61"/>
      <c r="DV122" s="62"/>
    </row>
    <row r="123" spans="2:126" ht="15" customHeight="1" x14ac:dyDescent="0.25">
      <c r="B123" s="107" t="s">
        <v>281</v>
      </c>
      <c r="C123" s="107">
        <v>113</v>
      </c>
      <c r="D123" s="107" t="s">
        <v>282</v>
      </c>
      <c r="E123" s="107">
        <v>50</v>
      </c>
      <c r="F123" s="108">
        <v>2.4</v>
      </c>
      <c r="G123" s="107"/>
      <c r="H123" s="109">
        <v>799.93</v>
      </c>
      <c r="I123" s="109" t="s">
        <v>283</v>
      </c>
      <c r="K123" s="107" t="s">
        <v>284</v>
      </c>
      <c r="L123" s="107">
        <v>720</v>
      </c>
      <c r="M123" s="107" t="s">
        <v>235</v>
      </c>
      <c r="N123" s="107">
        <v>50</v>
      </c>
      <c r="O123" s="108">
        <v>2.4</v>
      </c>
      <c r="P123" s="109">
        <v>1498.662885408655</v>
      </c>
      <c r="Q123" s="109">
        <v>1940.8371145913447</v>
      </c>
      <c r="AB123" s="222" t="s">
        <v>322</v>
      </c>
      <c r="AC123" s="330"/>
      <c r="AD123" s="331"/>
      <c r="AE123" s="331"/>
      <c r="AK123" s="99" t="s">
        <v>446</v>
      </c>
      <c r="AL123" s="99" t="s">
        <v>447</v>
      </c>
      <c r="AM123" s="99" t="s">
        <v>508</v>
      </c>
      <c r="AN123" s="99" t="s">
        <v>324</v>
      </c>
      <c r="AO123" s="332" t="s">
        <v>448</v>
      </c>
      <c r="AP123" s="99" t="s">
        <v>452</v>
      </c>
      <c r="AQ123" s="99" t="s">
        <v>228</v>
      </c>
      <c r="AY123" s="323"/>
      <c r="AZ123" s="262"/>
      <c r="BA123" t="str">
        <f t="shared" si="39"/>
        <v>MD</v>
      </c>
      <c r="BB123">
        <f t="shared" si="40"/>
        <v>110</v>
      </c>
      <c r="BC123" s="73">
        <f t="shared" si="41"/>
        <v>2.4</v>
      </c>
      <c r="BD123">
        <f t="shared" si="42"/>
        <v>50</v>
      </c>
      <c r="BE123" s="66">
        <f t="shared" si="43"/>
        <v>999.88</v>
      </c>
      <c r="BJ123" s="66" t="str">
        <f t="shared" si="44"/>
        <v/>
      </c>
      <c r="BK123" s="66">
        <f t="shared" si="45"/>
        <v>1007.1820700075548</v>
      </c>
      <c r="BO123" s="66"/>
      <c r="CI123" s="116"/>
      <c r="CJ123" s="116"/>
      <c r="CQ123" s="63"/>
      <c r="CR123">
        <f t="shared" si="46"/>
        <v>95</v>
      </c>
      <c r="CS123">
        <f t="shared" si="48"/>
        <v>50</v>
      </c>
      <c r="CT123" s="73">
        <f t="shared" si="49"/>
        <v>2.4</v>
      </c>
      <c r="CU123" s="66">
        <f t="shared" si="47"/>
        <v>1006.2956434147569</v>
      </c>
      <c r="DG123" s="62"/>
      <c r="DM123" s="83"/>
      <c r="DO123" s="63"/>
      <c r="DP123" s="61"/>
      <c r="DQ123" s="61"/>
      <c r="DR123" s="61"/>
      <c r="DS123" s="61"/>
      <c r="DT123" s="61"/>
      <c r="DU123" s="61"/>
      <c r="DV123" s="62"/>
    </row>
    <row r="124" spans="2:126" ht="15" customHeight="1" x14ac:dyDescent="0.25">
      <c r="B124" s="107" t="s">
        <v>281</v>
      </c>
      <c r="C124" s="107">
        <v>114</v>
      </c>
      <c r="D124" s="107" t="s">
        <v>282</v>
      </c>
      <c r="E124" s="107">
        <v>50</v>
      </c>
      <c r="F124" s="108">
        <v>2.4</v>
      </c>
      <c r="G124" s="107"/>
      <c r="H124" s="109">
        <v>999</v>
      </c>
      <c r="I124" s="109" t="s">
        <v>283</v>
      </c>
      <c r="K124" s="107" t="s">
        <v>284</v>
      </c>
      <c r="L124" s="107">
        <v>721</v>
      </c>
      <c r="M124" s="107" t="s">
        <v>235</v>
      </c>
      <c r="N124" s="107">
        <v>50</v>
      </c>
      <c r="O124" s="108">
        <v>2.4</v>
      </c>
      <c r="P124" s="109">
        <v>1045.7307530108365</v>
      </c>
      <c r="Q124" s="109">
        <v>1354.2692469891633</v>
      </c>
      <c r="AK124" s="107" t="s">
        <v>509</v>
      </c>
      <c r="AL124" s="107" t="s">
        <v>510</v>
      </c>
      <c r="AM124" s="107">
        <v>180</v>
      </c>
      <c r="AN124" s="107">
        <v>82</v>
      </c>
      <c r="AO124" s="114">
        <v>1295.2855</v>
      </c>
      <c r="AP124" s="267" t="s">
        <v>511</v>
      </c>
      <c r="AQ124" s="333" t="s">
        <v>512</v>
      </c>
      <c r="AY124" s="323"/>
      <c r="AZ124" s="262"/>
      <c r="BA124" t="str">
        <f t="shared" si="39"/>
        <v>MD</v>
      </c>
      <c r="BB124">
        <f t="shared" si="40"/>
        <v>111</v>
      </c>
      <c r="BC124" s="73">
        <f t="shared" si="41"/>
        <v>2.4</v>
      </c>
      <c r="BD124">
        <f t="shared" si="42"/>
        <v>50</v>
      </c>
      <c r="BE124" s="66">
        <f t="shared" si="43"/>
        <v>999</v>
      </c>
      <c r="BJ124" s="66" t="str">
        <f t="shared" si="44"/>
        <v/>
      </c>
      <c r="BK124" s="66">
        <f t="shared" si="45"/>
        <v>1006.2956434147569</v>
      </c>
      <c r="BO124" s="66"/>
      <c r="CI124" s="116"/>
      <c r="CJ124" s="116"/>
      <c r="CQ124" s="63"/>
      <c r="CR124">
        <f t="shared" si="46"/>
        <v>96</v>
      </c>
      <c r="CS124">
        <f t="shared" si="48"/>
        <v>50</v>
      </c>
      <c r="CT124" s="73">
        <f t="shared" si="49"/>
        <v>2.4</v>
      </c>
      <c r="CU124" s="66">
        <f t="shared" si="47"/>
        <v>1007.2928733316545</v>
      </c>
      <c r="DG124" s="62"/>
      <c r="DM124" s="83"/>
      <c r="DO124" s="63"/>
      <c r="DP124" s="61"/>
      <c r="DQ124" s="61"/>
      <c r="DR124" s="61"/>
      <c r="DS124" s="61"/>
      <c r="DT124" s="61"/>
      <c r="DU124" s="61"/>
      <c r="DV124" s="62"/>
    </row>
    <row r="125" spans="2:126" x14ac:dyDescent="0.25">
      <c r="B125" s="107" t="s">
        <v>281</v>
      </c>
      <c r="C125" s="107">
        <v>115</v>
      </c>
      <c r="D125" s="107" t="s">
        <v>282</v>
      </c>
      <c r="E125" s="107">
        <v>50</v>
      </c>
      <c r="F125" s="108">
        <v>2.4</v>
      </c>
      <c r="G125" s="107"/>
      <c r="H125" s="109">
        <v>899.1</v>
      </c>
      <c r="I125" s="109" t="s">
        <v>283</v>
      </c>
      <c r="K125" s="107" t="s">
        <v>284</v>
      </c>
      <c r="L125" s="107">
        <v>722</v>
      </c>
      <c r="M125" s="107" t="s">
        <v>235</v>
      </c>
      <c r="N125" s="107">
        <v>50</v>
      </c>
      <c r="O125" s="108">
        <v>2.4</v>
      </c>
      <c r="P125" s="109">
        <v>1176.47</v>
      </c>
      <c r="Q125" s="109">
        <v>1500</v>
      </c>
      <c r="AK125" s="107" t="s">
        <v>509</v>
      </c>
      <c r="AL125" s="107" t="s">
        <v>513</v>
      </c>
      <c r="AM125" s="107">
        <v>199</v>
      </c>
      <c r="AN125" s="107">
        <v>82</v>
      </c>
      <c r="AO125" s="114">
        <v>1599.7550000000001</v>
      </c>
      <c r="AP125" s="267" t="s">
        <v>511</v>
      </c>
      <c r="AQ125" s="333" t="s">
        <v>512</v>
      </c>
      <c r="AY125" s="323"/>
      <c r="AZ125" s="262"/>
      <c r="BA125" t="str">
        <f t="shared" si="39"/>
        <v>MD</v>
      </c>
      <c r="BB125">
        <f t="shared" si="40"/>
        <v>112</v>
      </c>
      <c r="BC125" s="73">
        <f t="shared" si="41"/>
        <v>2.4</v>
      </c>
      <c r="BD125">
        <f t="shared" si="42"/>
        <v>50</v>
      </c>
      <c r="BE125" s="66">
        <f t="shared" si="43"/>
        <v>999</v>
      </c>
      <c r="BJ125" s="66" t="str">
        <f t="shared" si="44"/>
        <v/>
      </c>
      <c r="BK125" s="66">
        <f t="shared" si="45"/>
        <v>1006.2956434147569</v>
      </c>
      <c r="BO125" s="66"/>
      <c r="CI125" s="116"/>
      <c r="CJ125" s="116"/>
      <c r="CQ125" s="63"/>
      <c r="CR125">
        <f t="shared" si="46"/>
        <v>97</v>
      </c>
      <c r="CS125">
        <f t="shared" si="48"/>
        <v>50</v>
      </c>
      <c r="CT125" s="73">
        <f t="shared" si="49"/>
        <v>2.4</v>
      </c>
      <c r="CU125" s="66">
        <f t="shared" si="47"/>
        <v>905.66607907328125</v>
      </c>
      <c r="DG125" s="62"/>
      <c r="DM125" s="83"/>
      <c r="DO125" s="63"/>
      <c r="DP125" s="61"/>
      <c r="DQ125" s="61"/>
      <c r="DR125" s="61"/>
      <c r="DS125" s="61"/>
      <c r="DT125" s="61"/>
      <c r="DU125" s="61"/>
      <c r="DV125" s="62"/>
    </row>
    <row r="126" spans="2:126" ht="15" customHeight="1" x14ac:dyDescent="0.25">
      <c r="B126" s="107" t="s">
        <v>281</v>
      </c>
      <c r="C126" s="107">
        <v>116</v>
      </c>
      <c r="D126" s="107" t="s">
        <v>282</v>
      </c>
      <c r="E126" s="107">
        <v>50</v>
      </c>
      <c r="F126" s="108">
        <v>2.4</v>
      </c>
      <c r="G126" s="107"/>
      <c r="H126" s="109">
        <v>1139.05</v>
      </c>
      <c r="I126" s="109" t="s">
        <v>283</v>
      </c>
      <c r="K126" s="107" t="s">
        <v>284</v>
      </c>
      <c r="L126" s="107">
        <v>724</v>
      </c>
      <c r="M126" s="107" t="s">
        <v>235</v>
      </c>
      <c r="N126" s="107">
        <v>50</v>
      </c>
      <c r="O126" s="108">
        <v>2.4</v>
      </c>
      <c r="P126" s="109">
        <v>871.44229417569704</v>
      </c>
      <c r="Q126" s="109">
        <v>1128.5577058243027</v>
      </c>
      <c r="AK126" s="107" t="s">
        <v>509</v>
      </c>
      <c r="AL126" s="107" t="s">
        <v>510</v>
      </c>
      <c r="AM126" s="107">
        <v>180</v>
      </c>
      <c r="AN126" s="107">
        <v>82</v>
      </c>
      <c r="AO126" s="114">
        <v>1154.9199000000001</v>
      </c>
      <c r="AP126" s="267" t="s">
        <v>511</v>
      </c>
      <c r="AQ126" s="333" t="s">
        <v>514</v>
      </c>
      <c r="AY126" s="323"/>
      <c r="AZ126" s="262"/>
      <c r="BA126" t="str">
        <f t="shared" si="39"/>
        <v>MD</v>
      </c>
      <c r="BB126">
        <f t="shared" si="40"/>
        <v>113</v>
      </c>
      <c r="BC126" s="73">
        <f t="shared" si="41"/>
        <v>2.4</v>
      </c>
      <c r="BD126">
        <f t="shared" si="42"/>
        <v>50</v>
      </c>
      <c r="BE126" s="66">
        <f t="shared" si="43"/>
        <v>799.93</v>
      </c>
      <c r="BJ126" s="66" t="str">
        <f t="shared" si="44"/>
        <v/>
      </c>
      <c r="BK126" s="66">
        <f t="shared" si="45"/>
        <v>805.77184588264913</v>
      </c>
      <c r="BO126" s="66"/>
      <c r="CI126" s="116"/>
      <c r="CJ126" s="116"/>
      <c r="CQ126" s="63"/>
      <c r="CR126">
        <f t="shared" si="46"/>
        <v>98</v>
      </c>
      <c r="CS126">
        <f t="shared" si="48"/>
        <v>50</v>
      </c>
      <c r="CT126" s="73">
        <f t="shared" si="49"/>
        <v>2.4</v>
      </c>
      <c r="CU126" s="66">
        <f t="shared" si="47"/>
        <v>1006.2956434147569</v>
      </c>
      <c r="DG126" s="62"/>
      <c r="DM126" s="83"/>
      <c r="DO126" s="63"/>
      <c r="DP126" s="61"/>
      <c r="DQ126" s="61"/>
      <c r="DR126" s="61"/>
      <c r="DS126" s="61"/>
      <c r="DT126" s="61"/>
      <c r="DU126" s="61"/>
      <c r="DV126" s="62"/>
    </row>
    <row r="127" spans="2:126" ht="15" customHeight="1" x14ac:dyDescent="0.25">
      <c r="B127" s="107" t="s">
        <v>281</v>
      </c>
      <c r="C127" s="107">
        <v>117</v>
      </c>
      <c r="D127" s="107" t="s">
        <v>282</v>
      </c>
      <c r="E127" s="107">
        <v>50</v>
      </c>
      <c r="F127" s="108">
        <v>2.4</v>
      </c>
      <c r="G127" s="107"/>
      <c r="H127" s="109">
        <v>999</v>
      </c>
      <c r="I127" s="109" t="s">
        <v>283</v>
      </c>
      <c r="K127" s="107" t="s">
        <v>284</v>
      </c>
      <c r="L127" s="107">
        <v>725</v>
      </c>
      <c r="M127" s="107" t="s">
        <v>235</v>
      </c>
      <c r="N127" s="107">
        <v>50</v>
      </c>
      <c r="O127" s="108">
        <v>2.4</v>
      </c>
      <c r="P127" s="109">
        <v>1050</v>
      </c>
      <c r="Q127" s="109">
        <v>1400</v>
      </c>
      <c r="AK127" s="107" t="s">
        <v>509</v>
      </c>
      <c r="AL127" s="107" t="s">
        <v>515</v>
      </c>
      <c r="AM127" s="107">
        <v>199</v>
      </c>
      <c r="AN127" s="107">
        <v>82</v>
      </c>
      <c r="AO127" s="114">
        <v>1435.6511</v>
      </c>
      <c r="AP127" s="267" t="s">
        <v>511</v>
      </c>
      <c r="AQ127" s="333" t="s">
        <v>516</v>
      </c>
      <c r="AY127" s="323"/>
      <c r="AZ127" s="262"/>
      <c r="BA127" t="str">
        <f t="shared" si="39"/>
        <v>MD</v>
      </c>
      <c r="BB127">
        <f t="shared" si="40"/>
        <v>114</v>
      </c>
      <c r="BC127" s="73">
        <f t="shared" si="41"/>
        <v>2.4</v>
      </c>
      <c r="BD127">
        <f t="shared" si="42"/>
        <v>50</v>
      </c>
      <c r="BE127" s="66">
        <f t="shared" si="43"/>
        <v>999</v>
      </c>
      <c r="BJ127" s="66" t="str">
        <f t="shared" si="44"/>
        <v/>
      </c>
      <c r="BK127" s="66">
        <f t="shared" si="45"/>
        <v>1006.2956434147569</v>
      </c>
      <c r="BO127" s="66"/>
      <c r="CI127" s="116"/>
      <c r="CJ127" s="116"/>
      <c r="CQ127" s="63"/>
      <c r="CR127">
        <f t="shared" si="46"/>
        <v>99</v>
      </c>
      <c r="CS127">
        <f t="shared" si="48"/>
        <v>50</v>
      </c>
      <c r="CT127" s="73">
        <f t="shared" si="49"/>
        <v>2.4</v>
      </c>
      <c r="CU127" s="66">
        <f t="shared" si="47"/>
        <v>1006.2956434147569</v>
      </c>
      <c r="DG127" s="62"/>
      <c r="DM127" s="83"/>
      <c r="DO127" s="63"/>
      <c r="DP127" s="61"/>
      <c r="DQ127" s="61"/>
      <c r="DR127" s="61"/>
      <c r="DS127" s="61"/>
      <c r="DT127" s="61"/>
      <c r="DU127" s="61"/>
      <c r="DV127" s="62"/>
    </row>
    <row r="128" spans="2:126" x14ac:dyDescent="0.25">
      <c r="B128" s="107" t="s">
        <v>281</v>
      </c>
      <c r="C128" s="107">
        <v>118</v>
      </c>
      <c r="D128" s="107" t="s">
        <v>282</v>
      </c>
      <c r="E128" s="107">
        <v>50</v>
      </c>
      <c r="F128" s="108">
        <v>2.4</v>
      </c>
      <c r="G128" s="107"/>
      <c r="H128" s="109">
        <v>999</v>
      </c>
      <c r="I128" s="109" t="s">
        <v>283</v>
      </c>
      <c r="K128" s="107" t="s">
        <v>284</v>
      </c>
      <c r="L128" s="107">
        <v>726</v>
      </c>
      <c r="M128" s="107" t="s">
        <v>235</v>
      </c>
      <c r="N128" s="107">
        <v>50</v>
      </c>
      <c r="O128" s="108">
        <v>2.4</v>
      </c>
      <c r="P128" s="109">
        <v>1762.4920399703474</v>
      </c>
      <c r="Q128" s="109">
        <v>2282.5079600296526</v>
      </c>
      <c r="AK128" s="107" t="s">
        <v>509</v>
      </c>
      <c r="AL128" s="107" t="s">
        <v>513</v>
      </c>
      <c r="AM128" s="107">
        <v>199</v>
      </c>
      <c r="AN128" s="107">
        <v>82</v>
      </c>
      <c r="AO128" s="114">
        <v>1426.3622</v>
      </c>
      <c r="AP128" s="267" t="s">
        <v>511</v>
      </c>
      <c r="AQ128" s="333" t="s">
        <v>517</v>
      </c>
      <c r="AY128" s="323"/>
      <c r="AZ128" s="262"/>
      <c r="BA128" t="str">
        <f t="shared" si="39"/>
        <v>MD</v>
      </c>
      <c r="BB128">
        <f t="shared" si="40"/>
        <v>115</v>
      </c>
      <c r="BC128" s="73">
        <f t="shared" si="41"/>
        <v>2.4</v>
      </c>
      <c r="BD128">
        <f t="shared" si="42"/>
        <v>50</v>
      </c>
      <c r="BE128" s="66">
        <f t="shared" si="43"/>
        <v>899.1</v>
      </c>
      <c r="BJ128" s="66" t="str">
        <f t="shared" si="44"/>
        <v/>
      </c>
      <c r="BK128" s="66">
        <f t="shared" si="45"/>
        <v>905.66607907328125</v>
      </c>
      <c r="BO128" s="66"/>
      <c r="CI128" s="116"/>
      <c r="CJ128" s="116"/>
      <c r="CQ128" s="63"/>
      <c r="CR128">
        <f t="shared" si="46"/>
        <v>100</v>
      </c>
      <c r="CS128">
        <f t="shared" si="48"/>
        <v>50</v>
      </c>
      <c r="CT128" s="73">
        <f t="shared" si="49"/>
        <v>2.4</v>
      </c>
      <c r="CU128" s="66">
        <f t="shared" si="47"/>
        <v>1006.2956434147569</v>
      </c>
      <c r="DG128" s="62"/>
      <c r="DM128" s="83"/>
      <c r="DO128" s="63"/>
      <c r="DP128" s="61"/>
      <c r="DQ128" s="61"/>
      <c r="DR128" s="61"/>
      <c r="DS128" s="61"/>
      <c r="DT128" s="61"/>
      <c r="DU128" s="61"/>
      <c r="DV128" s="62"/>
    </row>
    <row r="129" spans="2:126" ht="15" customHeight="1" x14ac:dyDescent="0.25">
      <c r="B129" s="107" t="s">
        <v>281</v>
      </c>
      <c r="C129" s="107">
        <v>119</v>
      </c>
      <c r="D129" s="107" t="s">
        <v>282</v>
      </c>
      <c r="E129" s="107">
        <v>50</v>
      </c>
      <c r="F129" s="108">
        <v>2.4</v>
      </c>
      <c r="G129" s="107"/>
      <c r="H129" s="109">
        <v>976.81</v>
      </c>
      <c r="I129" s="109" t="s">
        <v>283</v>
      </c>
      <c r="K129" s="107" t="s">
        <v>284</v>
      </c>
      <c r="L129" s="107">
        <v>728</v>
      </c>
      <c r="M129" s="107" t="s">
        <v>235</v>
      </c>
      <c r="N129" s="107">
        <v>50</v>
      </c>
      <c r="O129" s="108">
        <v>2.4</v>
      </c>
      <c r="P129" s="109">
        <v>1247.9881522775449</v>
      </c>
      <c r="Q129" s="109">
        <v>1616.2018477224549</v>
      </c>
      <c r="AK129" s="107" t="s">
        <v>509</v>
      </c>
      <c r="AL129" s="107" t="s">
        <v>518</v>
      </c>
      <c r="AM129" s="107">
        <v>199</v>
      </c>
      <c r="AN129" s="107">
        <v>94</v>
      </c>
      <c r="AO129" s="114">
        <v>1797.9182000000001</v>
      </c>
      <c r="AP129" s="267" t="s">
        <v>511</v>
      </c>
      <c r="AQ129" s="333" t="s">
        <v>519</v>
      </c>
      <c r="AS129" s="6"/>
      <c r="AT129" s="6"/>
      <c r="AY129" s="323"/>
      <c r="AZ129" s="262"/>
      <c r="BA129" t="str">
        <f t="shared" si="39"/>
        <v>MD</v>
      </c>
      <c r="BB129">
        <f t="shared" si="40"/>
        <v>116</v>
      </c>
      <c r="BC129" s="73">
        <f t="shared" si="41"/>
        <v>2.4</v>
      </c>
      <c r="BD129">
        <f t="shared" si="42"/>
        <v>50</v>
      </c>
      <c r="BE129" s="66">
        <f t="shared" si="43"/>
        <v>1139.05</v>
      </c>
      <c r="BJ129" s="66" t="str">
        <f t="shared" si="44"/>
        <v/>
      </c>
      <c r="BK129" s="66">
        <f t="shared" si="45"/>
        <v>1147.3684210526314</v>
      </c>
      <c r="BO129" s="66"/>
      <c r="CI129" s="116"/>
      <c r="CJ129" s="116"/>
      <c r="CQ129" s="63"/>
      <c r="CR129">
        <f t="shared" si="46"/>
        <v>101</v>
      </c>
      <c r="CS129">
        <f t="shared" si="48"/>
        <v>50</v>
      </c>
      <c r="CT129" s="73">
        <f t="shared" si="49"/>
        <v>2.4</v>
      </c>
      <c r="CU129" s="66">
        <f t="shared" si="47"/>
        <v>906.5625786955427</v>
      </c>
      <c r="DG129" s="62"/>
      <c r="DM129" s="83"/>
      <c r="DO129" s="63"/>
      <c r="DP129" s="61"/>
      <c r="DQ129" s="61"/>
      <c r="DR129" s="61"/>
      <c r="DS129" s="61"/>
      <c r="DT129" s="61"/>
      <c r="DU129" s="61"/>
      <c r="DV129" s="62"/>
    </row>
    <row r="130" spans="2:126" ht="15" customHeight="1" x14ac:dyDescent="0.25">
      <c r="B130" s="107" t="s">
        <v>281</v>
      </c>
      <c r="C130" s="107">
        <v>120</v>
      </c>
      <c r="D130" s="107" t="s">
        <v>282</v>
      </c>
      <c r="E130" s="107">
        <v>50</v>
      </c>
      <c r="F130" s="108">
        <v>2.4</v>
      </c>
      <c r="G130" s="107"/>
      <c r="H130" s="109">
        <v>999.99</v>
      </c>
      <c r="I130" s="109" t="s">
        <v>283</v>
      </c>
      <c r="K130" s="107" t="s">
        <v>284</v>
      </c>
      <c r="L130" s="107">
        <v>737</v>
      </c>
      <c r="M130" s="107" t="s">
        <v>235</v>
      </c>
      <c r="N130" s="107">
        <v>50</v>
      </c>
      <c r="O130" s="108">
        <v>2.4</v>
      </c>
      <c r="P130" s="109">
        <v>862.72787123394005</v>
      </c>
      <c r="Q130" s="109">
        <v>1117.2721287660597</v>
      </c>
      <c r="AS130" s="6"/>
      <c r="AT130" s="6"/>
      <c r="AY130" s="323"/>
      <c r="AZ130" s="262"/>
      <c r="BA130" t="str">
        <f t="shared" si="39"/>
        <v>MD</v>
      </c>
      <c r="BB130">
        <f t="shared" si="40"/>
        <v>117</v>
      </c>
      <c r="BC130" s="73">
        <f t="shared" si="41"/>
        <v>2.4</v>
      </c>
      <c r="BD130">
        <f t="shared" si="42"/>
        <v>50</v>
      </c>
      <c r="BE130" s="66">
        <f t="shared" si="43"/>
        <v>999</v>
      </c>
      <c r="BJ130" s="66" t="str">
        <f t="shared" si="44"/>
        <v/>
      </c>
      <c r="BK130" s="66">
        <f t="shared" si="45"/>
        <v>1006.2956434147569</v>
      </c>
      <c r="BO130" s="66"/>
      <c r="CI130" s="116"/>
      <c r="CJ130" s="116"/>
      <c r="CQ130" s="63"/>
      <c r="CR130">
        <f t="shared" si="46"/>
        <v>102</v>
      </c>
      <c r="CS130">
        <f t="shared" si="48"/>
        <v>50</v>
      </c>
      <c r="CT130" s="73">
        <f t="shared" si="49"/>
        <v>2.4</v>
      </c>
      <c r="CU130" s="66">
        <f t="shared" si="47"/>
        <v>1409.2168219592043</v>
      </c>
      <c r="DG130" s="62"/>
      <c r="DM130" s="83"/>
      <c r="DO130" s="63"/>
      <c r="DP130" s="61"/>
      <c r="DQ130" s="61"/>
      <c r="DR130" s="61"/>
      <c r="DS130" s="61"/>
      <c r="DT130" s="61"/>
      <c r="DU130" s="61"/>
      <c r="DV130" s="62"/>
    </row>
    <row r="131" spans="2:126" ht="15" customHeight="1" x14ac:dyDescent="0.25">
      <c r="B131" s="107" t="s">
        <v>281</v>
      </c>
      <c r="C131" s="107">
        <v>121</v>
      </c>
      <c r="D131" s="107" t="s">
        <v>282</v>
      </c>
      <c r="E131" s="107">
        <v>50</v>
      </c>
      <c r="F131" s="108">
        <v>2.4</v>
      </c>
      <c r="G131" s="107"/>
      <c r="H131" s="109">
        <v>999</v>
      </c>
      <c r="I131" s="109" t="s">
        <v>283</v>
      </c>
      <c r="K131" s="107" t="s">
        <v>284</v>
      </c>
      <c r="L131" s="107">
        <v>741</v>
      </c>
      <c r="M131" s="107" t="s">
        <v>235</v>
      </c>
      <c r="N131" s="107">
        <v>50</v>
      </c>
      <c r="O131" s="108">
        <v>2.4</v>
      </c>
      <c r="P131" s="109">
        <v>894.75337554489693</v>
      </c>
      <c r="Q131" s="109">
        <v>1158.7466244551028</v>
      </c>
      <c r="AK131" s="99" t="s">
        <v>446</v>
      </c>
      <c r="AL131" s="99" t="s">
        <v>447</v>
      </c>
      <c r="AM131" s="99" t="s">
        <v>31</v>
      </c>
      <c r="AN131" s="99" t="s">
        <v>520</v>
      </c>
      <c r="AO131" s="332" t="s">
        <v>448</v>
      </c>
      <c r="AP131" s="99" t="s">
        <v>521</v>
      </c>
      <c r="AQ131" s="99" t="s">
        <v>228</v>
      </c>
      <c r="AS131" s="6"/>
      <c r="AT131" s="6"/>
      <c r="AY131" s="6"/>
      <c r="AZ131" s="262"/>
      <c r="BA131" t="str">
        <f t="shared" si="39"/>
        <v>MD</v>
      </c>
      <c r="BB131">
        <f t="shared" si="40"/>
        <v>118</v>
      </c>
      <c r="BC131" s="73">
        <f t="shared" si="41"/>
        <v>2.4</v>
      </c>
      <c r="BD131">
        <f t="shared" si="42"/>
        <v>50</v>
      </c>
      <c r="BE131" s="66">
        <f t="shared" si="43"/>
        <v>999</v>
      </c>
      <c r="BJ131" s="66" t="str">
        <f t="shared" si="44"/>
        <v/>
      </c>
      <c r="BK131" s="66">
        <f t="shared" si="45"/>
        <v>1006.2956434147569</v>
      </c>
      <c r="BO131" s="66"/>
      <c r="CI131" s="116"/>
      <c r="CJ131" s="116"/>
      <c r="CQ131" s="63"/>
      <c r="CR131">
        <f t="shared" si="46"/>
        <v>103</v>
      </c>
      <c r="CS131">
        <f t="shared" si="48"/>
        <v>50</v>
      </c>
      <c r="CT131" s="73">
        <f t="shared" si="49"/>
        <v>2.4</v>
      </c>
      <c r="CU131" s="66">
        <f t="shared" si="47"/>
        <v>1007.2928733316545</v>
      </c>
      <c r="DG131" s="62"/>
      <c r="DM131" s="83"/>
      <c r="DO131" s="63"/>
      <c r="DP131" s="61"/>
      <c r="DQ131" s="61"/>
      <c r="DR131" s="61"/>
      <c r="DS131" s="61"/>
      <c r="DT131" s="61"/>
      <c r="DU131" s="61"/>
      <c r="DV131" s="62"/>
    </row>
    <row r="132" spans="2:126" ht="15" customHeight="1" x14ac:dyDescent="0.25">
      <c r="B132" s="107" t="s">
        <v>281</v>
      </c>
      <c r="C132" s="107">
        <v>122</v>
      </c>
      <c r="D132" s="107" t="s">
        <v>282</v>
      </c>
      <c r="E132" s="107">
        <v>50</v>
      </c>
      <c r="F132" s="108">
        <v>2.4</v>
      </c>
      <c r="G132" s="107"/>
      <c r="H132" s="109">
        <v>999</v>
      </c>
      <c r="I132" s="109" t="s">
        <v>283</v>
      </c>
      <c r="K132" s="107" t="s">
        <v>284</v>
      </c>
      <c r="L132" s="107">
        <v>742</v>
      </c>
      <c r="M132" s="107" t="s">
        <v>235</v>
      </c>
      <c r="N132" s="107">
        <v>50</v>
      </c>
      <c r="O132" s="108">
        <v>2.4</v>
      </c>
      <c r="P132" s="109">
        <v>871.44229417569704</v>
      </c>
      <c r="Q132" s="109">
        <v>1128.5577058243027</v>
      </c>
      <c r="AK132" s="289" t="s">
        <v>454</v>
      </c>
      <c r="AL132" s="289" t="s">
        <v>466</v>
      </c>
      <c r="AM132" s="289">
        <v>40</v>
      </c>
      <c r="AN132" s="289">
        <v>59</v>
      </c>
      <c r="AO132" s="114">
        <v>474.76600000000002</v>
      </c>
      <c r="AP132" s="289" t="s">
        <v>456</v>
      </c>
      <c r="AQ132" s="333" t="s">
        <v>522</v>
      </c>
      <c r="AS132" s="6"/>
      <c r="AT132" s="6"/>
      <c r="AZ132" s="262"/>
      <c r="BA132" t="str">
        <f t="shared" si="39"/>
        <v>MD</v>
      </c>
      <c r="BB132">
        <f t="shared" si="40"/>
        <v>119</v>
      </c>
      <c r="BC132" s="73">
        <f t="shared" si="41"/>
        <v>2.4</v>
      </c>
      <c r="BD132">
        <f t="shared" si="42"/>
        <v>50</v>
      </c>
      <c r="BE132" s="66">
        <f t="shared" si="43"/>
        <v>976.81</v>
      </c>
      <c r="BJ132" s="66" t="str">
        <f t="shared" si="44"/>
        <v/>
      </c>
      <c r="BK132" s="66">
        <f t="shared" si="45"/>
        <v>983.94359103500369</v>
      </c>
      <c r="BO132" s="66"/>
      <c r="CI132" s="116"/>
      <c r="CJ132" s="116"/>
      <c r="CQ132" s="63"/>
      <c r="CR132">
        <f t="shared" si="46"/>
        <v>104</v>
      </c>
      <c r="CS132">
        <f t="shared" si="48"/>
        <v>50</v>
      </c>
      <c r="CT132" s="73">
        <f t="shared" si="49"/>
        <v>2.4</v>
      </c>
      <c r="CU132" s="66">
        <f t="shared" si="47"/>
        <v>905.66607907328125</v>
      </c>
      <c r="DG132" s="62"/>
      <c r="DM132" s="83"/>
      <c r="DO132" s="63"/>
      <c r="DP132" s="61"/>
      <c r="DQ132" s="61"/>
      <c r="DR132" s="61"/>
      <c r="DS132" s="61"/>
      <c r="DT132" s="61"/>
      <c r="DU132" s="61"/>
      <c r="DV132" s="62"/>
    </row>
    <row r="133" spans="2:126" x14ac:dyDescent="0.25">
      <c r="B133" s="107" t="s">
        <v>281</v>
      </c>
      <c r="C133" s="107">
        <v>123</v>
      </c>
      <c r="D133" s="107" t="s">
        <v>282</v>
      </c>
      <c r="E133" s="107">
        <v>50</v>
      </c>
      <c r="F133" s="108">
        <v>2.4</v>
      </c>
      <c r="G133" s="107"/>
      <c r="H133" s="109">
        <v>999.99</v>
      </c>
      <c r="I133" s="109" t="s">
        <v>283</v>
      </c>
      <c r="K133" s="107" t="s">
        <v>284</v>
      </c>
      <c r="L133" s="107">
        <v>743</v>
      </c>
      <c r="M133" s="107" t="s">
        <v>235</v>
      </c>
      <c r="N133" s="107">
        <v>50</v>
      </c>
      <c r="O133" s="108">
        <v>2.4</v>
      </c>
      <c r="P133" s="109">
        <v>894.17822363074117</v>
      </c>
      <c r="Q133" s="109">
        <v>1158.001776369259</v>
      </c>
      <c r="AK133" s="289" t="s">
        <v>454</v>
      </c>
      <c r="AL133" s="289" t="s">
        <v>467</v>
      </c>
      <c r="AM133" s="289">
        <v>40</v>
      </c>
      <c r="AN133" s="289">
        <v>59</v>
      </c>
      <c r="AO133" s="114">
        <v>485.08699999999999</v>
      </c>
      <c r="AP133" s="289" t="s">
        <v>456</v>
      </c>
      <c r="AQ133" s="333" t="s">
        <v>523</v>
      </c>
      <c r="AS133" s="6"/>
      <c r="AT133" s="6"/>
      <c r="AU133" s="6"/>
      <c r="AV133" s="6"/>
      <c r="AW133" s="6"/>
      <c r="AX133" s="6"/>
      <c r="AY133" s="6"/>
      <c r="AZ133" s="262"/>
      <c r="BA133" t="str">
        <f t="shared" si="39"/>
        <v>MD</v>
      </c>
      <c r="BB133">
        <f t="shared" si="40"/>
        <v>120</v>
      </c>
      <c r="BC133" s="73">
        <f t="shared" si="41"/>
        <v>2.4</v>
      </c>
      <c r="BD133">
        <f t="shared" si="42"/>
        <v>50</v>
      </c>
      <c r="BE133" s="66">
        <f t="shared" si="43"/>
        <v>999.99</v>
      </c>
      <c r="BJ133" s="66" t="str">
        <f t="shared" si="44"/>
        <v/>
      </c>
      <c r="BK133" s="66">
        <f t="shared" si="45"/>
        <v>1007.2928733316545</v>
      </c>
      <c r="BO133" s="66"/>
      <c r="CI133" s="116"/>
      <c r="CJ133" s="116"/>
      <c r="CQ133" s="63"/>
      <c r="CR133">
        <f t="shared" si="46"/>
        <v>105</v>
      </c>
      <c r="CS133">
        <f t="shared" si="48"/>
        <v>50</v>
      </c>
      <c r="CT133" s="73">
        <f t="shared" si="49"/>
        <v>2.4</v>
      </c>
      <c r="CU133" s="66">
        <f t="shared" si="47"/>
        <v>1007.1820700075548</v>
      </c>
      <c r="DG133" s="62"/>
      <c r="DM133" s="83"/>
      <c r="DO133" s="63"/>
      <c r="DP133" s="61"/>
      <c r="DQ133" s="61"/>
      <c r="DR133" s="61"/>
      <c r="DS133" s="61"/>
      <c r="DT133" s="61"/>
      <c r="DU133" s="61"/>
      <c r="DV133" s="62"/>
    </row>
    <row r="134" spans="2:126" ht="15" customHeight="1" x14ac:dyDescent="0.25">
      <c r="B134" s="107" t="s">
        <v>281</v>
      </c>
      <c r="C134" s="107">
        <v>124</v>
      </c>
      <c r="D134" s="107" t="s">
        <v>282</v>
      </c>
      <c r="E134" s="107">
        <v>50</v>
      </c>
      <c r="F134" s="108">
        <v>2.4</v>
      </c>
      <c r="G134" s="107"/>
      <c r="H134" s="109">
        <v>899.1</v>
      </c>
      <c r="I134" s="109" t="s">
        <v>283</v>
      </c>
      <c r="K134" s="107" t="s">
        <v>284</v>
      </c>
      <c r="L134" s="107">
        <v>745</v>
      </c>
      <c r="M134" s="107" t="s">
        <v>235</v>
      </c>
      <c r="N134" s="107">
        <v>50</v>
      </c>
      <c r="O134" s="108">
        <v>2.4</v>
      </c>
      <c r="P134" s="109">
        <v>1058</v>
      </c>
      <c r="Q134" s="109">
        <v>1370.1584840927856</v>
      </c>
      <c r="AK134" s="289" t="s">
        <v>454</v>
      </c>
      <c r="AL134" s="289" t="s">
        <v>468</v>
      </c>
      <c r="AM134" s="289">
        <v>38</v>
      </c>
      <c r="AN134" s="289">
        <v>59</v>
      </c>
      <c r="AO134" s="114">
        <v>1011.458</v>
      </c>
      <c r="AP134" s="289" t="s">
        <v>456</v>
      </c>
      <c r="AQ134" s="333" t="s">
        <v>524</v>
      </c>
      <c r="AS134" s="6"/>
      <c r="AT134" s="6"/>
      <c r="AU134" s="6"/>
      <c r="AV134" s="6"/>
      <c r="AW134" s="6"/>
      <c r="AX134" s="6"/>
      <c r="AY134" s="6"/>
      <c r="AZ134" s="262"/>
      <c r="BA134" t="str">
        <f t="shared" si="39"/>
        <v>MD</v>
      </c>
      <c r="BB134">
        <f t="shared" si="40"/>
        <v>121</v>
      </c>
      <c r="BC134" s="73">
        <f t="shared" si="41"/>
        <v>2.4</v>
      </c>
      <c r="BD134">
        <f t="shared" si="42"/>
        <v>50</v>
      </c>
      <c r="BE134" s="66">
        <f t="shared" si="43"/>
        <v>999</v>
      </c>
      <c r="BJ134" s="66" t="str">
        <f t="shared" si="44"/>
        <v/>
      </c>
      <c r="BK134" s="66">
        <f t="shared" si="45"/>
        <v>1006.2956434147569</v>
      </c>
      <c r="BO134" s="66"/>
      <c r="CI134" s="116"/>
      <c r="CJ134" s="116"/>
      <c r="CQ134" s="63"/>
      <c r="CR134">
        <f t="shared" si="46"/>
        <v>106</v>
      </c>
      <c r="CS134">
        <f t="shared" si="48"/>
        <v>50</v>
      </c>
      <c r="CT134" s="73">
        <f t="shared" si="49"/>
        <v>2.4</v>
      </c>
      <c r="CU134" s="66">
        <f t="shared" si="47"/>
        <v>955.98086124401902</v>
      </c>
      <c r="DG134" s="62"/>
      <c r="DM134" s="83"/>
      <c r="DO134" s="63"/>
      <c r="DP134" s="61"/>
      <c r="DQ134" s="61"/>
      <c r="DR134" s="61"/>
      <c r="DS134" s="61"/>
      <c r="DT134" s="61"/>
      <c r="DU134" s="61"/>
      <c r="DV134" s="62"/>
    </row>
    <row r="135" spans="2:126" ht="15" customHeight="1" x14ac:dyDescent="0.25">
      <c r="B135" s="107" t="s">
        <v>281</v>
      </c>
      <c r="C135" s="107">
        <v>125</v>
      </c>
      <c r="D135" s="107" t="s">
        <v>282</v>
      </c>
      <c r="E135" s="107">
        <v>50</v>
      </c>
      <c r="F135" s="108">
        <v>2.4</v>
      </c>
      <c r="G135" s="107"/>
      <c r="H135" s="109">
        <v>1079.0999999999999</v>
      </c>
      <c r="I135" s="109" t="s">
        <v>283</v>
      </c>
      <c r="K135" s="107" t="s">
        <v>284</v>
      </c>
      <c r="L135" s="107">
        <v>747</v>
      </c>
      <c r="M135" s="107" t="s">
        <v>235</v>
      </c>
      <c r="N135" s="107">
        <v>50</v>
      </c>
      <c r="O135" s="108">
        <v>2.4</v>
      </c>
      <c r="P135" s="109">
        <v>990.39416733067969</v>
      </c>
      <c r="Q135" s="109">
        <v>1282.6058326693201</v>
      </c>
      <c r="AK135" s="289" t="s">
        <v>454</v>
      </c>
      <c r="AL135" s="289" t="s">
        <v>469</v>
      </c>
      <c r="AM135" s="289">
        <v>50</v>
      </c>
      <c r="AN135" s="289">
        <v>59</v>
      </c>
      <c r="AO135" s="114">
        <v>631.64520000000005</v>
      </c>
      <c r="AP135" s="289" t="s">
        <v>456</v>
      </c>
      <c r="AQ135" s="333" t="s">
        <v>525</v>
      </c>
      <c r="AS135" s="6"/>
      <c r="AT135" s="6"/>
      <c r="AU135" s="6"/>
      <c r="AV135" s="6"/>
      <c r="AW135" s="6"/>
      <c r="AX135" s="6"/>
      <c r="AY135" s="6"/>
      <c r="AZ135" s="262"/>
      <c r="BA135" t="str">
        <f t="shared" si="39"/>
        <v>MD</v>
      </c>
      <c r="BB135">
        <f t="shared" si="40"/>
        <v>122</v>
      </c>
      <c r="BC135" s="73">
        <f t="shared" si="41"/>
        <v>2.4</v>
      </c>
      <c r="BD135">
        <f t="shared" si="42"/>
        <v>50</v>
      </c>
      <c r="BE135" s="66">
        <f t="shared" si="43"/>
        <v>999</v>
      </c>
      <c r="BJ135" s="66" t="str">
        <f t="shared" si="44"/>
        <v/>
      </c>
      <c r="BK135" s="66">
        <f t="shared" si="45"/>
        <v>1006.2956434147569</v>
      </c>
      <c r="BO135" s="66"/>
      <c r="CI135" s="116"/>
      <c r="CJ135" s="116"/>
      <c r="CQ135" s="63"/>
      <c r="CR135">
        <f t="shared" si="46"/>
        <v>107</v>
      </c>
      <c r="CS135">
        <f t="shared" si="48"/>
        <v>50</v>
      </c>
      <c r="CT135" s="73">
        <f t="shared" si="49"/>
        <v>2.4</v>
      </c>
      <c r="CU135" s="66">
        <f t="shared" si="47"/>
        <v>1007.2928733316545</v>
      </c>
      <c r="DG135" s="62"/>
      <c r="DM135" s="83"/>
      <c r="DO135" s="63"/>
      <c r="DP135" s="61"/>
      <c r="DQ135" s="61"/>
      <c r="DR135" s="61"/>
      <c r="DS135" s="61"/>
      <c r="DT135" s="61"/>
      <c r="DU135" s="61"/>
      <c r="DV135" s="62"/>
    </row>
    <row r="136" spans="2:126" ht="15" customHeight="1" x14ac:dyDescent="0.25">
      <c r="B136" s="107" t="s">
        <v>281</v>
      </c>
      <c r="C136" s="107">
        <v>126</v>
      </c>
      <c r="D136" s="107" t="s">
        <v>282</v>
      </c>
      <c r="E136" s="107">
        <v>50</v>
      </c>
      <c r="F136" s="108">
        <v>2.4</v>
      </c>
      <c r="G136" s="107"/>
      <c r="H136" s="109">
        <v>1139.99</v>
      </c>
      <c r="I136" s="109" t="s">
        <v>283</v>
      </c>
      <c r="K136" s="107" t="s">
        <v>284</v>
      </c>
      <c r="L136" s="107">
        <v>748</v>
      </c>
      <c r="M136" s="107" t="s">
        <v>235</v>
      </c>
      <c r="N136" s="107">
        <v>50</v>
      </c>
      <c r="O136" s="108">
        <v>2.4</v>
      </c>
      <c r="P136" s="109">
        <v>1077.9741178953373</v>
      </c>
      <c r="Q136" s="109">
        <v>1396.0258821046625</v>
      </c>
      <c r="AK136" s="289" t="s">
        <v>454</v>
      </c>
      <c r="AL136" s="289" t="s">
        <v>470</v>
      </c>
      <c r="AM136" s="289">
        <v>40</v>
      </c>
      <c r="AN136" s="289">
        <v>59</v>
      </c>
      <c r="AO136" s="114">
        <v>427.2894</v>
      </c>
      <c r="AP136" s="289" t="s">
        <v>456</v>
      </c>
      <c r="AQ136" s="333" t="s">
        <v>526</v>
      </c>
      <c r="AS136" s="6"/>
      <c r="AT136" s="6"/>
      <c r="AU136" s="6"/>
      <c r="AV136" s="6"/>
      <c r="AW136" s="6"/>
      <c r="AX136" s="6"/>
      <c r="AY136" s="6"/>
      <c r="AZ136" s="262"/>
      <c r="BA136" t="str">
        <f t="shared" si="39"/>
        <v>MD</v>
      </c>
      <c r="BB136">
        <f t="shared" si="40"/>
        <v>123</v>
      </c>
      <c r="BC136" s="73">
        <f t="shared" si="41"/>
        <v>2.4</v>
      </c>
      <c r="BD136">
        <f t="shared" si="42"/>
        <v>50</v>
      </c>
      <c r="BE136" s="66">
        <f t="shared" si="43"/>
        <v>999.99</v>
      </c>
      <c r="BJ136" s="66" t="str">
        <f t="shared" si="44"/>
        <v/>
      </c>
      <c r="BK136" s="66">
        <f t="shared" si="45"/>
        <v>1007.2928733316545</v>
      </c>
      <c r="BO136" s="66"/>
      <c r="CI136" s="116"/>
      <c r="CJ136" s="116"/>
      <c r="CQ136" s="63"/>
      <c r="CR136">
        <f t="shared" si="46"/>
        <v>108</v>
      </c>
      <c r="CS136">
        <f t="shared" si="48"/>
        <v>50</v>
      </c>
      <c r="CT136" s="73">
        <f t="shared" si="49"/>
        <v>2.4</v>
      </c>
      <c r="CU136" s="66">
        <f t="shared" si="47"/>
        <v>1006.2956434147569</v>
      </c>
      <c r="DG136" s="62"/>
      <c r="DM136" s="83"/>
      <c r="DO136" s="63"/>
      <c r="DP136" s="61"/>
      <c r="DQ136" s="61"/>
      <c r="DR136" s="61"/>
      <c r="DS136" s="61"/>
      <c r="DT136" s="61"/>
      <c r="DU136" s="61"/>
      <c r="DV136" s="62"/>
    </row>
    <row r="137" spans="2:126" ht="15" customHeight="1" x14ac:dyDescent="0.25">
      <c r="B137" s="107" t="s">
        <v>281</v>
      </c>
      <c r="C137" s="107">
        <v>127</v>
      </c>
      <c r="D137" s="107" t="s">
        <v>282</v>
      </c>
      <c r="E137" s="107">
        <v>50</v>
      </c>
      <c r="F137" s="108">
        <v>2.4</v>
      </c>
      <c r="G137" s="107"/>
      <c r="H137" s="109">
        <v>999.99</v>
      </c>
      <c r="I137" s="109" t="s">
        <v>283</v>
      </c>
      <c r="K137" s="107" t="s">
        <v>284</v>
      </c>
      <c r="L137" s="107">
        <v>750</v>
      </c>
      <c r="M137" s="107" t="s">
        <v>235</v>
      </c>
      <c r="N137" s="107">
        <v>50</v>
      </c>
      <c r="O137" s="108">
        <v>2.4</v>
      </c>
      <c r="P137" s="109">
        <v>1060.9809931589111</v>
      </c>
      <c r="Q137" s="109">
        <v>1374.0190068410886</v>
      </c>
      <c r="AK137" s="289" t="s">
        <v>454</v>
      </c>
      <c r="AL137" s="289" t="s">
        <v>473</v>
      </c>
      <c r="AM137" s="289">
        <v>40</v>
      </c>
      <c r="AN137" s="289">
        <v>62</v>
      </c>
      <c r="AO137" s="114">
        <v>549.07720000000006</v>
      </c>
      <c r="AP137" s="289" t="s">
        <v>456</v>
      </c>
      <c r="AQ137" s="333" t="s">
        <v>527</v>
      </c>
      <c r="AS137" s="6"/>
      <c r="AT137" s="6"/>
      <c r="AU137" s="6"/>
      <c r="AV137" s="6"/>
      <c r="AW137" s="6"/>
      <c r="AX137" s="6"/>
      <c r="AY137" s="6"/>
      <c r="AZ137" s="334"/>
      <c r="BA137" t="str">
        <f t="shared" si="39"/>
        <v>MD</v>
      </c>
      <c r="BB137">
        <f t="shared" si="40"/>
        <v>124</v>
      </c>
      <c r="BC137" s="73">
        <f t="shared" si="41"/>
        <v>2.4</v>
      </c>
      <c r="BD137">
        <f t="shared" si="42"/>
        <v>50</v>
      </c>
      <c r="BE137" s="66">
        <f t="shared" si="43"/>
        <v>899.1</v>
      </c>
      <c r="BJ137" s="66" t="str">
        <f t="shared" si="44"/>
        <v/>
      </c>
      <c r="BK137" s="66">
        <f t="shared" si="45"/>
        <v>905.66607907328125</v>
      </c>
      <c r="BO137" s="66"/>
      <c r="CI137" s="116"/>
      <c r="CJ137" s="116"/>
      <c r="CQ137" s="63"/>
      <c r="CR137">
        <f t="shared" si="46"/>
        <v>109</v>
      </c>
      <c r="CS137">
        <f t="shared" si="48"/>
        <v>50</v>
      </c>
      <c r="CT137" s="73">
        <f t="shared" si="49"/>
        <v>2.4</v>
      </c>
      <c r="CU137" s="66">
        <f t="shared" si="47"/>
        <v>905.66607907328125</v>
      </c>
      <c r="DG137" s="62"/>
      <c r="DM137" s="83"/>
      <c r="DO137" s="63"/>
      <c r="DP137" s="61"/>
      <c r="DQ137" s="61"/>
      <c r="DR137" s="61"/>
      <c r="DS137" s="61"/>
      <c r="DT137" s="61"/>
      <c r="DU137" s="61"/>
      <c r="DV137" s="62"/>
    </row>
    <row r="138" spans="2:126" ht="15" customHeight="1" x14ac:dyDescent="0.25">
      <c r="B138" s="107" t="s">
        <v>281</v>
      </c>
      <c r="C138" s="107">
        <v>128</v>
      </c>
      <c r="D138" s="107" t="s">
        <v>282</v>
      </c>
      <c r="E138" s="107">
        <v>50</v>
      </c>
      <c r="F138" s="108">
        <v>2.4</v>
      </c>
      <c r="G138" s="107"/>
      <c r="H138" s="109">
        <v>999</v>
      </c>
      <c r="I138" s="109" t="s">
        <v>283</v>
      </c>
      <c r="K138" s="107" t="s">
        <v>284</v>
      </c>
      <c r="L138" s="107">
        <v>761</v>
      </c>
      <c r="M138" s="107" t="s">
        <v>235</v>
      </c>
      <c r="N138" s="107">
        <v>50</v>
      </c>
      <c r="O138" s="108">
        <v>2.4</v>
      </c>
      <c r="P138" s="109">
        <v>1141.1057548968959</v>
      </c>
      <c r="Q138" s="109">
        <v>1477.7842451031045</v>
      </c>
      <c r="AK138" s="289" t="s">
        <v>454</v>
      </c>
      <c r="AL138" s="289" t="s">
        <v>474</v>
      </c>
      <c r="AM138" s="289">
        <v>40</v>
      </c>
      <c r="AN138" s="289">
        <v>62</v>
      </c>
      <c r="AO138" s="114">
        <v>549.07720000000006</v>
      </c>
      <c r="AP138" s="289" t="s">
        <v>456</v>
      </c>
      <c r="AQ138" s="333" t="s">
        <v>528</v>
      </c>
      <c r="AS138" s="6"/>
      <c r="AT138" s="6"/>
      <c r="AU138" s="6"/>
      <c r="AV138" s="6"/>
      <c r="AW138" s="6"/>
      <c r="AX138" s="6"/>
      <c r="AY138" s="6"/>
      <c r="AZ138" s="334"/>
      <c r="BA138" t="str">
        <f t="shared" si="39"/>
        <v>MD</v>
      </c>
      <c r="BB138">
        <f t="shared" si="40"/>
        <v>125</v>
      </c>
      <c r="BC138" s="73">
        <f t="shared" si="41"/>
        <v>2.4</v>
      </c>
      <c r="BD138">
        <f t="shared" si="42"/>
        <v>50</v>
      </c>
      <c r="BE138" s="66">
        <f t="shared" si="43"/>
        <v>1079.0999999999999</v>
      </c>
      <c r="BJ138" s="66" t="str">
        <f t="shared" si="44"/>
        <v/>
      </c>
      <c r="BK138" s="66">
        <f t="shared" si="45"/>
        <v>1086.9806094182825</v>
      </c>
      <c r="BO138" s="66"/>
      <c r="CI138" s="116"/>
      <c r="CJ138" s="116"/>
      <c r="CQ138" s="63"/>
      <c r="CR138">
        <f t="shared" si="46"/>
        <v>110</v>
      </c>
      <c r="CS138">
        <f t="shared" si="48"/>
        <v>50</v>
      </c>
      <c r="CT138" s="73">
        <f t="shared" si="49"/>
        <v>2.4</v>
      </c>
      <c r="CU138" s="66">
        <f t="shared" si="47"/>
        <v>1007.1820700075548</v>
      </c>
      <c r="DG138" s="62"/>
      <c r="DM138" s="83"/>
      <c r="DO138" s="63"/>
      <c r="DP138" s="61"/>
      <c r="DQ138" s="61"/>
      <c r="DR138" s="61"/>
      <c r="DS138" s="61"/>
      <c r="DT138" s="61"/>
      <c r="DU138" s="61"/>
      <c r="DV138" s="62"/>
    </row>
    <row r="139" spans="2:126" ht="15" customHeight="1" x14ac:dyDescent="0.25">
      <c r="B139" s="107" t="s">
        <v>281</v>
      </c>
      <c r="C139" s="107">
        <v>129</v>
      </c>
      <c r="D139" s="107" t="s">
        <v>282</v>
      </c>
      <c r="E139" s="107">
        <v>50</v>
      </c>
      <c r="F139" s="108">
        <v>2.4</v>
      </c>
      <c r="G139" s="107"/>
      <c r="H139" s="109">
        <v>999.99</v>
      </c>
      <c r="I139" s="109" t="s">
        <v>283</v>
      </c>
      <c r="K139" s="107" t="s">
        <v>284</v>
      </c>
      <c r="L139" s="107">
        <v>764</v>
      </c>
      <c r="M139" s="107" t="s">
        <v>235</v>
      </c>
      <c r="N139" s="107">
        <v>50</v>
      </c>
      <c r="O139" s="108">
        <v>2.4</v>
      </c>
      <c r="P139" s="109">
        <v>1199</v>
      </c>
      <c r="Q139" s="109">
        <v>1552.759945583412</v>
      </c>
      <c r="AK139" s="289" t="s">
        <v>454</v>
      </c>
      <c r="AL139" s="289" t="s">
        <v>476</v>
      </c>
      <c r="AM139" s="289">
        <v>40</v>
      </c>
      <c r="AN139" s="289">
        <v>62</v>
      </c>
      <c r="AO139" s="114">
        <v>549.07720000000006</v>
      </c>
      <c r="AP139" s="289" t="s">
        <v>456</v>
      </c>
      <c r="AQ139" s="333" t="s">
        <v>529</v>
      </c>
      <c r="AS139" s="6"/>
      <c r="AT139" s="6"/>
      <c r="AU139" s="6"/>
      <c r="AV139" s="6"/>
      <c r="AW139" s="6"/>
      <c r="AX139" s="6"/>
      <c r="AY139" s="6"/>
      <c r="AZ139" s="334"/>
      <c r="BA139" t="str">
        <f t="shared" si="39"/>
        <v>MD</v>
      </c>
      <c r="BB139">
        <f t="shared" si="40"/>
        <v>126</v>
      </c>
      <c r="BC139" s="73">
        <f t="shared" si="41"/>
        <v>2.4</v>
      </c>
      <c r="BD139">
        <f t="shared" si="42"/>
        <v>50</v>
      </c>
      <c r="BE139" s="66">
        <f t="shared" si="43"/>
        <v>1139.99</v>
      </c>
      <c r="BJ139" s="66" t="str">
        <f t="shared" si="44"/>
        <v/>
      </c>
      <c r="BK139" s="66">
        <f t="shared" si="45"/>
        <v>1148.3152858222111</v>
      </c>
      <c r="BO139" s="66"/>
      <c r="CI139" s="116"/>
      <c r="CJ139" s="116"/>
      <c r="CQ139" s="63"/>
      <c r="CR139">
        <f t="shared" si="46"/>
        <v>111</v>
      </c>
      <c r="CS139">
        <f t="shared" si="48"/>
        <v>50</v>
      </c>
      <c r="CT139" s="73">
        <f t="shared" si="49"/>
        <v>2.4</v>
      </c>
      <c r="CU139" s="66">
        <f t="shared" si="47"/>
        <v>1006.2956434147569</v>
      </c>
      <c r="DG139" s="62"/>
      <c r="DM139" s="83"/>
      <c r="DO139" s="63"/>
      <c r="DP139" s="61"/>
      <c r="DQ139" s="61"/>
      <c r="DR139" s="61"/>
      <c r="DS139" s="61"/>
      <c r="DT139" s="61"/>
      <c r="DU139" s="61"/>
      <c r="DV139" s="62"/>
    </row>
    <row r="140" spans="2:126" ht="15" customHeight="1" x14ac:dyDescent="0.25">
      <c r="B140" s="107" t="s">
        <v>281</v>
      </c>
      <c r="C140" s="107">
        <v>130</v>
      </c>
      <c r="D140" s="107" t="s">
        <v>282</v>
      </c>
      <c r="E140" s="107">
        <v>50</v>
      </c>
      <c r="F140" s="108">
        <v>2.4</v>
      </c>
      <c r="G140" s="107"/>
      <c r="H140" s="109">
        <v>999.99</v>
      </c>
      <c r="I140" s="109" t="s">
        <v>283</v>
      </c>
      <c r="K140" s="107" t="s">
        <v>284</v>
      </c>
      <c r="L140" s="107">
        <v>765</v>
      </c>
      <c r="M140" s="107" t="s">
        <v>235</v>
      </c>
      <c r="N140" s="107">
        <v>50</v>
      </c>
      <c r="O140" s="108">
        <v>2.4</v>
      </c>
      <c r="P140" s="109">
        <v>1010.8599896093961</v>
      </c>
      <c r="Q140" s="109">
        <v>1309.110010390604</v>
      </c>
      <c r="AK140" s="289" t="s">
        <v>454</v>
      </c>
      <c r="AL140" s="289" t="s">
        <v>477</v>
      </c>
      <c r="AM140" s="289">
        <v>40</v>
      </c>
      <c r="AN140" s="289">
        <v>62</v>
      </c>
      <c r="AO140" s="114">
        <v>516.04999999999995</v>
      </c>
      <c r="AP140" s="289" t="s">
        <v>456</v>
      </c>
      <c r="AQ140" s="333" t="s">
        <v>530</v>
      </c>
      <c r="AS140" s="6"/>
      <c r="AT140" s="6"/>
      <c r="AU140" s="6"/>
      <c r="AV140" s="6"/>
      <c r="AW140" s="6"/>
      <c r="AX140" s="6"/>
      <c r="AY140" s="6"/>
      <c r="AZ140" s="334"/>
      <c r="BA140" t="str">
        <f t="shared" si="39"/>
        <v>MD</v>
      </c>
      <c r="BB140">
        <f t="shared" si="40"/>
        <v>127</v>
      </c>
      <c r="BC140" s="73">
        <f t="shared" si="41"/>
        <v>2.4</v>
      </c>
      <c r="BD140">
        <f t="shared" si="42"/>
        <v>50</v>
      </c>
      <c r="BE140" s="66">
        <f t="shared" si="43"/>
        <v>999.99</v>
      </c>
      <c r="BJ140" s="66" t="str">
        <f t="shared" si="44"/>
        <v/>
      </c>
      <c r="BK140" s="66">
        <f t="shared" si="45"/>
        <v>1007.2928733316545</v>
      </c>
      <c r="BO140" s="66"/>
      <c r="CI140" s="116"/>
      <c r="CJ140" s="116"/>
      <c r="CQ140" s="63"/>
      <c r="CR140">
        <f t="shared" si="46"/>
        <v>112</v>
      </c>
      <c r="CS140">
        <f t="shared" si="48"/>
        <v>50</v>
      </c>
      <c r="CT140" s="73">
        <f t="shared" si="49"/>
        <v>2.4</v>
      </c>
      <c r="CU140" s="66">
        <f t="shared" si="47"/>
        <v>1006.2956434147569</v>
      </c>
      <c r="DG140" s="62"/>
      <c r="DM140" s="83"/>
      <c r="DO140" s="63"/>
      <c r="DP140" s="61"/>
      <c r="DQ140" s="61"/>
      <c r="DR140" s="61"/>
      <c r="DS140" s="61"/>
      <c r="DT140" s="61"/>
      <c r="DU140" s="61"/>
      <c r="DV140" s="62"/>
    </row>
    <row r="141" spans="2:126" ht="15" customHeight="1" x14ac:dyDescent="0.25">
      <c r="B141" s="107" t="s">
        <v>281</v>
      </c>
      <c r="C141" s="107">
        <v>131</v>
      </c>
      <c r="D141" s="107" t="s">
        <v>282</v>
      </c>
      <c r="E141" s="107">
        <v>50</v>
      </c>
      <c r="F141" s="108">
        <v>2.4</v>
      </c>
      <c r="G141" s="107"/>
      <c r="H141" s="109">
        <v>949.05</v>
      </c>
      <c r="I141" s="109" t="s">
        <v>283</v>
      </c>
      <c r="K141" s="107" t="s">
        <v>284</v>
      </c>
      <c r="L141" s="107">
        <v>766</v>
      </c>
      <c r="M141" s="107" t="s">
        <v>235</v>
      </c>
      <c r="N141" s="107">
        <v>50</v>
      </c>
      <c r="O141" s="108">
        <v>2.4</v>
      </c>
      <c r="P141" s="109">
        <v>1131.1625983203508</v>
      </c>
      <c r="Q141" s="109">
        <v>1464.9074016796487</v>
      </c>
      <c r="AK141" s="289" t="s">
        <v>454</v>
      </c>
      <c r="AL141" s="289" t="s">
        <v>531</v>
      </c>
      <c r="AM141" s="289">
        <v>50</v>
      </c>
      <c r="AN141" s="289">
        <v>58</v>
      </c>
      <c r="AO141" s="114">
        <v>546.96139500000004</v>
      </c>
      <c r="AP141" s="289" t="s">
        <v>456</v>
      </c>
      <c r="AQ141" s="333" t="s">
        <v>532</v>
      </c>
      <c r="AR141" s="335"/>
      <c r="AS141" s="335"/>
      <c r="AT141" s="6"/>
      <c r="AU141" s="6"/>
      <c r="AV141" s="6"/>
      <c r="AW141" s="6"/>
      <c r="AX141" s="6"/>
      <c r="AY141" s="6"/>
      <c r="AZ141" s="334"/>
      <c r="BA141" t="str">
        <f t="shared" si="39"/>
        <v>MD</v>
      </c>
      <c r="BB141">
        <f t="shared" si="40"/>
        <v>128</v>
      </c>
      <c r="BC141" s="73">
        <f t="shared" si="41"/>
        <v>2.4</v>
      </c>
      <c r="BD141">
        <f t="shared" si="42"/>
        <v>50</v>
      </c>
      <c r="BE141" s="66">
        <f t="shared" si="43"/>
        <v>999</v>
      </c>
      <c r="BJ141" s="66" t="str">
        <f t="shared" si="44"/>
        <v/>
      </c>
      <c r="BK141" s="66">
        <f t="shared" si="45"/>
        <v>1006.2956434147569</v>
      </c>
      <c r="BO141" s="66"/>
      <c r="CI141" s="116"/>
      <c r="CJ141" s="116"/>
      <c r="CQ141" s="63"/>
      <c r="CR141">
        <f t="shared" si="46"/>
        <v>113</v>
      </c>
      <c r="CS141">
        <f t="shared" si="48"/>
        <v>50</v>
      </c>
      <c r="CT141" s="73">
        <f t="shared" si="49"/>
        <v>2.4</v>
      </c>
      <c r="CU141" s="66">
        <f t="shared" si="47"/>
        <v>805.77184588264913</v>
      </c>
      <c r="DG141" s="62"/>
      <c r="DM141" s="83"/>
      <c r="DO141" s="63"/>
      <c r="DP141" s="61"/>
      <c r="DQ141" s="61"/>
      <c r="DR141" s="61"/>
      <c r="DS141" s="61"/>
      <c r="DT141" s="61"/>
      <c r="DU141" s="61"/>
      <c r="DV141" s="62"/>
    </row>
    <row r="142" spans="2:126" ht="15" customHeight="1" x14ac:dyDescent="0.25">
      <c r="B142" s="107" t="s">
        <v>281</v>
      </c>
      <c r="C142" s="107">
        <v>132</v>
      </c>
      <c r="D142" s="107" t="s">
        <v>282</v>
      </c>
      <c r="E142" s="107">
        <v>50</v>
      </c>
      <c r="F142" s="108">
        <v>2.4</v>
      </c>
      <c r="G142" s="107"/>
      <c r="H142" s="109">
        <v>999</v>
      </c>
      <c r="I142" s="109" t="s">
        <v>283</v>
      </c>
      <c r="K142" s="107" t="s">
        <v>284</v>
      </c>
      <c r="L142" s="107">
        <v>770</v>
      </c>
      <c r="M142" s="107" t="s">
        <v>235</v>
      </c>
      <c r="N142" s="107">
        <v>50</v>
      </c>
      <c r="O142" s="108">
        <v>2.4</v>
      </c>
      <c r="P142" s="109">
        <v>1084.0742139545671</v>
      </c>
      <c r="Q142" s="109">
        <v>1403.9257860454327</v>
      </c>
      <c r="AK142" s="289" t="s">
        <v>454</v>
      </c>
      <c r="AL142" s="267" t="s">
        <v>533</v>
      </c>
      <c r="AM142" s="289">
        <v>50</v>
      </c>
      <c r="AN142" s="289">
        <v>58</v>
      </c>
      <c r="AO142" s="114">
        <v>665.70450000000005</v>
      </c>
      <c r="AP142" s="289" t="s">
        <v>456</v>
      </c>
      <c r="AQ142" s="333" t="s">
        <v>532</v>
      </c>
      <c r="AR142" s="335"/>
      <c r="AS142" s="335"/>
      <c r="AT142" s="6"/>
      <c r="AU142" s="6"/>
      <c r="AV142" s="6"/>
      <c r="AW142" s="6"/>
      <c r="AX142" s="6"/>
      <c r="AY142" s="6"/>
      <c r="AZ142" s="334"/>
      <c r="BA142" t="str">
        <f t="shared" si="39"/>
        <v>MD</v>
      </c>
      <c r="BB142">
        <f t="shared" si="40"/>
        <v>129</v>
      </c>
      <c r="BC142" s="73">
        <f t="shared" si="41"/>
        <v>2.4</v>
      </c>
      <c r="BD142">
        <f t="shared" si="42"/>
        <v>50</v>
      </c>
      <c r="BE142" s="66">
        <f t="shared" si="43"/>
        <v>999.99</v>
      </c>
      <c r="BJ142" s="66" t="str">
        <f t="shared" si="44"/>
        <v/>
      </c>
      <c r="BK142" s="66">
        <f t="shared" si="45"/>
        <v>1007.2928733316545</v>
      </c>
      <c r="BO142" s="66"/>
      <c r="CI142" s="116"/>
      <c r="CJ142" s="116"/>
      <c r="CQ142" s="63"/>
      <c r="CR142">
        <f t="shared" si="46"/>
        <v>114</v>
      </c>
      <c r="CS142">
        <f t="shared" si="48"/>
        <v>50</v>
      </c>
      <c r="CT142" s="73">
        <f t="shared" si="49"/>
        <v>2.4</v>
      </c>
      <c r="CU142" s="66">
        <f t="shared" si="47"/>
        <v>1006.2956434147569</v>
      </c>
      <c r="DG142" s="62"/>
      <c r="DM142" s="83"/>
      <c r="DO142" s="63"/>
      <c r="DP142" s="61"/>
      <c r="DQ142" s="61"/>
      <c r="DR142" s="61"/>
      <c r="DS142" s="61"/>
      <c r="DT142" s="61"/>
      <c r="DU142" s="61"/>
      <c r="DV142" s="62"/>
    </row>
    <row r="143" spans="2:126" ht="15" customHeight="1" x14ac:dyDescent="0.25">
      <c r="B143" s="107" t="s">
        <v>281</v>
      </c>
      <c r="C143" s="107">
        <v>133</v>
      </c>
      <c r="D143" s="107" t="s">
        <v>282</v>
      </c>
      <c r="E143" s="107">
        <v>50</v>
      </c>
      <c r="F143" s="108">
        <v>2.4</v>
      </c>
      <c r="G143" s="107"/>
      <c r="H143" s="109">
        <v>999.99</v>
      </c>
      <c r="I143" s="109" t="s">
        <v>283</v>
      </c>
      <c r="K143" s="107" t="s">
        <v>284</v>
      </c>
      <c r="L143" s="107">
        <v>773</v>
      </c>
      <c r="M143" s="107" t="s">
        <v>235</v>
      </c>
      <c r="N143" s="107">
        <v>50</v>
      </c>
      <c r="O143" s="108">
        <v>2.4</v>
      </c>
      <c r="P143" s="109">
        <v>1199</v>
      </c>
      <c r="Q143" s="109">
        <v>1273.94</v>
      </c>
      <c r="AK143" s="289" t="s">
        <v>454</v>
      </c>
      <c r="AL143" s="267" t="s">
        <v>534</v>
      </c>
      <c r="AM143" s="289">
        <v>30</v>
      </c>
      <c r="AN143" s="289">
        <v>61</v>
      </c>
      <c r="AO143" s="114">
        <v>479.87489499999998</v>
      </c>
      <c r="AP143" s="289" t="s">
        <v>456</v>
      </c>
      <c r="AQ143" s="333" t="s">
        <v>532</v>
      </c>
      <c r="AU143" s="6"/>
      <c r="AV143" s="6"/>
      <c r="AW143" s="6"/>
      <c r="AX143" s="6"/>
      <c r="AY143" s="6"/>
      <c r="AZ143" s="334"/>
      <c r="BA143" t="str">
        <f t="shared" ref="BA143:BA206" si="51">D140</f>
        <v>MD</v>
      </c>
      <c r="BB143">
        <f t="shared" ref="BB143:BB206" si="52">C140</f>
        <v>130</v>
      </c>
      <c r="BC143" s="73">
        <f t="shared" ref="BC143:BC206" si="53">F140</f>
        <v>2.4</v>
      </c>
      <c r="BD143">
        <f t="shared" ref="BD143:BD206" si="54">E140</f>
        <v>50</v>
      </c>
      <c r="BE143" s="66">
        <f t="shared" ref="BE143:BE206" si="55">H140</f>
        <v>999.99</v>
      </c>
      <c r="BJ143" s="66" t="str">
        <f t="shared" ref="BJ143:BJ206" si="56">I140</f>
        <v/>
      </c>
      <c r="BK143" s="66">
        <f t="shared" ref="BK143:BK206" si="57">BE143/VLOOKUP($BA143,$DQ$53:$DT$60,2,FALSE)</f>
        <v>1007.2928733316545</v>
      </c>
      <c r="BO143" s="66"/>
      <c r="CI143" s="116"/>
      <c r="CJ143" s="116"/>
      <c r="CQ143" s="63"/>
      <c r="CR143">
        <f t="shared" si="46"/>
        <v>115</v>
      </c>
      <c r="CS143">
        <f t="shared" si="48"/>
        <v>50</v>
      </c>
      <c r="CT143" s="73">
        <f t="shared" si="49"/>
        <v>2.4</v>
      </c>
      <c r="CU143" s="66">
        <f t="shared" si="47"/>
        <v>905.66607907328125</v>
      </c>
      <c r="DG143" s="62"/>
      <c r="DM143" s="83"/>
      <c r="DO143" s="63"/>
      <c r="DP143" s="151"/>
      <c r="DQ143" s="151"/>
      <c r="DR143" s="151"/>
      <c r="DS143" s="151"/>
      <c r="DT143" s="151"/>
      <c r="DU143" s="151"/>
      <c r="DV143" s="62"/>
    </row>
    <row r="144" spans="2:126" ht="15" customHeight="1" x14ac:dyDescent="0.25">
      <c r="B144" s="107" t="s">
        <v>281</v>
      </c>
      <c r="C144" s="107">
        <v>134</v>
      </c>
      <c r="D144" s="107" t="s">
        <v>282</v>
      </c>
      <c r="E144" s="107">
        <v>50</v>
      </c>
      <c r="F144" s="108">
        <v>2.4</v>
      </c>
      <c r="G144" s="107"/>
      <c r="H144" s="109">
        <v>998</v>
      </c>
      <c r="I144" s="109" t="s">
        <v>283</v>
      </c>
      <c r="K144" s="107" t="s">
        <v>284</v>
      </c>
      <c r="L144" s="107">
        <v>780</v>
      </c>
      <c r="M144" s="107" t="s">
        <v>235</v>
      </c>
      <c r="N144" s="107">
        <v>50</v>
      </c>
      <c r="O144" s="108">
        <v>2.4</v>
      </c>
      <c r="P144" s="109">
        <v>1066.6453680710533</v>
      </c>
      <c r="Q144" s="109">
        <v>1381.3546319289467</v>
      </c>
      <c r="AK144" s="289" t="s">
        <v>454</v>
      </c>
      <c r="AL144" s="267" t="s">
        <v>535</v>
      </c>
      <c r="AM144" s="289">
        <v>50</v>
      </c>
      <c r="AN144" s="289">
        <v>58</v>
      </c>
      <c r="AO144" s="114">
        <v>528.38359500000001</v>
      </c>
      <c r="AP144" s="289" t="s">
        <v>456</v>
      </c>
      <c r="AQ144" s="333" t="s">
        <v>532</v>
      </c>
      <c r="AU144" s="6"/>
      <c r="AV144" s="6"/>
      <c r="AW144" s="6"/>
      <c r="AX144" s="336"/>
      <c r="AY144" s="6"/>
      <c r="AZ144" s="334"/>
      <c r="BA144" t="str">
        <f t="shared" si="51"/>
        <v>MD</v>
      </c>
      <c r="BB144">
        <f t="shared" si="52"/>
        <v>131</v>
      </c>
      <c r="BC144" s="73">
        <f t="shared" si="53"/>
        <v>2.4</v>
      </c>
      <c r="BD144">
        <f t="shared" si="54"/>
        <v>50</v>
      </c>
      <c r="BE144" s="66">
        <f t="shared" si="55"/>
        <v>949.05</v>
      </c>
      <c r="BJ144" s="66" t="str">
        <f t="shared" si="56"/>
        <v/>
      </c>
      <c r="BK144" s="66">
        <f t="shared" si="57"/>
        <v>955.98086124401902</v>
      </c>
      <c r="BO144" s="66"/>
      <c r="CI144" s="116"/>
      <c r="CJ144" s="116"/>
      <c r="CQ144" s="63"/>
      <c r="CR144">
        <f t="shared" si="46"/>
        <v>116</v>
      </c>
      <c r="CS144">
        <f t="shared" si="48"/>
        <v>50</v>
      </c>
      <c r="CT144" s="73">
        <f t="shared" si="49"/>
        <v>2.4</v>
      </c>
      <c r="CU144" s="66">
        <f t="shared" si="47"/>
        <v>1147.3684210526314</v>
      </c>
      <c r="DG144" s="62"/>
      <c r="DM144" s="83"/>
      <c r="DO144" s="63"/>
      <c r="DP144" s="151"/>
      <c r="DQ144" s="151"/>
      <c r="DR144" s="151"/>
      <c r="DS144" s="151"/>
      <c r="DT144" s="151"/>
      <c r="DU144" s="151"/>
      <c r="DV144" s="62"/>
    </row>
    <row r="145" spans="2:126" ht="15" customHeight="1" x14ac:dyDescent="0.25">
      <c r="B145" s="107" t="s">
        <v>281</v>
      </c>
      <c r="C145" s="107">
        <v>135</v>
      </c>
      <c r="D145" s="107" t="s">
        <v>282</v>
      </c>
      <c r="E145" s="107">
        <v>50</v>
      </c>
      <c r="F145" s="108">
        <v>2.4</v>
      </c>
      <c r="G145" s="107"/>
      <c r="H145" s="109">
        <v>999</v>
      </c>
      <c r="I145" s="109" t="s">
        <v>283</v>
      </c>
      <c r="K145" s="107" t="s">
        <v>284</v>
      </c>
      <c r="L145" s="107">
        <v>781</v>
      </c>
      <c r="M145" s="107" t="s">
        <v>235</v>
      </c>
      <c r="N145" s="107">
        <v>50</v>
      </c>
      <c r="O145" s="108">
        <v>2.4</v>
      </c>
      <c r="P145" s="109">
        <v>848.87193875654646</v>
      </c>
      <c r="Q145" s="109">
        <v>1099.3280612434532</v>
      </c>
      <c r="AK145" s="289" t="s">
        <v>454</v>
      </c>
      <c r="AL145" s="267" t="s">
        <v>536</v>
      </c>
      <c r="AM145" s="289">
        <v>50</v>
      </c>
      <c r="AN145" s="289">
        <v>58</v>
      </c>
      <c r="AO145" s="114">
        <v>634.68989500000009</v>
      </c>
      <c r="AP145" s="289" t="s">
        <v>456</v>
      </c>
      <c r="AQ145" s="333" t="s">
        <v>532</v>
      </c>
      <c r="AU145" s="6"/>
      <c r="AV145" s="6"/>
      <c r="AW145" s="6"/>
      <c r="AX145" s="336"/>
      <c r="AY145" s="6"/>
      <c r="AZ145" s="334"/>
      <c r="BA145" t="str">
        <f t="shared" si="51"/>
        <v>MD</v>
      </c>
      <c r="BB145">
        <f t="shared" si="52"/>
        <v>132</v>
      </c>
      <c r="BC145" s="73">
        <f t="shared" si="53"/>
        <v>2.4</v>
      </c>
      <c r="BD145">
        <f t="shared" si="54"/>
        <v>50</v>
      </c>
      <c r="BE145" s="66">
        <f t="shared" si="55"/>
        <v>999</v>
      </c>
      <c r="BJ145" s="66" t="str">
        <f t="shared" si="56"/>
        <v/>
      </c>
      <c r="BK145" s="66">
        <f t="shared" si="57"/>
        <v>1006.2956434147569</v>
      </c>
      <c r="BO145" s="66"/>
      <c r="CI145" s="116"/>
      <c r="CJ145" s="116"/>
      <c r="CQ145" s="63"/>
      <c r="CR145">
        <f t="shared" si="46"/>
        <v>117</v>
      </c>
      <c r="CS145">
        <f t="shared" si="48"/>
        <v>50</v>
      </c>
      <c r="CT145" s="73">
        <f t="shared" si="49"/>
        <v>2.4</v>
      </c>
      <c r="CU145" s="66">
        <f t="shared" si="47"/>
        <v>1006.2956434147569</v>
      </c>
      <c r="DG145" s="62"/>
      <c r="DM145" s="83"/>
      <c r="DO145" s="63"/>
      <c r="DP145" s="151"/>
      <c r="DQ145" s="151"/>
      <c r="DR145" s="151"/>
      <c r="DS145" s="151"/>
      <c r="DT145" s="151"/>
      <c r="DU145" s="151"/>
      <c r="DV145" s="62"/>
    </row>
    <row r="146" spans="2:126" ht="15" customHeight="1" x14ac:dyDescent="0.25">
      <c r="B146" s="107" t="s">
        <v>281</v>
      </c>
      <c r="C146" s="107">
        <v>136</v>
      </c>
      <c r="D146" s="107" t="s">
        <v>282</v>
      </c>
      <c r="E146" s="107">
        <v>50</v>
      </c>
      <c r="F146" s="108">
        <v>2.4</v>
      </c>
      <c r="G146" s="107"/>
      <c r="H146" s="109">
        <v>999</v>
      </c>
      <c r="I146" s="109" t="s">
        <v>283</v>
      </c>
      <c r="K146" s="107" t="s">
        <v>284</v>
      </c>
      <c r="L146" s="107">
        <v>788</v>
      </c>
      <c r="M146" s="107" t="s">
        <v>235</v>
      </c>
      <c r="N146" s="107">
        <v>50</v>
      </c>
      <c r="O146" s="108">
        <v>2.4</v>
      </c>
      <c r="P146" s="109">
        <v>1199</v>
      </c>
      <c r="Q146" s="109">
        <v>1900</v>
      </c>
      <c r="AK146" s="289" t="s">
        <v>454</v>
      </c>
      <c r="AL146" s="267" t="s">
        <v>537</v>
      </c>
      <c r="AM146" s="289">
        <v>60</v>
      </c>
      <c r="AN146" s="289">
        <v>56</v>
      </c>
      <c r="AO146" s="114">
        <v>753.38139500000011</v>
      </c>
      <c r="AP146" s="289" t="s">
        <v>456</v>
      </c>
      <c r="AQ146" s="333" t="s">
        <v>532</v>
      </c>
      <c r="AR146" s="335"/>
      <c r="AS146" s="335"/>
      <c r="AT146" s="6"/>
      <c r="AU146" s="6"/>
      <c r="AV146" s="6"/>
      <c r="AW146" s="6"/>
      <c r="AX146" s="336"/>
      <c r="AY146" s="6"/>
      <c r="AZ146" s="334"/>
      <c r="BA146" t="str">
        <f t="shared" si="51"/>
        <v>MD</v>
      </c>
      <c r="BB146">
        <f t="shared" si="52"/>
        <v>133</v>
      </c>
      <c r="BC146" s="73">
        <f t="shared" si="53"/>
        <v>2.4</v>
      </c>
      <c r="BD146">
        <f t="shared" si="54"/>
        <v>50</v>
      </c>
      <c r="BE146" s="66">
        <f t="shared" si="55"/>
        <v>999.99</v>
      </c>
      <c r="BJ146" s="66" t="str">
        <f t="shared" si="56"/>
        <v/>
      </c>
      <c r="BK146" s="66">
        <f t="shared" si="57"/>
        <v>1007.2928733316545</v>
      </c>
      <c r="BO146" s="66"/>
      <c r="CI146" s="116"/>
      <c r="CJ146" s="116"/>
      <c r="CQ146" s="63"/>
      <c r="CR146">
        <f t="shared" si="46"/>
        <v>118</v>
      </c>
      <c r="CS146">
        <f t="shared" si="48"/>
        <v>50</v>
      </c>
      <c r="CT146" s="73">
        <f t="shared" si="49"/>
        <v>2.4</v>
      </c>
      <c r="CU146" s="66">
        <f t="shared" si="47"/>
        <v>1006.2956434147569</v>
      </c>
      <c r="DG146" s="62"/>
      <c r="DM146" s="83"/>
      <c r="DO146" s="63"/>
      <c r="DP146" s="151"/>
      <c r="DQ146" s="151"/>
      <c r="DR146" s="151"/>
      <c r="DS146" s="151"/>
      <c r="DT146" s="151"/>
      <c r="DU146" s="151"/>
      <c r="DV146" s="62"/>
    </row>
    <row r="147" spans="2:126" ht="15" customHeight="1" x14ac:dyDescent="0.25">
      <c r="B147" s="107" t="s">
        <v>281</v>
      </c>
      <c r="C147" s="107">
        <v>137</v>
      </c>
      <c r="D147" s="107" t="s">
        <v>282</v>
      </c>
      <c r="E147" s="107">
        <v>50</v>
      </c>
      <c r="F147" s="108">
        <v>2.4</v>
      </c>
      <c r="G147" s="107"/>
      <c r="H147" s="109">
        <v>999</v>
      </c>
      <c r="I147" s="109" t="s">
        <v>283</v>
      </c>
      <c r="K147" s="107" t="s">
        <v>284</v>
      </c>
      <c r="L147" s="107">
        <v>789</v>
      </c>
      <c r="M147" s="107" t="s">
        <v>235</v>
      </c>
      <c r="N147" s="107">
        <v>50</v>
      </c>
      <c r="O147" s="108">
        <v>2.4</v>
      </c>
      <c r="P147" s="109">
        <v>1199</v>
      </c>
      <c r="Q147" s="109">
        <v>1900</v>
      </c>
      <c r="AK147" s="289" t="s">
        <v>454</v>
      </c>
      <c r="AL147" s="267" t="s">
        <v>538</v>
      </c>
      <c r="AM147" s="289">
        <v>65</v>
      </c>
      <c r="AN147" s="289">
        <v>55</v>
      </c>
      <c r="AO147" s="114">
        <v>911.29269500000009</v>
      </c>
      <c r="AP147" s="289" t="s">
        <v>456</v>
      </c>
      <c r="AQ147" s="333" t="s">
        <v>532</v>
      </c>
      <c r="AR147" s="335"/>
      <c r="AS147" s="6"/>
      <c r="AT147" s="6"/>
      <c r="AU147" s="6"/>
      <c r="AV147" s="6"/>
      <c r="AW147" s="6"/>
      <c r="AX147" s="336"/>
      <c r="AY147" s="6"/>
      <c r="AZ147" s="334"/>
      <c r="BA147" t="str">
        <f t="shared" si="51"/>
        <v>MD</v>
      </c>
      <c r="BB147">
        <f t="shared" si="52"/>
        <v>134</v>
      </c>
      <c r="BC147" s="73">
        <f t="shared" si="53"/>
        <v>2.4</v>
      </c>
      <c r="BD147">
        <f t="shared" si="54"/>
        <v>50</v>
      </c>
      <c r="BE147" s="66">
        <f t="shared" si="55"/>
        <v>998</v>
      </c>
      <c r="BJ147" s="66" t="str">
        <f t="shared" si="56"/>
        <v/>
      </c>
      <c r="BK147" s="66">
        <f t="shared" si="57"/>
        <v>1005.2883404683959</v>
      </c>
      <c r="BO147" s="66"/>
      <c r="CI147" s="116"/>
      <c r="CJ147" s="116"/>
      <c r="CQ147" s="63"/>
      <c r="CR147">
        <f t="shared" si="46"/>
        <v>119</v>
      </c>
      <c r="CS147">
        <f t="shared" si="48"/>
        <v>50</v>
      </c>
      <c r="CT147" s="73">
        <f t="shared" si="49"/>
        <v>2.4</v>
      </c>
      <c r="CU147" s="66">
        <f t="shared" si="47"/>
        <v>983.94359103500369</v>
      </c>
      <c r="DG147" s="62"/>
      <c r="DM147" s="83"/>
      <c r="DO147" s="63"/>
      <c r="DP147" s="151"/>
      <c r="DQ147" s="151"/>
      <c r="DR147" s="151"/>
      <c r="DS147" s="151"/>
      <c r="DT147" s="151"/>
      <c r="DU147" s="151"/>
      <c r="DV147" s="62"/>
    </row>
    <row r="148" spans="2:126" ht="15" customHeight="1" x14ac:dyDescent="0.25">
      <c r="B148" s="107" t="s">
        <v>281</v>
      </c>
      <c r="C148" s="107">
        <v>138</v>
      </c>
      <c r="D148" s="107" t="s">
        <v>282</v>
      </c>
      <c r="E148" s="107">
        <v>50</v>
      </c>
      <c r="F148" s="108">
        <v>2.4</v>
      </c>
      <c r="G148" s="107"/>
      <c r="H148" s="109">
        <v>759.24</v>
      </c>
      <c r="I148" s="109" t="s">
        <v>283</v>
      </c>
      <c r="K148" s="107" t="s">
        <v>284</v>
      </c>
      <c r="L148" s="107">
        <v>791</v>
      </c>
      <c r="M148" s="107" t="s">
        <v>235</v>
      </c>
      <c r="N148" s="107">
        <v>50</v>
      </c>
      <c r="O148" s="108">
        <v>2.4</v>
      </c>
      <c r="P148" s="109">
        <v>975.14392718260501</v>
      </c>
      <c r="Q148" s="109">
        <v>1262.8560728173948</v>
      </c>
      <c r="AK148" s="289" t="s">
        <v>454</v>
      </c>
      <c r="AL148" s="267" t="s">
        <v>539</v>
      </c>
      <c r="AM148" s="289">
        <v>30</v>
      </c>
      <c r="AN148" s="289">
        <v>61</v>
      </c>
      <c r="AO148" s="114">
        <v>543.86509500000011</v>
      </c>
      <c r="AP148" s="289" t="s">
        <v>456</v>
      </c>
      <c r="AQ148" s="333" t="s">
        <v>532</v>
      </c>
      <c r="AR148" s="335"/>
      <c r="AS148" s="6"/>
      <c r="AT148" s="6"/>
      <c r="AU148" s="6"/>
      <c r="AV148" s="6"/>
      <c r="AW148" s="6"/>
      <c r="AX148" s="336"/>
      <c r="AY148" s="6"/>
      <c r="AZ148" s="262"/>
      <c r="BA148" t="str">
        <f t="shared" si="51"/>
        <v>MD</v>
      </c>
      <c r="BB148">
        <f t="shared" si="52"/>
        <v>135</v>
      </c>
      <c r="BC148" s="73">
        <f t="shared" si="53"/>
        <v>2.4</v>
      </c>
      <c r="BD148">
        <f t="shared" si="54"/>
        <v>50</v>
      </c>
      <c r="BE148" s="66">
        <f t="shared" si="55"/>
        <v>999</v>
      </c>
      <c r="BJ148" s="66" t="str">
        <f t="shared" si="56"/>
        <v/>
      </c>
      <c r="BK148" s="66">
        <f t="shared" si="57"/>
        <v>1006.2956434147569</v>
      </c>
      <c r="BO148" s="66"/>
      <c r="CI148" s="116"/>
      <c r="CJ148" s="116"/>
      <c r="CQ148" s="63"/>
      <c r="CR148">
        <f t="shared" si="46"/>
        <v>120</v>
      </c>
      <c r="CS148">
        <f t="shared" si="48"/>
        <v>50</v>
      </c>
      <c r="CT148" s="73">
        <f t="shared" si="49"/>
        <v>2.4</v>
      </c>
      <c r="CU148" s="66">
        <f t="shared" si="47"/>
        <v>1007.2928733316545</v>
      </c>
      <c r="DG148" s="62"/>
      <c r="DM148" s="83"/>
      <c r="DO148" s="63"/>
      <c r="DP148" s="61"/>
      <c r="DQ148" s="61"/>
      <c r="DR148" s="61"/>
      <c r="DS148" s="61"/>
      <c r="DT148" s="61"/>
      <c r="DU148" s="61"/>
      <c r="DV148" s="62"/>
    </row>
    <row r="149" spans="2:126" ht="15" customHeight="1" x14ac:dyDescent="0.25">
      <c r="B149" s="107" t="s">
        <v>281</v>
      </c>
      <c r="C149" s="107">
        <v>139</v>
      </c>
      <c r="D149" s="107" t="s">
        <v>282</v>
      </c>
      <c r="E149" s="107">
        <v>50</v>
      </c>
      <c r="F149" s="108">
        <v>2.4</v>
      </c>
      <c r="G149" s="107"/>
      <c r="H149" s="109">
        <v>899</v>
      </c>
      <c r="I149" s="109" t="s">
        <v>283</v>
      </c>
      <c r="K149" s="107" t="s">
        <v>284</v>
      </c>
      <c r="L149" s="107">
        <v>794</v>
      </c>
      <c r="M149" s="107" t="s">
        <v>235</v>
      </c>
      <c r="N149" s="107">
        <v>50</v>
      </c>
      <c r="O149" s="108">
        <v>2.4</v>
      </c>
      <c r="P149" s="109">
        <v>1023.0732533622684</v>
      </c>
      <c r="Q149" s="109">
        <v>1324.9267466377314</v>
      </c>
      <c r="AK149" s="289" t="s">
        <v>454</v>
      </c>
      <c r="AL149" s="267" t="s">
        <v>540</v>
      </c>
      <c r="AM149" s="289">
        <v>48</v>
      </c>
      <c r="AN149" s="289">
        <v>58</v>
      </c>
      <c r="AO149" s="114">
        <v>639.85039500000005</v>
      </c>
      <c r="AP149" s="289" t="s">
        <v>456</v>
      </c>
      <c r="AQ149" s="333" t="s">
        <v>532</v>
      </c>
      <c r="AR149" s="6"/>
      <c r="AS149" s="6"/>
      <c r="AT149" s="6"/>
      <c r="AU149" s="6"/>
      <c r="AV149" s="6"/>
      <c r="AW149" s="6"/>
      <c r="AX149" s="6"/>
      <c r="AY149" s="6"/>
      <c r="AZ149" s="262"/>
      <c r="BA149" t="str">
        <f t="shared" si="51"/>
        <v>MD</v>
      </c>
      <c r="BB149">
        <f t="shared" si="52"/>
        <v>136</v>
      </c>
      <c r="BC149" s="73">
        <f t="shared" si="53"/>
        <v>2.4</v>
      </c>
      <c r="BD149">
        <f t="shared" si="54"/>
        <v>50</v>
      </c>
      <c r="BE149" s="66">
        <f t="shared" si="55"/>
        <v>999</v>
      </c>
      <c r="BJ149" s="66" t="str">
        <f t="shared" si="56"/>
        <v/>
      </c>
      <c r="BK149" s="66">
        <f t="shared" si="57"/>
        <v>1006.2956434147569</v>
      </c>
      <c r="BO149" s="66"/>
      <c r="CI149" s="116"/>
      <c r="CJ149" s="116"/>
      <c r="CQ149" s="63"/>
      <c r="CR149">
        <f t="shared" si="46"/>
        <v>121</v>
      </c>
      <c r="CS149">
        <f t="shared" si="48"/>
        <v>50</v>
      </c>
      <c r="CT149" s="73">
        <f t="shared" si="49"/>
        <v>2.4</v>
      </c>
      <c r="CU149" s="66">
        <f t="shared" si="47"/>
        <v>1006.2956434147569</v>
      </c>
      <c r="DG149" s="62"/>
      <c r="DM149" s="83"/>
      <c r="DO149" s="63"/>
      <c r="DP149" s="61"/>
      <c r="DQ149" s="61"/>
      <c r="DR149" s="61"/>
      <c r="DS149" s="61"/>
      <c r="DT149" s="61"/>
      <c r="DU149" s="61"/>
      <c r="DV149" s="62"/>
    </row>
    <row r="150" spans="2:126" ht="15" customHeight="1" x14ac:dyDescent="0.25">
      <c r="B150" s="107" t="s">
        <v>281</v>
      </c>
      <c r="C150" s="107">
        <v>140</v>
      </c>
      <c r="D150" s="107" t="s">
        <v>282</v>
      </c>
      <c r="E150" s="107">
        <v>50</v>
      </c>
      <c r="F150" s="108">
        <v>2.4</v>
      </c>
      <c r="G150" s="107"/>
      <c r="H150" s="109">
        <v>989</v>
      </c>
      <c r="I150" s="109" t="s">
        <v>283</v>
      </c>
      <c r="K150" s="107" t="s">
        <v>284</v>
      </c>
      <c r="L150" s="107">
        <v>799</v>
      </c>
      <c r="M150" s="107" t="s">
        <v>235</v>
      </c>
      <c r="N150" s="107">
        <v>50</v>
      </c>
      <c r="O150" s="108">
        <v>2.4</v>
      </c>
      <c r="P150" s="109">
        <v>990.39416733067969</v>
      </c>
      <c r="Q150" s="109">
        <v>1282.6058326693201</v>
      </c>
      <c r="AK150" s="289" t="s">
        <v>454</v>
      </c>
      <c r="AL150" s="267" t="s">
        <v>541</v>
      </c>
      <c r="AM150" s="289">
        <v>30</v>
      </c>
      <c r="AN150" s="289">
        <v>61</v>
      </c>
      <c r="AO150" s="114">
        <v>520.12679500000002</v>
      </c>
      <c r="AP150" s="289" t="s">
        <v>456</v>
      </c>
      <c r="AQ150" s="333" t="s">
        <v>532</v>
      </c>
      <c r="AR150" s="6"/>
      <c r="AS150" s="6"/>
      <c r="AT150" s="6"/>
      <c r="AU150" s="6"/>
      <c r="AV150" s="6"/>
      <c r="AW150" s="6"/>
      <c r="AX150" s="6"/>
      <c r="AY150" s="6"/>
      <c r="AZ150" s="262"/>
      <c r="BA150" t="str">
        <f t="shared" si="51"/>
        <v>MD</v>
      </c>
      <c r="BB150">
        <f t="shared" si="52"/>
        <v>137</v>
      </c>
      <c r="BC150" s="73">
        <f t="shared" si="53"/>
        <v>2.4</v>
      </c>
      <c r="BD150">
        <f t="shared" si="54"/>
        <v>50</v>
      </c>
      <c r="BE150" s="66">
        <f t="shared" si="55"/>
        <v>999</v>
      </c>
      <c r="BJ150" s="66" t="str">
        <f t="shared" si="56"/>
        <v/>
      </c>
      <c r="BK150" s="66">
        <f t="shared" si="57"/>
        <v>1006.2956434147569</v>
      </c>
      <c r="BO150" s="66"/>
      <c r="CI150" s="116"/>
      <c r="CJ150" s="116"/>
      <c r="CQ150" s="63"/>
      <c r="CR150">
        <f t="shared" si="46"/>
        <v>122</v>
      </c>
      <c r="CS150">
        <f t="shared" si="48"/>
        <v>50</v>
      </c>
      <c r="CT150" s="73">
        <f t="shared" si="49"/>
        <v>2.4</v>
      </c>
      <c r="CU150" s="66">
        <f t="shared" si="47"/>
        <v>1006.2956434147569</v>
      </c>
      <c r="DG150" s="62"/>
      <c r="DM150" s="83"/>
      <c r="DO150" s="63"/>
      <c r="DP150" s="61"/>
      <c r="DQ150" s="61"/>
      <c r="DR150" s="61"/>
      <c r="DS150" s="61"/>
      <c r="DT150" s="61"/>
      <c r="DU150" s="61"/>
      <c r="DV150" s="62"/>
    </row>
    <row r="151" spans="2:126" ht="15" customHeight="1" x14ac:dyDescent="0.25">
      <c r="B151" s="107" t="s">
        <v>281</v>
      </c>
      <c r="C151" s="107">
        <v>141</v>
      </c>
      <c r="D151" s="107" t="s">
        <v>282</v>
      </c>
      <c r="E151" s="107">
        <v>50</v>
      </c>
      <c r="F151" s="108">
        <v>2.4</v>
      </c>
      <c r="G151" s="107"/>
      <c r="H151" s="109">
        <v>999.99</v>
      </c>
      <c r="I151" s="109" t="s">
        <v>283</v>
      </c>
      <c r="K151" s="107" t="s">
        <v>284</v>
      </c>
      <c r="L151" s="107">
        <v>802</v>
      </c>
      <c r="M151" s="107" t="s">
        <v>235</v>
      </c>
      <c r="N151" s="107">
        <v>50</v>
      </c>
      <c r="O151" s="108">
        <v>2.4</v>
      </c>
      <c r="P151" s="109">
        <v>1002.1237806102846</v>
      </c>
      <c r="Q151" s="109">
        <v>1297.7962193897154</v>
      </c>
      <c r="AK151" s="289" t="s">
        <v>454</v>
      </c>
      <c r="AL151" s="267" t="s">
        <v>542</v>
      </c>
      <c r="AM151" s="289">
        <v>30</v>
      </c>
      <c r="AN151" s="289">
        <v>61</v>
      </c>
      <c r="AO151" s="114">
        <v>521.15889500000003</v>
      </c>
      <c r="AP151" s="289" t="s">
        <v>456</v>
      </c>
      <c r="AQ151" s="333" t="s">
        <v>532</v>
      </c>
      <c r="AR151" s="6"/>
      <c r="AS151" s="6"/>
      <c r="AT151" s="6"/>
      <c r="AU151" s="6"/>
      <c r="AV151" s="6"/>
      <c r="AW151" s="6"/>
      <c r="AX151" s="6"/>
      <c r="AY151" s="6"/>
      <c r="AZ151" s="262"/>
      <c r="BA151" t="str">
        <f t="shared" si="51"/>
        <v>MD</v>
      </c>
      <c r="BB151">
        <f t="shared" si="52"/>
        <v>138</v>
      </c>
      <c r="BC151" s="73">
        <f t="shared" si="53"/>
        <v>2.4</v>
      </c>
      <c r="BD151">
        <f t="shared" si="54"/>
        <v>50</v>
      </c>
      <c r="BE151" s="66">
        <f t="shared" si="55"/>
        <v>759.24</v>
      </c>
      <c r="BJ151" s="66" t="str">
        <f t="shared" si="56"/>
        <v/>
      </c>
      <c r="BK151" s="66">
        <f t="shared" si="57"/>
        <v>764.78468899521533</v>
      </c>
      <c r="BO151" s="66"/>
      <c r="CI151" s="116"/>
      <c r="CJ151" s="116"/>
      <c r="CQ151" s="63"/>
      <c r="CR151">
        <f t="shared" si="46"/>
        <v>123</v>
      </c>
      <c r="CS151">
        <f t="shared" si="48"/>
        <v>50</v>
      </c>
      <c r="CT151" s="73">
        <f t="shared" si="49"/>
        <v>2.4</v>
      </c>
      <c r="CU151" s="66">
        <f t="shared" si="47"/>
        <v>1007.2928733316545</v>
      </c>
      <c r="DG151" s="62"/>
      <c r="DM151" s="83"/>
      <c r="DO151" s="63"/>
      <c r="DV151" s="62"/>
    </row>
    <row r="152" spans="2:126" ht="15" customHeight="1" x14ac:dyDescent="0.25">
      <c r="B152" s="107" t="s">
        <v>281</v>
      </c>
      <c r="C152" s="107">
        <v>142</v>
      </c>
      <c r="D152" s="107" t="s">
        <v>282</v>
      </c>
      <c r="E152" s="107">
        <v>50</v>
      </c>
      <c r="F152" s="108">
        <v>2.4</v>
      </c>
      <c r="G152" s="107"/>
      <c r="H152" s="109">
        <v>800</v>
      </c>
      <c r="I152" s="109" t="s">
        <v>283</v>
      </c>
      <c r="K152" s="107" t="s">
        <v>284</v>
      </c>
      <c r="L152" s="107">
        <v>805</v>
      </c>
      <c r="M152" s="107" t="s">
        <v>235</v>
      </c>
      <c r="N152" s="107">
        <v>50</v>
      </c>
      <c r="O152" s="108">
        <v>2.4</v>
      </c>
      <c r="P152" s="109">
        <v>1199</v>
      </c>
      <c r="Q152" s="109">
        <v>2810.14</v>
      </c>
      <c r="AK152" s="289" t="s">
        <v>454</v>
      </c>
      <c r="AL152" s="267" t="s">
        <v>543</v>
      </c>
      <c r="AM152" s="289">
        <v>60</v>
      </c>
      <c r="AN152" s="289">
        <v>56</v>
      </c>
      <c r="AO152" s="114">
        <v>803.95429500000012</v>
      </c>
      <c r="AP152" s="289" t="s">
        <v>456</v>
      </c>
      <c r="AQ152" s="333" t="s">
        <v>532</v>
      </c>
      <c r="AR152" s="6"/>
      <c r="AS152" s="6"/>
      <c r="AT152" s="6"/>
      <c r="AU152" s="6"/>
      <c r="AV152" s="6"/>
      <c r="AW152" s="6"/>
      <c r="AX152" s="6"/>
      <c r="AY152" s="6"/>
      <c r="AZ152" s="262"/>
      <c r="BA152" t="str">
        <f t="shared" si="51"/>
        <v>MD</v>
      </c>
      <c r="BB152">
        <f t="shared" si="52"/>
        <v>139</v>
      </c>
      <c r="BC152" s="73">
        <f t="shared" si="53"/>
        <v>2.4</v>
      </c>
      <c r="BD152">
        <f t="shared" si="54"/>
        <v>50</v>
      </c>
      <c r="BE152" s="66">
        <f t="shared" si="55"/>
        <v>899</v>
      </c>
      <c r="BJ152" s="66" t="str">
        <f t="shared" si="56"/>
        <v/>
      </c>
      <c r="BK152" s="66">
        <f t="shared" si="57"/>
        <v>905.5653487786451</v>
      </c>
      <c r="BO152" s="66"/>
      <c r="CI152" s="116"/>
      <c r="CJ152" s="116"/>
      <c r="CQ152" s="63"/>
      <c r="CR152">
        <f t="shared" si="46"/>
        <v>124</v>
      </c>
      <c r="CS152">
        <f t="shared" si="48"/>
        <v>50</v>
      </c>
      <c r="CT152" s="73">
        <f t="shared" si="49"/>
        <v>2.4</v>
      </c>
      <c r="CU152" s="66">
        <f t="shared" si="47"/>
        <v>905.66607907328125</v>
      </c>
      <c r="DG152" s="62"/>
      <c r="DO152" s="63"/>
      <c r="DV152" s="62"/>
    </row>
    <row r="153" spans="2:126" ht="15" customHeight="1" x14ac:dyDescent="0.25">
      <c r="B153" s="107" t="s">
        <v>281</v>
      </c>
      <c r="C153" s="107">
        <v>143</v>
      </c>
      <c r="D153" s="107" t="s">
        <v>282</v>
      </c>
      <c r="E153" s="107">
        <v>50</v>
      </c>
      <c r="F153" s="108">
        <v>2.4</v>
      </c>
      <c r="G153" s="107"/>
      <c r="H153" s="109">
        <v>999</v>
      </c>
      <c r="I153" s="109" t="s">
        <v>283</v>
      </c>
      <c r="K153" s="107" t="s">
        <v>284</v>
      </c>
      <c r="L153" s="107">
        <v>806</v>
      </c>
      <c r="M153" s="107" t="s">
        <v>235</v>
      </c>
      <c r="N153" s="107">
        <v>50</v>
      </c>
      <c r="O153" s="108">
        <v>2.4</v>
      </c>
      <c r="P153" s="109">
        <v>898.66615144574587</v>
      </c>
      <c r="Q153" s="109">
        <v>1163.813848554254</v>
      </c>
      <c r="AK153" s="289" t="s">
        <v>454</v>
      </c>
      <c r="AL153" s="267" t="s">
        <v>544</v>
      </c>
      <c r="AM153" s="289">
        <v>48</v>
      </c>
      <c r="AN153" s="289">
        <v>58</v>
      </c>
      <c r="AO153" s="114">
        <v>619.20839500000011</v>
      </c>
      <c r="AP153" s="289" t="s">
        <v>456</v>
      </c>
      <c r="AQ153" s="333" t="s">
        <v>532</v>
      </c>
      <c r="AR153" s="335"/>
      <c r="AS153" s="6"/>
      <c r="AT153" s="6"/>
      <c r="AU153" s="6"/>
      <c r="AV153" s="6"/>
      <c r="AW153" s="6"/>
      <c r="AX153" s="6"/>
      <c r="AY153" s="6"/>
      <c r="AZ153" s="262"/>
      <c r="BA153" t="str">
        <f t="shared" si="51"/>
        <v>MD</v>
      </c>
      <c r="BB153">
        <f t="shared" si="52"/>
        <v>140</v>
      </c>
      <c r="BC153" s="73">
        <f t="shared" si="53"/>
        <v>2.4</v>
      </c>
      <c r="BD153">
        <f t="shared" si="54"/>
        <v>50</v>
      </c>
      <c r="BE153" s="66">
        <f t="shared" si="55"/>
        <v>989</v>
      </c>
      <c r="BJ153" s="66" t="str">
        <f t="shared" si="56"/>
        <v/>
      </c>
      <c r="BK153" s="66">
        <f t="shared" si="57"/>
        <v>996.22261395114583</v>
      </c>
      <c r="BO153" s="66"/>
      <c r="CI153" s="116"/>
      <c r="CJ153" s="116"/>
      <c r="CQ153" s="63"/>
      <c r="CR153">
        <f t="shared" si="46"/>
        <v>125</v>
      </c>
      <c r="CS153">
        <f t="shared" si="48"/>
        <v>50</v>
      </c>
      <c r="CT153" s="73">
        <f t="shared" si="49"/>
        <v>2.4</v>
      </c>
      <c r="CU153" s="66">
        <f t="shared" si="47"/>
        <v>1086.9806094182825</v>
      </c>
      <c r="DG153" s="62"/>
      <c r="DO153" s="63"/>
      <c r="DV153" s="62"/>
    </row>
    <row r="154" spans="2:126" ht="15" customHeight="1" x14ac:dyDescent="0.25">
      <c r="B154" s="107" t="s">
        <v>281</v>
      </c>
      <c r="C154" s="107">
        <v>144</v>
      </c>
      <c r="D154" s="107" t="s">
        <v>282</v>
      </c>
      <c r="E154" s="107">
        <v>50</v>
      </c>
      <c r="F154" s="108">
        <v>2.4</v>
      </c>
      <c r="G154" s="107"/>
      <c r="H154" s="109">
        <v>1079.0999999999999</v>
      </c>
      <c r="I154" s="109" t="s">
        <v>283</v>
      </c>
      <c r="K154" s="107" t="s">
        <v>284</v>
      </c>
      <c r="L154" s="107">
        <v>807</v>
      </c>
      <c r="M154" s="107" t="s">
        <v>235</v>
      </c>
      <c r="N154" s="107">
        <v>50</v>
      </c>
      <c r="O154" s="108">
        <v>2.4</v>
      </c>
      <c r="P154" s="109">
        <v>1199.99</v>
      </c>
      <c r="Q154" s="109">
        <v>1554.0420409513249</v>
      </c>
      <c r="AK154" s="289" t="s">
        <v>454</v>
      </c>
      <c r="AL154" s="267" t="s">
        <v>545</v>
      </c>
      <c r="AM154" s="289">
        <v>29</v>
      </c>
      <c r="AN154" s="289">
        <v>61</v>
      </c>
      <c r="AO154" s="114">
        <v>534.5761950000001</v>
      </c>
      <c r="AP154" s="289" t="s">
        <v>456</v>
      </c>
      <c r="AQ154" s="333" t="s">
        <v>532</v>
      </c>
      <c r="AR154" s="6"/>
      <c r="AS154" s="6"/>
      <c r="AT154" s="6"/>
      <c r="AU154" s="6"/>
      <c r="AV154" s="6"/>
      <c r="AW154" s="6"/>
      <c r="AX154" s="6"/>
      <c r="AY154" s="6"/>
      <c r="AZ154" s="262"/>
      <c r="BA154" t="str">
        <f t="shared" si="51"/>
        <v>MD</v>
      </c>
      <c r="BB154">
        <f t="shared" si="52"/>
        <v>141</v>
      </c>
      <c r="BC154" s="73">
        <f t="shared" si="53"/>
        <v>2.4</v>
      </c>
      <c r="BD154">
        <f t="shared" si="54"/>
        <v>50</v>
      </c>
      <c r="BE154" s="66">
        <f t="shared" si="55"/>
        <v>999.99</v>
      </c>
      <c r="BJ154" s="66" t="str">
        <f t="shared" si="56"/>
        <v/>
      </c>
      <c r="BK154" s="66">
        <f t="shared" si="57"/>
        <v>1007.2928733316545</v>
      </c>
      <c r="BO154" s="66"/>
      <c r="CI154" s="116"/>
      <c r="CJ154" s="116"/>
      <c r="CQ154" s="63"/>
      <c r="CR154">
        <f t="shared" si="46"/>
        <v>126</v>
      </c>
      <c r="CS154">
        <f t="shared" si="48"/>
        <v>50</v>
      </c>
      <c r="CT154" s="73">
        <f t="shared" si="49"/>
        <v>2.4</v>
      </c>
      <c r="CU154" s="66">
        <f t="shared" si="47"/>
        <v>1148.3152858222111</v>
      </c>
      <c r="DG154" s="62"/>
      <c r="DO154" s="63"/>
      <c r="DV154" s="62"/>
    </row>
    <row r="155" spans="2:126" ht="15" customHeight="1" x14ac:dyDescent="0.25">
      <c r="B155" s="107" t="s">
        <v>281</v>
      </c>
      <c r="C155" s="107">
        <v>145</v>
      </c>
      <c r="D155" s="107" t="s">
        <v>282</v>
      </c>
      <c r="E155" s="107">
        <v>50</v>
      </c>
      <c r="F155" s="108">
        <v>2.4</v>
      </c>
      <c r="G155" s="107"/>
      <c r="H155" s="109">
        <v>839.3</v>
      </c>
      <c r="I155" s="109" t="s">
        <v>283</v>
      </c>
      <c r="K155" s="107" t="s">
        <v>284</v>
      </c>
      <c r="L155" s="107">
        <v>808</v>
      </c>
      <c r="M155" s="107" t="s">
        <v>235</v>
      </c>
      <c r="N155" s="107">
        <v>50</v>
      </c>
      <c r="O155" s="108">
        <v>2.4</v>
      </c>
      <c r="P155" s="109">
        <v>1296.0612664357473</v>
      </c>
      <c r="Q155" s="109">
        <v>1678.4587335642525</v>
      </c>
      <c r="AK155" s="6" t="s">
        <v>546</v>
      </c>
      <c r="AL155" s="6"/>
      <c r="AM155" s="6"/>
      <c r="AN155" s="6"/>
      <c r="AO155" s="6"/>
      <c r="AP155" s="6"/>
      <c r="AQ155" s="6"/>
      <c r="AR155" s="6"/>
      <c r="AS155" s="6"/>
      <c r="AT155" s="6"/>
      <c r="AU155" s="6"/>
      <c r="AV155" s="6"/>
      <c r="AW155" s="6"/>
      <c r="AX155" s="6"/>
      <c r="AY155" s="6"/>
      <c r="AZ155" s="262"/>
      <c r="BA155" t="str">
        <f t="shared" si="51"/>
        <v>MD</v>
      </c>
      <c r="BB155">
        <f t="shared" si="52"/>
        <v>142</v>
      </c>
      <c r="BC155" s="73">
        <f t="shared" si="53"/>
        <v>2.4</v>
      </c>
      <c r="BD155">
        <f t="shared" si="54"/>
        <v>50</v>
      </c>
      <c r="BE155" s="66">
        <f t="shared" si="55"/>
        <v>800</v>
      </c>
      <c r="BJ155" s="66" t="str">
        <f t="shared" si="56"/>
        <v/>
      </c>
      <c r="BK155" s="66">
        <f t="shared" si="57"/>
        <v>805.84235708889446</v>
      </c>
      <c r="BO155" s="66"/>
      <c r="CI155" s="116"/>
      <c r="CJ155" s="116"/>
      <c r="CQ155" s="63"/>
      <c r="CR155">
        <f t="shared" si="46"/>
        <v>127</v>
      </c>
      <c r="CS155">
        <f t="shared" si="48"/>
        <v>50</v>
      </c>
      <c r="CT155" s="73">
        <f t="shared" si="49"/>
        <v>2.4</v>
      </c>
      <c r="CU155" s="66">
        <f t="shared" si="47"/>
        <v>1007.2928733316545</v>
      </c>
      <c r="DG155" s="62"/>
      <c r="DO155" s="63"/>
      <c r="DV155" s="62"/>
    </row>
    <row r="156" spans="2:126" ht="15" customHeight="1" x14ac:dyDescent="0.25">
      <c r="B156" s="107" t="s">
        <v>281</v>
      </c>
      <c r="C156" s="107">
        <v>146</v>
      </c>
      <c r="D156" s="107" t="s">
        <v>282</v>
      </c>
      <c r="E156" s="107">
        <v>50</v>
      </c>
      <c r="F156" s="108">
        <v>2.4</v>
      </c>
      <c r="G156" s="107"/>
      <c r="H156" s="109">
        <v>899.1</v>
      </c>
      <c r="I156" s="109" t="s">
        <v>283</v>
      </c>
      <c r="K156" s="107" t="s">
        <v>284</v>
      </c>
      <c r="L156" s="107">
        <v>809</v>
      </c>
      <c r="M156" s="107" t="s">
        <v>235</v>
      </c>
      <c r="N156" s="107">
        <v>50</v>
      </c>
      <c r="O156" s="108">
        <v>2.4</v>
      </c>
      <c r="P156" s="109">
        <v>941.3493950144715</v>
      </c>
      <c r="Q156" s="109">
        <v>1219.0906049855284</v>
      </c>
      <c r="AK156" s="337" t="s">
        <v>547</v>
      </c>
      <c r="AL156" s="6"/>
      <c r="AM156" s="6"/>
      <c r="AN156" s="6"/>
      <c r="AO156" s="6"/>
      <c r="AP156" s="6"/>
      <c r="AQ156" s="6"/>
      <c r="AR156" s="6"/>
      <c r="AS156" s="6"/>
      <c r="AT156" s="6"/>
      <c r="AU156" s="6"/>
      <c r="AV156" s="6"/>
      <c r="AW156" s="6"/>
      <c r="AX156" s="6"/>
      <c r="AY156" s="6"/>
      <c r="AZ156" s="262"/>
      <c r="BA156" t="str">
        <f t="shared" si="51"/>
        <v>MD</v>
      </c>
      <c r="BB156">
        <f t="shared" si="52"/>
        <v>143</v>
      </c>
      <c r="BC156" s="73">
        <f t="shared" si="53"/>
        <v>2.4</v>
      </c>
      <c r="BD156">
        <f t="shared" si="54"/>
        <v>50</v>
      </c>
      <c r="BE156" s="66">
        <f t="shared" si="55"/>
        <v>999</v>
      </c>
      <c r="BJ156" s="66" t="str">
        <f t="shared" si="56"/>
        <v/>
      </c>
      <c r="BK156" s="66">
        <f t="shared" si="57"/>
        <v>1006.2956434147569</v>
      </c>
      <c r="BO156" s="66"/>
      <c r="CI156" s="116"/>
      <c r="CJ156" s="116"/>
      <c r="CQ156" s="63"/>
      <c r="CR156">
        <f t="shared" si="46"/>
        <v>128</v>
      </c>
      <c r="CS156">
        <f t="shared" si="48"/>
        <v>50</v>
      </c>
      <c r="CT156" s="73">
        <f t="shared" si="49"/>
        <v>2.4</v>
      </c>
      <c r="CU156" s="66">
        <f t="shared" si="47"/>
        <v>1006.2956434147569</v>
      </c>
      <c r="DG156" s="62"/>
      <c r="DO156" s="63"/>
      <c r="DV156" s="62"/>
    </row>
    <row r="157" spans="2:126" ht="15" customHeight="1" x14ac:dyDescent="0.25">
      <c r="B157" s="107" t="s">
        <v>281</v>
      </c>
      <c r="C157" s="107">
        <v>147</v>
      </c>
      <c r="D157" s="107" t="s">
        <v>282</v>
      </c>
      <c r="E157" s="107">
        <v>50</v>
      </c>
      <c r="F157" s="108">
        <v>2.4</v>
      </c>
      <c r="G157" s="107"/>
      <c r="H157" s="109">
        <v>1198</v>
      </c>
      <c r="I157" s="109" t="s">
        <v>283</v>
      </c>
      <c r="K157" s="107" t="s">
        <v>284</v>
      </c>
      <c r="L157" s="107">
        <v>811</v>
      </c>
      <c r="M157" s="107" t="s">
        <v>235</v>
      </c>
      <c r="N157" s="107">
        <v>50</v>
      </c>
      <c r="O157" s="108">
        <v>2.4</v>
      </c>
      <c r="P157" s="109">
        <v>1274</v>
      </c>
      <c r="Q157" s="109">
        <v>1649.8883825465111</v>
      </c>
      <c r="AL157" s="6"/>
      <c r="AM157" s="6"/>
      <c r="AN157" s="6"/>
      <c r="AO157" s="6"/>
      <c r="AP157" s="6"/>
      <c r="AQ157" s="6"/>
      <c r="AR157" s="6"/>
      <c r="AS157" s="6"/>
      <c r="AT157" s="6"/>
      <c r="AU157" s="6"/>
      <c r="AV157" s="6"/>
      <c r="AW157" s="6"/>
      <c r="AX157" s="6"/>
      <c r="AY157" s="6"/>
      <c r="AZ157" s="262"/>
      <c r="BA157" t="str">
        <f t="shared" si="51"/>
        <v>MD</v>
      </c>
      <c r="BB157">
        <f t="shared" si="52"/>
        <v>144</v>
      </c>
      <c r="BC157" s="73">
        <f t="shared" si="53"/>
        <v>2.4</v>
      </c>
      <c r="BD157">
        <f t="shared" si="54"/>
        <v>50</v>
      </c>
      <c r="BE157" s="66">
        <f t="shared" si="55"/>
        <v>1079.0999999999999</v>
      </c>
      <c r="BJ157" s="66" t="str">
        <f t="shared" si="56"/>
        <v/>
      </c>
      <c r="BK157" s="66">
        <f t="shared" si="57"/>
        <v>1086.9806094182825</v>
      </c>
      <c r="BO157" s="66"/>
      <c r="CI157" s="116"/>
      <c r="CJ157" s="116"/>
      <c r="CQ157" s="63"/>
      <c r="CR157">
        <f t="shared" ref="CR157:CR220" si="58">BB142</f>
        <v>129</v>
      </c>
      <c r="CS157">
        <f t="shared" si="48"/>
        <v>50</v>
      </c>
      <c r="CT157" s="73">
        <f t="shared" si="49"/>
        <v>2.4</v>
      </c>
      <c r="CU157" s="66">
        <f t="shared" ref="CU157:CU220" si="59">BK142</f>
        <v>1007.2928733316545</v>
      </c>
      <c r="DG157" s="62"/>
      <c r="DO157" s="63"/>
      <c r="DV157" s="62"/>
    </row>
    <row r="158" spans="2:126" ht="15" customHeight="1" x14ac:dyDescent="0.25">
      <c r="B158" s="107" t="s">
        <v>281</v>
      </c>
      <c r="C158" s="107">
        <v>148</v>
      </c>
      <c r="D158" s="107" t="s">
        <v>282</v>
      </c>
      <c r="E158" s="107">
        <v>50</v>
      </c>
      <c r="F158" s="108">
        <v>2.4</v>
      </c>
      <c r="G158" s="107"/>
      <c r="H158" s="109">
        <v>1004</v>
      </c>
      <c r="I158" s="109" t="s">
        <v>283</v>
      </c>
      <c r="K158" s="107" t="s">
        <v>284</v>
      </c>
      <c r="L158" s="107">
        <v>812</v>
      </c>
      <c r="M158" s="107" t="s">
        <v>235</v>
      </c>
      <c r="N158" s="107">
        <v>50</v>
      </c>
      <c r="O158" s="108">
        <v>2.4</v>
      </c>
      <c r="P158" s="109">
        <v>979.50113865348351</v>
      </c>
      <c r="Q158" s="109">
        <v>1268.4988613465164</v>
      </c>
      <c r="AL158" s="6"/>
      <c r="AM158" s="6"/>
      <c r="AN158" s="6"/>
      <c r="AO158" s="6"/>
      <c r="AP158" s="6"/>
      <c r="AQ158" s="6"/>
      <c r="AR158" s="6"/>
      <c r="AS158" s="6"/>
      <c r="AT158" s="6"/>
      <c r="AU158" s="6"/>
      <c r="AV158" s="6"/>
      <c r="AW158" s="6"/>
      <c r="AX158" s="6"/>
      <c r="AY158" s="6"/>
      <c r="AZ158" s="262"/>
      <c r="BA158" t="str">
        <f t="shared" si="51"/>
        <v>MD</v>
      </c>
      <c r="BB158">
        <f t="shared" si="52"/>
        <v>145</v>
      </c>
      <c r="BC158" s="73">
        <f t="shared" si="53"/>
        <v>2.4</v>
      </c>
      <c r="BD158">
        <f t="shared" si="54"/>
        <v>50</v>
      </c>
      <c r="BE158" s="66">
        <f t="shared" si="55"/>
        <v>839.3</v>
      </c>
      <c r="BJ158" s="66" t="str">
        <f t="shared" si="56"/>
        <v/>
      </c>
      <c r="BK158" s="66">
        <f t="shared" si="57"/>
        <v>845.4293628808864</v>
      </c>
      <c r="BO158" s="66"/>
      <c r="CI158" s="116"/>
      <c r="CJ158" s="116"/>
      <c r="CQ158" s="63"/>
      <c r="CR158">
        <f t="shared" si="58"/>
        <v>130</v>
      </c>
      <c r="CS158">
        <f t="shared" ref="CS158:CS221" si="60">BD143</f>
        <v>50</v>
      </c>
      <c r="CT158" s="73">
        <f t="shared" ref="CT158:CT221" si="61">BC143</f>
        <v>2.4</v>
      </c>
      <c r="CU158" s="66">
        <f t="shared" si="59"/>
        <v>1007.2928733316545</v>
      </c>
      <c r="DG158" s="62"/>
      <c r="DO158" s="63"/>
      <c r="DV158" s="62"/>
    </row>
    <row r="159" spans="2:126" ht="15" customHeight="1" x14ac:dyDescent="0.25">
      <c r="B159" s="107" t="s">
        <v>281</v>
      </c>
      <c r="C159" s="107">
        <v>149</v>
      </c>
      <c r="D159" s="107" t="s">
        <v>282</v>
      </c>
      <c r="E159" s="107">
        <v>50</v>
      </c>
      <c r="F159" s="108">
        <v>2.4</v>
      </c>
      <c r="G159" s="107"/>
      <c r="H159" s="109">
        <v>854.25</v>
      </c>
      <c r="I159" s="109" t="s">
        <v>283</v>
      </c>
      <c r="K159" s="107" t="s">
        <v>284</v>
      </c>
      <c r="L159" s="107">
        <v>818</v>
      </c>
      <c r="M159" s="107" t="s">
        <v>235</v>
      </c>
      <c r="N159" s="107">
        <v>50</v>
      </c>
      <c r="O159" s="108">
        <v>2.4</v>
      </c>
      <c r="P159" s="109">
        <v>897.77728030568665</v>
      </c>
      <c r="Q159" s="109">
        <v>1162.6627196943132</v>
      </c>
      <c r="AK159" s="6"/>
      <c r="AL159" s="6"/>
      <c r="AM159" s="6"/>
      <c r="AN159" s="6"/>
      <c r="AO159" s="6"/>
      <c r="AP159" s="6"/>
      <c r="AQ159" s="6"/>
      <c r="AR159" s="6"/>
      <c r="AS159" s="6"/>
      <c r="AT159" s="6"/>
      <c r="AU159" s="6"/>
      <c r="AV159" s="6"/>
      <c r="AW159" s="6"/>
      <c r="AX159" s="6"/>
      <c r="AY159" s="6"/>
      <c r="AZ159" s="262"/>
      <c r="BA159" t="str">
        <f t="shared" si="51"/>
        <v>MD</v>
      </c>
      <c r="BB159">
        <f t="shared" si="52"/>
        <v>146</v>
      </c>
      <c r="BC159" s="73">
        <f t="shared" si="53"/>
        <v>2.4</v>
      </c>
      <c r="BD159">
        <f t="shared" si="54"/>
        <v>50</v>
      </c>
      <c r="BE159" s="66">
        <f t="shared" si="55"/>
        <v>899.1</v>
      </c>
      <c r="BJ159" s="66" t="str">
        <f t="shared" si="56"/>
        <v/>
      </c>
      <c r="BK159" s="66">
        <f t="shared" si="57"/>
        <v>905.66607907328125</v>
      </c>
      <c r="BO159" s="66"/>
      <c r="CI159" s="116"/>
      <c r="CJ159" s="116"/>
      <c r="CQ159" s="63"/>
      <c r="CR159">
        <f t="shared" si="58"/>
        <v>131</v>
      </c>
      <c r="CS159">
        <f t="shared" si="60"/>
        <v>50</v>
      </c>
      <c r="CT159" s="73">
        <f t="shared" si="61"/>
        <v>2.4</v>
      </c>
      <c r="CU159" s="66">
        <f t="shared" si="59"/>
        <v>955.98086124401902</v>
      </c>
      <c r="DG159" s="62"/>
      <c r="DO159" s="63"/>
      <c r="DV159" s="62"/>
    </row>
    <row r="160" spans="2:126" ht="15" customHeight="1" x14ac:dyDescent="0.25">
      <c r="B160" s="107" t="s">
        <v>281</v>
      </c>
      <c r="C160" s="107">
        <v>150</v>
      </c>
      <c r="D160" s="107" t="s">
        <v>282</v>
      </c>
      <c r="E160" s="107">
        <v>50</v>
      </c>
      <c r="F160" s="108">
        <v>2.4</v>
      </c>
      <c r="G160" s="107"/>
      <c r="H160" s="109">
        <v>899.99</v>
      </c>
      <c r="I160" s="109" t="s">
        <v>283</v>
      </c>
      <c r="K160" s="107" t="s">
        <v>284</v>
      </c>
      <c r="L160" s="107">
        <v>823</v>
      </c>
      <c r="M160" s="107" t="s">
        <v>235</v>
      </c>
      <c r="N160" s="107">
        <v>50</v>
      </c>
      <c r="O160" s="108">
        <v>2.4</v>
      </c>
      <c r="P160" s="109">
        <v>1199</v>
      </c>
      <c r="Q160" s="109">
        <v>1523.94</v>
      </c>
      <c r="AK160" s="6"/>
      <c r="AL160" s="6"/>
      <c r="AM160" s="6"/>
      <c r="AN160" s="6"/>
      <c r="AO160" s="6"/>
      <c r="AP160" s="6"/>
      <c r="AQ160" s="6"/>
      <c r="AR160" s="6"/>
      <c r="AS160" s="6"/>
      <c r="AT160" s="6"/>
      <c r="AU160" s="6"/>
      <c r="AV160" s="6"/>
      <c r="AW160" s="6"/>
      <c r="AX160" s="6"/>
      <c r="AY160" s="6"/>
      <c r="AZ160" s="262"/>
      <c r="BA160" t="str">
        <f t="shared" si="51"/>
        <v>MD</v>
      </c>
      <c r="BB160">
        <f t="shared" si="52"/>
        <v>147</v>
      </c>
      <c r="BC160" s="73">
        <f t="shared" si="53"/>
        <v>2.4</v>
      </c>
      <c r="BD160">
        <f t="shared" si="54"/>
        <v>50</v>
      </c>
      <c r="BE160" s="66">
        <f t="shared" si="55"/>
        <v>1198</v>
      </c>
      <c r="BJ160" s="66" t="str">
        <f t="shared" si="56"/>
        <v/>
      </c>
      <c r="BK160" s="66">
        <f t="shared" si="57"/>
        <v>1206.7489297406194</v>
      </c>
      <c r="BO160" s="66"/>
      <c r="CI160" s="116"/>
      <c r="CJ160" s="116"/>
      <c r="CQ160" s="63"/>
      <c r="CR160">
        <f t="shared" si="58"/>
        <v>132</v>
      </c>
      <c r="CS160">
        <f t="shared" si="60"/>
        <v>50</v>
      </c>
      <c r="CT160" s="73">
        <f t="shared" si="61"/>
        <v>2.4</v>
      </c>
      <c r="CU160" s="66">
        <f t="shared" si="59"/>
        <v>1006.2956434147569</v>
      </c>
      <c r="DG160" s="62"/>
      <c r="DO160" s="63"/>
      <c r="DV160" s="62"/>
    </row>
    <row r="161" spans="2:126" ht="15" customHeight="1" x14ac:dyDescent="0.25">
      <c r="B161" s="107" t="s">
        <v>281</v>
      </c>
      <c r="C161" s="107">
        <v>151</v>
      </c>
      <c r="D161" s="107" t="s">
        <v>282</v>
      </c>
      <c r="E161" s="107">
        <v>50</v>
      </c>
      <c r="F161" s="108">
        <v>2.4</v>
      </c>
      <c r="G161" s="107"/>
      <c r="H161" s="109">
        <v>1199</v>
      </c>
      <c r="I161" s="109" t="s">
        <v>283</v>
      </c>
      <c r="K161" s="107" t="s">
        <v>284</v>
      </c>
      <c r="L161" s="107">
        <v>827</v>
      </c>
      <c r="M161" s="107" t="s">
        <v>235</v>
      </c>
      <c r="N161" s="107">
        <v>50</v>
      </c>
      <c r="O161" s="108">
        <v>2.4</v>
      </c>
      <c r="P161" s="109">
        <v>935.97259605940735</v>
      </c>
      <c r="Q161" s="109">
        <v>1212.1274039405923</v>
      </c>
      <c r="AK161" s="6"/>
      <c r="AL161" s="6"/>
      <c r="AM161" s="6"/>
      <c r="AN161" s="6"/>
      <c r="AO161" s="6"/>
      <c r="AP161" s="6"/>
      <c r="AQ161" s="6"/>
      <c r="AR161" s="6"/>
      <c r="AS161" s="6"/>
      <c r="AT161" s="6"/>
      <c r="AU161" s="6"/>
      <c r="AV161" s="6"/>
      <c r="AW161" s="6"/>
      <c r="AX161" s="6"/>
      <c r="AY161" s="6"/>
      <c r="AZ161" s="262"/>
      <c r="BA161" t="str">
        <f t="shared" si="51"/>
        <v>MD</v>
      </c>
      <c r="BB161">
        <f t="shared" si="52"/>
        <v>148</v>
      </c>
      <c r="BC161" s="73">
        <f t="shared" si="53"/>
        <v>2.4</v>
      </c>
      <c r="BD161">
        <f t="shared" si="54"/>
        <v>50</v>
      </c>
      <c r="BE161" s="66">
        <f t="shared" si="55"/>
        <v>1004</v>
      </c>
      <c r="BJ161" s="66" t="str">
        <f t="shared" si="56"/>
        <v/>
      </c>
      <c r="BK161" s="66">
        <f t="shared" si="57"/>
        <v>1011.3321581465625</v>
      </c>
      <c r="BO161" s="66"/>
      <c r="CI161" s="116"/>
      <c r="CJ161" s="116"/>
      <c r="CQ161" s="63"/>
      <c r="CR161">
        <f t="shared" si="58"/>
        <v>133</v>
      </c>
      <c r="CS161">
        <f t="shared" si="60"/>
        <v>50</v>
      </c>
      <c r="CT161" s="73">
        <f t="shared" si="61"/>
        <v>2.4</v>
      </c>
      <c r="CU161" s="66">
        <f t="shared" si="59"/>
        <v>1007.2928733316545</v>
      </c>
      <c r="DG161" s="62"/>
      <c r="DO161" s="63"/>
      <c r="DV161" s="62"/>
    </row>
    <row r="162" spans="2:126" ht="15" customHeight="1" x14ac:dyDescent="0.25">
      <c r="B162" s="107" t="s">
        <v>281</v>
      </c>
      <c r="C162" s="107">
        <v>152</v>
      </c>
      <c r="D162" s="107" t="s">
        <v>282</v>
      </c>
      <c r="E162" s="107">
        <v>50</v>
      </c>
      <c r="F162" s="108">
        <v>2.4</v>
      </c>
      <c r="G162" s="107"/>
      <c r="H162" s="109">
        <v>899.1</v>
      </c>
      <c r="I162" s="109" t="s">
        <v>283</v>
      </c>
      <c r="K162" s="107" t="s">
        <v>284</v>
      </c>
      <c r="L162" s="107">
        <v>832</v>
      </c>
      <c r="M162" s="107" t="s">
        <v>235</v>
      </c>
      <c r="N162" s="107">
        <v>50</v>
      </c>
      <c r="O162" s="108">
        <v>2.4</v>
      </c>
      <c r="P162" s="109">
        <v>1044.8593107166607</v>
      </c>
      <c r="Q162" s="109">
        <v>1353.140689283339</v>
      </c>
      <c r="AK162" s="6"/>
      <c r="AL162" s="6"/>
      <c r="AM162" s="6"/>
      <c r="AN162" s="6"/>
      <c r="AO162" s="6"/>
      <c r="AP162" s="6"/>
      <c r="AQ162" s="6"/>
      <c r="AR162" s="6"/>
      <c r="AS162" s="6"/>
      <c r="AT162" s="6"/>
      <c r="AU162" s="6"/>
      <c r="AV162" s="6"/>
      <c r="AW162" s="6"/>
      <c r="AX162" s="6"/>
      <c r="AY162" s="6"/>
      <c r="AZ162" s="262"/>
      <c r="BA162" t="str">
        <f t="shared" si="51"/>
        <v>MD</v>
      </c>
      <c r="BB162">
        <f t="shared" si="52"/>
        <v>149</v>
      </c>
      <c r="BC162" s="73">
        <f t="shared" si="53"/>
        <v>2.4</v>
      </c>
      <c r="BD162">
        <f t="shared" si="54"/>
        <v>50</v>
      </c>
      <c r="BE162" s="66">
        <f t="shared" si="55"/>
        <v>854.25</v>
      </c>
      <c r="BJ162" s="66" t="str">
        <f t="shared" si="56"/>
        <v/>
      </c>
      <c r="BK162" s="66">
        <f t="shared" si="57"/>
        <v>860.48854192898511</v>
      </c>
      <c r="BO162" s="66"/>
      <c r="CI162" s="116"/>
      <c r="CJ162" s="116"/>
      <c r="CQ162" s="63"/>
      <c r="CR162">
        <f t="shared" si="58"/>
        <v>134</v>
      </c>
      <c r="CS162">
        <f t="shared" si="60"/>
        <v>50</v>
      </c>
      <c r="CT162" s="73">
        <f t="shared" si="61"/>
        <v>2.4</v>
      </c>
      <c r="CU162" s="66">
        <f t="shared" si="59"/>
        <v>1005.2883404683959</v>
      </c>
      <c r="DG162" s="62"/>
      <c r="DO162" s="63"/>
      <c r="DV162" s="62"/>
    </row>
    <row r="163" spans="2:126" ht="15" customHeight="1" x14ac:dyDescent="0.25">
      <c r="B163" s="107" t="s">
        <v>281</v>
      </c>
      <c r="C163" s="107">
        <v>153</v>
      </c>
      <c r="D163" s="107" t="s">
        <v>282</v>
      </c>
      <c r="E163" s="107">
        <v>50</v>
      </c>
      <c r="F163" s="108">
        <v>2.4</v>
      </c>
      <c r="G163" s="107"/>
      <c r="H163" s="109">
        <v>900.6</v>
      </c>
      <c r="I163" s="109" t="s">
        <v>283</v>
      </c>
      <c r="K163" s="107" t="s">
        <v>284</v>
      </c>
      <c r="L163" s="107">
        <v>834</v>
      </c>
      <c r="M163" s="107" t="s">
        <v>235</v>
      </c>
      <c r="N163" s="107">
        <v>50</v>
      </c>
      <c r="O163" s="108">
        <v>2.4</v>
      </c>
      <c r="P163" s="109">
        <v>975.14392718260501</v>
      </c>
      <c r="Q163" s="109">
        <v>1262.8560728173948</v>
      </c>
      <c r="AK163" s="6"/>
      <c r="AL163" s="6"/>
      <c r="AM163" s="6"/>
      <c r="AN163" s="6"/>
      <c r="AO163" s="6"/>
      <c r="AP163" s="6"/>
      <c r="AQ163" s="6"/>
      <c r="AR163" s="6"/>
      <c r="AS163" s="6"/>
      <c r="AT163" s="6"/>
      <c r="AU163" s="6"/>
      <c r="AV163" s="6"/>
      <c r="AW163" s="6"/>
      <c r="AX163" s="6"/>
      <c r="AY163" s="6"/>
      <c r="AZ163" s="262"/>
      <c r="BA163" t="str">
        <f t="shared" si="51"/>
        <v>MD</v>
      </c>
      <c r="BB163">
        <f t="shared" si="52"/>
        <v>150</v>
      </c>
      <c r="BC163" s="73">
        <f t="shared" si="53"/>
        <v>2.4</v>
      </c>
      <c r="BD163">
        <f t="shared" si="54"/>
        <v>50</v>
      </c>
      <c r="BE163" s="66">
        <f t="shared" si="55"/>
        <v>899.99</v>
      </c>
      <c r="BJ163" s="66" t="str">
        <f t="shared" si="56"/>
        <v/>
      </c>
      <c r="BK163" s="66">
        <f t="shared" si="57"/>
        <v>906.5625786955427</v>
      </c>
      <c r="BO163" s="66"/>
      <c r="CI163" s="116"/>
      <c r="CJ163" s="116"/>
      <c r="CQ163" s="63"/>
      <c r="CR163">
        <f t="shared" si="58"/>
        <v>135</v>
      </c>
      <c r="CS163">
        <f t="shared" si="60"/>
        <v>50</v>
      </c>
      <c r="CT163" s="73">
        <f t="shared" si="61"/>
        <v>2.4</v>
      </c>
      <c r="CU163" s="66">
        <f t="shared" si="59"/>
        <v>1006.2956434147569</v>
      </c>
      <c r="DG163" s="62"/>
      <c r="DO163" s="63"/>
      <c r="DV163" s="62"/>
    </row>
    <row r="164" spans="2:126" ht="15" customHeight="1" x14ac:dyDescent="0.25">
      <c r="B164" s="107" t="s">
        <v>281</v>
      </c>
      <c r="C164" s="107">
        <v>154</v>
      </c>
      <c r="D164" s="107" t="s">
        <v>282</v>
      </c>
      <c r="E164" s="107">
        <v>50</v>
      </c>
      <c r="F164" s="108">
        <v>2.4</v>
      </c>
      <c r="G164" s="107"/>
      <c r="H164" s="109">
        <v>899</v>
      </c>
      <c r="I164" s="109" t="s">
        <v>283</v>
      </c>
      <c r="K164" s="107" t="s">
        <v>284</v>
      </c>
      <c r="L164" s="107">
        <v>835</v>
      </c>
      <c r="M164" s="107" t="s">
        <v>235</v>
      </c>
      <c r="N164" s="107">
        <v>50</v>
      </c>
      <c r="O164" s="108">
        <v>2.4</v>
      </c>
      <c r="P164" s="109">
        <v>960.96556105636648</v>
      </c>
      <c r="Q164" s="109">
        <v>1244.4944389436334</v>
      </c>
      <c r="AK164" s="6"/>
      <c r="AL164" s="6"/>
      <c r="AM164" s="6"/>
      <c r="AN164" s="6"/>
      <c r="AO164" s="6"/>
      <c r="AP164" s="6"/>
      <c r="AQ164" s="6"/>
      <c r="AR164" s="6"/>
      <c r="AS164" s="6"/>
      <c r="AT164" s="6"/>
      <c r="AU164" s="6"/>
      <c r="AV164" s="6"/>
      <c r="AW164" s="6"/>
      <c r="AX164" s="6"/>
      <c r="AY164" s="6"/>
      <c r="AZ164" s="262"/>
      <c r="BA164" t="str">
        <f t="shared" si="51"/>
        <v>MD</v>
      </c>
      <c r="BB164">
        <f t="shared" si="52"/>
        <v>151</v>
      </c>
      <c r="BC164" s="73">
        <f t="shared" si="53"/>
        <v>2.4</v>
      </c>
      <c r="BD164">
        <f t="shared" si="54"/>
        <v>50</v>
      </c>
      <c r="BE164" s="66">
        <f t="shared" si="55"/>
        <v>1199</v>
      </c>
      <c r="BJ164" s="66" t="str">
        <f t="shared" si="56"/>
        <v/>
      </c>
      <c r="BK164" s="66">
        <f t="shared" si="57"/>
        <v>1207.7562326869806</v>
      </c>
      <c r="BO164" s="66"/>
      <c r="CI164" s="116"/>
      <c r="CJ164" s="116"/>
      <c r="CQ164" s="63"/>
      <c r="CR164">
        <f t="shared" si="58"/>
        <v>136</v>
      </c>
      <c r="CS164">
        <f t="shared" si="60"/>
        <v>50</v>
      </c>
      <c r="CT164" s="73">
        <f t="shared" si="61"/>
        <v>2.4</v>
      </c>
      <c r="CU164" s="66">
        <f t="shared" si="59"/>
        <v>1006.2956434147569</v>
      </c>
      <c r="DG164" s="62"/>
      <c r="DO164" s="63"/>
      <c r="DV164" s="62"/>
    </row>
    <row r="165" spans="2:126" ht="15" customHeight="1" x14ac:dyDescent="0.25">
      <c r="B165" s="107" t="s">
        <v>281</v>
      </c>
      <c r="C165" s="107">
        <v>155</v>
      </c>
      <c r="D165" s="107" t="s">
        <v>282</v>
      </c>
      <c r="E165" s="107">
        <v>50</v>
      </c>
      <c r="F165" s="108">
        <v>2.4</v>
      </c>
      <c r="G165" s="107"/>
      <c r="H165" s="109">
        <v>899.99</v>
      </c>
      <c r="I165" s="109" t="s">
        <v>283</v>
      </c>
      <c r="K165" s="107" t="s">
        <v>284</v>
      </c>
      <c r="L165" s="107">
        <v>840</v>
      </c>
      <c r="M165" s="107" t="s">
        <v>235</v>
      </c>
      <c r="N165" s="107">
        <v>50</v>
      </c>
      <c r="O165" s="108">
        <v>2.4</v>
      </c>
      <c r="P165" s="109">
        <v>1021.97</v>
      </c>
      <c r="Q165" s="109">
        <v>1587.96</v>
      </c>
      <c r="AK165" s="6"/>
      <c r="AL165" s="6"/>
      <c r="AM165" s="6"/>
      <c r="AN165" s="6"/>
      <c r="AO165" s="6"/>
      <c r="AP165" s="6"/>
      <c r="AQ165" s="6"/>
      <c r="AR165" s="6"/>
      <c r="AS165" s="6"/>
      <c r="AT165" s="6"/>
      <c r="AU165" s="6"/>
      <c r="AV165" s="6"/>
      <c r="AW165" s="6"/>
      <c r="AX165" s="6"/>
      <c r="AY165" s="6"/>
      <c r="AZ165" s="262"/>
      <c r="BA165" t="str">
        <f t="shared" si="51"/>
        <v>MD</v>
      </c>
      <c r="BB165">
        <f t="shared" si="52"/>
        <v>152</v>
      </c>
      <c r="BC165" s="73">
        <f t="shared" si="53"/>
        <v>2.4</v>
      </c>
      <c r="BD165">
        <f t="shared" si="54"/>
        <v>50</v>
      </c>
      <c r="BE165" s="66">
        <f t="shared" si="55"/>
        <v>899.1</v>
      </c>
      <c r="BJ165" s="66" t="str">
        <f t="shared" si="56"/>
        <v/>
      </c>
      <c r="BK165" s="66">
        <f t="shared" si="57"/>
        <v>905.66607907328125</v>
      </c>
      <c r="BO165" s="66"/>
      <c r="CI165" s="116"/>
      <c r="CJ165" s="116"/>
      <c r="CQ165" s="63"/>
      <c r="CR165">
        <f t="shared" si="58"/>
        <v>137</v>
      </c>
      <c r="CS165">
        <f t="shared" si="60"/>
        <v>50</v>
      </c>
      <c r="CT165" s="73">
        <f t="shared" si="61"/>
        <v>2.4</v>
      </c>
      <c r="CU165" s="66">
        <f t="shared" si="59"/>
        <v>1006.2956434147569</v>
      </c>
      <c r="DG165" s="62"/>
      <c r="DO165" s="63"/>
      <c r="DV165" s="62"/>
    </row>
    <row r="166" spans="2:126" ht="15" customHeight="1" x14ac:dyDescent="0.25">
      <c r="B166" s="107" t="s">
        <v>281</v>
      </c>
      <c r="C166" s="107">
        <v>156</v>
      </c>
      <c r="D166" s="107" t="s">
        <v>282</v>
      </c>
      <c r="E166" s="107">
        <v>50</v>
      </c>
      <c r="F166" s="108">
        <v>2.4</v>
      </c>
      <c r="G166" s="107"/>
      <c r="H166" s="109">
        <v>999.99</v>
      </c>
      <c r="I166" s="109" t="s">
        <v>283</v>
      </c>
      <c r="K166" s="107" t="s">
        <v>284</v>
      </c>
      <c r="L166" s="107">
        <v>841</v>
      </c>
      <c r="M166" s="107" t="s">
        <v>235</v>
      </c>
      <c r="N166" s="107">
        <v>50</v>
      </c>
      <c r="O166" s="108">
        <v>2.4</v>
      </c>
      <c r="P166" s="109">
        <v>1044.8593107166607</v>
      </c>
      <c r="Q166" s="109">
        <v>1353.140689283339</v>
      </c>
      <c r="AK166" s="6"/>
      <c r="AL166" s="6"/>
      <c r="AM166" s="6"/>
      <c r="AN166" s="6"/>
      <c r="AO166" s="6"/>
      <c r="AP166" s="6"/>
      <c r="AQ166" s="6"/>
      <c r="AR166" s="6"/>
      <c r="AS166" s="6"/>
      <c r="AT166" s="6"/>
      <c r="AU166" s="6"/>
      <c r="AV166" s="6"/>
      <c r="AW166" s="6"/>
      <c r="AX166" s="6"/>
      <c r="AY166" s="6"/>
      <c r="AZ166" s="262"/>
      <c r="BA166" t="str">
        <f t="shared" si="51"/>
        <v>MD</v>
      </c>
      <c r="BB166">
        <f t="shared" si="52"/>
        <v>153</v>
      </c>
      <c r="BC166" s="73">
        <f t="shared" si="53"/>
        <v>2.4</v>
      </c>
      <c r="BD166">
        <f t="shared" si="54"/>
        <v>50</v>
      </c>
      <c r="BE166" s="66">
        <f t="shared" si="55"/>
        <v>900.6</v>
      </c>
      <c r="BJ166" s="66" t="str">
        <f t="shared" si="56"/>
        <v/>
      </c>
      <c r="BK166" s="66">
        <f t="shared" si="57"/>
        <v>907.17703349282294</v>
      </c>
      <c r="BO166" s="66"/>
      <c r="CI166" s="116"/>
      <c r="CJ166" s="116"/>
      <c r="CQ166" s="63"/>
      <c r="CR166">
        <f t="shared" si="58"/>
        <v>138</v>
      </c>
      <c r="CS166">
        <f t="shared" si="60"/>
        <v>50</v>
      </c>
      <c r="CT166" s="73">
        <f t="shared" si="61"/>
        <v>2.4</v>
      </c>
      <c r="CU166" s="66">
        <f t="shared" si="59"/>
        <v>764.78468899521533</v>
      </c>
      <c r="DG166" s="62"/>
      <c r="DO166" s="63"/>
      <c r="DV166" s="62"/>
    </row>
    <row r="167" spans="2:126" ht="15" customHeight="1" x14ac:dyDescent="0.25">
      <c r="B167" s="107" t="s">
        <v>281</v>
      </c>
      <c r="C167" s="107">
        <v>157</v>
      </c>
      <c r="D167" s="107" t="s">
        <v>282</v>
      </c>
      <c r="E167" s="107">
        <v>50</v>
      </c>
      <c r="F167" s="108">
        <v>2.4</v>
      </c>
      <c r="G167" s="107"/>
      <c r="H167" s="109">
        <v>899</v>
      </c>
      <c r="I167" s="109" t="s">
        <v>283</v>
      </c>
      <c r="K167" s="107" t="s">
        <v>284</v>
      </c>
      <c r="L167" s="107">
        <v>842</v>
      </c>
      <c r="M167" s="107" t="s">
        <v>235</v>
      </c>
      <c r="N167" s="107">
        <v>50</v>
      </c>
      <c r="O167" s="108">
        <v>2.4</v>
      </c>
      <c r="P167" s="109">
        <v>914.23011081972368</v>
      </c>
      <c r="Q167" s="109">
        <v>1183.9698891802759</v>
      </c>
      <c r="AK167" s="6"/>
      <c r="AL167" s="6"/>
      <c r="AM167" s="6"/>
      <c r="AN167" s="6"/>
      <c r="AO167" s="6"/>
      <c r="AP167" s="6"/>
      <c r="AQ167" s="6"/>
      <c r="AR167" s="6"/>
      <c r="AS167" s="6"/>
      <c r="AT167" s="6"/>
      <c r="AU167" s="6"/>
      <c r="AV167" s="6"/>
      <c r="AW167" s="6"/>
      <c r="AX167" s="6"/>
      <c r="AY167" s="6"/>
      <c r="AZ167" s="262"/>
      <c r="BA167" t="str">
        <f t="shared" si="51"/>
        <v>MD</v>
      </c>
      <c r="BB167">
        <f t="shared" si="52"/>
        <v>154</v>
      </c>
      <c r="BC167" s="73">
        <f t="shared" si="53"/>
        <v>2.4</v>
      </c>
      <c r="BD167">
        <f t="shared" si="54"/>
        <v>50</v>
      </c>
      <c r="BE167" s="66">
        <f t="shared" si="55"/>
        <v>899</v>
      </c>
      <c r="BJ167" s="66" t="str">
        <f t="shared" si="56"/>
        <v/>
      </c>
      <c r="BK167" s="66">
        <f t="shared" si="57"/>
        <v>905.5653487786451</v>
      </c>
      <c r="BO167" s="66"/>
      <c r="CI167" s="116"/>
      <c r="CJ167" s="116"/>
      <c r="CQ167" s="63"/>
      <c r="CR167">
        <f t="shared" si="58"/>
        <v>139</v>
      </c>
      <c r="CS167">
        <f t="shared" si="60"/>
        <v>50</v>
      </c>
      <c r="CT167" s="73">
        <f t="shared" si="61"/>
        <v>2.4</v>
      </c>
      <c r="CU167" s="66">
        <f t="shared" si="59"/>
        <v>905.5653487786451</v>
      </c>
      <c r="DG167" s="62"/>
      <c r="DO167" s="63"/>
      <c r="DV167" s="62"/>
    </row>
    <row r="168" spans="2:126" ht="15" customHeight="1" x14ac:dyDescent="0.25">
      <c r="B168" s="107" t="s">
        <v>281</v>
      </c>
      <c r="C168" s="107">
        <v>158</v>
      </c>
      <c r="D168" s="107" t="s">
        <v>282</v>
      </c>
      <c r="E168" s="107">
        <v>50</v>
      </c>
      <c r="F168" s="108">
        <v>2.4</v>
      </c>
      <c r="G168" s="107"/>
      <c r="H168" s="109">
        <v>899.1</v>
      </c>
      <c r="I168" s="109" t="s">
        <v>283</v>
      </c>
      <c r="K168" s="107" t="s">
        <v>284</v>
      </c>
      <c r="L168" s="107">
        <v>843</v>
      </c>
      <c r="M168" s="107" t="s">
        <v>235</v>
      </c>
      <c r="N168" s="107">
        <v>50</v>
      </c>
      <c r="O168" s="108">
        <v>2.4</v>
      </c>
      <c r="P168" s="109">
        <v>1087.9957042783578</v>
      </c>
      <c r="Q168" s="109">
        <v>1409.0042957216422</v>
      </c>
      <c r="AZ168" s="262"/>
      <c r="BA168" t="str">
        <f t="shared" si="51"/>
        <v>MD</v>
      </c>
      <c r="BB168">
        <f t="shared" si="52"/>
        <v>155</v>
      </c>
      <c r="BC168" s="73">
        <f t="shared" si="53"/>
        <v>2.4</v>
      </c>
      <c r="BD168">
        <f t="shared" si="54"/>
        <v>50</v>
      </c>
      <c r="BE168" s="66">
        <f t="shared" si="55"/>
        <v>899.99</v>
      </c>
      <c r="BJ168" s="66" t="str">
        <f t="shared" si="56"/>
        <v/>
      </c>
      <c r="BK168" s="66">
        <f t="shared" si="57"/>
        <v>906.5625786955427</v>
      </c>
      <c r="BO168" s="66"/>
      <c r="CI168" s="116"/>
      <c r="CJ168" s="116"/>
      <c r="CQ168" s="63"/>
      <c r="CR168">
        <f t="shared" si="58"/>
        <v>140</v>
      </c>
      <c r="CS168">
        <f t="shared" si="60"/>
        <v>50</v>
      </c>
      <c r="CT168" s="73">
        <f t="shared" si="61"/>
        <v>2.4</v>
      </c>
      <c r="CU168" s="66">
        <f t="shared" si="59"/>
        <v>996.22261395114583</v>
      </c>
      <c r="DG168" s="62"/>
      <c r="DO168" s="63"/>
      <c r="DV168" s="62"/>
    </row>
    <row r="169" spans="2:126" ht="15" customHeight="1" x14ac:dyDescent="0.25">
      <c r="B169" s="107" t="s">
        <v>281</v>
      </c>
      <c r="C169" s="107">
        <v>159</v>
      </c>
      <c r="D169" s="107" t="s">
        <v>282</v>
      </c>
      <c r="E169" s="107">
        <v>50</v>
      </c>
      <c r="F169" s="108">
        <v>2.4</v>
      </c>
      <c r="G169" s="107"/>
      <c r="H169" s="109">
        <v>899</v>
      </c>
      <c r="I169" s="109" t="s">
        <v>283</v>
      </c>
      <c r="K169" s="107" t="s">
        <v>284</v>
      </c>
      <c r="L169" s="107">
        <v>844</v>
      </c>
      <c r="M169" s="107" t="s">
        <v>235</v>
      </c>
      <c r="N169" s="107">
        <v>50</v>
      </c>
      <c r="O169" s="108">
        <v>2.4</v>
      </c>
      <c r="P169" s="109">
        <v>1199</v>
      </c>
      <c r="Q169" s="109">
        <v>1139.05</v>
      </c>
      <c r="AZ169" s="262"/>
      <c r="BA169" t="str">
        <f t="shared" si="51"/>
        <v>MD</v>
      </c>
      <c r="BB169">
        <f t="shared" si="52"/>
        <v>156</v>
      </c>
      <c r="BC169" s="73">
        <f t="shared" si="53"/>
        <v>2.4</v>
      </c>
      <c r="BD169">
        <f t="shared" si="54"/>
        <v>50</v>
      </c>
      <c r="BE169" s="66">
        <f t="shared" si="55"/>
        <v>999.99</v>
      </c>
      <c r="BJ169" s="66" t="str">
        <f t="shared" si="56"/>
        <v/>
      </c>
      <c r="BK169" s="66">
        <f t="shared" si="57"/>
        <v>1007.2928733316545</v>
      </c>
      <c r="BO169" s="66"/>
      <c r="CI169" s="116"/>
      <c r="CJ169" s="116"/>
      <c r="CQ169" s="63"/>
      <c r="CR169">
        <f t="shared" si="58"/>
        <v>141</v>
      </c>
      <c r="CS169">
        <f t="shared" si="60"/>
        <v>50</v>
      </c>
      <c r="CT169" s="73">
        <f t="shared" si="61"/>
        <v>2.4</v>
      </c>
      <c r="CU169" s="66">
        <f t="shared" si="59"/>
        <v>1007.2928733316545</v>
      </c>
      <c r="DG169" s="62"/>
      <c r="DO169" s="63"/>
      <c r="DV169" s="62"/>
    </row>
    <row r="170" spans="2:126" ht="15" customHeight="1" x14ac:dyDescent="0.25">
      <c r="B170" s="107" t="s">
        <v>281</v>
      </c>
      <c r="C170" s="107">
        <v>160</v>
      </c>
      <c r="D170" s="107" t="s">
        <v>282</v>
      </c>
      <c r="E170" s="107">
        <v>50</v>
      </c>
      <c r="F170" s="108">
        <v>2.4</v>
      </c>
      <c r="G170" s="107"/>
      <c r="H170" s="109">
        <v>900</v>
      </c>
      <c r="I170" s="109" t="s">
        <v>283</v>
      </c>
      <c r="K170" s="107" t="s">
        <v>284</v>
      </c>
      <c r="L170" s="107">
        <v>846</v>
      </c>
      <c r="M170" s="107" t="s">
        <v>235</v>
      </c>
      <c r="N170" s="107">
        <v>50</v>
      </c>
      <c r="O170" s="108">
        <v>2.4</v>
      </c>
      <c r="P170" s="109">
        <v>948.12921606315842</v>
      </c>
      <c r="Q170" s="109">
        <v>1227.8707839368415</v>
      </c>
      <c r="AZ170" s="262"/>
      <c r="BA170" t="str">
        <f t="shared" si="51"/>
        <v>MD</v>
      </c>
      <c r="BB170">
        <f t="shared" si="52"/>
        <v>157</v>
      </c>
      <c r="BC170" s="73">
        <f t="shared" si="53"/>
        <v>2.4</v>
      </c>
      <c r="BD170">
        <f t="shared" si="54"/>
        <v>50</v>
      </c>
      <c r="BE170" s="66">
        <f t="shared" si="55"/>
        <v>899</v>
      </c>
      <c r="BJ170" s="66" t="str">
        <f t="shared" si="56"/>
        <v/>
      </c>
      <c r="BK170" s="66">
        <f t="shared" si="57"/>
        <v>905.5653487786451</v>
      </c>
      <c r="BO170" s="66"/>
      <c r="CI170" s="116"/>
      <c r="CJ170" s="116"/>
      <c r="CQ170" s="63"/>
      <c r="CR170">
        <f t="shared" si="58"/>
        <v>142</v>
      </c>
      <c r="CS170">
        <f t="shared" si="60"/>
        <v>50</v>
      </c>
      <c r="CT170" s="73">
        <f t="shared" si="61"/>
        <v>2.4</v>
      </c>
      <c r="CU170" s="66">
        <f t="shared" si="59"/>
        <v>805.84235708889446</v>
      </c>
      <c r="DG170" s="62"/>
      <c r="DO170" s="63"/>
      <c r="DV170" s="62"/>
    </row>
    <row r="171" spans="2:126" ht="15" customHeight="1" x14ac:dyDescent="0.25">
      <c r="B171" s="107" t="s">
        <v>281</v>
      </c>
      <c r="C171" s="107">
        <v>161</v>
      </c>
      <c r="D171" s="107" t="s">
        <v>282</v>
      </c>
      <c r="E171" s="107">
        <v>50</v>
      </c>
      <c r="F171" s="108">
        <v>2.4</v>
      </c>
      <c r="G171" s="107"/>
      <c r="H171" s="109">
        <v>999.99</v>
      </c>
      <c r="I171" s="109" t="s">
        <v>283</v>
      </c>
      <c r="K171" s="107" t="s">
        <v>284</v>
      </c>
      <c r="L171" s="107">
        <v>847</v>
      </c>
      <c r="M171" s="107" t="s">
        <v>235</v>
      </c>
      <c r="N171" s="107">
        <v>50</v>
      </c>
      <c r="O171" s="108">
        <v>2.4</v>
      </c>
      <c r="P171" s="109">
        <v>1001.3743402372934</v>
      </c>
      <c r="Q171" s="109">
        <v>1296.8256597627062</v>
      </c>
      <c r="AZ171" s="262"/>
      <c r="BA171" t="str">
        <f t="shared" si="51"/>
        <v>MD</v>
      </c>
      <c r="BB171">
        <f t="shared" si="52"/>
        <v>158</v>
      </c>
      <c r="BC171" s="73">
        <f t="shared" si="53"/>
        <v>2.4</v>
      </c>
      <c r="BD171">
        <f t="shared" si="54"/>
        <v>50</v>
      </c>
      <c r="BE171" s="66">
        <f t="shared" si="55"/>
        <v>899.1</v>
      </c>
      <c r="BJ171" s="66" t="str">
        <f t="shared" si="56"/>
        <v/>
      </c>
      <c r="BK171" s="66">
        <f t="shared" si="57"/>
        <v>905.66607907328125</v>
      </c>
      <c r="BO171" s="66"/>
      <c r="CI171" s="116"/>
      <c r="CJ171" s="116"/>
      <c r="CQ171" s="63"/>
      <c r="CR171">
        <f t="shared" si="58"/>
        <v>143</v>
      </c>
      <c r="CS171">
        <f t="shared" si="60"/>
        <v>50</v>
      </c>
      <c r="CT171" s="73">
        <f t="shared" si="61"/>
        <v>2.4</v>
      </c>
      <c r="CU171" s="66">
        <f t="shared" si="59"/>
        <v>1006.2956434147569</v>
      </c>
      <c r="DG171" s="62"/>
      <c r="DO171" s="63"/>
      <c r="DV171" s="62"/>
    </row>
    <row r="172" spans="2:126" ht="15" customHeight="1" x14ac:dyDescent="0.25">
      <c r="B172" s="107" t="s">
        <v>281</v>
      </c>
      <c r="C172" s="107">
        <v>162</v>
      </c>
      <c r="D172" s="107" t="s">
        <v>282</v>
      </c>
      <c r="E172" s="107">
        <v>50</v>
      </c>
      <c r="F172" s="108">
        <v>2.4</v>
      </c>
      <c r="G172" s="107"/>
      <c r="H172" s="109">
        <v>872</v>
      </c>
      <c r="I172" s="109" t="s">
        <v>283</v>
      </c>
      <c r="K172" s="107" t="s">
        <v>284</v>
      </c>
      <c r="L172" s="107">
        <v>848</v>
      </c>
      <c r="M172" s="107" t="s">
        <v>235</v>
      </c>
      <c r="N172" s="107">
        <v>50</v>
      </c>
      <c r="O172" s="108">
        <v>2.4</v>
      </c>
      <c r="P172" s="109">
        <v>1001.3743402372934</v>
      </c>
      <c r="Q172" s="109">
        <v>1296.8256597627062</v>
      </c>
      <c r="AZ172" s="262"/>
      <c r="BA172" t="str">
        <f t="shared" si="51"/>
        <v>MD</v>
      </c>
      <c r="BB172">
        <f t="shared" si="52"/>
        <v>159</v>
      </c>
      <c r="BC172" s="73">
        <f t="shared" si="53"/>
        <v>2.4</v>
      </c>
      <c r="BD172">
        <f t="shared" si="54"/>
        <v>50</v>
      </c>
      <c r="BE172" s="66">
        <f t="shared" si="55"/>
        <v>899</v>
      </c>
      <c r="BJ172" s="66" t="str">
        <f t="shared" si="56"/>
        <v/>
      </c>
      <c r="BK172" s="66">
        <f t="shared" si="57"/>
        <v>905.5653487786451</v>
      </c>
      <c r="BO172" s="66"/>
      <c r="CI172" s="116"/>
      <c r="CJ172" s="116"/>
      <c r="CQ172" s="63"/>
      <c r="CR172">
        <f t="shared" si="58"/>
        <v>144</v>
      </c>
      <c r="CS172">
        <f t="shared" si="60"/>
        <v>50</v>
      </c>
      <c r="CT172" s="73">
        <f t="shared" si="61"/>
        <v>2.4</v>
      </c>
      <c r="CU172" s="66">
        <f t="shared" si="59"/>
        <v>1086.9806094182825</v>
      </c>
      <c r="DG172" s="62"/>
      <c r="DO172" s="63"/>
      <c r="DV172" s="62"/>
    </row>
    <row r="173" spans="2:126" ht="15" customHeight="1" x14ac:dyDescent="0.25">
      <c r="B173" s="107" t="s">
        <v>281</v>
      </c>
      <c r="C173" s="107">
        <v>163</v>
      </c>
      <c r="D173" s="107" t="s">
        <v>282</v>
      </c>
      <c r="E173" s="107">
        <v>50</v>
      </c>
      <c r="F173" s="108">
        <v>2.4</v>
      </c>
      <c r="G173" s="107"/>
      <c r="H173" s="109">
        <v>865</v>
      </c>
      <c r="I173" s="109" t="s">
        <v>283</v>
      </c>
      <c r="K173" s="107" t="s">
        <v>284</v>
      </c>
      <c r="L173" s="107">
        <v>854</v>
      </c>
      <c r="M173" s="107" t="s">
        <v>235</v>
      </c>
      <c r="N173" s="107">
        <v>50</v>
      </c>
      <c r="O173" s="108">
        <v>2.4</v>
      </c>
      <c r="P173" s="109">
        <v>1399.99</v>
      </c>
      <c r="Q173" s="109">
        <v>1813.051206186256</v>
      </c>
      <c r="AZ173" s="262"/>
      <c r="BA173" t="str">
        <f t="shared" si="51"/>
        <v>MD</v>
      </c>
      <c r="BB173">
        <f t="shared" si="52"/>
        <v>160</v>
      </c>
      <c r="BC173" s="73">
        <f t="shared" si="53"/>
        <v>2.4</v>
      </c>
      <c r="BD173">
        <f t="shared" si="54"/>
        <v>50</v>
      </c>
      <c r="BE173" s="66">
        <f t="shared" si="55"/>
        <v>900</v>
      </c>
      <c r="BJ173" s="66" t="str">
        <f t="shared" si="56"/>
        <v/>
      </c>
      <c r="BK173" s="66">
        <f t="shared" si="57"/>
        <v>906.57265172500627</v>
      </c>
      <c r="BO173" s="66"/>
      <c r="CI173" s="116"/>
      <c r="CJ173" s="116"/>
      <c r="CQ173" s="63"/>
      <c r="CR173">
        <f t="shared" si="58"/>
        <v>145</v>
      </c>
      <c r="CS173">
        <f t="shared" si="60"/>
        <v>50</v>
      </c>
      <c r="CT173" s="73">
        <f t="shared" si="61"/>
        <v>2.4</v>
      </c>
      <c r="CU173" s="66">
        <f t="shared" si="59"/>
        <v>845.4293628808864</v>
      </c>
      <c r="DG173" s="62"/>
      <c r="DO173" s="63"/>
      <c r="DV173" s="62"/>
    </row>
    <row r="174" spans="2:126" ht="15" customHeight="1" x14ac:dyDescent="0.25">
      <c r="B174" s="107" t="s">
        <v>281</v>
      </c>
      <c r="C174" s="107">
        <v>164</v>
      </c>
      <c r="D174" s="107" t="s">
        <v>282</v>
      </c>
      <c r="E174" s="107">
        <v>50</v>
      </c>
      <c r="F174" s="108">
        <v>2.4</v>
      </c>
      <c r="G174" s="107"/>
      <c r="H174" s="109">
        <v>949.05</v>
      </c>
      <c r="I174" s="109" t="s">
        <v>283</v>
      </c>
      <c r="K174" s="107" t="s">
        <v>284</v>
      </c>
      <c r="L174" s="107">
        <v>856</v>
      </c>
      <c r="M174" s="107" t="s">
        <v>235</v>
      </c>
      <c r="N174" s="107">
        <v>50</v>
      </c>
      <c r="O174" s="108">
        <v>2.4</v>
      </c>
      <c r="P174" s="109">
        <v>1213.165318202284</v>
      </c>
      <c r="Q174" s="109">
        <v>1571.1046817977158</v>
      </c>
      <c r="AZ174" s="262"/>
      <c r="BA174" t="str">
        <f t="shared" si="51"/>
        <v>MD</v>
      </c>
      <c r="BB174">
        <f t="shared" si="52"/>
        <v>161</v>
      </c>
      <c r="BC174" s="73">
        <f t="shared" si="53"/>
        <v>2.4</v>
      </c>
      <c r="BD174">
        <f t="shared" si="54"/>
        <v>50</v>
      </c>
      <c r="BE174" s="66">
        <f t="shared" si="55"/>
        <v>999.99</v>
      </c>
      <c r="BJ174" s="66" t="str">
        <f t="shared" si="56"/>
        <v/>
      </c>
      <c r="BK174" s="66">
        <f t="shared" si="57"/>
        <v>1007.2928733316545</v>
      </c>
      <c r="BO174" s="66"/>
      <c r="CI174" s="116"/>
      <c r="CJ174" s="116"/>
      <c r="CQ174" s="63"/>
      <c r="CR174">
        <f t="shared" si="58"/>
        <v>146</v>
      </c>
      <c r="CS174">
        <f t="shared" si="60"/>
        <v>50</v>
      </c>
      <c r="CT174" s="73">
        <f t="shared" si="61"/>
        <v>2.4</v>
      </c>
      <c r="CU174" s="66">
        <f t="shared" si="59"/>
        <v>905.66607907328125</v>
      </c>
      <c r="DG174" s="62"/>
      <c r="DO174" s="63"/>
      <c r="DV174" s="62"/>
    </row>
    <row r="175" spans="2:126" ht="15" customHeight="1" x14ac:dyDescent="0.25">
      <c r="B175" s="107" t="s">
        <v>281</v>
      </c>
      <c r="C175" s="107">
        <v>165</v>
      </c>
      <c r="D175" s="107" t="s">
        <v>282</v>
      </c>
      <c r="E175" s="107">
        <v>50</v>
      </c>
      <c r="F175" s="108">
        <v>2.4</v>
      </c>
      <c r="G175" s="107"/>
      <c r="H175" s="109">
        <v>999.99</v>
      </c>
      <c r="I175" s="109" t="s">
        <v>283</v>
      </c>
      <c r="K175" s="107" t="s">
        <v>284</v>
      </c>
      <c r="L175" s="107">
        <v>857</v>
      </c>
      <c r="M175" s="107" t="s">
        <v>235</v>
      </c>
      <c r="N175" s="107">
        <v>50</v>
      </c>
      <c r="O175" s="108">
        <v>2.4</v>
      </c>
      <c r="P175" s="109">
        <v>913.47631323526196</v>
      </c>
      <c r="Q175" s="109">
        <v>1182.9936867647382</v>
      </c>
      <c r="AZ175" s="262"/>
      <c r="BA175" t="str">
        <f t="shared" si="51"/>
        <v>MD</v>
      </c>
      <c r="BB175">
        <f t="shared" si="52"/>
        <v>162</v>
      </c>
      <c r="BC175" s="73">
        <f t="shared" si="53"/>
        <v>2.4</v>
      </c>
      <c r="BD175">
        <f t="shared" si="54"/>
        <v>50</v>
      </c>
      <c r="BE175" s="66">
        <f t="shared" si="55"/>
        <v>872</v>
      </c>
      <c r="BJ175" s="66" t="str">
        <f t="shared" si="56"/>
        <v/>
      </c>
      <c r="BK175" s="66">
        <f t="shared" si="57"/>
        <v>878.36816922689502</v>
      </c>
      <c r="BO175" s="66"/>
      <c r="CI175" s="116"/>
      <c r="CJ175" s="116"/>
      <c r="CQ175" s="63"/>
      <c r="CR175">
        <f t="shared" si="58"/>
        <v>147</v>
      </c>
      <c r="CS175">
        <f t="shared" si="60"/>
        <v>50</v>
      </c>
      <c r="CT175" s="73">
        <f t="shared" si="61"/>
        <v>2.4</v>
      </c>
      <c r="CU175" s="66">
        <f t="shared" si="59"/>
        <v>1206.7489297406194</v>
      </c>
      <c r="DG175" s="62"/>
      <c r="DO175" s="63"/>
      <c r="DV175" s="62"/>
    </row>
    <row r="176" spans="2:126" ht="15" customHeight="1" x14ac:dyDescent="0.25">
      <c r="B176" s="107" t="s">
        <v>281</v>
      </c>
      <c r="C176" s="107">
        <v>166</v>
      </c>
      <c r="D176" s="107" t="s">
        <v>282</v>
      </c>
      <c r="E176" s="107">
        <v>50</v>
      </c>
      <c r="F176" s="108">
        <v>2.4</v>
      </c>
      <c r="G176" s="107"/>
      <c r="H176" s="109">
        <v>899.1</v>
      </c>
      <c r="I176" s="109" t="s">
        <v>283</v>
      </c>
      <c r="K176" s="107" t="s">
        <v>284</v>
      </c>
      <c r="L176" s="107">
        <v>860</v>
      </c>
      <c r="M176" s="107" t="s">
        <v>235</v>
      </c>
      <c r="N176" s="107">
        <v>50</v>
      </c>
      <c r="O176" s="108">
        <v>2.4</v>
      </c>
      <c r="P176" s="109">
        <v>1442.084494459298</v>
      </c>
      <c r="Q176" s="109">
        <v>1867.5655055407019</v>
      </c>
      <c r="AZ176" s="262"/>
      <c r="BA176" t="str">
        <f t="shared" si="51"/>
        <v>MD</v>
      </c>
      <c r="BB176">
        <f t="shared" si="52"/>
        <v>163</v>
      </c>
      <c r="BC176" s="73">
        <f t="shared" si="53"/>
        <v>2.4</v>
      </c>
      <c r="BD176">
        <f t="shared" si="54"/>
        <v>50</v>
      </c>
      <c r="BE176" s="66">
        <f t="shared" si="55"/>
        <v>865</v>
      </c>
      <c r="BJ176" s="66" t="str">
        <f t="shared" si="56"/>
        <v/>
      </c>
      <c r="BK176" s="66">
        <f t="shared" si="57"/>
        <v>871.31704860236709</v>
      </c>
      <c r="BO176" s="66"/>
      <c r="CI176" s="116"/>
      <c r="CJ176" s="116"/>
      <c r="CQ176" s="63"/>
      <c r="CR176">
        <f t="shared" si="58"/>
        <v>148</v>
      </c>
      <c r="CS176">
        <f t="shared" si="60"/>
        <v>50</v>
      </c>
      <c r="CT176" s="73">
        <f t="shared" si="61"/>
        <v>2.4</v>
      </c>
      <c r="CU176" s="66">
        <f t="shared" si="59"/>
        <v>1011.3321581465625</v>
      </c>
      <c r="DG176" s="62"/>
      <c r="DO176" s="63"/>
      <c r="DV176" s="62"/>
    </row>
    <row r="177" spans="2:126" ht="15" customHeight="1" x14ac:dyDescent="0.25">
      <c r="B177" s="107" t="s">
        <v>281</v>
      </c>
      <c r="C177" s="107">
        <v>167</v>
      </c>
      <c r="D177" s="107" t="s">
        <v>282</v>
      </c>
      <c r="E177" s="107">
        <v>50</v>
      </c>
      <c r="F177" s="108">
        <v>2.4</v>
      </c>
      <c r="G177" s="107"/>
      <c r="H177" s="109">
        <v>950</v>
      </c>
      <c r="I177" s="109" t="s">
        <v>283</v>
      </c>
      <c r="K177" s="107" t="s">
        <v>284</v>
      </c>
      <c r="L177" s="107">
        <v>861</v>
      </c>
      <c r="M177" s="107" t="s">
        <v>235</v>
      </c>
      <c r="N177" s="107">
        <v>50</v>
      </c>
      <c r="O177" s="108">
        <v>2.4</v>
      </c>
      <c r="P177" s="109">
        <v>926.09915486639682</v>
      </c>
      <c r="Q177" s="109">
        <v>1199.3408451336031</v>
      </c>
      <c r="AZ177" s="262"/>
      <c r="BA177" t="str">
        <f t="shared" si="51"/>
        <v>MD</v>
      </c>
      <c r="BB177">
        <f t="shared" si="52"/>
        <v>164</v>
      </c>
      <c r="BC177" s="73">
        <f t="shared" si="53"/>
        <v>2.4</v>
      </c>
      <c r="BD177">
        <f t="shared" si="54"/>
        <v>50</v>
      </c>
      <c r="BE177" s="66">
        <f t="shared" si="55"/>
        <v>949.05</v>
      </c>
      <c r="BJ177" s="66" t="str">
        <f t="shared" si="56"/>
        <v/>
      </c>
      <c r="BK177" s="66">
        <f t="shared" si="57"/>
        <v>955.98086124401902</v>
      </c>
      <c r="BO177" s="66"/>
      <c r="CI177" s="116"/>
      <c r="CJ177" s="116"/>
      <c r="CQ177" s="63"/>
      <c r="CR177">
        <f t="shared" si="58"/>
        <v>149</v>
      </c>
      <c r="CS177">
        <f t="shared" si="60"/>
        <v>50</v>
      </c>
      <c r="CT177" s="73">
        <f t="shared" si="61"/>
        <v>2.4</v>
      </c>
      <c r="CU177" s="66">
        <f t="shared" si="59"/>
        <v>860.48854192898511</v>
      </c>
      <c r="DG177" s="62"/>
      <c r="DO177" s="63"/>
      <c r="DV177" s="62"/>
    </row>
    <row r="178" spans="2:126" ht="15" customHeight="1" x14ac:dyDescent="0.25">
      <c r="B178" s="107" t="s">
        <v>281</v>
      </c>
      <c r="C178" s="107">
        <v>168</v>
      </c>
      <c r="D178" s="107" t="s">
        <v>282</v>
      </c>
      <c r="E178" s="107">
        <v>50</v>
      </c>
      <c r="F178" s="108">
        <v>2.4</v>
      </c>
      <c r="G178" s="107"/>
      <c r="H178" s="109">
        <v>999.99</v>
      </c>
      <c r="I178" s="109" t="s">
        <v>283</v>
      </c>
      <c r="K178" s="107" t="s">
        <v>284</v>
      </c>
      <c r="L178" s="107">
        <v>863</v>
      </c>
      <c r="M178" s="107" t="s">
        <v>235</v>
      </c>
      <c r="N178" s="107">
        <v>50</v>
      </c>
      <c r="O178" s="108">
        <v>2.4</v>
      </c>
      <c r="P178" s="109">
        <v>1023.9359812335023</v>
      </c>
      <c r="Q178" s="109">
        <v>1326.0440187664976</v>
      </c>
      <c r="AZ178" s="262"/>
      <c r="BA178" t="str">
        <f t="shared" si="51"/>
        <v>MD</v>
      </c>
      <c r="BB178">
        <f t="shared" si="52"/>
        <v>165</v>
      </c>
      <c r="BC178" s="73">
        <f t="shared" si="53"/>
        <v>2.4</v>
      </c>
      <c r="BD178">
        <f t="shared" si="54"/>
        <v>50</v>
      </c>
      <c r="BE178" s="66">
        <f t="shared" si="55"/>
        <v>999.99</v>
      </c>
      <c r="BJ178" s="66" t="str">
        <f t="shared" si="56"/>
        <v/>
      </c>
      <c r="BK178" s="66">
        <f t="shared" si="57"/>
        <v>1007.2928733316545</v>
      </c>
      <c r="BO178" s="66"/>
      <c r="CI178" s="116"/>
      <c r="CJ178" s="116"/>
      <c r="CQ178" s="63"/>
      <c r="CR178">
        <f t="shared" si="58"/>
        <v>150</v>
      </c>
      <c r="CS178">
        <f t="shared" si="60"/>
        <v>50</v>
      </c>
      <c r="CT178" s="73">
        <f t="shared" si="61"/>
        <v>2.4</v>
      </c>
      <c r="CU178" s="66">
        <f t="shared" si="59"/>
        <v>906.5625786955427</v>
      </c>
      <c r="DG178" s="62"/>
      <c r="DO178" s="63"/>
      <c r="DV178" s="62"/>
    </row>
    <row r="179" spans="2:126" ht="15" customHeight="1" x14ac:dyDescent="0.25">
      <c r="B179" s="107" t="s">
        <v>281</v>
      </c>
      <c r="C179" s="107">
        <v>169</v>
      </c>
      <c r="D179" s="107" t="s">
        <v>282</v>
      </c>
      <c r="E179" s="107">
        <v>50</v>
      </c>
      <c r="F179" s="108">
        <v>2.4</v>
      </c>
      <c r="G179" s="107"/>
      <c r="H179" s="109">
        <v>1058.94</v>
      </c>
      <c r="I179" s="109" t="s">
        <v>283</v>
      </c>
      <c r="K179" s="107" t="s">
        <v>284</v>
      </c>
      <c r="L179" s="107">
        <v>864</v>
      </c>
      <c r="M179" s="107" t="s">
        <v>235</v>
      </c>
      <c r="N179" s="107">
        <v>50</v>
      </c>
      <c r="O179" s="108">
        <v>2.4</v>
      </c>
      <c r="P179" s="109">
        <v>957.80222552850853</v>
      </c>
      <c r="Q179" s="109">
        <v>1240.3977744714912</v>
      </c>
      <c r="AK179" s="6"/>
      <c r="AL179" s="6"/>
      <c r="AM179" s="6"/>
      <c r="AN179" s="6"/>
      <c r="AO179" s="6"/>
      <c r="AP179" s="6"/>
      <c r="AQ179" s="6"/>
      <c r="AR179" s="6"/>
      <c r="AS179" s="6"/>
      <c r="AT179" s="6"/>
      <c r="AU179" s="6"/>
      <c r="AV179" s="6"/>
      <c r="AW179" s="6"/>
      <c r="AX179" s="6"/>
      <c r="AY179" s="6"/>
      <c r="AZ179" s="262"/>
      <c r="BA179" t="str">
        <f t="shared" si="51"/>
        <v>MD</v>
      </c>
      <c r="BB179">
        <f t="shared" si="52"/>
        <v>166</v>
      </c>
      <c r="BC179" s="73">
        <f t="shared" si="53"/>
        <v>2.4</v>
      </c>
      <c r="BD179">
        <f t="shared" si="54"/>
        <v>50</v>
      </c>
      <c r="BE179" s="66">
        <f t="shared" si="55"/>
        <v>899.1</v>
      </c>
      <c r="BJ179" s="66" t="str">
        <f t="shared" si="56"/>
        <v/>
      </c>
      <c r="BK179" s="66">
        <f t="shared" si="57"/>
        <v>905.66607907328125</v>
      </c>
      <c r="BO179" s="66"/>
      <c r="CI179" s="116"/>
      <c r="CJ179" s="116"/>
      <c r="CQ179" s="63"/>
      <c r="CR179">
        <f t="shared" si="58"/>
        <v>151</v>
      </c>
      <c r="CS179">
        <f t="shared" si="60"/>
        <v>50</v>
      </c>
      <c r="CT179" s="73">
        <f t="shared" si="61"/>
        <v>2.4</v>
      </c>
      <c r="CU179" s="66">
        <f t="shared" si="59"/>
        <v>1207.7562326869806</v>
      </c>
      <c r="DG179" s="62"/>
      <c r="DO179" s="63"/>
      <c r="DV179" s="62"/>
    </row>
    <row r="180" spans="2:126" ht="15" customHeight="1" x14ac:dyDescent="0.25">
      <c r="B180" s="107" t="s">
        <v>281</v>
      </c>
      <c r="C180" s="107">
        <v>170</v>
      </c>
      <c r="D180" s="107" t="s">
        <v>282</v>
      </c>
      <c r="E180" s="107">
        <v>50</v>
      </c>
      <c r="F180" s="108">
        <v>2.4</v>
      </c>
      <c r="G180" s="107"/>
      <c r="H180" s="109">
        <v>999</v>
      </c>
      <c r="I180" s="109" t="s">
        <v>283</v>
      </c>
      <c r="K180" s="107" t="s">
        <v>284</v>
      </c>
      <c r="L180" s="107">
        <v>865</v>
      </c>
      <c r="M180" s="107" t="s">
        <v>235</v>
      </c>
      <c r="N180" s="107">
        <v>50</v>
      </c>
      <c r="O180" s="108">
        <v>2.4</v>
      </c>
      <c r="P180" s="109">
        <v>1213.4746802167165</v>
      </c>
      <c r="Q180" s="109">
        <v>1571.5053197832835</v>
      </c>
      <c r="AK180" s="6"/>
      <c r="AL180" s="6"/>
      <c r="AM180" s="6"/>
      <c r="AN180" s="6"/>
      <c r="AO180" s="6"/>
      <c r="AP180" s="6"/>
      <c r="AQ180" s="6"/>
      <c r="AR180" s="6"/>
      <c r="AS180" s="6"/>
      <c r="AT180" s="6"/>
      <c r="AU180" s="6"/>
      <c r="AV180" s="6"/>
      <c r="AW180" s="6"/>
      <c r="AX180" s="6"/>
      <c r="AY180" s="6"/>
      <c r="AZ180" s="262"/>
      <c r="BA180" t="str">
        <f t="shared" si="51"/>
        <v>MD</v>
      </c>
      <c r="BB180">
        <f t="shared" si="52"/>
        <v>167</v>
      </c>
      <c r="BC180" s="73">
        <f t="shared" si="53"/>
        <v>2.4</v>
      </c>
      <c r="BD180">
        <f t="shared" si="54"/>
        <v>50</v>
      </c>
      <c r="BE180" s="66">
        <f t="shared" si="55"/>
        <v>950</v>
      </c>
      <c r="BJ180" s="66" t="str">
        <f t="shared" si="56"/>
        <v/>
      </c>
      <c r="BK180" s="66">
        <f t="shared" si="57"/>
        <v>956.93779904306223</v>
      </c>
      <c r="BO180" s="66"/>
      <c r="CI180" s="116"/>
      <c r="CJ180" s="116"/>
      <c r="CQ180" s="63"/>
      <c r="CR180">
        <f t="shared" si="58"/>
        <v>152</v>
      </c>
      <c r="CS180">
        <f t="shared" si="60"/>
        <v>50</v>
      </c>
      <c r="CT180" s="73">
        <f t="shared" si="61"/>
        <v>2.4</v>
      </c>
      <c r="CU180" s="66">
        <f t="shared" si="59"/>
        <v>905.66607907328125</v>
      </c>
      <c r="DG180" s="62"/>
      <c r="DO180" s="63"/>
      <c r="DV180" s="62"/>
    </row>
    <row r="181" spans="2:126" ht="15" customHeight="1" x14ac:dyDescent="0.25">
      <c r="B181" s="107" t="s">
        <v>281</v>
      </c>
      <c r="C181" s="107">
        <v>171</v>
      </c>
      <c r="D181" s="107" t="s">
        <v>282</v>
      </c>
      <c r="E181" s="107">
        <v>50</v>
      </c>
      <c r="F181" s="108">
        <v>2.4</v>
      </c>
      <c r="G181" s="107"/>
      <c r="H181" s="109">
        <v>998</v>
      </c>
      <c r="I181" s="109" t="s">
        <v>283</v>
      </c>
      <c r="K181" s="107" t="s">
        <v>284</v>
      </c>
      <c r="L181" s="107">
        <v>867</v>
      </c>
      <c r="M181" s="107" t="s">
        <v>235</v>
      </c>
      <c r="N181" s="107">
        <v>50</v>
      </c>
      <c r="O181" s="108">
        <v>2.4</v>
      </c>
      <c r="P181" s="109">
        <v>1274</v>
      </c>
      <c r="Q181" s="109">
        <v>1649.8883825465111</v>
      </c>
      <c r="AK181" s="6"/>
      <c r="AL181" s="6"/>
      <c r="AM181" s="6"/>
      <c r="AN181" s="6"/>
      <c r="AO181" s="6"/>
      <c r="AP181" s="6"/>
      <c r="AQ181" s="6"/>
      <c r="AR181" s="6"/>
      <c r="AS181" s="6"/>
      <c r="AT181" s="6"/>
      <c r="AU181" s="6"/>
      <c r="AV181" s="6"/>
      <c r="AW181" s="6"/>
      <c r="AX181" s="6"/>
      <c r="AY181" s="6"/>
      <c r="AZ181" s="262"/>
      <c r="BA181" t="str">
        <f t="shared" si="51"/>
        <v>MD</v>
      </c>
      <c r="BB181">
        <f t="shared" si="52"/>
        <v>168</v>
      </c>
      <c r="BC181" s="73">
        <f t="shared" si="53"/>
        <v>2.4</v>
      </c>
      <c r="BD181">
        <f t="shared" si="54"/>
        <v>50</v>
      </c>
      <c r="BE181" s="66">
        <f t="shared" si="55"/>
        <v>999.99</v>
      </c>
      <c r="BJ181" s="66" t="str">
        <f t="shared" si="56"/>
        <v/>
      </c>
      <c r="BK181" s="66">
        <f t="shared" si="57"/>
        <v>1007.2928733316545</v>
      </c>
      <c r="BO181" s="66"/>
      <c r="CI181" s="116"/>
      <c r="CJ181" s="116"/>
      <c r="CQ181" s="63"/>
      <c r="CR181">
        <f t="shared" si="58"/>
        <v>153</v>
      </c>
      <c r="CS181">
        <f t="shared" si="60"/>
        <v>50</v>
      </c>
      <c r="CT181" s="73">
        <f t="shared" si="61"/>
        <v>2.4</v>
      </c>
      <c r="CU181" s="66">
        <f t="shared" si="59"/>
        <v>907.17703349282294</v>
      </c>
      <c r="DG181" s="62"/>
      <c r="DO181" s="63"/>
      <c r="DV181" s="62"/>
    </row>
    <row r="182" spans="2:126" ht="15" customHeight="1" x14ac:dyDescent="0.25">
      <c r="B182" s="107" t="s">
        <v>281</v>
      </c>
      <c r="C182" s="107">
        <v>172</v>
      </c>
      <c r="D182" s="107" t="s">
        <v>282</v>
      </c>
      <c r="E182" s="107">
        <v>50</v>
      </c>
      <c r="F182" s="108">
        <v>2.4</v>
      </c>
      <c r="G182" s="107"/>
      <c r="H182" s="109">
        <v>999</v>
      </c>
      <c r="I182" s="109" t="s">
        <v>283</v>
      </c>
      <c r="K182" s="107" t="s">
        <v>284</v>
      </c>
      <c r="L182" s="107">
        <v>868</v>
      </c>
      <c r="M182" s="107" t="s">
        <v>235</v>
      </c>
      <c r="N182" s="107">
        <v>50</v>
      </c>
      <c r="O182" s="108">
        <v>2.4</v>
      </c>
      <c r="P182" s="109">
        <v>1274</v>
      </c>
      <c r="Q182" s="109">
        <v>1649.8883825465111</v>
      </c>
      <c r="AK182" s="6"/>
      <c r="AL182" s="6"/>
      <c r="AM182" s="6"/>
      <c r="AN182" s="6"/>
      <c r="AO182" s="6"/>
      <c r="AP182" s="6"/>
      <c r="AQ182" s="6"/>
      <c r="AR182" s="6"/>
      <c r="AS182" s="6"/>
      <c r="AT182" s="6"/>
      <c r="AU182" s="6"/>
      <c r="AV182" s="6"/>
      <c r="AW182" s="6"/>
      <c r="AX182" s="6"/>
      <c r="AY182" s="6"/>
      <c r="AZ182" s="262"/>
      <c r="BA182" t="str">
        <f t="shared" si="51"/>
        <v>MD</v>
      </c>
      <c r="BB182">
        <f t="shared" si="52"/>
        <v>169</v>
      </c>
      <c r="BC182" s="73">
        <f t="shared" si="53"/>
        <v>2.4</v>
      </c>
      <c r="BD182">
        <f t="shared" si="54"/>
        <v>50</v>
      </c>
      <c r="BE182" s="66">
        <f t="shared" si="55"/>
        <v>1058.94</v>
      </c>
      <c r="BJ182" s="66" t="str">
        <f t="shared" si="56"/>
        <v/>
      </c>
      <c r="BK182" s="66">
        <f t="shared" si="57"/>
        <v>1066.6733820196425</v>
      </c>
      <c r="BO182" s="66"/>
      <c r="CI182" s="116"/>
      <c r="CJ182" s="116"/>
      <c r="CQ182" s="63"/>
      <c r="CR182">
        <f t="shared" si="58"/>
        <v>154</v>
      </c>
      <c r="CS182">
        <f t="shared" si="60"/>
        <v>50</v>
      </c>
      <c r="CT182" s="73">
        <f t="shared" si="61"/>
        <v>2.4</v>
      </c>
      <c r="CU182" s="66">
        <f t="shared" si="59"/>
        <v>905.5653487786451</v>
      </c>
      <c r="DG182" s="62"/>
      <c r="DO182" s="63"/>
      <c r="DV182" s="62"/>
    </row>
    <row r="183" spans="2:126" ht="15" customHeight="1" x14ac:dyDescent="0.25">
      <c r="B183" s="107" t="s">
        <v>281</v>
      </c>
      <c r="C183" s="107">
        <v>173</v>
      </c>
      <c r="D183" s="107" t="s">
        <v>282</v>
      </c>
      <c r="E183" s="107">
        <v>50</v>
      </c>
      <c r="F183" s="108">
        <v>2.4</v>
      </c>
      <c r="G183" s="107"/>
      <c r="H183" s="109">
        <v>999.88</v>
      </c>
      <c r="I183" s="109" t="s">
        <v>283</v>
      </c>
      <c r="K183" s="107" t="s">
        <v>284</v>
      </c>
      <c r="L183" s="107">
        <v>869</v>
      </c>
      <c r="M183" s="107" t="s">
        <v>235</v>
      </c>
      <c r="N183" s="107">
        <v>50</v>
      </c>
      <c r="O183" s="108">
        <v>2.4</v>
      </c>
      <c r="P183" s="109">
        <v>1199</v>
      </c>
      <c r="Q183" s="109">
        <v>1552.759945583412</v>
      </c>
      <c r="AK183" s="6"/>
      <c r="AL183" s="6"/>
      <c r="AM183" s="6"/>
      <c r="AN183" s="6"/>
      <c r="AO183" s="6"/>
      <c r="AP183" s="6"/>
      <c r="AQ183" s="6"/>
      <c r="AR183" s="6"/>
      <c r="AS183" s="6"/>
      <c r="AT183" s="6"/>
      <c r="AU183" s="6"/>
      <c r="AV183" s="6"/>
      <c r="AW183" s="6"/>
      <c r="AX183" s="6"/>
      <c r="AY183" s="6"/>
      <c r="AZ183" s="262"/>
      <c r="BA183" t="str">
        <f t="shared" si="51"/>
        <v>MD</v>
      </c>
      <c r="BB183">
        <f t="shared" si="52"/>
        <v>170</v>
      </c>
      <c r="BC183" s="73">
        <f t="shared" si="53"/>
        <v>2.4</v>
      </c>
      <c r="BD183">
        <f t="shared" si="54"/>
        <v>50</v>
      </c>
      <c r="BE183" s="66">
        <f t="shared" si="55"/>
        <v>999</v>
      </c>
      <c r="BJ183" s="66" t="str">
        <f t="shared" si="56"/>
        <v/>
      </c>
      <c r="BK183" s="66">
        <f t="shared" si="57"/>
        <v>1006.2956434147569</v>
      </c>
      <c r="BO183" s="66"/>
      <c r="CI183" s="116"/>
      <c r="CJ183" s="116"/>
      <c r="CQ183" s="63"/>
      <c r="CR183">
        <f t="shared" si="58"/>
        <v>155</v>
      </c>
      <c r="CS183">
        <f t="shared" si="60"/>
        <v>50</v>
      </c>
      <c r="CT183" s="73">
        <f t="shared" si="61"/>
        <v>2.4</v>
      </c>
      <c r="CU183" s="66">
        <f t="shared" si="59"/>
        <v>906.5625786955427</v>
      </c>
      <c r="DG183" s="62"/>
      <c r="DO183" s="63"/>
      <c r="DV183" s="62"/>
    </row>
    <row r="184" spans="2:126" ht="15" customHeight="1" x14ac:dyDescent="0.25">
      <c r="B184" s="107" t="s">
        <v>281</v>
      </c>
      <c r="C184" s="107">
        <v>174</v>
      </c>
      <c r="D184" s="107" t="s">
        <v>282</v>
      </c>
      <c r="E184" s="107">
        <v>50</v>
      </c>
      <c r="F184" s="108">
        <v>2.4</v>
      </c>
      <c r="G184" s="107"/>
      <c r="H184" s="109">
        <v>1235</v>
      </c>
      <c r="I184" s="109" t="s">
        <v>283</v>
      </c>
      <c r="K184" s="107" t="s">
        <v>284</v>
      </c>
      <c r="L184" s="107">
        <v>870</v>
      </c>
      <c r="M184" s="107" t="s">
        <v>235</v>
      </c>
      <c r="N184" s="107">
        <v>50</v>
      </c>
      <c r="O184" s="108">
        <v>2.4</v>
      </c>
      <c r="P184" s="109">
        <v>1016.5374361559507</v>
      </c>
      <c r="Q184" s="109">
        <v>1316.4625638440493</v>
      </c>
      <c r="AK184" s="6"/>
      <c r="AL184" s="6"/>
      <c r="AM184" s="6"/>
      <c r="AN184" s="6"/>
      <c r="AO184" s="6"/>
      <c r="AP184" s="6"/>
      <c r="AQ184" s="6"/>
      <c r="AR184" s="6"/>
      <c r="AS184" s="6"/>
      <c r="AT184" s="6"/>
      <c r="AU184" s="6"/>
      <c r="AV184" s="6"/>
      <c r="AW184" s="6"/>
      <c r="AX184" s="6"/>
      <c r="AY184" s="6"/>
      <c r="AZ184" s="262"/>
      <c r="BA184" t="str">
        <f t="shared" si="51"/>
        <v>MD</v>
      </c>
      <c r="BB184">
        <f t="shared" si="52"/>
        <v>171</v>
      </c>
      <c r="BC184" s="73">
        <f t="shared" si="53"/>
        <v>2.4</v>
      </c>
      <c r="BD184">
        <f t="shared" si="54"/>
        <v>50</v>
      </c>
      <c r="BE184" s="66">
        <f t="shared" si="55"/>
        <v>998</v>
      </c>
      <c r="BJ184" s="66" t="str">
        <f t="shared" si="56"/>
        <v/>
      </c>
      <c r="BK184" s="66">
        <f t="shared" si="57"/>
        <v>1005.2883404683959</v>
      </c>
      <c r="BO184" s="66"/>
      <c r="CI184" s="116"/>
      <c r="CJ184" s="116"/>
      <c r="CQ184" s="63"/>
      <c r="CR184">
        <f t="shared" si="58"/>
        <v>156</v>
      </c>
      <c r="CS184">
        <f t="shared" si="60"/>
        <v>50</v>
      </c>
      <c r="CT184" s="73">
        <f t="shared" si="61"/>
        <v>2.4</v>
      </c>
      <c r="CU184" s="66">
        <f t="shared" si="59"/>
        <v>1007.2928733316545</v>
      </c>
      <c r="DG184" s="62"/>
      <c r="DO184" s="63"/>
      <c r="DV184" s="62"/>
    </row>
    <row r="185" spans="2:126" ht="15" customHeight="1" x14ac:dyDescent="0.25">
      <c r="B185" s="107" t="s">
        <v>281</v>
      </c>
      <c r="C185" s="107">
        <v>175</v>
      </c>
      <c r="D185" s="107" t="s">
        <v>282</v>
      </c>
      <c r="E185" s="107">
        <v>50</v>
      </c>
      <c r="F185" s="108">
        <v>2.4</v>
      </c>
      <c r="G185" s="107"/>
      <c r="H185" s="109">
        <v>999</v>
      </c>
      <c r="I185" s="109" t="s">
        <v>283</v>
      </c>
      <c r="K185" s="107" t="s">
        <v>284</v>
      </c>
      <c r="L185" s="107">
        <v>874</v>
      </c>
      <c r="M185" s="107" t="s">
        <v>235</v>
      </c>
      <c r="N185" s="107">
        <v>50</v>
      </c>
      <c r="O185" s="108">
        <v>2.4</v>
      </c>
      <c r="P185" s="109">
        <v>918.83568334444237</v>
      </c>
      <c r="Q185" s="109">
        <v>1189.9343166555575</v>
      </c>
      <c r="AK185" s="6"/>
      <c r="AL185" s="6"/>
      <c r="AM185" s="6"/>
      <c r="AN185" s="6"/>
      <c r="AO185" s="6"/>
      <c r="AP185" s="6"/>
      <c r="AQ185" s="6"/>
      <c r="AR185" s="6"/>
      <c r="AS185" s="6"/>
      <c r="AT185" s="6"/>
      <c r="AU185" s="6"/>
      <c r="AV185" s="6"/>
      <c r="AW185" s="6"/>
      <c r="AX185" s="6"/>
      <c r="AY185" s="6"/>
      <c r="AZ185" s="262"/>
      <c r="BA185" t="str">
        <f t="shared" si="51"/>
        <v>MD</v>
      </c>
      <c r="BB185">
        <f t="shared" si="52"/>
        <v>172</v>
      </c>
      <c r="BC185" s="73">
        <f t="shared" si="53"/>
        <v>2.4</v>
      </c>
      <c r="BD185">
        <f t="shared" si="54"/>
        <v>50</v>
      </c>
      <c r="BE185" s="66">
        <f t="shared" si="55"/>
        <v>999</v>
      </c>
      <c r="BJ185" s="66" t="str">
        <f t="shared" si="56"/>
        <v/>
      </c>
      <c r="BK185" s="66">
        <f t="shared" si="57"/>
        <v>1006.2956434147569</v>
      </c>
      <c r="BO185" s="66"/>
      <c r="CI185" s="116"/>
      <c r="CJ185" s="116"/>
      <c r="CQ185" s="63"/>
      <c r="CR185">
        <f t="shared" si="58"/>
        <v>157</v>
      </c>
      <c r="CS185">
        <f t="shared" si="60"/>
        <v>50</v>
      </c>
      <c r="CT185" s="73">
        <f t="shared" si="61"/>
        <v>2.4</v>
      </c>
      <c r="CU185" s="66">
        <f t="shared" si="59"/>
        <v>905.5653487786451</v>
      </c>
      <c r="DG185" s="62"/>
      <c r="DO185" s="63"/>
      <c r="DV185" s="62"/>
    </row>
    <row r="186" spans="2:126" ht="15" customHeight="1" x14ac:dyDescent="0.25">
      <c r="B186" s="107" t="s">
        <v>281</v>
      </c>
      <c r="C186" s="107">
        <v>176</v>
      </c>
      <c r="D186" s="107" t="s">
        <v>282</v>
      </c>
      <c r="E186" s="107">
        <v>50</v>
      </c>
      <c r="F186" s="108">
        <v>2.4</v>
      </c>
      <c r="G186" s="107"/>
      <c r="H186" s="109">
        <v>999.99</v>
      </c>
      <c r="I186" s="109" t="s">
        <v>283</v>
      </c>
      <c r="K186" s="107" t="s">
        <v>284</v>
      </c>
      <c r="L186" s="107">
        <v>875</v>
      </c>
      <c r="M186" s="107" t="s">
        <v>235</v>
      </c>
      <c r="N186" s="107">
        <v>50</v>
      </c>
      <c r="O186" s="108">
        <v>2.4</v>
      </c>
      <c r="P186" s="109">
        <v>1065</v>
      </c>
      <c r="Q186" s="109">
        <v>1195</v>
      </c>
      <c r="AK186" s="6"/>
      <c r="AL186" s="6"/>
      <c r="AM186" s="6"/>
      <c r="AN186" s="6"/>
      <c r="AO186" s="6"/>
      <c r="AP186" s="6"/>
      <c r="AQ186" s="6"/>
      <c r="AR186" s="6"/>
      <c r="AS186" s="6"/>
      <c r="AT186" s="6"/>
      <c r="AU186" s="6"/>
      <c r="AV186" s="6"/>
      <c r="AW186" s="6"/>
      <c r="AX186" s="6"/>
      <c r="AY186" s="6"/>
      <c r="AZ186" s="262"/>
      <c r="BA186" t="str">
        <f t="shared" si="51"/>
        <v>MD</v>
      </c>
      <c r="BB186">
        <f t="shared" si="52"/>
        <v>173</v>
      </c>
      <c r="BC186" s="73">
        <f t="shared" si="53"/>
        <v>2.4</v>
      </c>
      <c r="BD186">
        <f t="shared" si="54"/>
        <v>50</v>
      </c>
      <c r="BE186" s="66">
        <f t="shared" si="55"/>
        <v>999.88</v>
      </c>
      <c r="BJ186" s="66" t="str">
        <f t="shared" si="56"/>
        <v/>
      </c>
      <c r="BK186" s="66">
        <f t="shared" si="57"/>
        <v>1007.1820700075548</v>
      </c>
      <c r="BO186" s="66"/>
      <c r="CI186" s="116"/>
      <c r="CJ186" s="116"/>
      <c r="CQ186" s="63"/>
      <c r="CR186">
        <f t="shared" si="58"/>
        <v>158</v>
      </c>
      <c r="CS186">
        <f t="shared" si="60"/>
        <v>50</v>
      </c>
      <c r="CT186" s="73">
        <f t="shared" si="61"/>
        <v>2.4</v>
      </c>
      <c r="CU186" s="66">
        <f t="shared" si="59"/>
        <v>905.66607907328125</v>
      </c>
      <c r="DG186" s="62"/>
      <c r="DO186" s="63"/>
      <c r="DV186" s="62"/>
    </row>
    <row r="187" spans="2:126" ht="15" customHeight="1" x14ac:dyDescent="0.25">
      <c r="B187" s="107" t="s">
        <v>281</v>
      </c>
      <c r="C187" s="107">
        <v>177</v>
      </c>
      <c r="D187" s="107" t="s">
        <v>282</v>
      </c>
      <c r="E187" s="107">
        <v>50</v>
      </c>
      <c r="F187" s="108">
        <v>2.4</v>
      </c>
      <c r="G187" s="107"/>
      <c r="H187" s="109">
        <v>999</v>
      </c>
      <c r="I187" s="109" t="s">
        <v>283</v>
      </c>
      <c r="K187" s="107" t="s">
        <v>284</v>
      </c>
      <c r="L187" s="107">
        <v>876</v>
      </c>
      <c r="M187" s="107" t="s">
        <v>235</v>
      </c>
      <c r="N187" s="107">
        <v>50</v>
      </c>
      <c r="O187" s="108">
        <v>2.4</v>
      </c>
      <c r="P187" s="109">
        <v>898.4090759689642</v>
      </c>
      <c r="Q187" s="109">
        <v>1163.480924031036</v>
      </c>
      <c r="AK187" s="6"/>
      <c r="AL187" s="6"/>
      <c r="AM187" s="6"/>
      <c r="AN187" s="6"/>
      <c r="AO187" s="6"/>
      <c r="AP187" s="6"/>
      <c r="AQ187" s="6"/>
      <c r="AR187" s="6"/>
      <c r="AS187" s="6"/>
      <c r="AT187" s="6"/>
      <c r="AU187" s="6"/>
      <c r="AV187" s="6"/>
      <c r="AW187" s="6"/>
      <c r="AX187" s="6"/>
      <c r="AY187" s="6"/>
      <c r="AZ187" s="262"/>
      <c r="BA187" t="str">
        <f t="shared" si="51"/>
        <v>MD</v>
      </c>
      <c r="BB187">
        <f t="shared" si="52"/>
        <v>174</v>
      </c>
      <c r="BC187" s="73">
        <f t="shared" si="53"/>
        <v>2.4</v>
      </c>
      <c r="BD187">
        <f t="shared" si="54"/>
        <v>50</v>
      </c>
      <c r="BE187" s="66">
        <f t="shared" si="55"/>
        <v>1235</v>
      </c>
      <c r="BJ187" s="66" t="str">
        <f t="shared" si="56"/>
        <v/>
      </c>
      <c r="BK187" s="66">
        <f t="shared" si="57"/>
        <v>1244.0191387559807</v>
      </c>
      <c r="BO187" s="66"/>
      <c r="CI187" s="116"/>
      <c r="CJ187" s="116"/>
      <c r="CQ187" s="63"/>
      <c r="CR187">
        <f t="shared" si="58"/>
        <v>159</v>
      </c>
      <c r="CS187">
        <f t="shared" si="60"/>
        <v>50</v>
      </c>
      <c r="CT187" s="73">
        <f t="shared" si="61"/>
        <v>2.4</v>
      </c>
      <c r="CU187" s="66">
        <f t="shared" si="59"/>
        <v>905.5653487786451</v>
      </c>
      <c r="DG187" s="62"/>
      <c r="DO187" s="63"/>
      <c r="DV187" s="62"/>
    </row>
    <row r="188" spans="2:126" ht="15" customHeight="1" x14ac:dyDescent="0.25">
      <c r="B188" s="107" t="s">
        <v>281</v>
      </c>
      <c r="C188" s="107">
        <v>178</v>
      </c>
      <c r="D188" s="107" t="s">
        <v>282</v>
      </c>
      <c r="E188" s="107">
        <v>50</v>
      </c>
      <c r="F188" s="108">
        <v>2.4</v>
      </c>
      <c r="G188" s="107"/>
      <c r="H188" s="109">
        <v>999</v>
      </c>
      <c r="I188" s="109" t="s">
        <v>283</v>
      </c>
      <c r="K188" s="107" t="s">
        <v>284</v>
      </c>
      <c r="L188" s="107">
        <v>877</v>
      </c>
      <c r="M188" s="107" t="s">
        <v>235</v>
      </c>
      <c r="N188" s="107">
        <v>50</v>
      </c>
      <c r="O188" s="108">
        <v>2.4</v>
      </c>
      <c r="P188" s="109">
        <v>1028.4936244320413</v>
      </c>
      <c r="Q188" s="109">
        <v>1331.9463755679587</v>
      </c>
      <c r="AK188" s="6"/>
      <c r="AL188" s="6"/>
      <c r="AM188" s="6"/>
      <c r="AN188" s="6"/>
      <c r="AO188" s="6"/>
      <c r="AP188" s="6"/>
      <c r="AQ188" s="6"/>
      <c r="AR188" s="6"/>
      <c r="AS188" s="6"/>
      <c r="AT188" s="6"/>
      <c r="AU188" s="6"/>
      <c r="AV188" s="6"/>
      <c r="AW188" s="6"/>
      <c r="AX188" s="6"/>
      <c r="AY188" s="6"/>
      <c r="AZ188" s="262"/>
      <c r="BA188" t="str">
        <f t="shared" si="51"/>
        <v>MD</v>
      </c>
      <c r="BB188">
        <f t="shared" si="52"/>
        <v>175</v>
      </c>
      <c r="BC188" s="73">
        <f t="shared" si="53"/>
        <v>2.4</v>
      </c>
      <c r="BD188">
        <f t="shared" si="54"/>
        <v>50</v>
      </c>
      <c r="BE188" s="66">
        <f t="shared" si="55"/>
        <v>999</v>
      </c>
      <c r="BJ188" s="66" t="str">
        <f t="shared" si="56"/>
        <v/>
      </c>
      <c r="BK188" s="66">
        <f t="shared" si="57"/>
        <v>1006.2956434147569</v>
      </c>
      <c r="BO188" s="66"/>
      <c r="CI188" s="116"/>
      <c r="CJ188" s="116"/>
      <c r="CQ188" s="63"/>
      <c r="CR188">
        <f t="shared" si="58"/>
        <v>160</v>
      </c>
      <c r="CS188">
        <f t="shared" si="60"/>
        <v>50</v>
      </c>
      <c r="CT188" s="73">
        <f t="shared" si="61"/>
        <v>2.4</v>
      </c>
      <c r="CU188" s="66">
        <f t="shared" si="59"/>
        <v>906.57265172500627</v>
      </c>
      <c r="DG188" s="62"/>
      <c r="DO188" s="63"/>
      <c r="DV188" s="62"/>
    </row>
    <row r="189" spans="2:126" ht="15" customHeight="1" x14ac:dyDescent="0.25">
      <c r="B189" s="107" t="s">
        <v>281</v>
      </c>
      <c r="C189" s="107">
        <v>179</v>
      </c>
      <c r="D189" s="107" t="s">
        <v>282</v>
      </c>
      <c r="E189" s="107">
        <v>50</v>
      </c>
      <c r="F189" s="108">
        <v>2.4</v>
      </c>
      <c r="G189" s="107"/>
      <c r="H189" s="109">
        <v>900</v>
      </c>
      <c r="I189" s="109" t="s">
        <v>283</v>
      </c>
      <c r="K189" s="107" t="s">
        <v>284</v>
      </c>
      <c r="L189" s="107">
        <v>878</v>
      </c>
      <c r="M189" s="107" t="s">
        <v>235</v>
      </c>
      <c r="N189" s="107">
        <v>50</v>
      </c>
      <c r="O189" s="108">
        <v>2.4</v>
      </c>
      <c r="P189" s="109">
        <v>1149.6894614945263</v>
      </c>
      <c r="Q189" s="109">
        <v>1488.9005385054736</v>
      </c>
      <c r="AK189" s="6"/>
      <c r="AL189" s="6"/>
      <c r="AM189" s="6"/>
      <c r="AN189" s="6"/>
      <c r="AO189" s="6"/>
      <c r="AP189" s="6"/>
      <c r="AQ189" s="6"/>
      <c r="AR189" s="6"/>
      <c r="AS189" s="6"/>
      <c r="AT189" s="6"/>
      <c r="AU189" s="6"/>
      <c r="AV189" s="6"/>
      <c r="AW189" s="6"/>
      <c r="AX189" s="6"/>
      <c r="AY189" s="6"/>
      <c r="AZ189" s="262"/>
      <c r="BA189" t="str">
        <f t="shared" si="51"/>
        <v>MD</v>
      </c>
      <c r="BB189">
        <f t="shared" si="52"/>
        <v>176</v>
      </c>
      <c r="BC189" s="73">
        <f t="shared" si="53"/>
        <v>2.4</v>
      </c>
      <c r="BD189">
        <f t="shared" si="54"/>
        <v>50</v>
      </c>
      <c r="BE189" s="66">
        <f t="shared" si="55"/>
        <v>999.99</v>
      </c>
      <c r="BJ189" s="66" t="str">
        <f t="shared" si="56"/>
        <v/>
      </c>
      <c r="BK189" s="66">
        <f t="shared" si="57"/>
        <v>1007.2928733316545</v>
      </c>
      <c r="BO189" s="66"/>
      <c r="CI189" s="116"/>
      <c r="CJ189" s="116"/>
      <c r="CQ189" s="63"/>
      <c r="CR189">
        <f t="shared" si="58"/>
        <v>161</v>
      </c>
      <c r="CS189">
        <f t="shared" si="60"/>
        <v>50</v>
      </c>
      <c r="CT189" s="73">
        <f t="shared" si="61"/>
        <v>2.4</v>
      </c>
      <c r="CU189" s="66">
        <f t="shared" si="59"/>
        <v>1007.2928733316545</v>
      </c>
      <c r="DG189" s="62"/>
      <c r="DO189" s="63"/>
      <c r="DV189" s="62"/>
    </row>
    <row r="190" spans="2:126" ht="15" customHeight="1" x14ac:dyDescent="0.25">
      <c r="B190" s="107" t="s">
        <v>281</v>
      </c>
      <c r="C190" s="107">
        <v>180</v>
      </c>
      <c r="D190" s="107" t="s">
        <v>282</v>
      </c>
      <c r="E190" s="107">
        <v>50</v>
      </c>
      <c r="F190" s="108">
        <v>2.4</v>
      </c>
      <c r="G190" s="107"/>
      <c r="H190" s="109">
        <v>949.98</v>
      </c>
      <c r="I190" s="109" t="s">
        <v>283</v>
      </c>
      <c r="K190" s="107" t="s">
        <v>284</v>
      </c>
      <c r="L190" s="107">
        <v>880</v>
      </c>
      <c r="M190" s="107" t="s">
        <v>235</v>
      </c>
      <c r="N190" s="107">
        <v>50</v>
      </c>
      <c r="O190" s="108">
        <v>2.4</v>
      </c>
      <c r="P190" s="109">
        <v>913.00573439640709</v>
      </c>
      <c r="Q190" s="109">
        <v>1182.3842656035931</v>
      </c>
      <c r="AK190" s="6"/>
      <c r="AL190" s="6"/>
      <c r="AM190" s="6"/>
      <c r="AN190" s="6"/>
      <c r="AO190" s="6"/>
      <c r="AP190" s="6"/>
      <c r="AQ190" s="6"/>
      <c r="AR190" s="6"/>
      <c r="AS190" s="6"/>
      <c r="AT190" s="6"/>
      <c r="AU190" s="6"/>
      <c r="AV190" s="6"/>
      <c r="AW190" s="6"/>
      <c r="AX190" s="6"/>
      <c r="AY190" s="6"/>
      <c r="AZ190" s="262"/>
      <c r="BA190" t="str">
        <f t="shared" si="51"/>
        <v>MD</v>
      </c>
      <c r="BB190">
        <f t="shared" si="52"/>
        <v>177</v>
      </c>
      <c r="BC190" s="73">
        <f t="shared" si="53"/>
        <v>2.4</v>
      </c>
      <c r="BD190">
        <f t="shared" si="54"/>
        <v>50</v>
      </c>
      <c r="BE190" s="66">
        <f t="shared" si="55"/>
        <v>999</v>
      </c>
      <c r="BJ190" s="66" t="str">
        <f t="shared" si="56"/>
        <v/>
      </c>
      <c r="BK190" s="66">
        <f t="shared" si="57"/>
        <v>1006.2956434147569</v>
      </c>
      <c r="BO190" s="66"/>
      <c r="CI190" s="116"/>
      <c r="CJ190" s="116"/>
      <c r="CQ190" s="63"/>
      <c r="CR190">
        <f t="shared" si="58"/>
        <v>162</v>
      </c>
      <c r="CS190">
        <f t="shared" si="60"/>
        <v>50</v>
      </c>
      <c r="CT190" s="73">
        <f t="shared" si="61"/>
        <v>2.4</v>
      </c>
      <c r="CU190" s="66">
        <f t="shared" si="59"/>
        <v>878.36816922689502</v>
      </c>
      <c r="DG190" s="62"/>
      <c r="DO190" s="63"/>
      <c r="DV190" s="62"/>
    </row>
    <row r="191" spans="2:126" ht="15" customHeight="1" x14ac:dyDescent="0.25">
      <c r="B191" s="107" t="s">
        <v>281</v>
      </c>
      <c r="C191" s="107">
        <v>181</v>
      </c>
      <c r="D191" s="107" t="s">
        <v>282</v>
      </c>
      <c r="E191" s="107">
        <v>50</v>
      </c>
      <c r="F191" s="108">
        <v>2.4</v>
      </c>
      <c r="G191" s="107"/>
      <c r="H191" s="109">
        <v>900.04</v>
      </c>
      <c r="I191" s="109" t="s">
        <v>283</v>
      </c>
      <c r="K191" s="107" t="s">
        <v>284</v>
      </c>
      <c r="L191" s="107">
        <v>881</v>
      </c>
      <c r="M191" s="107" t="s">
        <v>235</v>
      </c>
      <c r="N191" s="107">
        <v>50</v>
      </c>
      <c r="O191" s="108">
        <v>2.4</v>
      </c>
      <c r="P191" s="109">
        <v>1079.0999999999999</v>
      </c>
      <c r="Q191" s="109">
        <v>1479.1</v>
      </c>
      <c r="AK191" s="6"/>
      <c r="AL191" s="6"/>
      <c r="AM191" s="6"/>
      <c r="AN191" s="6"/>
      <c r="AO191" s="6"/>
      <c r="AP191" s="6"/>
      <c r="AQ191" s="6"/>
      <c r="AR191" s="6"/>
      <c r="AS191" s="6"/>
      <c r="AT191" s="6"/>
      <c r="AU191" s="6"/>
      <c r="AV191" s="6"/>
      <c r="AW191" s="6"/>
      <c r="AX191" s="6"/>
      <c r="AY191" s="6"/>
      <c r="AZ191" s="262"/>
      <c r="BA191" t="str">
        <f t="shared" si="51"/>
        <v>MD</v>
      </c>
      <c r="BB191">
        <f t="shared" si="52"/>
        <v>178</v>
      </c>
      <c r="BC191" s="73">
        <f t="shared" si="53"/>
        <v>2.4</v>
      </c>
      <c r="BD191">
        <f t="shared" si="54"/>
        <v>50</v>
      </c>
      <c r="BE191" s="66">
        <f t="shared" si="55"/>
        <v>999</v>
      </c>
      <c r="BJ191" s="66" t="str">
        <f t="shared" si="56"/>
        <v/>
      </c>
      <c r="BK191" s="66">
        <f t="shared" si="57"/>
        <v>1006.2956434147569</v>
      </c>
      <c r="BO191" s="66"/>
      <c r="CI191" s="116"/>
      <c r="CJ191" s="116"/>
      <c r="CQ191" s="63"/>
      <c r="CR191">
        <f t="shared" si="58"/>
        <v>163</v>
      </c>
      <c r="CS191">
        <f t="shared" si="60"/>
        <v>50</v>
      </c>
      <c r="CT191" s="73">
        <f t="shared" si="61"/>
        <v>2.4</v>
      </c>
      <c r="CU191" s="66">
        <f t="shared" si="59"/>
        <v>871.31704860236709</v>
      </c>
      <c r="DG191" s="62"/>
      <c r="DO191" s="63"/>
      <c r="DV191" s="62"/>
    </row>
    <row r="192" spans="2:126" ht="15" customHeight="1" x14ac:dyDescent="0.25">
      <c r="B192" s="107" t="s">
        <v>281</v>
      </c>
      <c r="C192" s="107">
        <v>182</v>
      </c>
      <c r="D192" s="107" t="s">
        <v>282</v>
      </c>
      <c r="E192" s="107">
        <v>50</v>
      </c>
      <c r="F192" s="108">
        <v>2.4</v>
      </c>
      <c r="G192" s="107"/>
      <c r="H192" s="109">
        <v>999.88</v>
      </c>
      <c r="I192" s="109" t="s">
        <v>283</v>
      </c>
      <c r="K192" s="107" t="s">
        <v>284</v>
      </c>
      <c r="L192" s="107">
        <v>882</v>
      </c>
      <c r="M192" s="107" t="s">
        <v>235</v>
      </c>
      <c r="N192" s="107">
        <v>50</v>
      </c>
      <c r="O192" s="108">
        <v>2.4</v>
      </c>
      <c r="P192" s="109">
        <v>1199.99</v>
      </c>
      <c r="Q192" s="109">
        <v>1274.99</v>
      </c>
      <c r="AK192" s="6"/>
      <c r="AL192" s="6"/>
      <c r="AM192" s="6"/>
      <c r="AN192" s="6"/>
      <c r="AO192" s="6"/>
      <c r="AP192" s="6"/>
      <c r="AQ192" s="6"/>
      <c r="AR192" s="6"/>
      <c r="AS192" s="6"/>
      <c r="AT192" s="6"/>
      <c r="AU192" s="6"/>
      <c r="AV192" s="6"/>
      <c r="AW192" s="6"/>
      <c r="AX192" s="6"/>
      <c r="AY192" s="6"/>
      <c r="AZ192" s="262"/>
      <c r="BA192" t="str">
        <f t="shared" si="51"/>
        <v>MD</v>
      </c>
      <c r="BB192">
        <f t="shared" si="52"/>
        <v>179</v>
      </c>
      <c r="BC192" s="73">
        <f t="shared" si="53"/>
        <v>2.4</v>
      </c>
      <c r="BD192">
        <f t="shared" si="54"/>
        <v>50</v>
      </c>
      <c r="BE192" s="66">
        <f t="shared" si="55"/>
        <v>900</v>
      </c>
      <c r="BJ192" s="66" t="str">
        <f t="shared" si="56"/>
        <v/>
      </c>
      <c r="BK192" s="66">
        <f t="shared" si="57"/>
        <v>906.57265172500627</v>
      </c>
      <c r="BO192" s="66"/>
      <c r="CI192" s="116"/>
      <c r="CJ192" s="116"/>
      <c r="CQ192" s="63"/>
      <c r="CR192">
        <f t="shared" si="58"/>
        <v>164</v>
      </c>
      <c r="CS192">
        <f t="shared" si="60"/>
        <v>50</v>
      </c>
      <c r="CT192" s="73">
        <f t="shared" si="61"/>
        <v>2.4</v>
      </c>
      <c r="CU192" s="66">
        <f t="shared" si="59"/>
        <v>955.98086124401902</v>
      </c>
      <c r="DG192" s="62"/>
      <c r="DO192" s="63"/>
      <c r="DV192" s="62"/>
    </row>
    <row r="193" spans="2:126" ht="15" customHeight="1" x14ac:dyDescent="0.25">
      <c r="B193" s="107" t="s">
        <v>281</v>
      </c>
      <c r="C193" s="107">
        <v>183</v>
      </c>
      <c r="D193" s="107" t="s">
        <v>282</v>
      </c>
      <c r="E193" s="107">
        <v>50</v>
      </c>
      <c r="F193" s="108">
        <v>2.4</v>
      </c>
      <c r="G193" s="107"/>
      <c r="H193" s="109">
        <v>899.1</v>
      </c>
      <c r="I193" s="109" t="s">
        <v>283</v>
      </c>
      <c r="K193" s="107" t="s">
        <v>284</v>
      </c>
      <c r="L193" s="107">
        <v>883</v>
      </c>
      <c r="M193" s="107" t="s">
        <v>235</v>
      </c>
      <c r="N193" s="107">
        <v>50</v>
      </c>
      <c r="O193" s="108">
        <v>2.4</v>
      </c>
      <c r="P193" s="109">
        <v>1199.99</v>
      </c>
      <c r="Q193" s="109">
        <v>1554.0420409513249</v>
      </c>
      <c r="AK193" s="6"/>
      <c r="AL193" s="6"/>
      <c r="AM193" s="6"/>
      <c r="AN193" s="6"/>
      <c r="AO193" s="6"/>
      <c r="AP193" s="6"/>
      <c r="AQ193" s="6"/>
      <c r="AR193" s="6"/>
      <c r="AS193" s="6"/>
      <c r="AT193" s="6"/>
      <c r="AU193" s="6"/>
      <c r="AV193" s="6"/>
      <c r="AW193" s="6"/>
      <c r="AX193" s="6"/>
      <c r="AY193" s="6"/>
      <c r="AZ193" s="262"/>
      <c r="BA193" t="str">
        <f t="shared" si="51"/>
        <v>MD</v>
      </c>
      <c r="BB193">
        <f t="shared" si="52"/>
        <v>180</v>
      </c>
      <c r="BC193" s="73">
        <f t="shared" si="53"/>
        <v>2.4</v>
      </c>
      <c r="BD193">
        <f t="shared" si="54"/>
        <v>50</v>
      </c>
      <c r="BE193" s="66">
        <f t="shared" si="55"/>
        <v>949.98</v>
      </c>
      <c r="BJ193" s="66" t="str">
        <f t="shared" si="56"/>
        <v/>
      </c>
      <c r="BK193" s="66">
        <f t="shared" si="57"/>
        <v>956.91765298413497</v>
      </c>
      <c r="BO193" s="66"/>
      <c r="CI193" s="116"/>
      <c r="CJ193" s="116"/>
      <c r="CQ193" s="63"/>
      <c r="CR193">
        <f t="shared" si="58"/>
        <v>165</v>
      </c>
      <c r="CS193">
        <f t="shared" si="60"/>
        <v>50</v>
      </c>
      <c r="CT193" s="73">
        <f t="shared" si="61"/>
        <v>2.4</v>
      </c>
      <c r="CU193" s="66">
        <f t="shared" si="59"/>
        <v>1007.2928733316545</v>
      </c>
      <c r="DG193" s="62"/>
      <c r="DO193" s="63"/>
      <c r="DV193" s="62"/>
    </row>
    <row r="194" spans="2:126" ht="15" customHeight="1" x14ac:dyDescent="0.25">
      <c r="B194" s="107" t="s">
        <v>281</v>
      </c>
      <c r="C194" s="107">
        <v>184</v>
      </c>
      <c r="D194" s="107" t="s">
        <v>282</v>
      </c>
      <c r="E194" s="107">
        <v>50</v>
      </c>
      <c r="F194" s="108">
        <v>2.4</v>
      </c>
      <c r="G194" s="107"/>
      <c r="H194" s="109">
        <v>899.1</v>
      </c>
      <c r="I194" s="109" t="s">
        <v>283</v>
      </c>
      <c r="K194" s="107" t="s">
        <v>284</v>
      </c>
      <c r="L194" s="107">
        <v>884</v>
      </c>
      <c r="M194" s="107" t="s">
        <v>235</v>
      </c>
      <c r="N194" s="107">
        <v>50</v>
      </c>
      <c r="O194" s="108">
        <v>2.4</v>
      </c>
      <c r="P194" s="109">
        <v>1067.3425219063938</v>
      </c>
      <c r="Q194" s="109">
        <v>1382.2574780936061</v>
      </c>
      <c r="AK194" s="6"/>
      <c r="AL194" s="6"/>
      <c r="AM194" s="6"/>
      <c r="AN194" s="6"/>
      <c r="AO194" s="6"/>
      <c r="AP194" s="6"/>
      <c r="AQ194" s="6"/>
      <c r="AR194" s="6"/>
      <c r="AS194" s="6"/>
      <c r="AT194" s="6"/>
      <c r="AU194" s="6"/>
      <c r="AV194" s="6"/>
      <c r="AW194" s="6"/>
      <c r="AX194" s="6"/>
      <c r="AY194" s="6"/>
      <c r="AZ194" s="262"/>
      <c r="BA194" t="str">
        <f t="shared" si="51"/>
        <v>MD</v>
      </c>
      <c r="BB194">
        <f t="shared" si="52"/>
        <v>181</v>
      </c>
      <c r="BC194" s="73">
        <f t="shared" si="53"/>
        <v>2.4</v>
      </c>
      <c r="BD194">
        <f t="shared" si="54"/>
        <v>50</v>
      </c>
      <c r="BE194" s="66">
        <f t="shared" si="55"/>
        <v>900.04</v>
      </c>
      <c r="BJ194" s="66" t="str">
        <f t="shared" si="56"/>
        <v/>
      </c>
      <c r="BK194" s="66">
        <f t="shared" si="57"/>
        <v>906.61294384286066</v>
      </c>
      <c r="BO194" s="66"/>
      <c r="CI194" s="116"/>
      <c r="CJ194" s="116"/>
      <c r="CQ194" s="63"/>
      <c r="CR194">
        <f t="shared" si="58"/>
        <v>166</v>
      </c>
      <c r="CS194">
        <f t="shared" si="60"/>
        <v>50</v>
      </c>
      <c r="CT194" s="73">
        <f t="shared" si="61"/>
        <v>2.4</v>
      </c>
      <c r="CU194" s="66">
        <f t="shared" si="59"/>
        <v>905.66607907328125</v>
      </c>
      <c r="DG194" s="62"/>
      <c r="DO194" s="63"/>
      <c r="DV194" s="62"/>
    </row>
    <row r="195" spans="2:126" ht="15" customHeight="1" x14ac:dyDescent="0.25">
      <c r="B195" s="107" t="s">
        <v>281</v>
      </c>
      <c r="C195" s="107">
        <v>185</v>
      </c>
      <c r="D195" s="107" t="s">
        <v>282</v>
      </c>
      <c r="E195" s="107">
        <v>50</v>
      </c>
      <c r="F195" s="108">
        <v>2.4</v>
      </c>
      <c r="G195" s="107"/>
      <c r="H195" s="109">
        <v>999</v>
      </c>
      <c r="I195" s="109" t="s">
        <v>283</v>
      </c>
      <c r="K195" s="107" t="s">
        <v>284</v>
      </c>
      <c r="L195" s="107">
        <v>885</v>
      </c>
      <c r="M195" s="107" t="s">
        <v>235</v>
      </c>
      <c r="N195" s="107">
        <v>50</v>
      </c>
      <c r="O195" s="108">
        <v>2.4</v>
      </c>
      <c r="P195" s="109">
        <v>1219.1477695518001</v>
      </c>
      <c r="Q195" s="109">
        <v>1578.8522304481996</v>
      </c>
      <c r="AK195" s="6"/>
      <c r="AL195" s="6"/>
      <c r="AM195" s="6"/>
      <c r="AN195" s="6"/>
      <c r="AO195" s="6"/>
      <c r="AP195" s="6"/>
      <c r="AQ195" s="6"/>
      <c r="AR195" s="6"/>
      <c r="AS195" s="6"/>
      <c r="AT195" s="6"/>
      <c r="AU195" s="6"/>
      <c r="AV195" s="6"/>
      <c r="AW195" s="6"/>
      <c r="AX195" s="6"/>
      <c r="AY195" s="6"/>
      <c r="AZ195" s="262"/>
      <c r="BA195" t="str">
        <f t="shared" si="51"/>
        <v>MD</v>
      </c>
      <c r="BB195">
        <f t="shared" si="52"/>
        <v>182</v>
      </c>
      <c r="BC195" s="73">
        <f t="shared" si="53"/>
        <v>2.4</v>
      </c>
      <c r="BD195">
        <f t="shared" si="54"/>
        <v>50</v>
      </c>
      <c r="BE195" s="66">
        <f t="shared" si="55"/>
        <v>999.88</v>
      </c>
      <c r="BJ195" s="66" t="str">
        <f t="shared" si="56"/>
        <v/>
      </c>
      <c r="BK195" s="66">
        <f t="shared" si="57"/>
        <v>1007.1820700075548</v>
      </c>
      <c r="BO195" s="66"/>
      <c r="CI195" s="116"/>
      <c r="CJ195" s="116"/>
      <c r="CQ195" s="63"/>
      <c r="CR195">
        <f t="shared" si="58"/>
        <v>167</v>
      </c>
      <c r="CS195">
        <f t="shared" si="60"/>
        <v>50</v>
      </c>
      <c r="CT195" s="73">
        <f t="shared" si="61"/>
        <v>2.4</v>
      </c>
      <c r="CU195" s="66">
        <f t="shared" si="59"/>
        <v>956.93779904306223</v>
      </c>
      <c r="DG195" s="62"/>
      <c r="DO195" s="63"/>
      <c r="DV195" s="62"/>
    </row>
    <row r="196" spans="2:126" ht="15" customHeight="1" x14ac:dyDescent="0.25">
      <c r="B196" s="107" t="s">
        <v>281</v>
      </c>
      <c r="C196" s="107">
        <v>186</v>
      </c>
      <c r="D196" s="107" t="s">
        <v>282</v>
      </c>
      <c r="E196" s="107">
        <v>50</v>
      </c>
      <c r="F196" s="108">
        <v>2.4</v>
      </c>
      <c r="G196" s="107"/>
      <c r="H196" s="109">
        <v>949.05</v>
      </c>
      <c r="I196" s="109" t="s">
        <v>283</v>
      </c>
      <c r="K196" s="107" t="s">
        <v>284</v>
      </c>
      <c r="L196" s="107">
        <v>887</v>
      </c>
      <c r="M196" s="107" t="s">
        <v>235</v>
      </c>
      <c r="N196" s="107">
        <v>50</v>
      </c>
      <c r="O196" s="108">
        <v>2.4</v>
      </c>
      <c r="P196" s="109">
        <v>914.14296659030629</v>
      </c>
      <c r="Q196" s="109">
        <v>1183.8570334096937</v>
      </c>
      <c r="AK196" s="6"/>
      <c r="AL196" s="6"/>
      <c r="AM196" s="6"/>
      <c r="AN196" s="6"/>
      <c r="AO196" s="6"/>
      <c r="AP196" s="6"/>
      <c r="AQ196" s="6"/>
      <c r="AR196" s="6"/>
      <c r="AS196" s="6"/>
      <c r="AT196" s="6"/>
      <c r="AU196" s="6"/>
      <c r="AV196" s="6"/>
      <c r="AW196" s="6"/>
      <c r="AX196" s="6"/>
      <c r="AY196" s="6"/>
      <c r="AZ196" s="262"/>
      <c r="BA196" t="str">
        <f t="shared" si="51"/>
        <v>MD</v>
      </c>
      <c r="BB196">
        <f t="shared" si="52"/>
        <v>183</v>
      </c>
      <c r="BC196" s="73">
        <f t="shared" si="53"/>
        <v>2.4</v>
      </c>
      <c r="BD196">
        <f t="shared" si="54"/>
        <v>50</v>
      </c>
      <c r="BE196" s="66">
        <f t="shared" si="55"/>
        <v>899.1</v>
      </c>
      <c r="BJ196" s="66" t="str">
        <f t="shared" si="56"/>
        <v/>
      </c>
      <c r="BK196" s="66">
        <f t="shared" si="57"/>
        <v>905.66607907328125</v>
      </c>
      <c r="BO196" s="66"/>
      <c r="CI196" s="116"/>
      <c r="CJ196" s="116"/>
      <c r="CQ196" s="63"/>
      <c r="CR196">
        <f t="shared" si="58"/>
        <v>168</v>
      </c>
      <c r="CS196">
        <f t="shared" si="60"/>
        <v>50</v>
      </c>
      <c r="CT196" s="73">
        <f t="shared" si="61"/>
        <v>2.4</v>
      </c>
      <c r="CU196" s="66">
        <f t="shared" si="59"/>
        <v>1007.2928733316545</v>
      </c>
      <c r="DG196" s="62"/>
      <c r="DO196" s="63"/>
      <c r="DV196" s="62"/>
    </row>
    <row r="197" spans="2:126" ht="15" customHeight="1" x14ac:dyDescent="0.25">
      <c r="B197" s="107" t="s">
        <v>281</v>
      </c>
      <c r="C197" s="107">
        <v>187</v>
      </c>
      <c r="D197" s="107" t="s">
        <v>282</v>
      </c>
      <c r="E197" s="107">
        <v>50</v>
      </c>
      <c r="F197" s="108">
        <v>2.4</v>
      </c>
      <c r="G197" s="107"/>
      <c r="H197" s="109">
        <v>1199</v>
      </c>
      <c r="I197" s="109" t="s">
        <v>283</v>
      </c>
      <c r="K197" s="107" t="s">
        <v>284</v>
      </c>
      <c r="L197" s="107">
        <v>888</v>
      </c>
      <c r="M197" s="107" t="s">
        <v>235</v>
      </c>
      <c r="N197" s="107">
        <v>50</v>
      </c>
      <c r="O197" s="108">
        <v>2.4</v>
      </c>
      <c r="P197" s="109">
        <v>1199.99</v>
      </c>
      <c r="Q197" s="109">
        <v>1351.24</v>
      </c>
      <c r="AK197" s="6"/>
      <c r="AL197" s="6"/>
      <c r="AM197" s="6"/>
      <c r="AN197" s="6"/>
      <c r="AO197" s="6"/>
      <c r="AP197" s="6"/>
      <c r="AQ197" s="6"/>
      <c r="AR197" s="6"/>
      <c r="AS197" s="6"/>
      <c r="AT197" s="6"/>
      <c r="AU197" s="6"/>
      <c r="AV197" s="6"/>
      <c r="AW197" s="6"/>
      <c r="AX197" s="6"/>
      <c r="AY197" s="6"/>
      <c r="AZ197" s="262"/>
      <c r="BA197" t="str">
        <f t="shared" si="51"/>
        <v>MD</v>
      </c>
      <c r="BB197">
        <f t="shared" si="52"/>
        <v>184</v>
      </c>
      <c r="BC197" s="73">
        <f t="shared" si="53"/>
        <v>2.4</v>
      </c>
      <c r="BD197">
        <f t="shared" si="54"/>
        <v>50</v>
      </c>
      <c r="BE197" s="66">
        <f t="shared" si="55"/>
        <v>899.1</v>
      </c>
      <c r="BJ197" s="66" t="str">
        <f t="shared" si="56"/>
        <v/>
      </c>
      <c r="BK197" s="66">
        <f t="shared" si="57"/>
        <v>905.66607907328125</v>
      </c>
      <c r="BO197" s="66"/>
      <c r="CI197" s="116"/>
      <c r="CJ197" s="116"/>
      <c r="CQ197" s="63"/>
      <c r="CR197">
        <f t="shared" si="58"/>
        <v>169</v>
      </c>
      <c r="CS197">
        <f t="shared" si="60"/>
        <v>50</v>
      </c>
      <c r="CT197" s="73">
        <f t="shared" si="61"/>
        <v>2.4</v>
      </c>
      <c r="CU197" s="66">
        <f t="shared" si="59"/>
        <v>1066.6733820196425</v>
      </c>
      <c r="DG197" s="62"/>
      <c r="DO197" s="63"/>
      <c r="DV197" s="62"/>
    </row>
    <row r="198" spans="2:126" ht="15" customHeight="1" x14ac:dyDescent="0.25">
      <c r="B198" s="107" t="s">
        <v>281</v>
      </c>
      <c r="C198" s="107">
        <v>188</v>
      </c>
      <c r="D198" s="107" t="s">
        <v>282</v>
      </c>
      <c r="E198" s="107">
        <v>50</v>
      </c>
      <c r="F198" s="108">
        <v>2.4</v>
      </c>
      <c r="G198" s="107"/>
      <c r="H198" s="109">
        <v>1259.0999999999999</v>
      </c>
      <c r="I198" s="109" t="s">
        <v>283</v>
      </c>
      <c r="K198" s="107" t="s">
        <v>284</v>
      </c>
      <c r="L198" s="107">
        <v>889</v>
      </c>
      <c r="M198" s="107" t="s">
        <v>235</v>
      </c>
      <c r="N198" s="107">
        <v>50</v>
      </c>
      <c r="O198" s="108">
        <v>2.4</v>
      </c>
      <c r="P198" s="109">
        <v>1099</v>
      </c>
      <c r="Q198" s="109">
        <v>1819.8</v>
      </c>
      <c r="AK198" s="6"/>
      <c r="AL198" s="6"/>
      <c r="AM198" s="6"/>
      <c r="AN198" s="6"/>
      <c r="AO198" s="6"/>
      <c r="AP198" s="6"/>
      <c r="AQ198" s="6"/>
      <c r="AR198" s="6"/>
      <c r="AS198" s="6"/>
      <c r="AT198" s="6"/>
      <c r="AU198" s="6"/>
      <c r="AV198" s="6"/>
      <c r="AW198" s="6"/>
      <c r="AX198" s="6"/>
      <c r="AY198" s="6"/>
      <c r="AZ198" s="262"/>
      <c r="BA198" t="str">
        <f t="shared" si="51"/>
        <v>MD</v>
      </c>
      <c r="BB198">
        <f t="shared" si="52"/>
        <v>185</v>
      </c>
      <c r="BC198" s="73">
        <f t="shared" si="53"/>
        <v>2.4</v>
      </c>
      <c r="BD198">
        <f t="shared" si="54"/>
        <v>50</v>
      </c>
      <c r="BE198" s="66">
        <f t="shared" si="55"/>
        <v>999</v>
      </c>
      <c r="BJ198" s="66" t="str">
        <f t="shared" si="56"/>
        <v/>
      </c>
      <c r="BK198" s="66">
        <f t="shared" si="57"/>
        <v>1006.2956434147569</v>
      </c>
      <c r="BO198" s="66"/>
      <c r="CI198" s="116"/>
      <c r="CJ198" s="116"/>
      <c r="CQ198" s="63"/>
      <c r="CR198">
        <f t="shared" si="58"/>
        <v>170</v>
      </c>
      <c r="CS198">
        <f t="shared" si="60"/>
        <v>50</v>
      </c>
      <c r="CT198" s="73">
        <f t="shared" si="61"/>
        <v>2.4</v>
      </c>
      <c r="CU198" s="66">
        <f t="shared" si="59"/>
        <v>1006.2956434147569</v>
      </c>
      <c r="DG198" s="62"/>
      <c r="DO198" s="63"/>
      <c r="DV198" s="62"/>
    </row>
    <row r="199" spans="2:126" ht="15" customHeight="1" x14ac:dyDescent="0.25">
      <c r="B199" s="107" t="s">
        <v>281</v>
      </c>
      <c r="C199" s="107">
        <v>189</v>
      </c>
      <c r="D199" s="107" t="s">
        <v>282</v>
      </c>
      <c r="E199" s="107">
        <v>50</v>
      </c>
      <c r="F199" s="108">
        <v>2.4</v>
      </c>
      <c r="G199" s="107"/>
      <c r="H199" s="109">
        <v>999.25</v>
      </c>
      <c r="I199" s="109" t="s">
        <v>283</v>
      </c>
      <c r="K199" s="107" t="s">
        <v>284</v>
      </c>
      <c r="L199" s="107">
        <v>890</v>
      </c>
      <c r="M199" s="107" t="s">
        <v>235</v>
      </c>
      <c r="N199" s="107">
        <v>50</v>
      </c>
      <c r="O199" s="108">
        <v>2.4</v>
      </c>
      <c r="P199" s="109">
        <v>902.13449177656514</v>
      </c>
      <c r="Q199" s="109">
        <v>1168.3055082234348</v>
      </c>
      <c r="AK199" s="6"/>
      <c r="AL199" s="6"/>
      <c r="AM199" s="6"/>
      <c r="AN199" s="6"/>
      <c r="AO199" s="6"/>
      <c r="AP199" s="6"/>
      <c r="AQ199" s="6"/>
      <c r="AR199" s="6"/>
      <c r="AS199" s="6"/>
      <c r="AT199" s="6"/>
      <c r="AU199" s="6"/>
      <c r="AV199" s="6"/>
      <c r="AW199" s="6"/>
      <c r="AX199" s="6"/>
      <c r="AY199" s="6"/>
      <c r="AZ199" s="262"/>
      <c r="BA199" t="str">
        <f t="shared" si="51"/>
        <v>MD</v>
      </c>
      <c r="BB199">
        <f t="shared" si="52"/>
        <v>186</v>
      </c>
      <c r="BC199" s="73">
        <f t="shared" si="53"/>
        <v>2.4</v>
      </c>
      <c r="BD199">
        <f t="shared" si="54"/>
        <v>50</v>
      </c>
      <c r="BE199" s="66">
        <f t="shared" si="55"/>
        <v>949.05</v>
      </c>
      <c r="BJ199" s="66" t="str">
        <f t="shared" si="56"/>
        <v/>
      </c>
      <c r="BK199" s="66">
        <f t="shared" si="57"/>
        <v>955.98086124401902</v>
      </c>
      <c r="BO199" s="66"/>
      <c r="CI199" s="116"/>
      <c r="CJ199" s="116"/>
      <c r="CQ199" s="63"/>
      <c r="CR199">
        <f t="shared" si="58"/>
        <v>171</v>
      </c>
      <c r="CS199">
        <f t="shared" si="60"/>
        <v>50</v>
      </c>
      <c r="CT199" s="73">
        <f t="shared" si="61"/>
        <v>2.4</v>
      </c>
      <c r="CU199" s="66">
        <f t="shared" si="59"/>
        <v>1005.2883404683959</v>
      </c>
      <c r="DG199" s="62"/>
      <c r="DO199" s="63"/>
      <c r="DV199" s="62"/>
    </row>
    <row r="200" spans="2:126" ht="15" customHeight="1" x14ac:dyDescent="0.25">
      <c r="B200" s="107" t="s">
        <v>281</v>
      </c>
      <c r="C200" s="107">
        <v>190</v>
      </c>
      <c r="D200" s="107" t="s">
        <v>282</v>
      </c>
      <c r="E200" s="107">
        <v>50</v>
      </c>
      <c r="F200" s="108">
        <v>2.4</v>
      </c>
      <c r="G200" s="107"/>
      <c r="H200" s="109">
        <v>899.1</v>
      </c>
      <c r="I200" s="109" t="s">
        <v>283</v>
      </c>
      <c r="K200" s="107" t="s">
        <v>284</v>
      </c>
      <c r="L200" s="107">
        <v>891</v>
      </c>
      <c r="M200" s="107" t="s">
        <v>235</v>
      </c>
      <c r="N200" s="107">
        <v>50</v>
      </c>
      <c r="O200" s="108">
        <v>2.4</v>
      </c>
      <c r="P200" s="109">
        <v>900.18246103761157</v>
      </c>
      <c r="Q200" s="109">
        <v>1165.7775389623882</v>
      </c>
      <c r="AK200" s="6"/>
      <c r="AL200" s="6"/>
      <c r="AM200" s="6"/>
      <c r="AN200" s="6"/>
      <c r="AO200" s="6"/>
      <c r="AP200" s="6"/>
      <c r="AQ200" s="6"/>
      <c r="AR200" s="6"/>
      <c r="AS200" s="6"/>
      <c r="AT200" s="6"/>
      <c r="AU200" s="6"/>
      <c r="AV200" s="6"/>
      <c r="AW200" s="6"/>
      <c r="AX200" s="6"/>
      <c r="AY200" s="6"/>
      <c r="AZ200" s="262"/>
      <c r="BA200" t="str">
        <f t="shared" si="51"/>
        <v>MD</v>
      </c>
      <c r="BB200">
        <f t="shared" si="52"/>
        <v>187</v>
      </c>
      <c r="BC200" s="73">
        <f t="shared" si="53"/>
        <v>2.4</v>
      </c>
      <c r="BD200">
        <f t="shared" si="54"/>
        <v>50</v>
      </c>
      <c r="BE200" s="66">
        <f t="shared" si="55"/>
        <v>1199</v>
      </c>
      <c r="BJ200" s="66" t="str">
        <f t="shared" si="56"/>
        <v/>
      </c>
      <c r="BK200" s="66">
        <f t="shared" si="57"/>
        <v>1207.7562326869806</v>
      </c>
      <c r="BO200" s="66"/>
      <c r="CI200" s="116"/>
      <c r="CJ200" s="116"/>
      <c r="CQ200" s="63"/>
      <c r="CR200">
        <f t="shared" si="58"/>
        <v>172</v>
      </c>
      <c r="CS200">
        <f t="shared" si="60"/>
        <v>50</v>
      </c>
      <c r="CT200" s="73">
        <f t="shared" si="61"/>
        <v>2.4</v>
      </c>
      <c r="CU200" s="66">
        <f t="shared" si="59"/>
        <v>1006.2956434147569</v>
      </c>
      <c r="DG200" s="62"/>
      <c r="DO200" s="63"/>
      <c r="DV200" s="62"/>
    </row>
    <row r="201" spans="2:126" ht="15" customHeight="1" x14ac:dyDescent="0.25">
      <c r="B201" s="107" t="s">
        <v>281</v>
      </c>
      <c r="C201" s="107">
        <v>191</v>
      </c>
      <c r="D201" s="107" t="s">
        <v>282</v>
      </c>
      <c r="E201" s="107">
        <v>50</v>
      </c>
      <c r="F201" s="108">
        <v>2.4</v>
      </c>
      <c r="G201" s="107"/>
      <c r="H201" s="109">
        <v>889.01</v>
      </c>
      <c r="I201" s="109" t="s">
        <v>283</v>
      </c>
      <c r="K201" s="107" t="s">
        <v>284</v>
      </c>
      <c r="L201" s="107">
        <v>892</v>
      </c>
      <c r="M201" s="107" t="s">
        <v>235</v>
      </c>
      <c r="N201" s="107">
        <v>50</v>
      </c>
      <c r="O201" s="108">
        <v>2.4</v>
      </c>
      <c r="P201" s="109">
        <v>1199</v>
      </c>
      <c r="Q201" s="109">
        <v>1552.759945583412</v>
      </c>
      <c r="AK201" s="6"/>
      <c r="AL201" s="6"/>
      <c r="AM201" s="6"/>
      <c r="AN201" s="6"/>
      <c r="AO201" s="6"/>
      <c r="AP201" s="6"/>
      <c r="AQ201" s="6"/>
      <c r="AR201" s="6"/>
      <c r="AS201" s="6"/>
      <c r="AT201" s="6"/>
      <c r="AU201" s="6"/>
      <c r="AV201" s="6"/>
      <c r="AW201" s="6"/>
      <c r="AX201" s="6"/>
      <c r="AY201" s="6"/>
      <c r="AZ201" s="262"/>
      <c r="BA201" t="str">
        <f t="shared" si="51"/>
        <v>MD</v>
      </c>
      <c r="BB201">
        <f t="shared" si="52"/>
        <v>188</v>
      </c>
      <c r="BC201" s="73">
        <f t="shared" si="53"/>
        <v>2.4</v>
      </c>
      <c r="BD201">
        <f t="shared" si="54"/>
        <v>50</v>
      </c>
      <c r="BE201" s="66">
        <f t="shared" si="55"/>
        <v>1259.0999999999999</v>
      </c>
      <c r="BJ201" s="66" t="str">
        <f t="shared" si="56"/>
        <v/>
      </c>
      <c r="BK201" s="66">
        <f t="shared" si="57"/>
        <v>1268.2951397632837</v>
      </c>
      <c r="BO201" s="66"/>
      <c r="CI201" s="116"/>
      <c r="CJ201" s="116"/>
      <c r="CQ201" s="63"/>
      <c r="CR201">
        <f t="shared" si="58"/>
        <v>173</v>
      </c>
      <c r="CS201">
        <f t="shared" si="60"/>
        <v>50</v>
      </c>
      <c r="CT201" s="73">
        <f t="shared" si="61"/>
        <v>2.4</v>
      </c>
      <c r="CU201" s="66">
        <f t="shared" si="59"/>
        <v>1007.1820700075548</v>
      </c>
      <c r="DG201" s="62"/>
      <c r="DO201" s="63"/>
      <c r="DV201" s="62"/>
    </row>
    <row r="202" spans="2:126" ht="15" customHeight="1" x14ac:dyDescent="0.25">
      <c r="B202" s="107" t="s">
        <v>281</v>
      </c>
      <c r="C202" s="107">
        <v>192</v>
      </c>
      <c r="D202" s="107" t="s">
        <v>282</v>
      </c>
      <c r="E202" s="107">
        <v>50</v>
      </c>
      <c r="F202" s="108">
        <v>2.4</v>
      </c>
      <c r="G202" s="107"/>
      <c r="H202" s="109">
        <v>999.99</v>
      </c>
      <c r="I202" s="109" t="s">
        <v>283</v>
      </c>
      <c r="K202" s="107" t="s">
        <v>284</v>
      </c>
      <c r="L202" s="107">
        <v>893</v>
      </c>
      <c r="M202" s="107" t="s">
        <v>235</v>
      </c>
      <c r="N202" s="107">
        <v>50</v>
      </c>
      <c r="O202" s="108">
        <v>2.4</v>
      </c>
      <c r="P202" s="109">
        <v>929.91607211488622</v>
      </c>
      <c r="Q202" s="109">
        <v>1204.2839278851134</v>
      </c>
      <c r="AK202" s="6"/>
      <c r="AL202" s="6"/>
      <c r="AM202" s="6"/>
      <c r="AN202" s="6"/>
      <c r="AO202" s="6"/>
      <c r="AP202" s="6"/>
      <c r="AQ202" s="6"/>
      <c r="AR202" s="6"/>
      <c r="AS202" s="6"/>
      <c r="AT202" s="6"/>
      <c r="AU202" s="6"/>
      <c r="AV202" s="6"/>
      <c r="AW202" s="6"/>
      <c r="AX202" s="6"/>
      <c r="AY202" s="6"/>
      <c r="AZ202" s="262"/>
      <c r="BA202" t="str">
        <f t="shared" si="51"/>
        <v>MD</v>
      </c>
      <c r="BB202">
        <f t="shared" si="52"/>
        <v>189</v>
      </c>
      <c r="BC202" s="73">
        <f t="shared" si="53"/>
        <v>2.4</v>
      </c>
      <c r="BD202">
        <f t="shared" si="54"/>
        <v>50</v>
      </c>
      <c r="BE202" s="66">
        <f t="shared" si="55"/>
        <v>999.25</v>
      </c>
      <c r="BJ202" s="66" t="str">
        <f t="shared" si="56"/>
        <v/>
      </c>
      <c r="BK202" s="66">
        <f t="shared" si="57"/>
        <v>1006.5474691513473</v>
      </c>
      <c r="BO202" s="66"/>
      <c r="CI202" s="116"/>
      <c r="CJ202" s="116"/>
      <c r="CQ202" s="63"/>
      <c r="CR202">
        <f t="shared" si="58"/>
        <v>174</v>
      </c>
      <c r="CS202">
        <f t="shared" si="60"/>
        <v>50</v>
      </c>
      <c r="CT202" s="73">
        <f t="shared" si="61"/>
        <v>2.4</v>
      </c>
      <c r="CU202" s="66">
        <f t="shared" si="59"/>
        <v>1244.0191387559807</v>
      </c>
      <c r="DG202" s="62"/>
      <c r="DO202" s="63"/>
      <c r="DV202" s="62"/>
    </row>
    <row r="203" spans="2:126" ht="15" customHeight="1" x14ac:dyDescent="0.25">
      <c r="B203" s="107" t="s">
        <v>281</v>
      </c>
      <c r="C203" s="107">
        <v>193</v>
      </c>
      <c r="D203" s="107" t="s">
        <v>282</v>
      </c>
      <c r="E203" s="107">
        <v>50</v>
      </c>
      <c r="F203" s="108">
        <v>2.4</v>
      </c>
      <c r="G203" s="107"/>
      <c r="H203" s="109">
        <v>854.1</v>
      </c>
      <c r="I203" s="109" t="s">
        <v>283</v>
      </c>
      <c r="K203" s="107" t="s">
        <v>284</v>
      </c>
      <c r="L203" s="107">
        <v>894</v>
      </c>
      <c r="M203" s="107" t="s">
        <v>235</v>
      </c>
      <c r="N203" s="107">
        <v>50</v>
      </c>
      <c r="O203" s="108">
        <v>2.4</v>
      </c>
      <c r="P203" s="109">
        <v>1182.1114720493331</v>
      </c>
      <c r="Q203" s="109">
        <v>1530.8885279506667</v>
      </c>
      <c r="AK203" s="6"/>
      <c r="AL203" s="6"/>
      <c r="AM203" s="6"/>
      <c r="AN203" s="6"/>
      <c r="AO203" s="6"/>
      <c r="AP203" s="6"/>
      <c r="AQ203" s="6"/>
      <c r="AR203" s="6"/>
      <c r="AS203" s="6"/>
      <c r="AT203" s="6"/>
      <c r="AU203" s="6"/>
      <c r="AV203" s="6"/>
      <c r="AW203" s="6"/>
      <c r="AX203" s="6"/>
      <c r="AY203" s="6"/>
      <c r="AZ203" s="262"/>
      <c r="BA203" t="str">
        <f t="shared" si="51"/>
        <v>MD</v>
      </c>
      <c r="BB203">
        <f t="shared" si="52"/>
        <v>190</v>
      </c>
      <c r="BC203" s="73">
        <f t="shared" si="53"/>
        <v>2.4</v>
      </c>
      <c r="BD203">
        <f t="shared" si="54"/>
        <v>50</v>
      </c>
      <c r="BE203" s="66">
        <f t="shared" si="55"/>
        <v>899.1</v>
      </c>
      <c r="BJ203" s="66" t="str">
        <f t="shared" si="56"/>
        <v/>
      </c>
      <c r="BK203" s="66">
        <f t="shared" si="57"/>
        <v>905.66607907328125</v>
      </c>
      <c r="BO203" s="66"/>
      <c r="CI203" s="116"/>
      <c r="CJ203" s="116"/>
      <c r="CQ203" s="63"/>
      <c r="CR203">
        <f t="shared" si="58"/>
        <v>175</v>
      </c>
      <c r="CS203">
        <f t="shared" si="60"/>
        <v>50</v>
      </c>
      <c r="CT203" s="73">
        <f t="shared" si="61"/>
        <v>2.4</v>
      </c>
      <c r="CU203" s="66">
        <f t="shared" si="59"/>
        <v>1006.2956434147569</v>
      </c>
      <c r="DG203" s="62"/>
      <c r="DO203" s="63"/>
      <c r="DV203" s="62"/>
    </row>
    <row r="204" spans="2:126" ht="15" customHeight="1" x14ac:dyDescent="0.25">
      <c r="B204" s="107" t="s">
        <v>281</v>
      </c>
      <c r="C204" s="107">
        <v>194</v>
      </c>
      <c r="D204" s="107" t="s">
        <v>282</v>
      </c>
      <c r="E204" s="107">
        <v>50</v>
      </c>
      <c r="F204" s="108">
        <v>2.4</v>
      </c>
      <c r="G204" s="107"/>
      <c r="H204" s="109">
        <v>1059.99</v>
      </c>
      <c r="I204" s="109" t="s">
        <v>283</v>
      </c>
      <c r="K204" s="107" t="s">
        <v>284</v>
      </c>
      <c r="L204" s="107">
        <v>896</v>
      </c>
      <c r="M204" s="107" t="s">
        <v>235</v>
      </c>
      <c r="N204" s="107">
        <v>50</v>
      </c>
      <c r="O204" s="108">
        <v>2.4</v>
      </c>
      <c r="P204" s="109">
        <v>1274</v>
      </c>
      <c r="Q204" s="109">
        <v>1364</v>
      </c>
      <c r="AK204" s="6"/>
      <c r="AL204" s="6"/>
      <c r="AM204" s="6"/>
      <c r="AN204" s="6"/>
      <c r="AO204" s="6"/>
      <c r="AP204" s="6"/>
      <c r="AQ204" s="6"/>
      <c r="AR204" s="6"/>
      <c r="AS204" s="6"/>
      <c r="AT204" s="6"/>
      <c r="AU204" s="6"/>
      <c r="AV204" s="6"/>
      <c r="AW204" s="6"/>
      <c r="AX204" s="6"/>
      <c r="AY204" s="6"/>
      <c r="AZ204" s="262"/>
      <c r="BA204" t="str">
        <f t="shared" si="51"/>
        <v>MD</v>
      </c>
      <c r="BB204">
        <f t="shared" si="52"/>
        <v>191</v>
      </c>
      <c r="BC204" s="73">
        <f t="shared" si="53"/>
        <v>2.4</v>
      </c>
      <c r="BD204">
        <f t="shared" si="54"/>
        <v>50</v>
      </c>
      <c r="BE204" s="66">
        <f t="shared" si="55"/>
        <v>889.01</v>
      </c>
      <c r="BJ204" s="66" t="str">
        <f t="shared" si="56"/>
        <v/>
      </c>
      <c r="BK204" s="66">
        <f t="shared" si="57"/>
        <v>895.50239234449759</v>
      </c>
      <c r="BO204" s="66"/>
      <c r="CI204" s="116"/>
      <c r="CJ204" s="116"/>
      <c r="CQ204" s="63"/>
      <c r="CR204">
        <f t="shared" si="58"/>
        <v>176</v>
      </c>
      <c r="CS204">
        <f t="shared" si="60"/>
        <v>50</v>
      </c>
      <c r="CT204" s="73">
        <f t="shared" si="61"/>
        <v>2.4</v>
      </c>
      <c r="CU204" s="66">
        <f t="shared" si="59"/>
        <v>1007.2928733316545</v>
      </c>
      <c r="DG204" s="62"/>
      <c r="DO204" s="63"/>
      <c r="DV204" s="62"/>
    </row>
    <row r="205" spans="2:126" ht="15" customHeight="1" x14ac:dyDescent="0.25">
      <c r="B205" s="107" t="s">
        <v>281</v>
      </c>
      <c r="C205" s="107">
        <v>195</v>
      </c>
      <c r="D205" s="107" t="s">
        <v>282</v>
      </c>
      <c r="E205" s="107">
        <v>50</v>
      </c>
      <c r="F205" s="108">
        <v>2.4</v>
      </c>
      <c r="G205" s="107"/>
      <c r="H205" s="109">
        <v>999</v>
      </c>
      <c r="I205" s="109" t="s">
        <v>283</v>
      </c>
      <c r="K205" s="107" t="s">
        <v>284</v>
      </c>
      <c r="L205" s="107">
        <v>897</v>
      </c>
      <c r="M205" s="107" t="s">
        <v>235</v>
      </c>
      <c r="N205" s="107">
        <v>50</v>
      </c>
      <c r="O205" s="108">
        <v>2.4</v>
      </c>
      <c r="P205" s="109">
        <v>1028.4936244320413</v>
      </c>
      <c r="Q205" s="109">
        <v>1331.9463755679587</v>
      </c>
      <c r="AK205" s="6"/>
      <c r="AL205" s="6"/>
      <c r="AM205" s="6"/>
      <c r="AN205" s="6"/>
      <c r="AO205" s="6"/>
      <c r="AP205" s="6"/>
      <c r="AQ205" s="6"/>
      <c r="AR205" s="6"/>
      <c r="AS205" s="6"/>
      <c r="AT205" s="6"/>
      <c r="AU205" s="6"/>
      <c r="AV205" s="6"/>
      <c r="AW205" s="6"/>
      <c r="AX205" s="6"/>
      <c r="AY205" s="6"/>
      <c r="AZ205" s="262"/>
      <c r="BA205" t="str">
        <f t="shared" si="51"/>
        <v>MD</v>
      </c>
      <c r="BB205">
        <f t="shared" si="52"/>
        <v>192</v>
      </c>
      <c r="BC205" s="73">
        <f t="shared" si="53"/>
        <v>2.4</v>
      </c>
      <c r="BD205">
        <f t="shared" si="54"/>
        <v>50</v>
      </c>
      <c r="BE205" s="66">
        <f t="shared" si="55"/>
        <v>999.99</v>
      </c>
      <c r="BJ205" s="66" t="str">
        <f t="shared" si="56"/>
        <v/>
      </c>
      <c r="BK205" s="66">
        <f t="shared" si="57"/>
        <v>1007.2928733316545</v>
      </c>
      <c r="BO205" s="66"/>
      <c r="CI205" s="116"/>
      <c r="CJ205" s="116"/>
      <c r="CQ205" s="63"/>
      <c r="CR205">
        <f t="shared" si="58"/>
        <v>177</v>
      </c>
      <c r="CS205">
        <f t="shared" si="60"/>
        <v>50</v>
      </c>
      <c r="CT205" s="73">
        <f t="shared" si="61"/>
        <v>2.4</v>
      </c>
      <c r="CU205" s="66">
        <f t="shared" si="59"/>
        <v>1006.2956434147569</v>
      </c>
      <c r="DG205" s="62"/>
      <c r="DO205" s="63"/>
      <c r="DV205" s="62"/>
    </row>
    <row r="206" spans="2:126" ht="15" customHeight="1" x14ac:dyDescent="0.25">
      <c r="B206" s="107" t="s">
        <v>281</v>
      </c>
      <c r="C206" s="107">
        <v>196</v>
      </c>
      <c r="D206" s="107" t="s">
        <v>282</v>
      </c>
      <c r="E206" s="107">
        <v>50</v>
      </c>
      <c r="F206" s="108">
        <v>2.4</v>
      </c>
      <c r="G206" s="107"/>
      <c r="H206" s="109">
        <v>999</v>
      </c>
      <c r="I206" s="109" t="s">
        <v>283</v>
      </c>
      <c r="K206" s="107" t="s">
        <v>284</v>
      </c>
      <c r="L206" s="107">
        <v>898</v>
      </c>
      <c r="M206" s="107" t="s">
        <v>235</v>
      </c>
      <c r="N206" s="107">
        <v>50</v>
      </c>
      <c r="O206" s="108">
        <v>2.4</v>
      </c>
      <c r="P206" s="109">
        <v>1017.3958068157139</v>
      </c>
      <c r="Q206" s="109">
        <v>1317.5741931842863</v>
      </c>
      <c r="AK206" s="6"/>
      <c r="AL206" s="6"/>
      <c r="AM206" s="6"/>
      <c r="AN206" s="6"/>
      <c r="AO206" s="6"/>
      <c r="AP206" s="6"/>
      <c r="AQ206" s="6"/>
      <c r="AR206" s="6"/>
      <c r="AS206" s="6"/>
      <c r="AT206" s="6"/>
      <c r="AU206" s="6"/>
      <c r="AV206" s="6"/>
      <c r="AW206" s="6"/>
      <c r="AX206" s="6"/>
      <c r="AY206" s="6"/>
      <c r="AZ206" s="262"/>
      <c r="BA206" t="str">
        <f t="shared" si="51"/>
        <v>MD</v>
      </c>
      <c r="BB206">
        <f t="shared" si="52"/>
        <v>193</v>
      </c>
      <c r="BC206" s="73">
        <f t="shared" si="53"/>
        <v>2.4</v>
      </c>
      <c r="BD206">
        <f t="shared" si="54"/>
        <v>50</v>
      </c>
      <c r="BE206" s="66">
        <f t="shared" si="55"/>
        <v>854.1</v>
      </c>
      <c r="BJ206" s="66" t="str">
        <f t="shared" si="56"/>
        <v/>
      </c>
      <c r="BK206" s="66">
        <f t="shared" si="57"/>
        <v>860.337446487031</v>
      </c>
      <c r="BO206" s="66"/>
      <c r="CI206" s="116"/>
      <c r="CJ206" s="116"/>
      <c r="CQ206" s="63"/>
      <c r="CR206">
        <f t="shared" si="58"/>
        <v>178</v>
      </c>
      <c r="CS206">
        <f t="shared" si="60"/>
        <v>50</v>
      </c>
      <c r="CT206" s="73">
        <f t="shared" si="61"/>
        <v>2.4</v>
      </c>
      <c r="CU206" s="66">
        <f t="shared" si="59"/>
        <v>1006.2956434147569</v>
      </c>
      <c r="DG206" s="62"/>
      <c r="DO206" s="63"/>
      <c r="DV206" s="62"/>
    </row>
    <row r="207" spans="2:126" ht="15" customHeight="1" x14ac:dyDescent="0.25">
      <c r="B207" s="107" t="s">
        <v>281</v>
      </c>
      <c r="C207" s="107">
        <v>197</v>
      </c>
      <c r="D207" s="107" t="s">
        <v>282</v>
      </c>
      <c r="E207" s="107">
        <v>50</v>
      </c>
      <c r="F207" s="108">
        <v>2.4</v>
      </c>
      <c r="G207" s="107"/>
      <c r="H207" s="109">
        <v>999.97</v>
      </c>
      <c r="I207" s="109" t="s">
        <v>283</v>
      </c>
      <c r="K207" s="107" t="s">
        <v>284</v>
      </c>
      <c r="L207" s="107">
        <v>899</v>
      </c>
      <c r="M207" s="107" t="s">
        <v>235</v>
      </c>
      <c r="N207" s="107">
        <v>50</v>
      </c>
      <c r="O207" s="108">
        <v>2.4</v>
      </c>
      <c r="P207" s="109">
        <v>961.23135095608984</v>
      </c>
      <c r="Q207" s="109">
        <v>1244.8386490439098</v>
      </c>
      <c r="AK207" s="6"/>
      <c r="AL207" s="6"/>
      <c r="AM207" s="6"/>
      <c r="AN207" s="6"/>
      <c r="AO207" s="6"/>
      <c r="AP207" s="6"/>
      <c r="AQ207" s="6"/>
      <c r="AR207" s="6"/>
      <c r="AS207" s="6"/>
      <c r="AT207" s="6"/>
      <c r="AU207" s="6"/>
      <c r="AV207" s="6"/>
      <c r="AW207" s="6"/>
      <c r="AX207" s="6"/>
      <c r="AY207" s="6"/>
      <c r="AZ207" s="262"/>
      <c r="BA207" t="str">
        <f t="shared" ref="BA207:BA270" si="62">D204</f>
        <v>MD</v>
      </c>
      <c r="BB207">
        <f t="shared" ref="BB207:BB270" si="63">C204</f>
        <v>194</v>
      </c>
      <c r="BC207" s="73">
        <f t="shared" ref="BC207:BC270" si="64">F204</f>
        <v>2.4</v>
      </c>
      <c r="BD207">
        <f t="shared" ref="BD207:BD270" si="65">E204</f>
        <v>50</v>
      </c>
      <c r="BE207" s="66">
        <f t="shared" ref="BE207:BE270" si="66">H204</f>
        <v>1059.99</v>
      </c>
      <c r="BJ207" s="66" t="str">
        <f t="shared" ref="BJ207:BJ270" si="67">I204</f>
        <v/>
      </c>
      <c r="BK207" s="66">
        <f t="shared" ref="BK207:BK270" si="68">BE207/VLOOKUP($BA207,$DQ$53:$DT$60,2,FALSE)</f>
        <v>1067.7310501133215</v>
      </c>
      <c r="BO207" s="66"/>
      <c r="CI207" s="116"/>
      <c r="CJ207" s="116"/>
      <c r="CQ207" s="63"/>
      <c r="CR207">
        <f t="shared" si="58"/>
        <v>179</v>
      </c>
      <c r="CS207">
        <f t="shared" si="60"/>
        <v>50</v>
      </c>
      <c r="CT207" s="73">
        <f t="shared" si="61"/>
        <v>2.4</v>
      </c>
      <c r="CU207" s="66">
        <f t="shared" si="59"/>
        <v>906.57265172500627</v>
      </c>
      <c r="DG207" s="62"/>
      <c r="DO207" s="63"/>
      <c r="DV207" s="62"/>
    </row>
    <row r="208" spans="2:126" ht="15" customHeight="1" x14ac:dyDescent="0.25">
      <c r="B208" s="107" t="s">
        <v>281</v>
      </c>
      <c r="C208" s="107">
        <v>198</v>
      </c>
      <c r="D208" s="107" t="s">
        <v>282</v>
      </c>
      <c r="E208" s="107">
        <v>50</v>
      </c>
      <c r="F208" s="108">
        <v>2.4</v>
      </c>
      <c r="G208" s="107"/>
      <c r="H208" s="109">
        <v>999.99</v>
      </c>
      <c r="I208" s="109" t="s">
        <v>283</v>
      </c>
      <c r="K208" s="107" t="s">
        <v>284</v>
      </c>
      <c r="L208" s="107">
        <v>900</v>
      </c>
      <c r="M208" s="107" t="s">
        <v>235</v>
      </c>
      <c r="N208" s="107">
        <v>50</v>
      </c>
      <c r="O208" s="108">
        <v>2.4</v>
      </c>
      <c r="P208" s="109">
        <v>1199.99</v>
      </c>
      <c r="Q208" s="109">
        <v>1664.99</v>
      </c>
      <c r="AK208" s="6"/>
      <c r="AL208" s="6"/>
      <c r="AM208" s="6"/>
      <c r="AN208" s="6"/>
      <c r="AO208" s="6"/>
      <c r="AP208" s="6"/>
      <c r="AQ208" s="6"/>
      <c r="AR208" s="6"/>
      <c r="AS208" s="6"/>
      <c r="AT208" s="6"/>
      <c r="AU208" s="6"/>
      <c r="AV208" s="6"/>
      <c r="AW208" s="6"/>
      <c r="AX208" s="6"/>
      <c r="AY208" s="6"/>
      <c r="AZ208" s="262"/>
      <c r="BA208" t="str">
        <f t="shared" si="62"/>
        <v>MD</v>
      </c>
      <c r="BB208">
        <f t="shared" si="63"/>
        <v>195</v>
      </c>
      <c r="BC208" s="73">
        <f t="shared" si="64"/>
        <v>2.4</v>
      </c>
      <c r="BD208">
        <f t="shared" si="65"/>
        <v>50</v>
      </c>
      <c r="BE208" s="66">
        <f t="shared" si="66"/>
        <v>999</v>
      </c>
      <c r="BJ208" s="66" t="str">
        <f t="shared" si="67"/>
        <v/>
      </c>
      <c r="BK208" s="66">
        <f t="shared" si="68"/>
        <v>1006.2956434147569</v>
      </c>
      <c r="BO208" s="66"/>
      <c r="CI208" s="116"/>
      <c r="CJ208" s="116"/>
      <c r="CQ208" s="63"/>
      <c r="CR208">
        <f t="shared" si="58"/>
        <v>180</v>
      </c>
      <c r="CS208">
        <f t="shared" si="60"/>
        <v>50</v>
      </c>
      <c r="CT208" s="73">
        <f t="shared" si="61"/>
        <v>2.4</v>
      </c>
      <c r="CU208" s="66">
        <f t="shared" si="59"/>
        <v>956.91765298413497</v>
      </c>
      <c r="DG208" s="62"/>
      <c r="DO208" s="63"/>
      <c r="DV208" s="62"/>
    </row>
    <row r="209" spans="2:126" ht="15" customHeight="1" x14ac:dyDescent="0.25">
      <c r="B209" s="107" t="s">
        <v>281</v>
      </c>
      <c r="C209" s="107">
        <v>199</v>
      </c>
      <c r="D209" s="107" t="s">
        <v>282</v>
      </c>
      <c r="E209" s="107">
        <v>50</v>
      </c>
      <c r="F209" s="108">
        <v>2.4</v>
      </c>
      <c r="G209" s="107"/>
      <c r="H209" s="109">
        <v>889.1</v>
      </c>
      <c r="I209" s="109" t="s">
        <v>283</v>
      </c>
      <c r="K209" s="107" t="s">
        <v>284</v>
      </c>
      <c r="L209" s="107">
        <v>904</v>
      </c>
      <c r="M209" s="107" t="s">
        <v>235</v>
      </c>
      <c r="N209" s="107">
        <v>50</v>
      </c>
      <c r="O209" s="108">
        <v>2.4</v>
      </c>
      <c r="P209" s="109">
        <v>1038.323493510343</v>
      </c>
      <c r="Q209" s="109">
        <v>1344.6765064896567</v>
      </c>
      <c r="AK209" s="6"/>
      <c r="AL209" s="6"/>
      <c r="AM209" s="6"/>
      <c r="AN209" s="6"/>
      <c r="AO209" s="6"/>
      <c r="AP209" s="6"/>
      <c r="AQ209" s="6"/>
      <c r="AR209" s="6"/>
      <c r="AS209" s="6"/>
      <c r="AT209" s="6"/>
      <c r="AU209" s="6"/>
      <c r="AV209" s="6"/>
      <c r="AW209" s="6"/>
      <c r="AX209" s="6"/>
      <c r="AY209" s="6"/>
      <c r="AZ209" s="262"/>
      <c r="BA209" t="str">
        <f t="shared" si="62"/>
        <v>MD</v>
      </c>
      <c r="BB209">
        <f t="shared" si="63"/>
        <v>196</v>
      </c>
      <c r="BC209" s="73">
        <f t="shared" si="64"/>
        <v>2.4</v>
      </c>
      <c r="BD209">
        <f t="shared" si="65"/>
        <v>50</v>
      </c>
      <c r="BE209" s="66">
        <f t="shared" si="66"/>
        <v>999</v>
      </c>
      <c r="BJ209" s="66" t="str">
        <f t="shared" si="67"/>
        <v/>
      </c>
      <c r="BK209" s="66">
        <f t="shared" si="68"/>
        <v>1006.2956434147569</v>
      </c>
      <c r="BO209" s="66"/>
      <c r="CI209" s="116"/>
      <c r="CJ209" s="116"/>
      <c r="CQ209" s="63"/>
      <c r="CR209">
        <f t="shared" si="58"/>
        <v>181</v>
      </c>
      <c r="CS209">
        <f t="shared" si="60"/>
        <v>50</v>
      </c>
      <c r="CT209" s="73">
        <f t="shared" si="61"/>
        <v>2.4</v>
      </c>
      <c r="CU209" s="66">
        <f t="shared" si="59"/>
        <v>906.61294384286066</v>
      </c>
      <c r="DG209" s="62"/>
      <c r="DO209" s="63"/>
      <c r="DV209" s="62"/>
    </row>
    <row r="210" spans="2:126" ht="15" customHeight="1" x14ac:dyDescent="0.25">
      <c r="B210" s="107" t="s">
        <v>281</v>
      </c>
      <c r="C210" s="107">
        <v>200</v>
      </c>
      <c r="D210" s="107" t="s">
        <v>282</v>
      </c>
      <c r="E210" s="107">
        <v>50</v>
      </c>
      <c r="F210" s="108">
        <v>2.4</v>
      </c>
      <c r="G210" s="107"/>
      <c r="H210" s="109">
        <v>999</v>
      </c>
      <c r="I210" s="109" t="s">
        <v>283</v>
      </c>
      <c r="K210" s="107" t="s">
        <v>284</v>
      </c>
      <c r="L210" s="107">
        <v>905</v>
      </c>
      <c r="M210" s="107" t="s">
        <v>235</v>
      </c>
      <c r="N210" s="107">
        <v>50</v>
      </c>
      <c r="O210" s="108">
        <v>2.4</v>
      </c>
      <c r="P210" s="109">
        <v>1110.2610548945468</v>
      </c>
      <c r="Q210" s="109">
        <v>1437.8389451054529</v>
      </c>
      <c r="AK210" s="6"/>
      <c r="AL210" s="6"/>
      <c r="AM210" s="6"/>
      <c r="AN210" s="6"/>
      <c r="AO210" s="6"/>
      <c r="AP210" s="6"/>
      <c r="AQ210" s="6"/>
      <c r="AR210" s="6"/>
      <c r="AS210" s="6"/>
      <c r="AT210" s="6"/>
      <c r="AU210" s="6"/>
      <c r="AV210" s="6"/>
      <c r="AW210" s="6"/>
      <c r="AX210" s="6"/>
      <c r="AY210" s="6"/>
      <c r="AZ210" s="262"/>
      <c r="BA210" t="str">
        <f t="shared" si="62"/>
        <v>MD</v>
      </c>
      <c r="BB210">
        <f t="shared" si="63"/>
        <v>197</v>
      </c>
      <c r="BC210" s="73">
        <f t="shared" si="64"/>
        <v>2.4</v>
      </c>
      <c r="BD210">
        <f t="shared" si="65"/>
        <v>50</v>
      </c>
      <c r="BE210" s="66">
        <f t="shared" si="66"/>
        <v>999.97</v>
      </c>
      <c r="BJ210" s="66" t="str">
        <f t="shared" si="67"/>
        <v/>
      </c>
      <c r="BK210" s="66">
        <f t="shared" si="68"/>
        <v>1007.2727272727273</v>
      </c>
      <c r="BO210" s="66"/>
      <c r="CI210" s="116"/>
      <c r="CJ210" s="116"/>
      <c r="CQ210" s="63"/>
      <c r="CR210">
        <f t="shared" si="58"/>
        <v>182</v>
      </c>
      <c r="CS210">
        <f t="shared" si="60"/>
        <v>50</v>
      </c>
      <c r="CT210" s="73">
        <f t="shared" si="61"/>
        <v>2.4</v>
      </c>
      <c r="CU210" s="66">
        <f t="shared" si="59"/>
        <v>1007.1820700075548</v>
      </c>
      <c r="DG210" s="62"/>
      <c r="DO210" s="63"/>
      <c r="DV210" s="62"/>
    </row>
    <row r="211" spans="2:126" ht="15" customHeight="1" x14ac:dyDescent="0.25">
      <c r="B211" s="107" t="s">
        <v>281</v>
      </c>
      <c r="C211" s="107">
        <v>201</v>
      </c>
      <c r="D211" s="107" t="s">
        <v>282</v>
      </c>
      <c r="E211" s="107">
        <v>50</v>
      </c>
      <c r="F211" s="108">
        <v>2.4</v>
      </c>
      <c r="G211" s="107"/>
      <c r="H211" s="109">
        <v>999.99</v>
      </c>
      <c r="I211" s="109" t="s">
        <v>283</v>
      </c>
      <c r="K211" s="107" t="s">
        <v>284</v>
      </c>
      <c r="L211" s="107">
        <v>907</v>
      </c>
      <c r="M211" s="107" t="s">
        <v>235</v>
      </c>
      <c r="N211" s="107">
        <v>50</v>
      </c>
      <c r="O211" s="108">
        <v>2.4</v>
      </c>
      <c r="P211" s="109">
        <v>968.60810997628732</v>
      </c>
      <c r="Q211" s="109">
        <v>1254.3918900237127</v>
      </c>
      <c r="AK211" s="6"/>
      <c r="AL211" s="6"/>
      <c r="AM211" s="6"/>
      <c r="AN211" s="6"/>
      <c r="AO211" s="6"/>
      <c r="AP211" s="6"/>
      <c r="AQ211" s="6"/>
      <c r="AR211" s="6"/>
      <c r="AS211" s="6"/>
      <c r="AT211" s="6"/>
      <c r="AU211" s="6"/>
      <c r="AV211" s="6"/>
      <c r="AW211" s="6"/>
      <c r="AX211" s="6"/>
      <c r="AY211" s="6"/>
      <c r="AZ211" s="262"/>
      <c r="BA211" t="str">
        <f t="shared" si="62"/>
        <v>MD</v>
      </c>
      <c r="BB211">
        <f t="shared" si="63"/>
        <v>198</v>
      </c>
      <c r="BC211" s="73">
        <f t="shared" si="64"/>
        <v>2.4</v>
      </c>
      <c r="BD211">
        <f t="shared" si="65"/>
        <v>50</v>
      </c>
      <c r="BE211" s="66">
        <f t="shared" si="66"/>
        <v>999.99</v>
      </c>
      <c r="BJ211" s="66" t="str">
        <f t="shared" si="67"/>
        <v/>
      </c>
      <c r="BK211" s="66">
        <f t="shared" si="68"/>
        <v>1007.2928733316545</v>
      </c>
      <c r="BO211" s="66"/>
      <c r="CI211" s="116"/>
      <c r="CJ211" s="116"/>
      <c r="CQ211" s="63"/>
      <c r="CR211">
        <f t="shared" si="58"/>
        <v>183</v>
      </c>
      <c r="CS211">
        <f t="shared" si="60"/>
        <v>50</v>
      </c>
      <c r="CT211" s="73">
        <f t="shared" si="61"/>
        <v>2.4</v>
      </c>
      <c r="CU211" s="66">
        <f t="shared" si="59"/>
        <v>905.66607907328125</v>
      </c>
      <c r="DG211" s="62"/>
      <c r="DO211" s="63"/>
      <c r="DV211" s="62"/>
    </row>
    <row r="212" spans="2:126" ht="15" customHeight="1" x14ac:dyDescent="0.25">
      <c r="B212" s="107" t="s">
        <v>281</v>
      </c>
      <c r="C212" s="107">
        <v>202</v>
      </c>
      <c r="D212" s="107" t="s">
        <v>282</v>
      </c>
      <c r="E212" s="107">
        <v>50</v>
      </c>
      <c r="F212" s="108">
        <v>2.4</v>
      </c>
      <c r="G212" s="107"/>
      <c r="H212" s="109">
        <v>999</v>
      </c>
      <c r="I212" s="109" t="s">
        <v>283</v>
      </c>
      <c r="K212" s="107" t="s">
        <v>284</v>
      </c>
      <c r="L212" s="107">
        <v>910</v>
      </c>
      <c r="M212" s="107" t="s">
        <v>235</v>
      </c>
      <c r="N212" s="107">
        <v>50</v>
      </c>
      <c r="O212" s="108">
        <v>2.4</v>
      </c>
      <c r="P212" s="109">
        <v>1084.9282274028594</v>
      </c>
      <c r="Q212" s="109">
        <v>1405.0317725971406</v>
      </c>
      <c r="AK212" s="6"/>
      <c r="AL212" s="6"/>
      <c r="AM212" s="6"/>
      <c r="AN212" s="6"/>
      <c r="AO212" s="6"/>
      <c r="AP212" s="6"/>
      <c r="AQ212" s="6"/>
      <c r="AR212" s="6"/>
      <c r="AS212" s="6"/>
      <c r="AT212" s="6"/>
      <c r="AU212" s="6"/>
      <c r="AV212" s="6"/>
      <c r="AW212" s="6"/>
      <c r="AX212" s="6"/>
      <c r="AY212" s="6"/>
      <c r="AZ212" s="262"/>
      <c r="BA212" t="str">
        <f t="shared" si="62"/>
        <v>MD</v>
      </c>
      <c r="BB212">
        <f t="shared" si="63"/>
        <v>199</v>
      </c>
      <c r="BC212" s="73">
        <f t="shared" si="64"/>
        <v>2.4</v>
      </c>
      <c r="BD212">
        <f t="shared" si="65"/>
        <v>50</v>
      </c>
      <c r="BE212" s="66">
        <f t="shared" si="66"/>
        <v>889.1</v>
      </c>
      <c r="BJ212" s="66" t="str">
        <f t="shared" si="67"/>
        <v/>
      </c>
      <c r="BK212" s="66">
        <f t="shared" si="68"/>
        <v>895.59304960967006</v>
      </c>
      <c r="BO212" s="66"/>
      <c r="CI212" s="116"/>
      <c r="CJ212" s="116"/>
      <c r="CQ212" s="63"/>
      <c r="CR212">
        <f t="shared" si="58"/>
        <v>184</v>
      </c>
      <c r="CS212">
        <f t="shared" si="60"/>
        <v>50</v>
      </c>
      <c r="CT212" s="73">
        <f t="shared" si="61"/>
        <v>2.4</v>
      </c>
      <c r="CU212" s="66">
        <f t="shared" si="59"/>
        <v>905.66607907328125</v>
      </c>
      <c r="DG212" s="62"/>
      <c r="DO212" s="63"/>
      <c r="DV212" s="62"/>
    </row>
    <row r="213" spans="2:126" ht="15" customHeight="1" x14ac:dyDescent="0.25">
      <c r="B213" s="107" t="s">
        <v>281</v>
      </c>
      <c r="C213" s="107">
        <v>203</v>
      </c>
      <c r="D213" s="107" t="s">
        <v>282</v>
      </c>
      <c r="E213" s="107">
        <v>50</v>
      </c>
      <c r="F213" s="108">
        <v>2.4</v>
      </c>
      <c r="G213" s="107"/>
      <c r="H213" s="109">
        <v>999</v>
      </c>
      <c r="I213" s="109" t="s">
        <v>283</v>
      </c>
      <c r="K213" s="107" t="s">
        <v>284</v>
      </c>
      <c r="L213" s="107">
        <v>911</v>
      </c>
      <c r="M213" s="107" t="s">
        <v>235</v>
      </c>
      <c r="N213" s="107">
        <v>50</v>
      </c>
      <c r="O213" s="108">
        <v>2.4</v>
      </c>
      <c r="P213" s="109">
        <v>1070.6757886816158</v>
      </c>
      <c r="Q213" s="109">
        <v>1386.574211318384</v>
      </c>
      <c r="AK213" s="6"/>
      <c r="AL213" s="6"/>
      <c r="AM213" s="6"/>
      <c r="AN213" s="6"/>
      <c r="AO213" s="6"/>
      <c r="AP213" s="6"/>
      <c r="AQ213" s="6"/>
      <c r="AR213" s="6"/>
      <c r="AS213" s="6"/>
      <c r="AT213" s="6"/>
      <c r="AU213" s="6"/>
      <c r="AV213" s="6"/>
      <c r="AW213" s="6"/>
      <c r="AX213" s="6"/>
      <c r="AY213" s="6"/>
      <c r="AZ213" s="262"/>
      <c r="BA213" t="str">
        <f t="shared" si="62"/>
        <v>MD</v>
      </c>
      <c r="BB213">
        <f t="shared" si="63"/>
        <v>200</v>
      </c>
      <c r="BC213" s="73">
        <f t="shared" si="64"/>
        <v>2.4</v>
      </c>
      <c r="BD213">
        <f t="shared" si="65"/>
        <v>50</v>
      </c>
      <c r="BE213" s="66">
        <f t="shared" si="66"/>
        <v>999</v>
      </c>
      <c r="BJ213" s="66" t="str">
        <f t="shared" si="67"/>
        <v/>
      </c>
      <c r="BK213" s="66">
        <f t="shared" si="68"/>
        <v>1006.2956434147569</v>
      </c>
      <c r="BO213" s="66"/>
      <c r="CI213" s="116"/>
      <c r="CJ213" s="116"/>
      <c r="CQ213" s="63"/>
      <c r="CR213">
        <f t="shared" si="58"/>
        <v>185</v>
      </c>
      <c r="CS213">
        <f t="shared" si="60"/>
        <v>50</v>
      </c>
      <c r="CT213" s="73">
        <f t="shared" si="61"/>
        <v>2.4</v>
      </c>
      <c r="CU213" s="66">
        <f t="shared" si="59"/>
        <v>1006.2956434147569</v>
      </c>
      <c r="DG213" s="62"/>
      <c r="DO213" s="63"/>
      <c r="DV213" s="62"/>
    </row>
    <row r="214" spans="2:126" ht="15" customHeight="1" x14ac:dyDescent="0.25">
      <c r="B214" s="107" t="s">
        <v>281</v>
      </c>
      <c r="C214" s="107">
        <v>204</v>
      </c>
      <c r="D214" s="107" t="s">
        <v>282</v>
      </c>
      <c r="E214" s="107">
        <v>50</v>
      </c>
      <c r="F214" s="108">
        <v>2.4</v>
      </c>
      <c r="G214" s="107"/>
      <c r="H214" s="109">
        <v>600</v>
      </c>
      <c r="I214" s="109" t="s">
        <v>283</v>
      </c>
      <c r="K214" s="107" t="s">
        <v>284</v>
      </c>
      <c r="L214" s="107">
        <v>914</v>
      </c>
      <c r="M214" s="107" t="s">
        <v>235</v>
      </c>
      <c r="N214" s="107">
        <v>50</v>
      </c>
      <c r="O214" s="108">
        <v>2.4</v>
      </c>
      <c r="P214" s="109">
        <v>968.60810997628732</v>
      </c>
      <c r="Q214" s="109">
        <v>1254.3918900237127</v>
      </c>
      <c r="AK214" s="6"/>
      <c r="AL214" s="6"/>
      <c r="AM214" s="6"/>
      <c r="AN214" s="6"/>
      <c r="AO214" s="6"/>
      <c r="AP214" s="6"/>
      <c r="AQ214" s="6"/>
      <c r="AR214" s="6"/>
      <c r="AS214" s="6"/>
      <c r="AT214" s="6"/>
      <c r="AU214" s="6"/>
      <c r="AV214" s="6"/>
      <c r="AW214" s="6"/>
      <c r="AX214" s="6"/>
      <c r="AY214" s="6"/>
      <c r="AZ214" s="262"/>
      <c r="BA214" t="str">
        <f t="shared" si="62"/>
        <v>MD</v>
      </c>
      <c r="BB214">
        <f t="shared" si="63"/>
        <v>201</v>
      </c>
      <c r="BC214" s="73">
        <f t="shared" si="64"/>
        <v>2.4</v>
      </c>
      <c r="BD214">
        <f t="shared" si="65"/>
        <v>50</v>
      </c>
      <c r="BE214" s="66">
        <f t="shared" si="66"/>
        <v>999.99</v>
      </c>
      <c r="BJ214" s="66" t="str">
        <f t="shared" si="67"/>
        <v/>
      </c>
      <c r="BK214" s="66">
        <f t="shared" si="68"/>
        <v>1007.2928733316545</v>
      </c>
      <c r="BO214" s="66"/>
      <c r="CI214" s="116"/>
      <c r="CJ214" s="116"/>
      <c r="CQ214" s="63"/>
      <c r="CR214">
        <f t="shared" si="58"/>
        <v>186</v>
      </c>
      <c r="CS214">
        <f t="shared" si="60"/>
        <v>50</v>
      </c>
      <c r="CT214" s="73">
        <f t="shared" si="61"/>
        <v>2.4</v>
      </c>
      <c r="CU214" s="66">
        <f t="shared" si="59"/>
        <v>955.98086124401902</v>
      </c>
      <c r="DG214" s="62"/>
      <c r="DO214" s="63"/>
      <c r="DV214" s="62"/>
    </row>
    <row r="215" spans="2:126" ht="15" customHeight="1" x14ac:dyDescent="0.25">
      <c r="B215" s="107" t="s">
        <v>281</v>
      </c>
      <c r="C215" s="107">
        <v>205</v>
      </c>
      <c r="D215" s="107" t="s">
        <v>282</v>
      </c>
      <c r="E215" s="107">
        <v>50</v>
      </c>
      <c r="F215" s="108">
        <v>2.4</v>
      </c>
      <c r="G215" s="107"/>
      <c r="H215" s="109">
        <v>949.05</v>
      </c>
      <c r="I215" s="109" t="s">
        <v>283</v>
      </c>
      <c r="K215" s="107" t="s">
        <v>284</v>
      </c>
      <c r="L215" s="107">
        <v>915</v>
      </c>
      <c r="M215" s="107" t="s">
        <v>235</v>
      </c>
      <c r="N215" s="107">
        <v>50</v>
      </c>
      <c r="O215" s="108">
        <v>2.4</v>
      </c>
      <c r="P215" s="109">
        <v>1053.4386601028204</v>
      </c>
      <c r="Q215" s="109">
        <v>1364.2513398971794</v>
      </c>
      <c r="AK215" s="6"/>
      <c r="AL215" s="6"/>
      <c r="AM215" s="6"/>
      <c r="AN215" s="6"/>
      <c r="AO215" s="6"/>
      <c r="AP215" s="6"/>
      <c r="AQ215" s="6"/>
      <c r="AR215" s="6"/>
      <c r="AS215" s="6"/>
      <c r="AT215" s="6"/>
      <c r="AU215" s="6"/>
      <c r="AV215" s="6"/>
      <c r="AW215" s="6"/>
      <c r="AX215" s="6"/>
      <c r="AY215" s="6"/>
      <c r="AZ215" s="262"/>
      <c r="BA215" t="str">
        <f t="shared" si="62"/>
        <v>MD</v>
      </c>
      <c r="BB215">
        <f t="shared" si="63"/>
        <v>202</v>
      </c>
      <c r="BC215" s="73">
        <f t="shared" si="64"/>
        <v>2.4</v>
      </c>
      <c r="BD215">
        <f t="shared" si="65"/>
        <v>50</v>
      </c>
      <c r="BE215" s="66">
        <f t="shared" si="66"/>
        <v>999</v>
      </c>
      <c r="BJ215" s="66" t="str">
        <f t="shared" si="67"/>
        <v/>
      </c>
      <c r="BK215" s="66">
        <f t="shared" si="68"/>
        <v>1006.2956434147569</v>
      </c>
      <c r="BO215" s="66"/>
      <c r="CI215" s="116"/>
      <c r="CJ215" s="116"/>
      <c r="CQ215" s="63"/>
      <c r="CR215">
        <f t="shared" si="58"/>
        <v>187</v>
      </c>
      <c r="CS215">
        <f t="shared" si="60"/>
        <v>50</v>
      </c>
      <c r="CT215" s="73">
        <f t="shared" si="61"/>
        <v>2.4</v>
      </c>
      <c r="CU215" s="66">
        <f t="shared" si="59"/>
        <v>1207.7562326869806</v>
      </c>
      <c r="DG215" s="62"/>
      <c r="DO215" s="63"/>
      <c r="DV215" s="62"/>
    </row>
    <row r="216" spans="2:126" ht="15" customHeight="1" x14ac:dyDescent="0.25">
      <c r="B216" s="107" t="s">
        <v>281</v>
      </c>
      <c r="C216" s="107">
        <v>206</v>
      </c>
      <c r="D216" s="107" t="s">
        <v>282</v>
      </c>
      <c r="E216" s="107">
        <v>50</v>
      </c>
      <c r="F216" s="108">
        <v>2.4</v>
      </c>
      <c r="G216" s="107"/>
      <c r="H216" s="109">
        <v>999</v>
      </c>
      <c r="I216" s="109" t="s">
        <v>283</v>
      </c>
      <c r="K216" s="107" t="s">
        <v>284</v>
      </c>
      <c r="L216" s="107">
        <v>916</v>
      </c>
      <c r="M216" s="107" t="s">
        <v>235</v>
      </c>
      <c r="N216" s="107">
        <v>50</v>
      </c>
      <c r="O216" s="108">
        <v>2.4</v>
      </c>
      <c r="P216" s="109">
        <v>935.95081000205312</v>
      </c>
      <c r="Q216" s="109">
        <v>1212.099189997947</v>
      </c>
      <c r="AK216" s="6"/>
      <c r="AL216" s="6"/>
      <c r="AM216" s="6"/>
      <c r="AN216" s="6"/>
      <c r="AO216" s="6"/>
      <c r="AP216" s="6"/>
      <c r="AQ216" s="6"/>
      <c r="AR216" s="6"/>
      <c r="AS216" s="6"/>
      <c r="AT216" s="6"/>
      <c r="AU216" s="6"/>
      <c r="AV216" s="6"/>
      <c r="AW216" s="6"/>
      <c r="AX216" s="6"/>
      <c r="AY216" s="6"/>
      <c r="AZ216" s="62"/>
      <c r="BA216" t="str">
        <f t="shared" si="62"/>
        <v>MD</v>
      </c>
      <c r="BB216">
        <f t="shared" si="63"/>
        <v>203</v>
      </c>
      <c r="BC216" s="73">
        <f t="shared" si="64"/>
        <v>2.4</v>
      </c>
      <c r="BD216">
        <f t="shared" si="65"/>
        <v>50</v>
      </c>
      <c r="BE216" s="66">
        <f t="shared" si="66"/>
        <v>999</v>
      </c>
      <c r="BJ216" s="66" t="str">
        <f t="shared" si="67"/>
        <v/>
      </c>
      <c r="BK216" s="66">
        <f t="shared" si="68"/>
        <v>1006.2956434147569</v>
      </c>
      <c r="BO216" s="66"/>
      <c r="CI216" s="116"/>
      <c r="CJ216" s="116"/>
      <c r="CQ216" s="63"/>
      <c r="CR216">
        <f t="shared" si="58"/>
        <v>188</v>
      </c>
      <c r="CS216">
        <f t="shared" si="60"/>
        <v>50</v>
      </c>
      <c r="CT216" s="73">
        <f t="shared" si="61"/>
        <v>2.4</v>
      </c>
      <c r="CU216" s="66">
        <f t="shared" si="59"/>
        <v>1268.2951397632837</v>
      </c>
      <c r="DG216" s="62"/>
      <c r="DO216" s="63"/>
      <c r="DV216" s="62"/>
    </row>
    <row r="217" spans="2:126" ht="15" customHeight="1" x14ac:dyDescent="0.25">
      <c r="B217" s="107" t="s">
        <v>281</v>
      </c>
      <c r="C217" s="107">
        <v>207</v>
      </c>
      <c r="D217" s="107" t="s">
        <v>282</v>
      </c>
      <c r="E217" s="107">
        <v>50</v>
      </c>
      <c r="F217" s="108">
        <v>2.4</v>
      </c>
      <c r="G217" s="107"/>
      <c r="H217" s="109">
        <v>974.69</v>
      </c>
      <c r="I217" s="109" t="s">
        <v>283</v>
      </c>
      <c r="K217" s="107" t="s">
        <v>284</v>
      </c>
      <c r="L217" s="107">
        <v>917</v>
      </c>
      <c r="M217" s="107" t="s">
        <v>235</v>
      </c>
      <c r="N217" s="107">
        <v>50</v>
      </c>
      <c r="O217" s="108">
        <v>2.4</v>
      </c>
      <c r="P217" s="109">
        <v>1220.0192118459759</v>
      </c>
      <c r="Q217" s="109">
        <v>1579.9807881540239</v>
      </c>
      <c r="AK217" s="6"/>
      <c r="AL217" s="6"/>
      <c r="AM217" s="6"/>
      <c r="AN217" s="6"/>
      <c r="AO217" s="6"/>
      <c r="AP217" s="6"/>
      <c r="AQ217" s="6"/>
      <c r="AR217" s="6"/>
      <c r="AS217" s="6"/>
      <c r="AT217" s="6"/>
      <c r="AU217" s="6"/>
      <c r="AV217" s="6"/>
      <c r="AW217" s="6"/>
      <c r="AX217" s="6"/>
      <c r="AY217" s="6"/>
      <c r="AZ217" s="62"/>
      <c r="BA217" t="str">
        <f t="shared" si="62"/>
        <v>MD</v>
      </c>
      <c r="BB217">
        <f t="shared" si="63"/>
        <v>204</v>
      </c>
      <c r="BC217" s="73">
        <f t="shared" si="64"/>
        <v>2.4</v>
      </c>
      <c r="BD217">
        <f t="shared" si="65"/>
        <v>50</v>
      </c>
      <c r="BE217" s="66">
        <f t="shared" si="66"/>
        <v>600</v>
      </c>
      <c r="BJ217" s="66" t="str">
        <f t="shared" si="67"/>
        <v/>
      </c>
      <c r="BK217" s="66">
        <f t="shared" si="68"/>
        <v>604.38176781667084</v>
      </c>
      <c r="BO217" s="66"/>
      <c r="CI217" s="116"/>
      <c r="CJ217" s="116"/>
      <c r="CQ217" s="63"/>
      <c r="CR217">
        <f t="shared" si="58"/>
        <v>189</v>
      </c>
      <c r="CS217">
        <f t="shared" si="60"/>
        <v>50</v>
      </c>
      <c r="CT217" s="73">
        <f t="shared" si="61"/>
        <v>2.4</v>
      </c>
      <c r="CU217" s="66">
        <f t="shared" si="59"/>
        <v>1006.5474691513473</v>
      </c>
      <c r="DG217" s="62"/>
      <c r="DO217" s="63"/>
      <c r="DV217" s="62"/>
    </row>
    <row r="218" spans="2:126" ht="15" customHeight="1" x14ac:dyDescent="0.25">
      <c r="B218" s="107" t="s">
        <v>281</v>
      </c>
      <c r="C218" s="107">
        <v>208</v>
      </c>
      <c r="D218" s="107" t="s">
        <v>282</v>
      </c>
      <c r="E218" s="107">
        <v>50</v>
      </c>
      <c r="F218" s="108">
        <v>2.4</v>
      </c>
      <c r="G218" s="107"/>
      <c r="H218" s="109">
        <v>999</v>
      </c>
      <c r="I218" s="109" t="s">
        <v>283</v>
      </c>
      <c r="K218" s="107" t="s">
        <v>284</v>
      </c>
      <c r="L218" s="107">
        <v>918</v>
      </c>
      <c r="M218" s="107" t="s">
        <v>235</v>
      </c>
      <c r="N218" s="107">
        <v>50</v>
      </c>
      <c r="O218" s="108">
        <v>2.4</v>
      </c>
      <c r="P218" s="109">
        <v>1307.3551585682642</v>
      </c>
      <c r="Q218" s="109">
        <v>1693.0848414317356</v>
      </c>
      <c r="AK218" s="6"/>
      <c r="AL218" s="6"/>
      <c r="AM218" s="6"/>
      <c r="AN218" s="6"/>
      <c r="AO218" s="6"/>
      <c r="AP218" s="6"/>
      <c r="AQ218" s="6"/>
      <c r="AR218" s="6"/>
      <c r="AS218" s="6"/>
      <c r="AT218" s="6"/>
      <c r="AU218" s="6"/>
      <c r="AV218" s="6"/>
      <c r="AW218" s="6"/>
      <c r="AX218" s="6"/>
      <c r="AY218" s="6"/>
      <c r="AZ218" s="62"/>
      <c r="BA218" t="str">
        <f t="shared" si="62"/>
        <v>MD</v>
      </c>
      <c r="BB218">
        <f t="shared" si="63"/>
        <v>205</v>
      </c>
      <c r="BC218" s="73">
        <f t="shared" si="64"/>
        <v>2.4</v>
      </c>
      <c r="BD218">
        <f t="shared" si="65"/>
        <v>50</v>
      </c>
      <c r="BE218" s="66">
        <f t="shared" si="66"/>
        <v>949.05</v>
      </c>
      <c r="BJ218" s="66" t="str">
        <f t="shared" si="67"/>
        <v/>
      </c>
      <c r="BK218" s="66">
        <f t="shared" si="68"/>
        <v>955.98086124401902</v>
      </c>
      <c r="BO218" s="66"/>
      <c r="CI218" s="116"/>
      <c r="CJ218" s="116"/>
      <c r="CQ218" s="63"/>
      <c r="CR218">
        <f t="shared" si="58"/>
        <v>190</v>
      </c>
      <c r="CS218">
        <f t="shared" si="60"/>
        <v>50</v>
      </c>
      <c r="CT218" s="73">
        <f t="shared" si="61"/>
        <v>2.4</v>
      </c>
      <c r="CU218" s="66">
        <f t="shared" si="59"/>
        <v>905.66607907328125</v>
      </c>
      <c r="DG218" s="62"/>
      <c r="DO218" s="63"/>
      <c r="DV218" s="62"/>
    </row>
    <row r="219" spans="2:126" ht="15" customHeight="1" x14ac:dyDescent="0.25">
      <c r="B219" s="107" t="s">
        <v>281</v>
      </c>
      <c r="C219" s="107">
        <v>209</v>
      </c>
      <c r="D219" s="107" t="s">
        <v>282</v>
      </c>
      <c r="E219" s="107">
        <v>50</v>
      </c>
      <c r="F219" s="108">
        <v>2.4</v>
      </c>
      <c r="G219" s="107"/>
      <c r="H219" s="109">
        <v>899.1</v>
      </c>
      <c r="I219" s="109" t="s">
        <v>283</v>
      </c>
      <c r="K219" s="107" t="s">
        <v>284</v>
      </c>
      <c r="L219" s="107">
        <v>919</v>
      </c>
      <c r="M219" s="107" t="s">
        <v>235</v>
      </c>
      <c r="N219" s="107">
        <v>50</v>
      </c>
      <c r="O219" s="108">
        <v>2.4</v>
      </c>
      <c r="P219" s="109">
        <v>1199</v>
      </c>
      <c r="Q219" s="109">
        <v>1552.759945583412</v>
      </c>
      <c r="AK219" s="6"/>
      <c r="AL219" s="6"/>
      <c r="AM219" s="6"/>
      <c r="AN219" s="6"/>
      <c r="AO219" s="6"/>
      <c r="AP219" s="6"/>
      <c r="AQ219" s="6"/>
      <c r="AR219" s="6"/>
      <c r="AS219" s="6"/>
      <c r="AT219" s="6"/>
      <c r="AU219" s="6"/>
      <c r="AV219" s="6"/>
      <c r="AW219" s="6"/>
      <c r="AX219" s="6"/>
      <c r="AY219" s="6"/>
      <c r="AZ219" s="62"/>
      <c r="BA219" t="str">
        <f t="shared" si="62"/>
        <v>MD</v>
      </c>
      <c r="BB219">
        <f t="shared" si="63"/>
        <v>206</v>
      </c>
      <c r="BC219" s="73">
        <f t="shared" si="64"/>
        <v>2.4</v>
      </c>
      <c r="BD219">
        <f t="shared" si="65"/>
        <v>50</v>
      </c>
      <c r="BE219" s="66">
        <f t="shared" si="66"/>
        <v>999</v>
      </c>
      <c r="BJ219" s="66" t="str">
        <f t="shared" si="67"/>
        <v/>
      </c>
      <c r="BK219" s="66">
        <f t="shared" si="68"/>
        <v>1006.2956434147569</v>
      </c>
      <c r="BO219" s="66"/>
      <c r="CI219" s="116"/>
      <c r="CJ219" s="116"/>
      <c r="CQ219" s="63"/>
      <c r="CR219">
        <f t="shared" si="58"/>
        <v>191</v>
      </c>
      <c r="CS219">
        <f t="shared" si="60"/>
        <v>50</v>
      </c>
      <c r="CT219" s="73">
        <f t="shared" si="61"/>
        <v>2.4</v>
      </c>
      <c r="CU219" s="66">
        <f t="shared" si="59"/>
        <v>895.50239234449759</v>
      </c>
      <c r="DG219" s="62"/>
      <c r="DO219" s="63"/>
      <c r="DV219" s="62"/>
    </row>
    <row r="220" spans="2:126" ht="15" customHeight="1" x14ac:dyDescent="0.25">
      <c r="B220" s="107" t="s">
        <v>281</v>
      </c>
      <c r="C220" s="107">
        <v>210</v>
      </c>
      <c r="D220" s="107" t="s">
        <v>282</v>
      </c>
      <c r="E220" s="107">
        <v>50</v>
      </c>
      <c r="F220" s="108">
        <v>2.4</v>
      </c>
      <c r="G220" s="107"/>
      <c r="H220" s="109">
        <v>899</v>
      </c>
      <c r="I220" s="109" t="s">
        <v>283</v>
      </c>
      <c r="K220" s="107" t="s">
        <v>284</v>
      </c>
      <c r="L220" s="107">
        <v>922</v>
      </c>
      <c r="M220" s="107" t="s">
        <v>235</v>
      </c>
      <c r="N220" s="107">
        <v>50</v>
      </c>
      <c r="O220" s="108">
        <v>2.4</v>
      </c>
      <c r="P220" s="109">
        <v>957.71508129909114</v>
      </c>
      <c r="Q220" s="109">
        <v>1240.2849187009087</v>
      </c>
      <c r="AK220" s="6"/>
      <c r="AL220" s="6"/>
      <c r="AM220" s="6"/>
      <c r="AN220" s="6"/>
      <c r="AO220" s="6"/>
      <c r="AP220" s="6"/>
      <c r="AQ220" s="6"/>
      <c r="AR220" s="6"/>
      <c r="AS220" s="6"/>
      <c r="AT220" s="6"/>
      <c r="AU220" s="6"/>
      <c r="AV220" s="6"/>
      <c r="AW220" s="6"/>
      <c r="AX220" s="6"/>
      <c r="AY220" s="6"/>
      <c r="AZ220" s="62"/>
      <c r="BA220" t="str">
        <f t="shared" si="62"/>
        <v>MD</v>
      </c>
      <c r="BB220">
        <f t="shared" si="63"/>
        <v>207</v>
      </c>
      <c r="BC220" s="73">
        <f t="shared" si="64"/>
        <v>2.4</v>
      </c>
      <c r="BD220">
        <f t="shared" si="65"/>
        <v>50</v>
      </c>
      <c r="BE220" s="66">
        <f t="shared" si="66"/>
        <v>974.69</v>
      </c>
      <c r="BJ220" s="66" t="str">
        <f t="shared" si="67"/>
        <v/>
      </c>
      <c r="BK220" s="66">
        <f t="shared" si="68"/>
        <v>981.80810878871819</v>
      </c>
      <c r="BO220" s="66"/>
      <c r="CI220" s="116"/>
      <c r="CJ220" s="116"/>
      <c r="CQ220" s="63"/>
      <c r="CR220">
        <f t="shared" si="58"/>
        <v>192</v>
      </c>
      <c r="CS220">
        <f t="shared" si="60"/>
        <v>50</v>
      </c>
      <c r="CT220" s="73">
        <f t="shared" si="61"/>
        <v>2.4</v>
      </c>
      <c r="CU220" s="66">
        <f t="shared" si="59"/>
        <v>1007.2928733316545</v>
      </c>
      <c r="DG220" s="62"/>
      <c r="DO220" s="63"/>
      <c r="DV220" s="62"/>
    </row>
    <row r="221" spans="2:126" ht="15" customHeight="1" x14ac:dyDescent="0.25">
      <c r="B221" s="107" t="s">
        <v>281</v>
      </c>
      <c r="C221" s="107">
        <v>211</v>
      </c>
      <c r="D221" s="107" t="s">
        <v>282</v>
      </c>
      <c r="E221" s="107">
        <v>50</v>
      </c>
      <c r="F221" s="108">
        <v>2.4</v>
      </c>
      <c r="G221" s="107"/>
      <c r="H221" s="109">
        <v>999</v>
      </c>
      <c r="I221" s="109" t="s">
        <v>283</v>
      </c>
      <c r="K221" s="107" t="s">
        <v>284</v>
      </c>
      <c r="L221" s="107">
        <v>924</v>
      </c>
      <c r="M221" s="107" t="s">
        <v>235</v>
      </c>
      <c r="N221" s="107">
        <v>50</v>
      </c>
      <c r="O221" s="108">
        <v>2.4</v>
      </c>
      <c r="P221" s="109">
        <v>913.35866852554807</v>
      </c>
      <c r="Q221" s="109">
        <v>1182.8413314744516</v>
      </c>
      <c r="AK221" s="6"/>
      <c r="AL221" s="6"/>
      <c r="AM221" s="6"/>
      <c r="AN221" s="6"/>
      <c r="AO221" s="6"/>
      <c r="AP221" s="6"/>
      <c r="AQ221" s="6"/>
      <c r="AR221" s="6"/>
      <c r="AS221" s="6"/>
      <c r="AT221" s="6"/>
      <c r="AU221" s="6"/>
      <c r="AV221" s="6"/>
      <c r="AW221" s="6"/>
      <c r="AX221" s="6"/>
      <c r="AY221" s="6"/>
      <c r="AZ221" s="62"/>
      <c r="BA221" t="str">
        <f t="shared" si="62"/>
        <v>MD</v>
      </c>
      <c r="BB221">
        <f t="shared" si="63"/>
        <v>208</v>
      </c>
      <c r="BC221" s="73">
        <f t="shared" si="64"/>
        <v>2.4</v>
      </c>
      <c r="BD221">
        <f t="shared" si="65"/>
        <v>50</v>
      </c>
      <c r="BE221" s="66">
        <f t="shared" si="66"/>
        <v>999</v>
      </c>
      <c r="BJ221" s="66" t="str">
        <f t="shared" si="67"/>
        <v/>
      </c>
      <c r="BK221" s="66">
        <f t="shared" si="68"/>
        <v>1006.2956434147569</v>
      </c>
      <c r="BO221" s="66"/>
      <c r="CI221" s="116"/>
      <c r="CJ221" s="116"/>
      <c r="CQ221" s="63"/>
      <c r="CR221">
        <f t="shared" ref="CR221:CR284" si="69">BB206</f>
        <v>193</v>
      </c>
      <c r="CS221">
        <f t="shared" si="60"/>
        <v>50</v>
      </c>
      <c r="CT221" s="73">
        <f t="shared" si="61"/>
        <v>2.4</v>
      </c>
      <c r="CU221" s="66">
        <f t="shared" ref="CU221:CU284" si="70">BK206</f>
        <v>860.337446487031</v>
      </c>
      <c r="DG221" s="62"/>
      <c r="DO221" s="63"/>
      <c r="DV221" s="62"/>
    </row>
    <row r="222" spans="2:126" ht="15" customHeight="1" x14ac:dyDescent="0.25">
      <c r="B222" s="107" t="s">
        <v>281</v>
      </c>
      <c r="C222" s="107">
        <v>212</v>
      </c>
      <c r="D222" s="107" t="s">
        <v>282</v>
      </c>
      <c r="E222" s="107">
        <v>50</v>
      </c>
      <c r="F222" s="108">
        <v>2.4</v>
      </c>
      <c r="G222" s="107"/>
      <c r="H222" s="109">
        <v>999</v>
      </c>
      <c r="I222" s="109" t="s">
        <v>283</v>
      </c>
      <c r="K222" s="107" t="s">
        <v>284</v>
      </c>
      <c r="L222" s="107">
        <v>925</v>
      </c>
      <c r="M222" s="107" t="s">
        <v>235</v>
      </c>
      <c r="N222" s="107">
        <v>50</v>
      </c>
      <c r="O222" s="108">
        <v>2.4</v>
      </c>
      <c r="P222" s="109">
        <v>1199.99</v>
      </c>
      <c r="Q222" s="109">
        <v>1274.99</v>
      </c>
      <c r="AK222" s="6"/>
      <c r="AL222" s="6"/>
      <c r="AM222" s="6"/>
      <c r="AN222" s="6"/>
      <c r="AO222" s="6"/>
      <c r="AP222" s="6"/>
      <c r="AQ222" s="6"/>
      <c r="AR222" s="6"/>
      <c r="AS222" s="6"/>
      <c r="AT222" s="6"/>
      <c r="AU222" s="6"/>
      <c r="AV222" s="6"/>
      <c r="AW222" s="6"/>
      <c r="AX222" s="6"/>
      <c r="AY222" s="6"/>
      <c r="AZ222" s="62"/>
      <c r="BA222" t="str">
        <f t="shared" si="62"/>
        <v>MD</v>
      </c>
      <c r="BB222">
        <f t="shared" si="63"/>
        <v>209</v>
      </c>
      <c r="BC222" s="73">
        <f t="shared" si="64"/>
        <v>2.4</v>
      </c>
      <c r="BD222">
        <f t="shared" si="65"/>
        <v>50</v>
      </c>
      <c r="BE222" s="66">
        <f t="shared" si="66"/>
        <v>899.1</v>
      </c>
      <c r="BJ222" s="66" t="str">
        <f t="shared" si="67"/>
        <v/>
      </c>
      <c r="BK222" s="66">
        <f t="shared" si="68"/>
        <v>905.66607907328125</v>
      </c>
      <c r="BO222" s="66"/>
      <c r="CI222" s="116"/>
      <c r="CJ222" s="116"/>
      <c r="CQ222" s="63"/>
      <c r="CR222">
        <f t="shared" si="69"/>
        <v>194</v>
      </c>
      <c r="CS222">
        <f t="shared" ref="CS222:CS285" si="71">BD207</f>
        <v>50</v>
      </c>
      <c r="CT222" s="73">
        <f t="shared" ref="CT222:CT285" si="72">BC207</f>
        <v>2.4</v>
      </c>
      <c r="CU222" s="66">
        <f t="shared" si="70"/>
        <v>1067.7310501133215</v>
      </c>
      <c r="DG222" s="62"/>
      <c r="DO222" s="63"/>
      <c r="DV222" s="62"/>
    </row>
    <row r="223" spans="2:126" ht="15" customHeight="1" x14ac:dyDescent="0.25">
      <c r="B223" s="107" t="s">
        <v>281</v>
      </c>
      <c r="C223" s="107">
        <v>213</v>
      </c>
      <c r="D223" s="107" t="s">
        <v>282</v>
      </c>
      <c r="E223" s="107">
        <v>50</v>
      </c>
      <c r="F223" s="108">
        <v>2.4</v>
      </c>
      <c r="G223" s="107"/>
      <c r="H223" s="109">
        <v>999.99</v>
      </c>
      <c r="I223" s="109" t="s">
        <v>283</v>
      </c>
      <c r="K223" s="107" t="s">
        <v>284</v>
      </c>
      <c r="L223" s="107">
        <v>926</v>
      </c>
      <c r="M223" s="107" t="s">
        <v>235</v>
      </c>
      <c r="N223" s="107">
        <v>50</v>
      </c>
      <c r="O223" s="108">
        <v>2.4</v>
      </c>
      <c r="P223" s="109">
        <v>1199</v>
      </c>
      <c r="Q223" s="109">
        <v>1061.44</v>
      </c>
      <c r="AK223" s="6"/>
      <c r="AL223" s="6"/>
      <c r="AM223" s="6"/>
      <c r="AN223" s="6"/>
      <c r="AO223" s="6"/>
      <c r="AP223" s="6"/>
      <c r="AQ223" s="6"/>
      <c r="AR223" s="6"/>
      <c r="AS223" s="6"/>
      <c r="AT223" s="6"/>
      <c r="AU223" s="6"/>
      <c r="AV223" s="6"/>
      <c r="AW223" s="6"/>
      <c r="AX223" s="6"/>
      <c r="AY223" s="6"/>
      <c r="AZ223" s="62"/>
      <c r="BA223" t="str">
        <f t="shared" si="62"/>
        <v>MD</v>
      </c>
      <c r="BB223">
        <f t="shared" si="63"/>
        <v>210</v>
      </c>
      <c r="BC223" s="73">
        <f t="shared" si="64"/>
        <v>2.4</v>
      </c>
      <c r="BD223">
        <f t="shared" si="65"/>
        <v>50</v>
      </c>
      <c r="BE223" s="66">
        <f t="shared" si="66"/>
        <v>899</v>
      </c>
      <c r="BJ223" s="66" t="str">
        <f t="shared" si="67"/>
        <v/>
      </c>
      <c r="BK223" s="66">
        <f t="shared" si="68"/>
        <v>905.5653487786451</v>
      </c>
      <c r="BO223" s="66"/>
      <c r="CI223" s="116"/>
      <c r="CJ223" s="116"/>
      <c r="CQ223" s="63"/>
      <c r="CR223">
        <f t="shared" si="69"/>
        <v>195</v>
      </c>
      <c r="CS223">
        <f t="shared" si="71"/>
        <v>50</v>
      </c>
      <c r="CT223" s="73">
        <f t="shared" si="72"/>
        <v>2.4</v>
      </c>
      <c r="CU223" s="66">
        <f t="shared" si="70"/>
        <v>1006.2956434147569</v>
      </c>
      <c r="DG223" s="62"/>
      <c r="DO223" s="63"/>
      <c r="DV223" s="62"/>
    </row>
    <row r="224" spans="2:126" ht="15" customHeight="1" x14ac:dyDescent="0.25">
      <c r="B224" s="107" t="s">
        <v>281</v>
      </c>
      <c r="C224" s="107">
        <v>214</v>
      </c>
      <c r="D224" s="107" t="s">
        <v>282</v>
      </c>
      <c r="E224" s="107">
        <v>50</v>
      </c>
      <c r="F224" s="108">
        <v>2.4</v>
      </c>
      <c r="G224" s="107"/>
      <c r="H224" s="109">
        <v>999</v>
      </c>
      <c r="I224" s="109" t="s">
        <v>283</v>
      </c>
      <c r="K224" s="107" t="s">
        <v>284</v>
      </c>
      <c r="L224" s="107">
        <v>927</v>
      </c>
      <c r="M224" s="107" t="s">
        <v>235</v>
      </c>
      <c r="N224" s="107">
        <v>50</v>
      </c>
      <c r="O224" s="108">
        <v>2.4</v>
      </c>
      <c r="P224" s="109">
        <v>935.92902394469866</v>
      </c>
      <c r="Q224" s="109">
        <v>1212.0709760553011</v>
      </c>
      <c r="AK224" s="6"/>
      <c r="AL224" s="6"/>
      <c r="AM224" s="6"/>
      <c r="AN224" s="6"/>
      <c r="AO224" s="6"/>
      <c r="AP224" s="6"/>
      <c r="AQ224" s="6"/>
      <c r="AR224" s="6"/>
      <c r="AS224" s="6"/>
      <c r="AT224" s="6"/>
      <c r="AU224" s="6"/>
      <c r="AV224" s="6"/>
      <c r="AW224" s="6"/>
      <c r="AX224" s="6"/>
      <c r="AY224" s="6"/>
      <c r="AZ224" s="62"/>
      <c r="BA224" t="str">
        <f t="shared" si="62"/>
        <v>MD</v>
      </c>
      <c r="BB224">
        <f t="shared" si="63"/>
        <v>211</v>
      </c>
      <c r="BC224" s="73">
        <f t="shared" si="64"/>
        <v>2.4</v>
      </c>
      <c r="BD224">
        <f t="shared" si="65"/>
        <v>50</v>
      </c>
      <c r="BE224" s="66">
        <f t="shared" si="66"/>
        <v>999</v>
      </c>
      <c r="BJ224" s="66" t="str">
        <f t="shared" si="67"/>
        <v/>
      </c>
      <c r="BK224" s="66">
        <f t="shared" si="68"/>
        <v>1006.2956434147569</v>
      </c>
      <c r="BO224" s="66"/>
      <c r="CI224" s="116"/>
      <c r="CJ224" s="116"/>
      <c r="CQ224" s="63"/>
      <c r="CR224">
        <f t="shared" si="69"/>
        <v>196</v>
      </c>
      <c r="CS224">
        <f t="shared" si="71"/>
        <v>50</v>
      </c>
      <c r="CT224" s="73">
        <f t="shared" si="72"/>
        <v>2.4</v>
      </c>
      <c r="CU224" s="66">
        <f t="shared" si="70"/>
        <v>1006.2956434147569</v>
      </c>
      <c r="DG224" s="62"/>
      <c r="DO224" s="63"/>
      <c r="DV224" s="62"/>
    </row>
    <row r="225" spans="2:126" ht="15" customHeight="1" x14ac:dyDescent="0.25">
      <c r="B225" s="107" t="s">
        <v>281</v>
      </c>
      <c r="C225" s="107">
        <v>215</v>
      </c>
      <c r="D225" s="107" t="s">
        <v>282</v>
      </c>
      <c r="E225" s="107">
        <v>50</v>
      </c>
      <c r="F225" s="108">
        <v>2.4</v>
      </c>
      <c r="G225" s="107"/>
      <c r="H225" s="109">
        <v>899.1</v>
      </c>
      <c r="I225" s="109" t="s">
        <v>283</v>
      </c>
      <c r="K225" s="107" t="s">
        <v>284</v>
      </c>
      <c r="L225" s="107">
        <v>928</v>
      </c>
      <c r="M225" s="107" t="s">
        <v>235</v>
      </c>
      <c r="N225" s="107">
        <v>50</v>
      </c>
      <c r="O225" s="108">
        <v>2.4</v>
      </c>
      <c r="P225" s="109">
        <v>946.82205262189484</v>
      </c>
      <c r="Q225" s="109">
        <v>1226.177947378105</v>
      </c>
      <c r="AK225" s="6"/>
      <c r="AL225" s="6"/>
      <c r="AM225" s="6"/>
      <c r="AN225" s="6"/>
      <c r="AO225" s="6"/>
      <c r="AP225" s="6"/>
      <c r="AQ225" s="6"/>
      <c r="AR225" s="6"/>
      <c r="AS225" s="6"/>
      <c r="AT225" s="6"/>
      <c r="AU225" s="6"/>
      <c r="AV225" s="6"/>
      <c r="AW225" s="6"/>
      <c r="AX225" s="6"/>
      <c r="AY225" s="6"/>
      <c r="AZ225" s="62"/>
      <c r="BA225" t="str">
        <f t="shared" si="62"/>
        <v>MD</v>
      </c>
      <c r="BB225">
        <f t="shared" si="63"/>
        <v>212</v>
      </c>
      <c r="BC225" s="73">
        <f t="shared" si="64"/>
        <v>2.4</v>
      </c>
      <c r="BD225">
        <f t="shared" si="65"/>
        <v>50</v>
      </c>
      <c r="BE225" s="66">
        <f t="shared" si="66"/>
        <v>999</v>
      </c>
      <c r="BJ225" s="66" t="str">
        <f t="shared" si="67"/>
        <v/>
      </c>
      <c r="BK225" s="66">
        <f t="shared" si="68"/>
        <v>1006.2956434147569</v>
      </c>
      <c r="BO225" s="66"/>
      <c r="CI225" s="116"/>
      <c r="CJ225" s="116"/>
      <c r="CQ225" s="63"/>
      <c r="CR225">
        <f t="shared" si="69"/>
        <v>197</v>
      </c>
      <c r="CS225">
        <f t="shared" si="71"/>
        <v>50</v>
      </c>
      <c r="CT225" s="73">
        <f t="shared" si="72"/>
        <v>2.4</v>
      </c>
      <c r="CU225" s="66">
        <f t="shared" si="70"/>
        <v>1007.2727272727273</v>
      </c>
      <c r="DG225" s="62"/>
      <c r="DO225" s="63"/>
      <c r="DV225" s="62"/>
    </row>
    <row r="226" spans="2:126" ht="15" customHeight="1" x14ac:dyDescent="0.25">
      <c r="B226" s="107" t="s">
        <v>281</v>
      </c>
      <c r="C226" s="107">
        <v>216</v>
      </c>
      <c r="D226" s="107" t="s">
        <v>282</v>
      </c>
      <c r="E226" s="107">
        <v>50</v>
      </c>
      <c r="F226" s="108">
        <v>2.4</v>
      </c>
      <c r="G226" s="107"/>
      <c r="H226" s="109">
        <v>999</v>
      </c>
      <c r="I226" s="109" t="s">
        <v>283</v>
      </c>
      <c r="K226" s="107" t="s">
        <v>284</v>
      </c>
      <c r="L226" s="107">
        <v>932</v>
      </c>
      <c r="M226" s="107" t="s">
        <v>235</v>
      </c>
      <c r="N226" s="107">
        <v>50</v>
      </c>
      <c r="O226" s="108">
        <v>2.4</v>
      </c>
      <c r="P226" s="109">
        <v>914.23011081972368</v>
      </c>
      <c r="Q226" s="109">
        <v>1183.9698891802759</v>
      </c>
      <c r="AK226" s="6"/>
      <c r="AL226" s="6"/>
      <c r="AM226" s="6"/>
      <c r="AN226" s="6"/>
      <c r="AO226" s="6"/>
      <c r="AP226" s="6"/>
      <c r="AQ226" s="6"/>
      <c r="AR226" s="6"/>
      <c r="AS226" s="6"/>
      <c r="AT226" s="6"/>
      <c r="AU226" s="6"/>
      <c r="AV226" s="6"/>
      <c r="AW226" s="6"/>
      <c r="AX226" s="6"/>
      <c r="AY226" s="6"/>
      <c r="AZ226" s="62"/>
      <c r="BA226" t="str">
        <f t="shared" si="62"/>
        <v>MD</v>
      </c>
      <c r="BB226">
        <f t="shared" si="63"/>
        <v>213</v>
      </c>
      <c r="BC226" s="73">
        <f t="shared" si="64"/>
        <v>2.4</v>
      </c>
      <c r="BD226">
        <f t="shared" si="65"/>
        <v>50</v>
      </c>
      <c r="BE226" s="66">
        <f t="shared" si="66"/>
        <v>999.99</v>
      </c>
      <c r="BJ226" s="66" t="str">
        <f t="shared" si="67"/>
        <v/>
      </c>
      <c r="BK226" s="66">
        <f t="shared" si="68"/>
        <v>1007.2928733316545</v>
      </c>
      <c r="BO226" s="66"/>
      <c r="CI226" s="116"/>
      <c r="CJ226" s="116"/>
      <c r="CQ226" s="63"/>
      <c r="CR226">
        <f t="shared" si="69"/>
        <v>198</v>
      </c>
      <c r="CS226">
        <f t="shared" si="71"/>
        <v>50</v>
      </c>
      <c r="CT226" s="73">
        <f t="shared" si="72"/>
        <v>2.4</v>
      </c>
      <c r="CU226" s="66">
        <f t="shared" si="70"/>
        <v>1007.2928733316545</v>
      </c>
      <c r="DG226" s="62"/>
      <c r="DO226" s="63"/>
      <c r="DV226" s="62"/>
    </row>
    <row r="227" spans="2:126" ht="15" customHeight="1" x14ac:dyDescent="0.25">
      <c r="B227" s="107" t="s">
        <v>281</v>
      </c>
      <c r="C227" s="107">
        <v>217</v>
      </c>
      <c r="D227" s="107" t="s">
        <v>282</v>
      </c>
      <c r="E227" s="107">
        <v>50</v>
      </c>
      <c r="F227" s="108">
        <v>2.4</v>
      </c>
      <c r="G227" s="107"/>
      <c r="H227" s="109">
        <v>899.1</v>
      </c>
      <c r="I227" s="109" t="s">
        <v>283</v>
      </c>
      <c r="K227" s="107" t="s">
        <v>284</v>
      </c>
      <c r="L227" s="107">
        <v>940</v>
      </c>
      <c r="M227" s="107" t="s">
        <v>235</v>
      </c>
      <c r="N227" s="107">
        <v>50</v>
      </c>
      <c r="O227" s="108">
        <v>2.4</v>
      </c>
      <c r="P227" s="109">
        <v>1066.688940185762</v>
      </c>
      <c r="Q227" s="109">
        <v>1381.4110598142379</v>
      </c>
      <c r="AK227" s="6"/>
      <c r="AL227" s="6"/>
      <c r="AM227" s="6"/>
      <c r="AN227" s="6"/>
      <c r="AO227" s="6"/>
      <c r="AP227" s="6"/>
      <c r="AQ227" s="6"/>
      <c r="AR227" s="6"/>
      <c r="AS227" s="6"/>
      <c r="AT227" s="6"/>
      <c r="AU227" s="6"/>
      <c r="AV227" s="6"/>
      <c r="AW227" s="6"/>
      <c r="AX227" s="6"/>
      <c r="AY227" s="6"/>
      <c r="AZ227" s="62"/>
      <c r="BA227" t="str">
        <f t="shared" si="62"/>
        <v>MD</v>
      </c>
      <c r="BB227">
        <f t="shared" si="63"/>
        <v>214</v>
      </c>
      <c r="BC227" s="73">
        <f t="shared" si="64"/>
        <v>2.4</v>
      </c>
      <c r="BD227">
        <f t="shared" si="65"/>
        <v>50</v>
      </c>
      <c r="BE227" s="66">
        <f t="shared" si="66"/>
        <v>999</v>
      </c>
      <c r="BJ227" s="66" t="str">
        <f t="shared" si="67"/>
        <v/>
      </c>
      <c r="BK227" s="66">
        <f t="shared" si="68"/>
        <v>1006.2956434147569</v>
      </c>
      <c r="BO227" s="66"/>
      <c r="CI227" s="116"/>
      <c r="CJ227" s="116"/>
      <c r="CQ227" s="63"/>
      <c r="CR227">
        <f t="shared" si="69"/>
        <v>199</v>
      </c>
      <c r="CS227">
        <f t="shared" si="71"/>
        <v>50</v>
      </c>
      <c r="CT227" s="73">
        <f t="shared" si="72"/>
        <v>2.4</v>
      </c>
      <c r="CU227" s="66">
        <f t="shared" si="70"/>
        <v>895.59304960967006</v>
      </c>
      <c r="DG227" s="62"/>
      <c r="DO227" s="63"/>
      <c r="DV227" s="62"/>
    </row>
    <row r="228" spans="2:126" ht="15" customHeight="1" x14ac:dyDescent="0.25">
      <c r="B228" s="107" t="s">
        <v>281</v>
      </c>
      <c r="C228" s="107">
        <v>218</v>
      </c>
      <c r="D228" s="107" t="s">
        <v>282</v>
      </c>
      <c r="E228" s="107">
        <v>50</v>
      </c>
      <c r="F228" s="108">
        <v>2.4</v>
      </c>
      <c r="G228" s="107"/>
      <c r="H228" s="109">
        <v>913.27</v>
      </c>
      <c r="I228" s="109" t="s">
        <v>283</v>
      </c>
      <c r="K228" s="107" t="s">
        <v>284</v>
      </c>
      <c r="L228" s="107">
        <v>941</v>
      </c>
      <c r="M228" s="107" t="s">
        <v>235</v>
      </c>
      <c r="N228" s="107">
        <v>50</v>
      </c>
      <c r="O228" s="108">
        <v>2.4</v>
      </c>
      <c r="P228" s="109">
        <v>1001.287196007876</v>
      </c>
      <c r="Q228" s="109">
        <v>1296.712803992124</v>
      </c>
      <c r="AK228" s="6"/>
      <c r="AL228" s="6"/>
      <c r="AM228" s="6"/>
      <c r="AN228" s="6"/>
      <c r="AO228" s="6"/>
      <c r="AP228" s="6"/>
      <c r="AQ228" s="6"/>
      <c r="AR228" s="6"/>
      <c r="AS228" s="6"/>
      <c r="AT228" s="6"/>
      <c r="AU228" s="6"/>
      <c r="AV228" s="6"/>
      <c r="AW228" s="6"/>
      <c r="AX228" s="6"/>
      <c r="AY228" s="6"/>
      <c r="AZ228" s="62"/>
      <c r="BA228" t="str">
        <f t="shared" si="62"/>
        <v>MD</v>
      </c>
      <c r="BB228">
        <f t="shared" si="63"/>
        <v>215</v>
      </c>
      <c r="BC228" s="73">
        <f t="shared" si="64"/>
        <v>2.4</v>
      </c>
      <c r="BD228">
        <f t="shared" si="65"/>
        <v>50</v>
      </c>
      <c r="BE228" s="66">
        <f t="shared" si="66"/>
        <v>899.1</v>
      </c>
      <c r="BJ228" s="66" t="str">
        <f t="shared" si="67"/>
        <v/>
      </c>
      <c r="BK228" s="66">
        <f t="shared" si="68"/>
        <v>905.66607907328125</v>
      </c>
      <c r="BO228" s="66"/>
      <c r="CI228" s="116"/>
      <c r="CJ228" s="116"/>
      <c r="CQ228" s="63"/>
      <c r="CR228">
        <f t="shared" si="69"/>
        <v>200</v>
      </c>
      <c r="CS228">
        <f t="shared" si="71"/>
        <v>50</v>
      </c>
      <c r="CT228" s="73">
        <f t="shared" si="72"/>
        <v>2.4</v>
      </c>
      <c r="CU228" s="66">
        <f t="shared" si="70"/>
        <v>1006.2956434147569</v>
      </c>
      <c r="DG228" s="62"/>
      <c r="DO228" s="63"/>
      <c r="DV228" s="62"/>
    </row>
    <row r="229" spans="2:126" ht="15" customHeight="1" x14ac:dyDescent="0.25">
      <c r="B229" s="107" t="s">
        <v>281</v>
      </c>
      <c r="C229" s="107">
        <v>219</v>
      </c>
      <c r="D229" s="107" t="s">
        <v>282</v>
      </c>
      <c r="E229" s="107">
        <v>50</v>
      </c>
      <c r="F229" s="108">
        <v>2.4</v>
      </c>
      <c r="G229" s="107"/>
      <c r="H229" s="109">
        <v>1139.05</v>
      </c>
      <c r="I229" s="109" t="s">
        <v>283</v>
      </c>
      <c r="K229" s="107" t="s">
        <v>284</v>
      </c>
      <c r="L229" s="107">
        <v>942</v>
      </c>
      <c r="M229" s="107" t="s">
        <v>235</v>
      </c>
      <c r="N229" s="107">
        <v>50</v>
      </c>
      <c r="O229" s="108">
        <v>2.4</v>
      </c>
      <c r="P229" s="109">
        <v>1097.1458483672027</v>
      </c>
      <c r="Q229" s="109">
        <v>1420.8541516327973</v>
      </c>
      <c r="AK229" s="6"/>
      <c r="AL229" s="6"/>
      <c r="AM229" s="6"/>
      <c r="AN229" s="6"/>
      <c r="AO229" s="6"/>
      <c r="AP229" s="6"/>
      <c r="AQ229" s="6"/>
      <c r="AR229" s="6"/>
      <c r="AS229" s="6"/>
      <c r="AT229" s="6"/>
      <c r="AU229" s="6"/>
      <c r="AV229" s="6"/>
      <c r="AW229" s="6"/>
      <c r="AX229" s="6"/>
      <c r="AY229" s="6"/>
      <c r="AZ229" s="62"/>
      <c r="BA229" t="str">
        <f t="shared" si="62"/>
        <v>MD</v>
      </c>
      <c r="BB229">
        <f t="shared" si="63"/>
        <v>216</v>
      </c>
      <c r="BC229" s="73">
        <f t="shared" si="64"/>
        <v>2.4</v>
      </c>
      <c r="BD229">
        <f t="shared" si="65"/>
        <v>50</v>
      </c>
      <c r="BE229" s="66">
        <f t="shared" si="66"/>
        <v>999</v>
      </c>
      <c r="BJ229" s="66" t="str">
        <f t="shared" si="67"/>
        <v/>
      </c>
      <c r="BK229" s="66">
        <f t="shared" si="68"/>
        <v>1006.2956434147569</v>
      </c>
      <c r="BO229" s="66"/>
      <c r="CI229" s="116"/>
      <c r="CJ229" s="116"/>
      <c r="CQ229" s="63"/>
      <c r="CR229">
        <f t="shared" si="69"/>
        <v>201</v>
      </c>
      <c r="CS229">
        <f t="shared" si="71"/>
        <v>50</v>
      </c>
      <c r="CT229" s="73">
        <f t="shared" si="72"/>
        <v>2.4</v>
      </c>
      <c r="CU229" s="66">
        <f t="shared" si="70"/>
        <v>1007.2928733316545</v>
      </c>
      <c r="DG229" s="62"/>
      <c r="DO229" s="63"/>
      <c r="DV229" s="62"/>
    </row>
    <row r="230" spans="2:126" ht="15" customHeight="1" x14ac:dyDescent="0.25">
      <c r="B230" s="107" t="s">
        <v>281</v>
      </c>
      <c r="C230" s="107">
        <v>220</v>
      </c>
      <c r="D230" s="107" t="s">
        <v>282</v>
      </c>
      <c r="E230" s="107">
        <v>50</v>
      </c>
      <c r="F230" s="108">
        <v>2.4</v>
      </c>
      <c r="G230" s="107"/>
      <c r="H230" s="109">
        <v>899.1</v>
      </c>
      <c r="I230" s="109" t="s">
        <v>283</v>
      </c>
      <c r="K230" s="107" t="s">
        <v>284</v>
      </c>
      <c r="L230" s="107">
        <v>943</v>
      </c>
      <c r="M230" s="107" t="s">
        <v>235</v>
      </c>
      <c r="N230" s="107">
        <v>50</v>
      </c>
      <c r="O230" s="108">
        <v>2.4</v>
      </c>
      <c r="P230" s="109">
        <v>922.94453376148067</v>
      </c>
      <c r="Q230" s="109">
        <v>1195.2554662385189</v>
      </c>
      <c r="AK230" s="6"/>
      <c r="AL230" s="6"/>
      <c r="AM230" s="6"/>
      <c r="AN230" s="6"/>
      <c r="AO230" s="6"/>
      <c r="AP230" s="6"/>
      <c r="AQ230" s="6"/>
      <c r="AR230" s="6"/>
      <c r="AS230" s="6"/>
      <c r="AT230" s="6"/>
      <c r="AU230" s="6"/>
      <c r="AV230" s="6"/>
      <c r="AW230" s="6"/>
      <c r="AX230" s="6"/>
      <c r="AY230" s="6"/>
      <c r="AZ230" s="62"/>
      <c r="BA230" t="str">
        <f t="shared" si="62"/>
        <v>MD</v>
      </c>
      <c r="BB230">
        <f t="shared" si="63"/>
        <v>217</v>
      </c>
      <c r="BC230" s="73">
        <f t="shared" si="64"/>
        <v>2.4</v>
      </c>
      <c r="BD230">
        <f t="shared" si="65"/>
        <v>50</v>
      </c>
      <c r="BE230" s="66">
        <f t="shared" si="66"/>
        <v>899.1</v>
      </c>
      <c r="BJ230" s="66" t="str">
        <f t="shared" si="67"/>
        <v/>
      </c>
      <c r="BK230" s="66">
        <f t="shared" si="68"/>
        <v>905.66607907328125</v>
      </c>
      <c r="BO230" s="66"/>
      <c r="CI230" s="116"/>
      <c r="CJ230" s="116"/>
      <c r="CQ230" s="63"/>
      <c r="CR230">
        <f t="shared" si="69"/>
        <v>202</v>
      </c>
      <c r="CS230">
        <f t="shared" si="71"/>
        <v>50</v>
      </c>
      <c r="CT230" s="73">
        <f t="shared" si="72"/>
        <v>2.4</v>
      </c>
      <c r="CU230" s="66">
        <f t="shared" si="70"/>
        <v>1006.2956434147569</v>
      </c>
      <c r="DG230" s="62"/>
      <c r="DO230" s="63"/>
      <c r="DV230" s="62"/>
    </row>
    <row r="231" spans="2:126" ht="15" customHeight="1" x14ac:dyDescent="0.25">
      <c r="B231" s="107" t="s">
        <v>281</v>
      </c>
      <c r="C231" s="107">
        <v>221</v>
      </c>
      <c r="D231" s="107" t="s">
        <v>282</v>
      </c>
      <c r="E231" s="107">
        <v>50</v>
      </c>
      <c r="F231" s="108">
        <v>2.4</v>
      </c>
      <c r="G231" s="107"/>
      <c r="H231" s="109">
        <v>899</v>
      </c>
      <c r="I231" s="109" t="s">
        <v>283</v>
      </c>
      <c r="K231" s="107" t="s">
        <v>284</v>
      </c>
      <c r="L231" s="107">
        <v>944</v>
      </c>
      <c r="M231" s="107" t="s">
        <v>235</v>
      </c>
      <c r="N231" s="107">
        <v>50</v>
      </c>
      <c r="O231" s="108">
        <v>2.4</v>
      </c>
      <c r="P231" s="109">
        <v>935.97259605940735</v>
      </c>
      <c r="Q231" s="109">
        <v>1212.1274039405923</v>
      </c>
      <c r="AK231" s="6"/>
      <c r="AL231" s="6"/>
      <c r="AM231" s="6"/>
      <c r="AN231" s="6"/>
      <c r="AO231" s="6"/>
      <c r="AP231" s="6"/>
      <c r="AQ231" s="6"/>
      <c r="AR231" s="6"/>
      <c r="AS231" s="6"/>
      <c r="AT231" s="6"/>
      <c r="AU231" s="6"/>
      <c r="AV231" s="6"/>
      <c r="AW231" s="6"/>
      <c r="AX231" s="6"/>
      <c r="AY231" s="6"/>
      <c r="AZ231" s="62"/>
      <c r="BA231" t="str">
        <f t="shared" si="62"/>
        <v>MD</v>
      </c>
      <c r="BB231">
        <f t="shared" si="63"/>
        <v>218</v>
      </c>
      <c r="BC231" s="73">
        <f t="shared" si="64"/>
        <v>2.4</v>
      </c>
      <c r="BD231">
        <f t="shared" si="65"/>
        <v>50</v>
      </c>
      <c r="BE231" s="66">
        <f t="shared" si="66"/>
        <v>913.27</v>
      </c>
      <c r="BJ231" s="66" t="str">
        <f t="shared" si="67"/>
        <v/>
      </c>
      <c r="BK231" s="66">
        <f t="shared" si="68"/>
        <v>919.93956182321824</v>
      </c>
      <c r="BO231" s="66"/>
      <c r="CI231" s="116"/>
      <c r="CJ231" s="116"/>
      <c r="CQ231" s="63"/>
      <c r="CR231">
        <f t="shared" si="69"/>
        <v>203</v>
      </c>
      <c r="CS231">
        <f t="shared" si="71"/>
        <v>50</v>
      </c>
      <c r="CT231" s="73">
        <f t="shared" si="72"/>
        <v>2.4</v>
      </c>
      <c r="CU231" s="66">
        <f t="shared" si="70"/>
        <v>1006.2956434147569</v>
      </c>
      <c r="DG231" s="62"/>
      <c r="DO231" s="63"/>
      <c r="DV231" s="62"/>
    </row>
    <row r="232" spans="2:126" ht="15" customHeight="1" x14ac:dyDescent="0.25">
      <c r="B232" s="107" t="s">
        <v>281</v>
      </c>
      <c r="C232" s="107">
        <v>222</v>
      </c>
      <c r="D232" s="107" t="s">
        <v>282</v>
      </c>
      <c r="E232" s="107">
        <v>50</v>
      </c>
      <c r="F232" s="108">
        <v>2.4</v>
      </c>
      <c r="G232" s="107"/>
      <c r="H232" s="109">
        <v>999.99</v>
      </c>
      <c r="I232" s="109" t="s">
        <v>283</v>
      </c>
      <c r="K232" s="107" t="s">
        <v>284</v>
      </c>
      <c r="L232" s="107">
        <v>945</v>
      </c>
      <c r="M232" s="107" t="s">
        <v>235</v>
      </c>
      <c r="N232" s="107">
        <v>50</v>
      </c>
      <c r="O232" s="108">
        <v>2.4</v>
      </c>
      <c r="P232" s="109">
        <v>1025.2518590977077</v>
      </c>
      <c r="Q232" s="109">
        <v>1327.7481409022923</v>
      </c>
      <c r="AK232" s="6"/>
      <c r="AL232" s="6"/>
      <c r="AM232" s="6"/>
      <c r="AN232" s="6"/>
      <c r="AO232" s="6"/>
      <c r="AP232" s="6"/>
      <c r="AQ232" s="6"/>
      <c r="AR232" s="6"/>
      <c r="AS232" s="6"/>
      <c r="AT232" s="6"/>
      <c r="AU232" s="6"/>
      <c r="AV232" s="6"/>
      <c r="AW232" s="6"/>
      <c r="AX232" s="6"/>
      <c r="AY232" s="6"/>
      <c r="AZ232" s="62"/>
      <c r="BA232" t="str">
        <f t="shared" si="62"/>
        <v>MD</v>
      </c>
      <c r="BB232">
        <f t="shared" si="63"/>
        <v>219</v>
      </c>
      <c r="BC232" s="73">
        <f t="shared" si="64"/>
        <v>2.4</v>
      </c>
      <c r="BD232">
        <f t="shared" si="65"/>
        <v>50</v>
      </c>
      <c r="BE232" s="66">
        <f t="shared" si="66"/>
        <v>1139.05</v>
      </c>
      <c r="BJ232" s="66" t="str">
        <f t="shared" si="67"/>
        <v/>
      </c>
      <c r="BK232" s="66">
        <f t="shared" si="68"/>
        <v>1147.3684210526314</v>
      </c>
      <c r="BO232" s="66"/>
      <c r="CI232" s="116"/>
      <c r="CJ232" s="116"/>
      <c r="CQ232" s="63"/>
      <c r="CR232">
        <f t="shared" si="69"/>
        <v>204</v>
      </c>
      <c r="CS232">
        <f t="shared" si="71"/>
        <v>50</v>
      </c>
      <c r="CT232" s="73">
        <f t="shared" si="72"/>
        <v>2.4</v>
      </c>
      <c r="CU232" s="66">
        <f t="shared" si="70"/>
        <v>604.38176781667084</v>
      </c>
      <c r="DG232" s="62"/>
      <c r="DO232" s="63"/>
      <c r="DV232" s="62"/>
    </row>
    <row r="233" spans="2:126" ht="15" customHeight="1" x14ac:dyDescent="0.25">
      <c r="B233" s="107" t="s">
        <v>281</v>
      </c>
      <c r="C233" s="107">
        <v>223</v>
      </c>
      <c r="D233" s="107" t="s">
        <v>282</v>
      </c>
      <c r="E233" s="107">
        <v>50</v>
      </c>
      <c r="F233" s="108">
        <v>2.4</v>
      </c>
      <c r="G233" s="107"/>
      <c r="H233" s="109">
        <v>999.99</v>
      </c>
      <c r="I233" s="109" t="s">
        <v>283</v>
      </c>
      <c r="K233" s="107" t="s">
        <v>284</v>
      </c>
      <c r="L233" s="107">
        <v>946</v>
      </c>
      <c r="M233" s="107" t="s">
        <v>235</v>
      </c>
      <c r="N233" s="107">
        <v>50</v>
      </c>
      <c r="O233" s="108">
        <v>2.4</v>
      </c>
      <c r="P233" s="109">
        <v>1199</v>
      </c>
      <c r="Q233" s="109">
        <v>1552.759945583412</v>
      </c>
      <c r="AK233" s="6"/>
      <c r="AL233" s="6"/>
      <c r="AM233" s="6"/>
      <c r="AN233" s="6"/>
      <c r="AO233" s="6"/>
      <c r="AP233" s="6"/>
      <c r="AQ233" s="6"/>
      <c r="AR233" s="6"/>
      <c r="AS233" s="6"/>
      <c r="AT233" s="6"/>
      <c r="AU233" s="6"/>
      <c r="AV233" s="6"/>
      <c r="AW233" s="6"/>
      <c r="AX233" s="6"/>
      <c r="AY233" s="6"/>
      <c r="AZ233" s="62"/>
      <c r="BA233" t="str">
        <f t="shared" si="62"/>
        <v>MD</v>
      </c>
      <c r="BB233">
        <f t="shared" si="63"/>
        <v>220</v>
      </c>
      <c r="BC233" s="73">
        <f t="shared" si="64"/>
        <v>2.4</v>
      </c>
      <c r="BD233">
        <f t="shared" si="65"/>
        <v>50</v>
      </c>
      <c r="BE233" s="66">
        <f t="shared" si="66"/>
        <v>899.1</v>
      </c>
      <c r="BJ233" s="66" t="str">
        <f t="shared" si="67"/>
        <v/>
      </c>
      <c r="BK233" s="66">
        <f t="shared" si="68"/>
        <v>905.66607907328125</v>
      </c>
      <c r="BO233" s="66"/>
      <c r="CI233" s="116"/>
      <c r="CJ233" s="116"/>
      <c r="CQ233" s="63"/>
      <c r="CR233">
        <f t="shared" si="69"/>
        <v>205</v>
      </c>
      <c r="CS233">
        <f t="shared" si="71"/>
        <v>50</v>
      </c>
      <c r="CT233" s="73">
        <f t="shared" si="72"/>
        <v>2.4</v>
      </c>
      <c r="CU233" s="66">
        <f t="shared" si="70"/>
        <v>955.98086124401902</v>
      </c>
      <c r="DG233" s="62"/>
      <c r="DO233" s="63"/>
      <c r="DV233" s="62"/>
    </row>
    <row r="234" spans="2:126" ht="15" customHeight="1" x14ac:dyDescent="0.25">
      <c r="B234" s="107" t="s">
        <v>281</v>
      </c>
      <c r="C234" s="107">
        <v>224</v>
      </c>
      <c r="D234" s="107" t="s">
        <v>282</v>
      </c>
      <c r="E234" s="107">
        <v>50</v>
      </c>
      <c r="F234" s="108">
        <v>2.4</v>
      </c>
      <c r="G234" s="107"/>
      <c r="H234" s="109">
        <v>999.99</v>
      </c>
      <c r="I234" s="109" t="s">
        <v>283</v>
      </c>
      <c r="K234" s="107" t="s">
        <v>284</v>
      </c>
      <c r="L234" s="107">
        <v>947</v>
      </c>
      <c r="M234" s="107" t="s">
        <v>235</v>
      </c>
      <c r="N234" s="107">
        <v>50</v>
      </c>
      <c r="O234" s="108">
        <v>2.4</v>
      </c>
      <c r="P234" s="109">
        <v>1292.2530636101994</v>
      </c>
      <c r="Q234" s="109">
        <v>1673.5269363898003</v>
      </c>
      <c r="AK234" s="6"/>
      <c r="AL234" s="6"/>
      <c r="AM234" s="6"/>
      <c r="AN234" s="6"/>
      <c r="AO234" s="6"/>
      <c r="AP234" s="6"/>
      <c r="AQ234" s="6"/>
      <c r="AR234" s="6"/>
      <c r="AS234" s="6"/>
      <c r="AT234" s="6"/>
      <c r="AU234" s="6"/>
      <c r="AV234" s="6"/>
      <c r="AW234" s="6"/>
      <c r="AX234" s="6"/>
      <c r="AY234" s="6"/>
      <c r="AZ234" s="62"/>
      <c r="BA234" t="str">
        <f t="shared" si="62"/>
        <v>MD</v>
      </c>
      <c r="BB234">
        <f t="shared" si="63"/>
        <v>221</v>
      </c>
      <c r="BC234" s="73">
        <f t="shared" si="64"/>
        <v>2.4</v>
      </c>
      <c r="BD234">
        <f t="shared" si="65"/>
        <v>50</v>
      </c>
      <c r="BE234" s="66">
        <f t="shared" si="66"/>
        <v>899</v>
      </c>
      <c r="BJ234" s="66" t="str">
        <f t="shared" si="67"/>
        <v/>
      </c>
      <c r="BK234" s="66">
        <f t="shared" si="68"/>
        <v>905.5653487786451</v>
      </c>
      <c r="BO234" s="66"/>
      <c r="CI234" s="116"/>
      <c r="CJ234" s="116"/>
      <c r="CQ234" s="63"/>
      <c r="CR234">
        <f t="shared" si="69"/>
        <v>206</v>
      </c>
      <c r="CS234">
        <f t="shared" si="71"/>
        <v>50</v>
      </c>
      <c r="CT234" s="73">
        <f t="shared" si="72"/>
        <v>2.4</v>
      </c>
      <c r="CU234" s="66">
        <f t="shared" si="70"/>
        <v>1006.2956434147569</v>
      </c>
      <c r="DG234" s="62"/>
      <c r="DO234" s="63"/>
      <c r="DV234" s="62"/>
    </row>
    <row r="235" spans="2:126" ht="15" customHeight="1" x14ac:dyDescent="0.25">
      <c r="B235" s="107" t="s">
        <v>281</v>
      </c>
      <c r="C235" s="107">
        <v>225</v>
      </c>
      <c r="D235" s="107" t="s">
        <v>282</v>
      </c>
      <c r="E235" s="107">
        <v>50</v>
      </c>
      <c r="F235" s="108">
        <v>2.4</v>
      </c>
      <c r="G235" s="107"/>
      <c r="H235" s="109">
        <v>999</v>
      </c>
      <c r="I235" s="109" t="s">
        <v>283</v>
      </c>
      <c r="K235" s="107" t="s">
        <v>284</v>
      </c>
      <c r="L235" s="107">
        <v>948</v>
      </c>
      <c r="M235" s="107" t="s">
        <v>235</v>
      </c>
      <c r="N235" s="107">
        <v>50</v>
      </c>
      <c r="O235" s="108">
        <v>2.4</v>
      </c>
      <c r="P235" s="109">
        <v>979.50113865348351</v>
      </c>
      <c r="Q235" s="109">
        <v>1268.4988613465164</v>
      </c>
      <c r="AK235" s="6"/>
      <c r="AL235" s="6"/>
      <c r="AM235" s="6"/>
      <c r="AN235" s="6"/>
      <c r="AO235" s="6"/>
      <c r="AP235" s="6"/>
      <c r="AQ235" s="6"/>
      <c r="AR235" s="6"/>
      <c r="AS235" s="6"/>
      <c r="AT235" s="6"/>
      <c r="AU235" s="6"/>
      <c r="AV235" s="6"/>
      <c r="AW235" s="6"/>
      <c r="AX235" s="6"/>
      <c r="AY235" s="6"/>
      <c r="AZ235" s="62"/>
      <c r="BA235" t="str">
        <f t="shared" si="62"/>
        <v>MD</v>
      </c>
      <c r="BB235">
        <f t="shared" si="63"/>
        <v>222</v>
      </c>
      <c r="BC235" s="73">
        <f t="shared" si="64"/>
        <v>2.4</v>
      </c>
      <c r="BD235">
        <f t="shared" si="65"/>
        <v>50</v>
      </c>
      <c r="BE235" s="66">
        <f t="shared" si="66"/>
        <v>999.99</v>
      </c>
      <c r="BJ235" s="66" t="str">
        <f t="shared" si="67"/>
        <v/>
      </c>
      <c r="BK235" s="66">
        <f t="shared" si="68"/>
        <v>1007.2928733316545</v>
      </c>
      <c r="BO235" s="66"/>
      <c r="CI235" s="116"/>
      <c r="CJ235" s="116"/>
      <c r="CQ235" s="63"/>
      <c r="CR235">
        <f t="shared" si="69"/>
        <v>207</v>
      </c>
      <c r="CS235">
        <f t="shared" si="71"/>
        <v>50</v>
      </c>
      <c r="CT235" s="73">
        <f t="shared" si="72"/>
        <v>2.4</v>
      </c>
      <c r="CU235" s="66">
        <f t="shared" si="70"/>
        <v>981.80810878871819</v>
      </c>
      <c r="DG235" s="62"/>
      <c r="DO235" s="63"/>
      <c r="DV235" s="62"/>
    </row>
    <row r="236" spans="2:126" ht="15" customHeight="1" x14ac:dyDescent="0.25">
      <c r="B236" s="107" t="s">
        <v>281</v>
      </c>
      <c r="C236" s="107">
        <v>226</v>
      </c>
      <c r="D236" s="107" t="s">
        <v>282</v>
      </c>
      <c r="E236" s="107">
        <v>50</v>
      </c>
      <c r="F236" s="108">
        <v>2.4</v>
      </c>
      <c r="G236" s="107"/>
      <c r="H236" s="109">
        <v>974</v>
      </c>
      <c r="I236" s="109" t="s">
        <v>283</v>
      </c>
      <c r="K236" s="107" t="s">
        <v>284</v>
      </c>
      <c r="L236" s="107">
        <v>949</v>
      </c>
      <c r="M236" s="107" t="s">
        <v>235</v>
      </c>
      <c r="N236" s="107">
        <v>50</v>
      </c>
      <c r="O236" s="108">
        <v>2.4</v>
      </c>
      <c r="P236" s="109">
        <v>919.54155160272478</v>
      </c>
      <c r="Q236" s="109">
        <v>1190.8484483972754</v>
      </c>
      <c r="AK236" s="6"/>
      <c r="AL236" s="6"/>
      <c r="AM236" s="6"/>
      <c r="AN236" s="6"/>
      <c r="AO236" s="6"/>
      <c r="AP236" s="6"/>
      <c r="AQ236" s="6"/>
      <c r="AR236" s="6"/>
      <c r="AS236" s="6"/>
      <c r="AT236" s="6"/>
      <c r="AU236" s="6"/>
      <c r="AV236" s="6"/>
      <c r="AW236" s="6"/>
      <c r="AX236" s="6"/>
      <c r="AY236" s="6"/>
      <c r="AZ236" s="62"/>
      <c r="BA236" t="str">
        <f t="shared" si="62"/>
        <v>MD</v>
      </c>
      <c r="BB236">
        <f t="shared" si="63"/>
        <v>223</v>
      </c>
      <c r="BC236" s="73">
        <f t="shared" si="64"/>
        <v>2.4</v>
      </c>
      <c r="BD236">
        <f t="shared" si="65"/>
        <v>50</v>
      </c>
      <c r="BE236" s="66">
        <f t="shared" si="66"/>
        <v>999.99</v>
      </c>
      <c r="BJ236" s="66" t="str">
        <f t="shared" si="67"/>
        <v/>
      </c>
      <c r="BK236" s="66">
        <f t="shared" si="68"/>
        <v>1007.2928733316545</v>
      </c>
      <c r="BO236" s="66"/>
      <c r="CI236" s="116"/>
      <c r="CJ236" s="116"/>
      <c r="CQ236" s="63"/>
      <c r="CR236">
        <f t="shared" si="69"/>
        <v>208</v>
      </c>
      <c r="CS236">
        <f t="shared" si="71"/>
        <v>50</v>
      </c>
      <c r="CT236" s="73">
        <f t="shared" si="72"/>
        <v>2.4</v>
      </c>
      <c r="CU236" s="66">
        <f t="shared" si="70"/>
        <v>1006.2956434147569</v>
      </c>
      <c r="DG236" s="62"/>
      <c r="DO236" s="63"/>
      <c r="DV236" s="62"/>
    </row>
    <row r="237" spans="2:126" ht="15" customHeight="1" x14ac:dyDescent="0.25">
      <c r="B237" s="107" t="s">
        <v>281</v>
      </c>
      <c r="C237" s="107">
        <v>227</v>
      </c>
      <c r="D237" s="107" t="s">
        <v>282</v>
      </c>
      <c r="E237" s="107">
        <v>50</v>
      </c>
      <c r="F237" s="108">
        <v>2.4</v>
      </c>
      <c r="G237" s="107"/>
      <c r="H237" s="109">
        <v>949.05</v>
      </c>
      <c r="I237" s="109" t="s">
        <v>283</v>
      </c>
      <c r="K237" s="107" t="s">
        <v>284</v>
      </c>
      <c r="L237" s="107">
        <v>950</v>
      </c>
      <c r="M237" s="107" t="s">
        <v>235</v>
      </c>
      <c r="N237" s="107">
        <v>50</v>
      </c>
      <c r="O237" s="108">
        <v>2.4</v>
      </c>
      <c r="P237" s="109">
        <v>853.74330118098874</v>
      </c>
      <c r="Q237" s="109">
        <v>1105.6366988190114</v>
      </c>
      <c r="AK237" s="6"/>
      <c r="AL237" s="6"/>
      <c r="AM237" s="6"/>
      <c r="AN237" s="6"/>
      <c r="AO237" s="6"/>
      <c r="AP237" s="6"/>
      <c r="AQ237" s="6"/>
      <c r="AR237" s="6"/>
      <c r="AS237" s="6"/>
      <c r="AT237" s="6"/>
      <c r="AU237" s="6"/>
      <c r="AV237" s="6"/>
      <c r="AW237" s="6"/>
      <c r="AX237" s="6"/>
      <c r="AY237" s="6"/>
      <c r="AZ237" s="62"/>
      <c r="BA237" t="str">
        <f t="shared" si="62"/>
        <v>MD</v>
      </c>
      <c r="BB237">
        <f t="shared" si="63"/>
        <v>224</v>
      </c>
      <c r="BC237" s="73">
        <f t="shared" si="64"/>
        <v>2.4</v>
      </c>
      <c r="BD237">
        <f t="shared" si="65"/>
        <v>50</v>
      </c>
      <c r="BE237" s="66">
        <f t="shared" si="66"/>
        <v>999.99</v>
      </c>
      <c r="BJ237" s="66" t="str">
        <f t="shared" si="67"/>
        <v/>
      </c>
      <c r="BK237" s="66">
        <f t="shared" si="68"/>
        <v>1007.2928733316545</v>
      </c>
      <c r="BO237" s="66"/>
      <c r="CI237" s="116"/>
      <c r="CJ237" s="116"/>
      <c r="CQ237" s="63"/>
      <c r="CR237">
        <f t="shared" si="69"/>
        <v>209</v>
      </c>
      <c r="CS237">
        <f t="shared" si="71"/>
        <v>50</v>
      </c>
      <c r="CT237" s="73">
        <f t="shared" si="72"/>
        <v>2.4</v>
      </c>
      <c r="CU237" s="66">
        <f t="shared" si="70"/>
        <v>905.66607907328125</v>
      </c>
      <c r="DG237" s="62"/>
      <c r="DO237" s="63"/>
      <c r="DV237" s="62"/>
    </row>
    <row r="238" spans="2:126" ht="15" customHeight="1" x14ac:dyDescent="0.25">
      <c r="B238" s="107" t="s">
        <v>281</v>
      </c>
      <c r="C238" s="107">
        <v>228</v>
      </c>
      <c r="D238" s="107" t="s">
        <v>282</v>
      </c>
      <c r="E238" s="107">
        <v>50</v>
      </c>
      <c r="F238" s="108">
        <v>2.4</v>
      </c>
      <c r="G238" s="107"/>
      <c r="H238" s="109">
        <v>974.99</v>
      </c>
      <c r="I238" s="109" t="s">
        <v>283</v>
      </c>
      <c r="K238" s="107" t="s">
        <v>284</v>
      </c>
      <c r="L238" s="107">
        <v>951</v>
      </c>
      <c r="M238" s="107" t="s">
        <v>235</v>
      </c>
      <c r="N238" s="107">
        <v>50</v>
      </c>
      <c r="O238" s="108">
        <v>2.4</v>
      </c>
      <c r="P238" s="109">
        <v>853.74330118098874</v>
      </c>
      <c r="Q238" s="109">
        <v>1105.6366988190114</v>
      </c>
      <c r="AK238" s="6"/>
      <c r="AL238" s="6"/>
      <c r="AM238" s="6"/>
      <c r="AN238" s="6"/>
      <c r="AO238" s="6"/>
      <c r="AP238" s="6"/>
      <c r="AQ238" s="6"/>
      <c r="AR238" s="6"/>
      <c r="AS238" s="6"/>
      <c r="AT238" s="6"/>
      <c r="AU238" s="6"/>
      <c r="AV238" s="6"/>
      <c r="AW238" s="6"/>
      <c r="AX238" s="6"/>
      <c r="AY238" s="6"/>
      <c r="AZ238" s="62"/>
      <c r="BA238" t="str">
        <f t="shared" si="62"/>
        <v>MD</v>
      </c>
      <c r="BB238">
        <f t="shared" si="63"/>
        <v>225</v>
      </c>
      <c r="BC238" s="73">
        <f t="shared" si="64"/>
        <v>2.4</v>
      </c>
      <c r="BD238">
        <f t="shared" si="65"/>
        <v>50</v>
      </c>
      <c r="BE238" s="66">
        <f t="shared" si="66"/>
        <v>999</v>
      </c>
      <c r="BJ238" s="66" t="str">
        <f t="shared" si="67"/>
        <v/>
      </c>
      <c r="BK238" s="66">
        <f t="shared" si="68"/>
        <v>1006.2956434147569</v>
      </c>
      <c r="BO238" s="66"/>
      <c r="CI238" s="116"/>
      <c r="CJ238" s="116"/>
      <c r="CQ238" s="63"/>
      <c r="CR238">
        <f t="shared" si="69"/>
        <v>210</v>
      </c>
      <c r="CS238">
        <f t="shared" si="71"/>
        <v>50</v>
      </c>
      <c r="CT238" s="73">
        <f t="shared" si="72"/>
        <v>2.4</v>
      </c>
      <c r="CU238" s="66">
        <f t="shared" si="70"/>
        <v>905.5653487786451</v>
      </c>
      <c r="DG238" s="62"/>
      <c r="DO238" s="63"/>
      <c r="DV238" s="62"/>
    </row>
    <row r="239" spans="2:126" ht="15" customHeight="1" x14ac:dyDescent="0.25">
      <c r="B239" s="107" t="s">
        <v>281</v>
      </c>
      <c r="C239" s="107">
        <v>229</v>
      </c>
      <c r="D239" s="107" t="s">
        <v>282</v>
      </c>
      <c r="E239" s="107">
        <v>50</v>
      </c>
      <c r="F239" s="108">
        <v>2.4</v>
      </c>
      <c r="G239" s="107"/>
      <c r="H239" s="109">
        <v>999</v>
      </c>
      <c r="I239" s="109" t="s">
        <v>283</v>
      </c>
      <c r="K239" s="107" t="s">
        <v>284</v>
      </c>
      <c r="L239" s="107">
        <v>952</v>
      </c>
      <c r="M239" s="107" t="s">
        <v>235</v>
      </c>
      <c r="N239" s="107">
        <v>50</v>
      </c>
      <c r="O239" s="108">
        <v>2.4</v>
      </c>
      <c r="P239" s="109">
        <v>1222.738111803804</v>
      </c>
      <c r="Q239" s="109">
        <v>1583.5018881961958</v>
      </c>
      <c r="AK239" s="6"/>
      <c r="AL239" s="6"/>
      <c r="AM239" s="6"/>
      <c r="AN239" s="6"/>
      <c r="AO239" s="6"/>
      <c r="AP239" s="6"/>
      <c r="AQ239" s="6"/>
      <c r="AR239" s="6"/>
      <c r="AS239" s="6"/>
      <c r="AT239" s="6"/>
      <c r="AU239" s="6"/>
      <c r="AV239" s="6"/>
      <c r="AW239" s="6"/>
      <c r="AX239" s="6"/>
      <c r="AY239" s="6"/>
      <c r="AZ239" s="62"/>
      <c r="BA239" t="str">
        <f t="shared" si="62"/>
        <v>MD</v>
      </c>
      <c r="BB239">
        <f t="shared" si="63"/>
        <v>226</v>
      </c>
      <c r="BC239" s="73">
        <f t="shared" si="64"/>
        <v>2.4</v>
      </c>
      <c r="BD239">
        <f t="shared" si="65"/>
        <v>50</v>
      </c>
      <c r="BE239" s="66">
        <f t="shared" si="66"/>
        <v>974</v>
      </c>
      <c r="BJ239" s="66" t="str">
        <f t="shared" si="67"/>
        <v/>
      </c>
      <c r="BK239" s="66">
        <f t="shared" si="68"/>
        <v>981.11306975572904</v>
      </c>
      <c r="BO239" s="66"/>
      <c r="CI239" s="116"/>
      <c r="CJ239" s="116"/>
      <c r="CQ239" s="63"/>
      <c r="CR239">
        <f t="shared" si="69"/>
        <v>211</v>
      </c>
      <c r="CS239">
        <f t="shared" si="71"/>
        <v>50</v>
      </c>
      <c r="CT239" s="73">
        <f t="shared" si="72"/>
        <v>2.4</v>
      </c>
      <c r="CU239" s="66">
        <f t="shared" si="70"/>
        <v>1006.2956434147569</v>
      </c>
      <c r="DG239" s="62"/>
      <c r="DO239" s="63"/>
      <c r="DV239" s="62"/>
    </row>
    <row r="240" spans="2:126" ht="15" customHeight="1" x14ac:dyDescent="0.25">
      <c r="B240" s="107" t="s">
        <v>281</v>
      </c>
      <c r="C240" s="107">
        <v>230</v>
      </c>
      <c r="D240" s="107" t="s">
        <v>282</v>
      </c>
      <c r="E240" s="107">
        <v>50</v>
      </c>
      <c r="F240" s="108">
        <v>2.4</v>
      </c>
      <c r="G240" s="107"/>
      <c r="H240" s="109">
        <v>1139.05</v>
      </c>
      <c r="I240" s="109" t="s">
        <v>283</v>
      </c>
      <c r="K240" s="107" t="s">
        <v>284</v>
      </c>
      <c r="L240" s="107">
        <v>954</v>
      </c>
      <c r="M240" s="107" t="s">
        <v>235</v>
      </c>
      <c r="N240" s="107">
        <v>50</v>
      </c>
      <c r="O240" s="108">
        <v>2.4</v>
      </c>
      <c r="P240" s="109">
        <v>898.67486586868756</v>
      </c>
      <c r="Q240" s="109">
        <v>1163.8251341313123</v>
      </c>
      <c r="AK240" s="6"/>
      <c r="AL240" s="6"/>
      <c r="AM240" s="6"/>
      <c r="AN240" s="6"/>
      <c r="AO240" s="6"/>
      <c r="AP240" s="6"/>
      <c r="AQ240" s="6"/>
      <c r="AR240" s="6"/>
      <c r="AS240" s="6"/>
      <c r="AT240" s="6"/>
      <c r="AU240" s="6"/>
      <c r="AV240" s="6"/>
      <c r="AW240" s="6"/>
      <c r="AX240" s="6"/>
      <c r="AY240" s="6"/>
      <c r="AZ240" s="62"/>
      <c r="BA240" t="str">
        <f t="shared" si="62"/>
        <v>MD</v>
      </c>
      <c r="BB240">
        <f t="shared" si="63"/>
        <v>227</v>
      </c>
      <c r="BC240" s="73">
        <f t="shared" si="64"/>
        <v>2.4</v>
      </c>
      <c r="BD240">
        <f t="shared" si="65"/>
        <v>50</v>
      </c>
      <c r="BE240" s="66">
        <f t="shared" si="66"/>
        <v>949.05</v>
      </c>
      <c r="BJ240" s="66" t="str">
        <f t="shared" si="67"/>
        <v/>
      </c>
      <c r="BK240" s="66">
        <f t="shared" si="68"/>
        <v>955.98086124401902</v>
      </c>
      <c r="BO240" s="66"/>
      <c r="CI240" s="116"/>
      <c r="CJ240" s="116"/>
      <c r="CQ240" s="63"/>
      <c r="CR240">
        <f t="shared" si="69"/>
        <v>212</v>
      </c>
      <c r="CS240">
        <f t="shared" si="71"/>
        <v>50</v>
      </c>
      <c r="CT240" s="73">
        <f t="shared" si="72"/>
        <v>2.4</v>
      </c>
      <c r="CU240" s="66">
        <f t="shared" si="70"/>
        <v>1006.2956434147569</v>
      </c>
      <c r="DG240" s="62"/>
      <c r="DO240" s="63"/>
      <c r="DV240" s="62"/>
    </row>
    <row r="241" spans="2:126" ht="15" customHeight="1" x14ac:dyDescent="0.25">
      <c r="B241" s="107" t="s">
        <v>281</v>
      </c>
      <c r="C241" s="107">
        <v>231</v>
      </c>
      <c r="D241" s="107" t="s">
        <v>282</v>
      </c>
      <c r="E241" s="107">
        <v>50</v>
      </c>
      <c r="F241" s="108">
        <v>2.4</v>
      </c>
      <c r="G241" s="107"/>
      <c r="H241" s="109">
        <v>999</v>
      </c>
      <c r="I241" s="109" t="s">
        <v>283</v>
      </c>
      <c r="K241" s="107" t="s">
        <v>284</v>
      </c>
      <c r="L241" s="107">
        <v>955</v>
      </c>
      <c r="M241" s="107" t="s">
        <v>235</v>
      </c>
      <c r="N241" s="107">
        <v>50</v>
      </c>
      <c r="O241" s="108">
        <v>2.4</v>
      </c>
      <c r="P241" s="109">
        <v>1151.0619831078529</v>
      </c>
      <c r="Q241" s="109">
        <v>1490.6780168921468</v>
      </c>
      <c r="AK241" s="6"/>
      <c r="AL241" s="6"/>
      <c r="AM241" s="6"/>
      <c r="AN241" s="6"/>
      <c r="AO241" s="6"/>
      <c r="AP241" s="6"/>
      <c r="AQ241" s="6"/>
      <c r="AR241" s="6"/>
      <c r="AS241" s="6"/>
      <c r="AT241" s="6"/>
      <c r="AU241" s="6"/>
      <c r="AV241" s="6"/>
      <c r="AW241" s="6"/>
      <c r="AX241" s="6"/>
      <c r="AY241" s="6"/>
      <c r="AZ241" s="62"/>
      <c r="BA241" t="str">
        <f t="shared" si="62"/>
        <v>MD</v>
      </c>
      <c r="BB241">
        <f t="shared" si="63"/>
        <v>228</v>
      </c>
      <c r="BC241" s="73">
        <f t="shared" si="64"/>
        <v>2.4</v>
      </c>
      <c r="BD241">
        <f t="shared" si="65"/>
        <v>50</v>
      </c>
      <c r="BE241" s="66">
        <f t="shared" si="66"/>
        <v>974.99</v>
      </c>
      <c r="BJ241" s="66" t="str">
        <f t="shared" si="67"/>
        <v/>
      </c>
      <c r="BK241" s="66">
        <f t="shared" si="68"/>
        <v>982.11029967262652</v>
      </c>
      <c r="BO241" s="66"/>
      <c r="CI241" s="116"/>
      <c r="CJ241" s="116"/>
      <c r="CQ241" s="63"/>
      <c r="CR241">
        <f t="shared" si="69"/>
        <v>213</v>
      </c>
      <c r="CS241">
        <f t="shared" si="71"/>
        <v>50</v>
      </c>
      <c r="CT241" s="73">
        <f t="shared" si="72"/>
        <v>2.4</v>
      </c>
      <c r="CU241" s="66">
        <f t="shared" si="70"/>
        <v>1007.2928733316545</v>
      </c>
      <c r="DG241" s="62"/>
      <c r="DO241" s="63"/>
      <c r="DV241" s="62"/>
    </row>
    <row r="242" spans="2:126" ht="15" customHeight="1" x14ac:dyDescent="0.25">
      <c r="B242" s="107" t="s">
        <v>281</v>
      </c>
      <c r="C242" s="107">
        <v>232</v>
      </c>
      <c r="D242" s="107" t="s">
        <v>282</v>
      </c>
      <c r="E242" s="107">
        <v>50</v>
      </c>
      <c r="F242" s="108">
        <v>2.4</v>
      </c>
      <c r="G242" s="107"/>
      <c r="H242" s="109">
        <v>999</v>
      </c>
      <c r="I242" s="109" t="s">
        <v>283</v>
      </c>
      <c r="K242" s="107" t="s">
        <v>284</v>
      </c>
      <c r="L242" s="107">
        <v>956</v>
      </c>
      <c r="M242" s="107" t="s">
        <v>235</v>
      </c>
      <c r="N242" s="107">
        <v>50</v>
      </c>
      <c r="O242" s="108">
        <v>2.4</v>
      </c>
      <c r="P242" s="109">
        <v>1301.4990663514036</v>
      </c>
      <c r="Q242" s="109">
        <v>1685.5009336485962</v>
      </c>
      <c r="AK242" s="6"/>
      <c r="AL242" s="6"/>
      <c r="AM242" s="6"/>
      <c r="AN242" s="6"/>
      <c r="AO242" s="6"/>
      <c r="AP242" s="6"/>
      <c r="AQ242" s="6"/>
      <c r="AR242" s="6"/>
      <c r="AS242" s="6"/>
      <c r="AT242" s="6"/>
      <c r="AU242" s="6"/>
      <c r="AV242" s="6"/>
      <c r="AW242" s="6"/>
      <c r="AX242" s="6"/>
      <c r="AY242" s="6"/>
      <c r="AZ242" s="62"/>
      <c r="BA242" t="str">
        <f t="shared" si="62"/>
        <v>MD</v>
      </c>
      <c r="BB242">
        <f t="shared" si="63"/>
        <v>229</v>
      </c>
      <c r="BC242" s="73">
        <f t="shared" si="64"/>
        <v>2.4</v>
      </c>
      <c r="BD242">
        <f t="shared" si="65"/>
        <v>50</v>
      </c>
      <c r="BE242" s="66">
        <f t="shared" si="66"/>
        <v>999</v>
      </c>
      <c r="BJ242" s="66" t="str">
        <f t="shared" si="67"/>
        <v/>
      </c>
      <c r="BK242" s="66">
        <f t="shared" si="68"/>
        <v>1006.2956434147569</v>
      </c>
      <c r="BO242" s="66"/>
      <c r="CI242" s="116"/>
      <c r="CJ242" s="116"/>
      <c r="CQ242" s="63"/>
      <c r="CR242">
        <f t="shared" si="69"/>
        <v>214</v>
      </c>
      <c r="CS242">
        <f t="shared" si="71"/>
        <v>50</v>
      </c>
      <c r="CT242" s="73">
        <f t="shared" si="72"/>
        <v>2.4</v>
      </c>
      <c r="CU242" s="66">
        <f t="shared" si="70"/>
        <v>1006.2956434147569</v>
      </c>
      <c r="DG242" s="62"/>
      <c r="DO242" s="63"/>
      <c r="DV242" s="62"/>
    </row>
    <row r="243" spans="2:126" ht="15" customHeight="1" x14ac:dyDescent="0.25">
      <c r="B243" s="107" t="s">
        <v>281</v>
      </c>
      <c r="C243" s="107">
        <v>233</v>
      </c>
      <c r="D243" s="107" t="s">
        <v>282</v>
      </c>
      <c r="E243" s="107">
        <v>50</v>
      </c>
      <c r="F243" s="108">
        <v>2.4</v>
      </c>
      <c r="G243" s="107"/>
      <c r="H243" s="109">
        <v>999.99</v>
      </c>
      <c r="I243" s="109" t="s">
        <v>283</v>
      </c>
      <c r="K243" s="107" t="s">
        <v>284</v>
      </c>
      <c r="L243" s="107">
        <v>957</v>
      </c>
      <c r="M243" s="107" t="s">
        <v>235</v>
      </c>
      <c r="N243" s="107">
        <v>50</v>
      </c>
      <c r="O243" s="108">
        <v>2.4</v>
      </c>
      <c r="P243" s="109">
        <v>805.64840096543196</v>
      </c>
      <c r="Q243" s="109">
        <v>1043.3515990345679</v>
      </c>
      <c r="AK243" s="6"/>
      <c r="AL243" s="6"/>
      <c r="AM243" s="6"/>
      <c r="AN243" s="6"/>
      <c r="AO243" s="6"/>
      <c r="AP243" s="6"/>
      <c r="AQ243" s="6"/>
      <c r="AR243" s="6"/>
      <c r="AS243" s="6"/>
      <c r="AT243" s="6"/>
      <c r="AU243" s="6"/>
      <c r="AV243" s="6"/>
      <c r="AW243" s="6"/>
      <c r="AX243" s="6"/>
      <c r="AY243" s="6"/>
      <c r="AZ243" s="62"/>
      <c r="BA243" t="str">
        <f t="shared" si="62"/>
        <v>MD</v>
      </c>
      <c r="BB243">
        <f t="shared" si="63"/>
        <v>230</v>
      </c>
      <c r="BC243" s="73">
        <f t="shared" si="64"/>
        <v>2.4</v>
      </c>
      <c r="BD243">
        <f t="shared" si="65"/>
        <v>50</v>
      </c>
      <c r="BE243" s="66">
        <f t="shared" si="66"/>
        <v>1139.05</v>
      </c>
      <c r="BJ243" s="66" t="str">
        <f t="shared" si="67"/>
        <v/>
      </c>
      <c r="BK243" s="66">
        <f t="shared" si="68"/>
        <v>1147.3684210526314</v>
      </c>
      <c r="BO243" s="66"/>
      <c r="CI243" s="116"/>
      <c r="CJ243" s="116"/>
      <c r="CQ243" s="63"/>
      <c r="CR243">
        <f t="shared" si="69"/>
        <v>215</v>
      </c>
      <c r="CS243">
        <f t="shared" si="71"/>
        <v>50</v>
      </c>
      <c r="CT243" s="73">
        <f t="shared" si="72"/>
        <v>2.4</v>
      </c>
      <c r="CU243" s="66">
        <f t="shared" si="70"/>
        <v>905.66607907328125</v>
      </c>
      <c r="DG243" s="62"/>
      <c r="DO243" s="63"/>
      <c r="DV243" s="62"/>
    </row>
    <row r="244" spans="2:126" ht="15" customHeight="1" x14ac:dyDescent="0.25">
      <c r="B244" s="107" t="s">
        <v>281</v>
      </c>
      <c r="C244" s="107">
        <v>234</v>
      </c>
      <c r="D244" s="107" t="s">
        <v>282</v>
      </c>
      <c r="E244" s="107">
        <v>50</v>
      </c>
      <c r="F244" s="108">
        <v>2.4</v>
      </c>
      <c r="G244" s="107"/>
      <c r="H244" s="109">
        <v>999</v>
      </c>
      <c r="I244" s="109" t="s">
        <v>283</v>
      </c>
      <c r="K244" s="107" t="s">
        <v>284</v>
      </c>
      <c r="L244" s="107">
        <v>958</v>
      </c>
      <c r="M244" s="107" t="s">
        <v>235</v>
      </c>
      <c r="N244" s="107">
        <v>50</v>
      </c>
      <c r="O244" s="108">
        <v>2.4</v>
      </c>
      <c r="P244" s="109">
        <v>1199</v>
      </c>
      <c r="Q244" s="109">
        <v>1900</v>
      </c>
      <c r="AK244" s="6"/>
      <c r="AL244" s="6"/>
      <c r="AM244" s="6"/>
      <c r="AN244" s="6"/>
      <c r="AO244" s="6"/>
      <c r="AP244" s="6"/>
      <c r="AQ244" s="6"/>
      <c r="AR244" s="6"/>
      <c r="AS244" s="6"/>
      <c r="AT244" s="6"/>
      <c r="AU244" s="6"/>
      <c r="AV244" s="6"/>
      <c r="AW244" s="6"/>
      <c r="AX244" s="6"/>
      <c r="AY244" s="6"/>
      <c r="AZ244" s="62"/>
      <c r="BA244" t="str">
        <f t="shared" si="62"/>
        <v>MD</v>
      </c>
      <c r="BB244">
        <f t="shared" si="63"/>
        <v>231</v>
      </c>
      <c r="BC244" s="73">
        <f t="shared" si="64"/>
        <v>2.4</v>
      </c>
      <c r="BD244">
        <f t="shared" si="65"/>
        <v>50</v>
      </c>
      <c r="BE244" s="66">
        <f t="shared" si="66"/>
        <v>999</v>
      </c>
      <c r="BJ244" s="66" t="str">
        <f t="shared" si="67"/>
        <v/>
      </c>
      <c r="BK244" s="66">
        <f t="shared" si="68"/>
        <v>1006.2956434147569</v>
      </c>
      <c r="BO244" s="66"/>
      <c r="CI244" s="116"/>
      <c r="CJ244" s="116"/>
      <c r="CQ244" s="63"/>
      <c r="CR244">
        <f t="shared" si="69"/>
        <v>216</v>
      </c>
      <c r="CS244">
        <f t="shared" si="71"/>
        <v>50</v>
      </c>
      <c r="CT244" s="73">
        <f t="shared" si="72"/>
        <v>2.4</v>
      </c>
      <c r="CU244" s="66">
        <f t="shared" si="70"/>
        <v>1006.2956434147569</v>
      </c>
      <c r="DG244" s="62"/>
      <c r="DO244" s="63"/>
      <c r="DV244" s="62"/>
    </row>
    <row r="245" spans="2:126" ht="15" customHeight="1" x14ac:dyDescent="0.25">
      <c r="B245" s="107" t="s">
        <v>281</v>
      </c>
      <c r="C245" s="107">
        <v>235</v>
      </c>
      <c r="D245" s="107" t="s">
        <v>282</v>
      </c>
      <c r="E245" s="107">
        <v>50</v>
      </c>
      <c r="F245" s="108">
        <v>2.4</v>
      </c>
      <c r="G245" s="107"/>
      <c r="H245" s="109">
        <v>999.99</v>
      </c>
      <c r="I245" s="109" t="s">
        <v>283</v>
      </c>
      <c r="K245" s="107" t="s">
        <v>284</v>
      </c>
      <c r="L245" s="107">
        <v>962</v>
      </c>
      <c r="M245" s="107" t="s">
        <v>235</v>
      </c>
      <c r="N245" s="107">
        <v>50</v>
      </c>
      <c r="O245" s="108">
        <v>2.4</v>
      </c>
      <c r="P245" s="109">
        <v>2548</v>
      </c>
      <c r="Q245" s="109">
        <v>2748</v>
      </c>
      <c r="AK245" s="6"/>
      <c r="AL245" s="6"/>
      <c r="AM245" s="6"/>
      <c r="AN245" s="6"/>
      <c r="AO245" s="6"/>
      <c r="AP245" s="6"/>
      <c r="AQ245" s="6"/>
      <c r="AR245" s="6"/>
      <c r="AS245" s="6"/>
      <c r="AT245" s="6"/>
      <c r="AU245" s="6"/>
      <c r="AV245" s="6"/>
      <c r="AW245" s="6"/>
      <c r="AX245" s="6"/>
      <c r="AY245" s="6"/>
      <c r="AZ245" s="62"/>
      <c r="BA245" t="str">
        <f t="shared" si="62"/>
        <v>MD</v>
      </c>
      <c r="BB245">
        <f t="shared" si="63"/>
        <v>232</v>
      </c>
      <c r="BC245" s="73">
        <f t="shared" si="64"/>
        <v>2.4</v>
      </c>
      <c r="BD245">
        <f t="shared" si="65"/>
        <v>50</v>
      </c>
      <c r="BE245" s="66">
        <f t="shared" si="66"/>
        <v>999</v>
      </c>
      <c r="BJ245" s="66" t="str">
        <f t="shared" si="67"/>
        <v/>
      </c>
      <c r="BK245" s="66">
        <f t="shared" si="68"/>
        <v>1006.2956434147569</v>
      </c>
      <c r="BO245" s="66"/>
      <c r="CI245" s="116"/>
      <c r="CJ245" s="116"/>
      <c r="CQ245" s="63"/>
      <c r="CR245">
        <f t="shared" si="69"/>
        <v>217</v>
      </c>
      <c r="CS245">
        <f t="shared" si="71"/>
        <v>50</v>
      </c>
      <c r="CT245" s="73">
        <f t="shared" si="72"/>
        <v>2.4</v>
      </c>
      <c r="CU245" s="66">
        <f t="shared" si="70"/>
        <v>905.66607907328125</v>
      </c>
      <c r="DG245" s="62"/>
      <c r="DO245" s="63"/>
      <c r="DV245" s="62"/>
    </row>
    <row r="246" spans="2:126" ht="15" customHeight="1" x14ac:dyDescent="0.25">
      <c r="B246" s="107" t="s">
        <v>281</v>
      </c>
      <c r="C246" s="107">
        <v>236</v>
      </c>
      <c r="D246" s="107" t="s">
        <v>282</v>
      </c>
      <c r="E246" s="107">
        <v>50</v>
      </c>
      <c r="F246" s="108">
        <v>2.4</v>
      </c>
      <c r="G246" s="107"/>
      <c r="H246" s="109">
        <v>899.1</v>
      </c>
      <c r="I246" s="109" t="s">
        <v>283</v>
      </c>
      <c r="K246" s="107" t="s">
        <v>284</v>
      </c>
      <c r="L246" s="107">
        <v>963</v>
      </c>
      <c r="M246" s="107" t="s">
        <v>235</v>
      </c>
      <c r="N246" s="107">
        <v>50</v>
      </c>
      <c r="O246" s="108">
        <v>2.4</v>
      </c>
      <c r="P246" s="109">
        <v>913.27152429613056</v>
      </c>
      <c r="Q246" s="109">
        <v>1182.7284757038694</v>
      </c>
      <c r="AK246" s="6"/>
      <c r="AL246" s="6"/>
      <c r="AM246" s="6"/>
      <c r="AN246" s="6"/>
      <c r="AO246" s="6"/>
      <c r="AP246" s="6"/>
      <c r="AQ246" s="6"/>
      <c r="AR246" s="6"/>
      <c r="AS246" s="6"/>
      <c r="AT246" s="6"/>
      <c r="AU246" s="6"/>
      <c r="AV246" s="6"/>
      <c r="AW246" s="6"/>
      <c r="AX246" s="6"/>
      <c r="AY246" s="6"/>
      <c r="AZ246" s="62"/>
      <c r="BA246" t="str">
        <f t="shared" si="62"/>
        <v>MD</v>
      </c>
      <c r="BB246">
        <f t="shared" si="63"/>
        <v>233</v>
      </c>
      <c r="BC246" s="73">
        <f t="shared" si="64"/>
        <v>2.4</v>
      </c>
      <c r="BD246">
        <f t="shared" si="65"/>
        <v>50</v>
      </c>
      <c r="BE246" s="66">
        <f t="shared" si="66"/>
        <v>999.99</v>
      </c>
      <c r="BJ246" s="66" t="str">
        <f t="shared" si="67"/>
        <v/>
      </c>
      <c r="BK246" s="66">
        <f t="shared" si="68"/>
        <v>1007.2928733316545</v>
      </c>
      <c r="BO246" s="66"/>
      <c r="CI246" s="116"/>
      <c r="CJ246" s="116"/>
      <c r="CQ246" s="63"/>
      <c r="CR246">
        <f t="shared" si="69"/>
        <v>218</v>
      </c>
      <c r="CS246">
        <f t="shared" si="71"/>
        <v>50</v>
      </c>
      <c r="CT246" s="73">
        <f t="shared" si="72"/>
        <v>2.4</v>
      </c>
      <c r="CU246" s="66">
        <f t="shared" si="70"/>
        <v>919.93956182321824</v>
      </c>
      <c r="DG246" s="62"/>
      <c r="DO246" s="63"/>
      <c r="DV246" s="62"/>
    </row>
    <row r="247" spans="2:126" ht="15" customHeight="1" x14ac:dyDescent="0.25">
      <c r="B247" s="107" t="s">
        <v>281</v>
      </c>
      <c r="C247" s="107">
        <v>237</v>
      </c>
      <c r="D247" s="107" t="s">
        <v>282</v>
      </c>
      <c r="E247" s="107">
        <v>50</v>
      </c>
      <c r="F247" s="108">
        <v>2.4</v>
      </c>
      <c r="G247" s="107"/>
      <c r="H247" s="109">
        <v>899.1</v>
      </c>
      <c r="I247" s="109" t="s">
        <v>283</v>
      </c>
      <c r="K247" s="107" t="s">
        <v>284</v>
      </c>
      <c r="L247" s="107">
        <v>964</v>
      </c>
      <c r="M247" s="107" t="s">
        <v>235</v>
      </c>
      <c r="N247" s="107">
        <v>50</v>
      </c>
      <c r="O247" s="108">
        <v>2.4</v>
      </c>
      <c r="P247" s="109">
        <v>1199</v>
      </c>
      <c r="Q247" s="109">
        <v>1899</v>
      </c>
      <c r="AK247" s="6"/>
      <c r="AL247" s="6"/>
      <c r="AM247" s="6"/>
      <c r="AN247" s="6"/>
      <c r="AO247" s="6"/>
      <c r="AP247" s="6"/>
      <c r="AQ247" s="6"/>
      <c r="AR247" s="6"/>
      <c r="AS247" s="6"/>
      <c r="AT247" s="6"/>
      <c r="AU247" s="6"/>
      <c r="AV247" s="6"/>
      <c r="AW247" s="6"/>
      <c r="AX247" s="6"/>
      <c r="AY247" s="6"/>
      <c r="AZ247" s="62"/>
      <c r="BA247" t="str">
        <f t="shared" si="62"/>
        <v>MD</v>
      </c>
      <c r="BB247">
        <f t="shared" si="63"/>
        <v>234</v>
      </c>
      <c r="BC247" s="73">
        <f t="shared" si="64"/>
        <v>2.4</v>
      </c>
      <c r="BD247">
        <f t="shared" si="65"/>
        <v>50</v>
      </c>
      <c r="BE247" s="66">
        <f t="shared" si="66"/>
        <v>999</v>
      </c>
      <c r="BJ247" s="66" t="str">
        <f t="shared" si="67"/>
        <v/>
      </c>
      <c r="BK247" s="66">
        <f t="shared" si="68"/>
        <v>1006.2956434147569</v>
      </c>
      <c r="BO247" s="66"/>
      <c r="CI247" s="116"/>
      <c r="CJ247" s="116"/>
      <c r="CQ247" s="63"/>
      <c r="CR247">
        <f t="shared" si="69"/>
        <v>219</v>
      </c>
      <c r="CS247">
        <f t="shared" si="71"/>
        <v>50</v>
      </c>
      <c r="CT247" s="73">
        <f t="shared" si="72"/>
        <v>2.4</v>
      </c>
      <c r="CU247" s="66">
        <f t="shared" si="70"/>
        <v>1147.3684210526314</v>
      </c>
      <c r="DG247" s="62"/>
      <c r="DO247" s="63"/>
      <c r="DV247" s="62"/>
    </row>
    <row r="248" spans="2:126" ht="15" customHeight="1" x14ac:dyDescent="0.25">
      <c r="B248" s="107" t="s">
        <v>281</v>
      </c>
      <c r="C248" s="107">
        <v>238</v>
      </c>
      <c r="D248" s="107" t="s">
        <v>282</v>
      </c>
      <c r="E248" s="107">
        <v>50</v>
      </c>
      <c r="F248" s="108">
        <v>2.4</v>
      </c>
      <c r="G248" s="107"/>
      <c r="H248" s="109">
        <v>999.99</v>
      </c>
      <c r="I248" s="109" t="s">
        <v>283</v>
      </c>
      <c r="K248" s="107" t="s">
        <v>284</v>
      </c>
      <c r="L248" s="107">
        <v>965</v>
      </c>
      <c r="M248" s="107" t="s">
        <v>235</v>
      </c>
      <c r="N248" s="107">
        <v>50</v>
      </c>
      <c r="O248" s="108">
        <v>2.4</v>
      </c>
      <c r="P248" s="109">
        <v>1199</v>
      </c>
      <c r="Q248" s="109">
        <v>1899</v>
      </c>
      <c r="AK248" s="6"/>
      <c r="AL248" s="6"/>
      <c r="AM248" s="6"/>
      <c r="AN248" s="6"/>
      <c r="AO248" s="6"/>
      <c r="AP248" s="6"/>
      <c r="AQ248" s="6"/>
      <c r="AR248" s="6"/>
      <c r="AS248" s="6"/>
      <c r="AT248" s="6"/>
      <c r="AU248" s="6"/>
      <c r="AV248" s="6"/>
      <c r="AW248" s="6"/>
      <c r="AX248" s="6"/>
      <c r="AY248" s="6"/>
      <c r="AZ248" s="62"/>
      <c r="BA248" t="str">
        <f t="shared" si="62"/>
        <v>MD</v>
      </c>
      <c r="BB248">
        <f t="shared" si="63"/>
        <v>235</v>
      </c>
      <c r="BC248" s="73">
        <f t="shared" si="64"/>
        <v>2.4</v>
      </c>
      <c r="BD248">
        <f t="shared" si="65"/>
        <v>50</v>
      </c>
      <c r="BE248" s="66">
        <f t="shared" si="66"/>
        <v>999.99</v>
      </c>
      <c r="BJ248" s="66" t="str">
        <f t="shared" si="67"/>
        <v/>
      </c>
      <c r="BK248" s="66">
        <f t="shared" si="68"/>
        <v>1007.2928733316545</v>
      </c>
      <c r="BO248" s="66"/>
      <c r="CI248" s="116"/>
      <c r="CJ248" s="116"/>
      <c r="CQ248" s="63"/>
      <c r="CR248">
        <f t="shared" si="69"/>
        <v>220</v>
      </c>
      <c r="CS248">
        <f t="shared" si="71"/>
        <v>50</v>
      </c>
      <c r="CT248" s="73">
        <f t="shared" si="72"/>
        <v>2.4</v>
      </c>
      <c r="CU248" s="66">
        <f t="shared" si="70"/>
        <v>905.66607907328125</v>
      </c>
      <c r="DG248" s="62"/>
      <c r="DO248" s="63"/>
      <c r="DV248" s="62"/>
    </row>
    <row r="249" spans="2:126" ht="15" customHeight="1" x14ac:dyDescent="0.25">
      <c r="B249" s="107" t="s">
        <v>281</v>
      </c>
      <c r="C249" s="107">
        <v>239</v>
      </c>
      <c r="D249" s="107" t="s">
        <v>282</v>
      </c>
      <c r="E249" s="107">
        <v>50</v>
      </c>
      <c r="F249" s="108">
        <v>2.4</v>
      </c>
      <c r="G249" s="107"/>
      <c r="H249" s="109">
        <v>999</v>
      </c>
      <c r="I249" s="109" t="s">
        <v>283</v>
      </c>
      <c r="K249" s="107" t="s">
        <v>284</v>
      </c>
      <c r="L249" s="107">
        <v>966</v>
      </c>
      <c r="M249" s="107" t="s">
        <v>235</v>
      </c>
      <c r="N249" s="107">
        <v>50</v>
      </c>
      <c r="O249" s="108">
        <v>2.4</v>
      </c>
      <c r="P249" s="109">
        <v>1191.2659733496489</v>
      </c>
      <c r="Q249" s="109">
        <v>1542.7440266503511</v>
      </c>
      <c r="AK249" s="6"/>
      <c r="AL249" s="6"/>
      <c r="AM249" s="6"/>
      <c r="AN249" s="6"/>
      <c r="AO249" s="6"/>
      <c r="AP249" s="6"/>
      <c r="AQ249" s="6"/>
      <c r="AR249" s="6"/>
      <c r="AS249" s="6"/>
      <c r="AT249" s="6"/>
      <c r="AU249" s="6"/>
      <c r="AV249" s="6"/>
      <c r="AW249" s="6"/>
      <c r="AX249" s="6"/>
      <c r="AY249" s="6"/>
      <c r="AZ249" s="62"/>
      <c r="BA249" t="str">
        <f t="shared" si="62"/>
        <v>MD</v>
      </c>
      <c r="BB249">
        <f t="shared" si="63"/>
        <v>236</v>
      </c>
      <c r="BC249" s="73">
        <f t="shared" si="64"/>
        <v>2.4</v>
      </c>
      <c r="BD249">
        <f t="shared" si="65"/>
        <v>50</v>
      </c>
      <c r="BE249" s="66">
        <f t="shared" si="66"/>
        <v>899.1</v>
      </c>
      <c r="BJ249" s="66" t="str">
        <f t="shared" si="67"/>
        <v/>
      </c>
      <c r="BK249" s="66">
        <f t="shared" si="68"/>
        <v>905.66607907328125</v>
      </c>
      <c r="BO249" s="66"/>
      <c r="CI249" s="116"/>
      <c r="CJ249" s="116"/>
      <c r="CQ249" s="63"/>
      <c r="CR249">
        <f t="shared" si="69"/>
        <v>221</v>
      </c>
      <c r="CS249">
        <f t="shared" si="71"/>
        <v>50</v>
      </c>
      <c r="CT249" s="73">
        <f t="shared" si="72"/>
        <v>2.4</v>
      </c>
      <c r="CU249" s="66">
        <f t="shared" si="70"/>
        <v>905.5653487786451</v>
      </c>
      <c r="DG249" s="62"/>
      <c r="DO249" s="63"/>
      <c r="DV249" s="62"/>
    </row>
    <row r="250" spans="2:126" ht="15" customHeight="1" x14ac:dyDescent="0.25">
      <c r="B250" s="107" t="s">
        <v>281</v>
      </c>
      <c r="C250" s="107">
        <v>240</v>
      </c>
      <c r="D250" s="107" t="s">
        <v>282</v>
      </c>
      <c r="E250" s="107">
        <v>50</v>
      </c>
      <c r="F250" s="108">
        <v>2.4</v>
      </c>
      <c r="G250" s="107"/>
      <c r="H250" s="109">
        <v>999</v>
      </c>
      <c r="I250" s="109" t="s">
        <v>283</v>
      </c>
      <c r="K250" s="107" t="s">
        <v>284</v>
      </c>
      <c r="L250" s="107">
        <v>971</v>
      </c>
      <c r="M250" s="107" t="s">
        <v>235</v>
      </c>
      <c r="N250" s="107">
        <v>50</v>
      </c>
      <c r="O250" s="108">
        <v>2.4</v>
      </c>
      <c r="P250" s="109">
        <v>898.45700529514363</v>
      </c>
      <c r="Q250" s="109">
        <v>1163.5429947048563</v>
      </c>
      <c r="AK250" s="6"/>
      <c r="AL250" s="6"/>
      <c r="AM250" s="6"/>
      <c r="AN250" s="6"/>
      <c r="AO250" s="6"/>
      <c r="AP250" s="6"/>
      <c r="AQ250" s="6"/>
      <c r="AR250" s="6"/>
      <c r="AS250" s="6"/>
      <c r="AT250" s="6"/>
      <c r="AU250" s="6"/>
      <c r="AV250" s="6"/>
      <c r="AW250" s="6"/>
      <c r="AX250" s="6"/>
      <c r="AY250" s="6"/>
      <c r="AZ250" s="62"/>
      <c r="BA250" t="str">
        <f t="shared" si="62"/>
        <v>MD</v>
      </c>
      <c r="BB250">
        <f t="shared" si="63"/>
        <v>237</v>
      </c>
      <c r="BC250" s="73">
        <f t="shared" si="64"/>
        <v>2.4</v>
      </c>
      <c r="BD250">
        <f t="shared" si="65"/>
        <v>50</v>
      </c>
      <c r="BE250" s="66">
        <f t="shared" si="66"/>
        <v>899.1</v>
      </c>
      <c r="BJ250" s="66" t="str">
        <f t="shared" si="67"/>
        <v/>
      </c>
      <c r="BK250" s="66">
        <f t="shared" si="68"/>
        <v>905.66607907328125</v>
      </c>
      <c r="BO250" s="66"/>
      <c r="CI250" s="116"/>
      <c r="CJ250" s="116"/>
      <c r="CQ250" s="63"/>
      <c r="CR250">
        <f t="shared" si="69"/>
        <v>222</v>
      </c>
      <c r="CS250">
        <f t="shared" si="71"/>
        <v>50</v>
      </c>
      <c r="CT250" s="73">
        <f t="shared" si="72"/>
        <v>2.4</v>
      </c>
      <c r="CU250" s="66">
        <f t="shared" si="70"/>
        <v>1007.2928733316545</v>
      </c>
      <c r="DG250" s="62"/>
      <c r="DO250" s="63"/>
      <c r="DV250" s="62"/>
    </row>
    <row r="251" spans="2:126" ht="15" customHeight="1" x14ac:dyDescent="0.25">
      <c r="B251" s="107" t="s">
        <v>281</v>
      </c>
      <c r="C251" s="107">
        <v>241</v>
      </c>
      <c r="D251" s="107" t="s">
        <v>282</v>
      </c>
      <c r="E251" s="107">
        <v>50</v>
      </c>
      <c r="F251" s="108">
        <v>2.4</v>
      </c>
      <c r="G251" s="107"/>
      <c r="H251" s="109">
        <v>599.99</v>
      </c>
      <c r="I251" s="109" t="s">
        <v>283</v>
      </c>
      <c r="K251" s="107" t="s">
        <v>284</v>
      </c>
      <c r="L251" s="107">
        <v>976</v>
      </c>
      <c r="M251" s="107" t="s">
        <v>235</v>
      </c>
      <c r="N251" s="107">
        <v>50</v>
      </c>
      <c r="O251" s="108">
        <v>2.4</v>
      </c>
      <c r="P251" s="109">
        <v>1199</v>
      </c>
      <c r="Q251" s="109">
        <v>1552.759945583412</v>
      </c>
      <c r="AK251" s="6"/>
      <c r="AL251" s="6"/>
      <c r="AM251" s="6"/>
      <c r="AN251" s="6"/>
      <c r="AO251" s="6"/>
      <c r="AP251" s="6"/>
      <c r="AQ251" s="6"/>
      <c r="AR251" s="6"/>
      <c r="AS251" s="6"/>
      <c r="AT251" s="6"/>
      <c r="AU251" s="6"/>
      <c r="AV251" s="6"/>
      <c r="AW251" s="6"/>
      <c r="AX251" s="6"/>
      <c r="AY251" s="6"/>
      <c r="AZ251" s="62"/>
      <c r="BA251" t="str">
        <f t="shared" si="62"/>
        <v>MD</v>
      </c>
      <c r="BB251">
        <f t="shared" si="63"/>
        <v>238</v>
      </c>
      <c r="BC251" s="73">
        <f t="shared" si="64"/>
        <v>2.4</v>
      </c>
      <c r="BD251">
        <f t="shared" si="65"/>
        <v>50</v>
      </c>
      <c r="BE251" s="66">
        <f t="shared" si="66"/>
        <v>999.99</v>
      </c>
      <c r="BJ251" s="66" t="str">
        <f t="shared" si="67"/>
        <v/>
      </c>
      <c r="BK251" s="66">
        <f t="shared" si="68"/>
        <v>1007.2928733316545</v>
      </c>
      <c r="BO251" s="66"/>
      <c r="CI251" s="116"/>
      <c r="CJ251" s="116"/>
      <c r="CQ251" s="63"/>
      <c r="CR251">
        <f t="shared" si="69"/>
        <v>223</v>
      </c>
      <c r="CS251">
        <f t="shared" si="71"/>
        <v>50</v>
      </c>
      <c r="CT251" s="73">
        <f t="shared" si="72"/>
        <v>2.4</v>
      </c>
      <c r="CU251" s="66">
        <f t="shared" si="70"/>
        <v>1007.2928733316545</v>
      </c>
      <c r="DG251" s="62"/>
      <c r="DO251" s="63"/>
      <c r="DV251" s="62"/>
    </row>
    <row r="252" spans="2:126" ht="15" customHeight="1" x14ac:dyDescent="0.25">
      <c r="B252" s="107" t="s">
        <v>281</v>
      </c>
      <c r="C252" s="107">
        <v>242</v>
      </c>
      <c r="D252" s="107" t="s">
        <v>282</v>
      </c>
      <c r="E252" s="107">
        <v>50</v>
      </c>
      <c r="F252" s="108">
        <v>2.4</v>
      </c>
      <c r="G252" s="107"/>
      <c r="H252" s="109">
        <v>923.39</v>
      </c>
      <c r="I252" s="109" t="s">
        <v>283</v>
      </c>
      <c r="K252" s="107" t="s">
        <v>284</v>
      </c>
      <c r="L252" s="107">
        <v>978</v>
      </c>
      <c r="M252" s="107" t="s">
        <v>235</v>
      </c>
      <c r="N252" s="107">
        <v>50</v>
      </c>
      <c r="O252" s="108">
        <v>2.4</v>
      </c>
      <c r="P252" s="109">
        <v>1665.3262241697571</v>
      </c>
      <c r="Q252" s="109">
        <v>2156.6737758302429</v>
      </c>
      <c r="AK252" s="6"/>
      <c r="AL252" s="6"/>
      <c r="AM252" s="6"/>
      <c r="AN252" s="6"/>
      <c r="AO252" s="6"/>
      <c r="AP252" s="6"/>
      <c r="AQ252" s="6"/>
      <c r="AR252" s="6"/>
      <c r="AS252" s="6"/>
      <c r="AT252" s="6"/>
      <c r="AU252" s="6"/>
      <c r="AV252" s="6"/>
      <c r="AW252" s="6"/>
      <c r="AX252" s="6"/>
      <c r="AY252" s="6"/>
      <c r="AZ252" s="62"/>
      <c r="BA252" t="str">
        <f t="shared" si="62"/>
        <v>MD</v>
      </c>
      <c r="BB252">
        <f t="shared" si="63"/>
        <v>239</v>
      </c>
      <c r="BC252" s="73">
        <f t="shared" si="64"/>
        <v>2.4</v>
      </c>
      <c r="BD252">
        <f t="shared" si="65"/>
        <v>50</v>
      </c>
      <c r="BE252" s="66">
        <f t="shared" si="66"/>
        <v>999</v>
      </c>
      <c r="BJ252" s="66" t="str">
        <f t="shared" si="67"/>
        <v/>
      </c>
      <c r="BK252" s="66">
        <f t="shared" si="68"/>
        <v>1006.2956434147569</v>
      </c>
      <c r="BO252" s="66"/>
      <c r="CI252" s="116"/>
      <c r="CJ252" s="116"/>
      <c r="CQ252" s="63"/>
      <c r="CR252">
        <f t="shared" si="69"/>
        <v>224</v>
      </c>
      <c r="CS252">
        <f t="shared" si="71"/>
        <v>50</v>
      </c>
      <c r="CT252" s="73">
        <f t="shared" si="72"/>
        <v>2.4</v>
      </c>
      <c r="CU252" s="66">
        <f t="shared" si="70"/>
        <v>1007.2928733316545</v>
      </c>
      <c r="DG252" s="62"/>
      <c r="DO252" s="63"/>
      <c r="DV252" s="62"/>
    </row>
    <row r="253" spans="2:126" ht="15" customHeight="1" x14ac:dyDescent="0.25">
      <c r="B253" s="107" t="s">
        <v>281</v>
      </c>
      <c r="C253" s="107">
        <v>243</v>
      </c>
      <c r="D253" s="107" t="s">
        <v>282</v>
      </c>
      <c r="E253" s="107">
        <v>50</v>
      </c>
      <c r="F253" s="108">
        <v>2.4</v>
      </c>
      <c r="G253" s="107"/>
      <c r="H253" s="109">
        <v>899.1</v>
      </c>
      <c r="I253" s="109" t="s">
        <v>283</v>
      </c>
      <c r="K253" s="107" t="s">
        <v>284</v>
      </c>
      <c r="L253" s="107">
        <v>979</v>
      </c>
      <c r="M253" s="107" t="s">
        <v>235</v>
      </c>
      <c r="N253" s="107">
        <v>50</v>
      </c>
      <c r="O253" s="108">
        <v>2.4</v>
      </c>
      <c r="P253" s="109">
        <v>1665.3262241697571</v>
      </c>
      <c r="Q253" s="109">
        <v>2156.6737758302429</v>
      </c>
      <c r="AK253" s="6"/>
      <c r="AL253" s="6"/>
      <c r="AM253" s="6"/>
      <c r="AN253" s="6"/>
      <c r="AO253" s="6"/>
      <c r="AP253" s="6"/>
      <c r="AQ253" s="6"/>
      <c r="AR253" s="6"/>
      <c r="AS253" s="6"/>
      <c r="AT253" s="6"/>
      <c r="AU253" s="6"/>
      <c r="AV253" s="6"/>
      <c r="AW253" s="6"/>
      <c r="AX253" s="6"/>
      <c r="AY253" s="6"/>
      <c r="AZ253" s="62"/>
      <c r="BA253" t="str">
        <f t="shared" si="62"/>
        <v>MD</v>
      </c>
      <c r="BB253">
        <f t="shared" si="63"/>
        <v>240</v>
      </c>
      <c r="BC253" s="73">
        <f t="shared" si="64"/>
        <v>2.4</v>
      </c>
      <c r="BD253">
        <f t="shared" si="65"/>
        <v>50</v>
      </c>
      <c r="BE253" s="66">
        <f t="shared" si="66"/>
        <v>999</v>
      </c>
      <c r="BJ253" s="66" t="str">
        <f t="shared" si="67"/>
        <v/>
      </c>
      <c r="BK253" s="66">
        <f t="shared" si="68"/>
        <v>1006.2956434147569</v>
      </c>
      <c r="BO253" s="66"/>
      <c r="CI253" s="116"/>
      <c r="CJ253" s="116"/>
      <c r="CQ253" s="63"/>
      <c r="CR253">
        <f t="shared" si="69"/>
        <v>225</v>
      </c>
      <c r="CS253">
        <f t="shared" si="71"/>
        <v>50</v>
      </c>
      <c r="CT253" s="73">
        <f t="shared" si="72"/>
        <v>2.4</v>
      </c>
      <c r="CU253" s="66">
        <f t="shared" si="70"/>
        <v>1006.2956434147569</v>
      </c>
      <c r="DG253" s="62"/>
      <c r="DO253" s="63"/>
      <c r="DV253" s="62"/>
    </row>
    <row r="254" spans="2:126" ht="15" customHeight="1" x14ac:dyDescent="0.25">
      <c r="B254" s="107" t="s">
        <v>281</v>
      </c>
      <c r="C254" s="107">
        <v>244</v>
      </c>
      <c r="D254" s="107" t="s">
        <v>282</v>
      </c>
      <c r="E254" s="107">
        <v>50</v>
      </c>
      <c r="F254" s="108">
        <v>2.4</v>
      </c>
      <c r="G254" s="107"/>
      <c r="H254" s="109">
        <v>999</v>
      </c>
      <c r="I254" s="109" t="s">
        <v>283</v>
      </c>
      <c r="K254" s="107" t="s">
        <v>284</v>
      </c>
      <c r="L254" s="107">
        <v>981</v>
      </c>
      <c r="M254" s="107" t="s">
        <v>235</v>
      </c>
      <c r="N254" s="107">
        <v>50</v>
      </c>
      <c r="O254" s="108">
        <v>2.4</v>
      </c>
      <c r="P254" s="109">
        <v>958.15080244617889</v>
      </c>
      <c r="Q254" s="109">
        <v>1240.8491975538209</v>
      </c>
      <c r="AK254" s="6"/>
      <c r="AL254" s="6"/>
      <c r="AM254" s="6"/>
      <c r="AN254" s="6"/>
      <c r="AO254" s="6"/>
      <c r="AP254" s="6"/>
      <c r="AQ254" s="6"/>
      <c r="AR254" s="6"/>
      <c r="AS254" s="6"/>
      <c r="AT254" s="6"/>
      <c r="AU254" s="6"/>
      <c r="AV254" s="6"/>
      <c r="AW254" s="6"/>
      <c r="AX254" s="6"/>
      <c r="AY254" s="6"/>
      <c r="AZ254" s="62"/>
      <c r="BA254" t="str">
        <f t="shared" si="62"/>
        <v>MD</v>
      </c>
      <c r="BB254">
        <f t="shared" si="63"/>
        <v>241</v>
      </c>
      <c r="BC254" s="73">
        <f t="shared" si="64"/>
        <v>2.4</v>
      </c>
      <c r="BD254">
        <f t="shared" si="65"/>
        <v>50</v>
      </c>
      <c r="BE254" s="66">
        <f t="shared" si="66"/>
        <v>599.99</v>
      </c>
      <c r="BJ254" s="66" t="str">
        <f t="shared" si="67"/>
        <v/>
      </c>
      <c r="BK254" s="66">
        <f t="shared" si="68"/>
        <v>604.37169478720728</v>
      </c>
      <c r="BO254" s="66"/>
      <c r="CI254" s="116"/>
      <c r="CJ254" s="116"/>
      <c r="CQ254" s="63"/>
      <c r="CR254">
        <f t="shared" si="69"/>
        <v>226</v>
      </c>
      <c r="CS254">
        <f t="shared" si="71"/>
        <v>50</v>
      </c>
      <c r="CT254" s="73">
        <f t="shared" si="72"/>
        <v>2.4</v>
      </c>
      <c r="CU254" s="66">
        <f t="shared" si="70"/>
        <v>981.11306975572904</v>
      </c>
      <c r="DG254" s="62"/>
      <c r="DO254" s="63"/>
      <c r="DV254" s="62"/>
    </row>
    <row r="255" spans="2:126" ht="15" customHeight="1" x14ac:dyDescent="0.25">
      <c r="B255" s="107" t="s">
        <v>281</v>
      </c>
      <c r="C255" s="107">
        <v>245</v>
      </c>
      <c r="D255" s="107" t="s">
        <v>282</v>
      </c>
      <c r="E255" s="107">
        <v>50</v>
      </c>
      <c r="F255" s="108">
        <v>2.4</v>
      </c>
      <c r="G255" s="107"/>
      <c r="H255" s="109">
        <v>850</v>
      </c>
      <c r="I255" s="109" t="s">
        <v>283</v>
      </c>
      <c r="K255" s="107" t="s">
        <v>284</v>
      </c>
      <c r="L255" s="107">
        <v>989</v>
      </c>
      <c r="M255" s="107" t="s">
        <v>235</v>
      </c>
      <c r="N255" s="107">
        <v>50</v>
      </c>
      <c r="O255" s="108">
        <v>2.4</v>
      </c>
      <c r="P255" s="109">
        <v>1230.0407982289964</v>
      </c>
      <c r="Q255" s="109">
        <v>1592.9592017710033</v>
      </c>
      <c r="AK255" s="6"/>
      <c r="AL255" s="6"/>
      <c r="AM255" s="6"/>
      <c r="AN255" s="6"/>
      <c r="AO255" s="6"/>
      <c r="AP255" s="6"/>
      <c r="AQ255" s="6"/>
      <c r="AR255" s="6"/>
      <c r="AS255" s="6"/>
      <c r="AT255" s="6"/>
      <c r="AU255" s="6"/>
      <c r="AV255" s="6"/>
      <c r="AW255" s="6"/>
      <c r="AX255" s="6"/>
      <c r="AY255" s="6"/>
      <c r="AZ255" s="62"/>
      <c r="BA255" t="str">
        <f t="shared" si="62"/>
        <v>MD</v>
      </c>
      <c r="BB255">
        <f t="shared" si="63"/>
        <v>242</v>
      </c>
      <c r="BC255" s="73">
        <f t="shared" si="64"/>
        <v>2.4</v>
      </c>
      <c r="BD255">
        <f t="shared" si="65"/>
        <v>50</v>
      </c>
      <c r="BE255" s="66">
        <f t="shared" si="66"/>
        <v>923.39</v>
      </c>
      <c r="BJ255" s="66" t="str">
        <f t="shared" si="67"/>
        <v/>
      </c>
      <c r="BK255" s="66">
        <f t="shared" si="68"/>
        <v>930.13346764039284</v>
      </c>
      <c r="BO255" s="66"/>
      <c r="CI255" s="116"/>
      <c r="CJ255" s="116"/>
      <c r="CQ255" s="63"/>
      <c r="CR255">
        <f t="shared" si="69"/>
        <v>227</v>
      </c>
      <c r="CS255">
        <f t="shared" si="71"/>
        <v>50</v>
      </c>
      <c r="CT255" s="73">
        <f t="shared" si="72"/>
        <v>2.4</v>
      </c>
      <c r="CU255" s="66">
        <f t="shared" si="70"/>
        <v>955.98086124401902</v>
      </c>
      <c r="DG255" s="62"/>
      <c r="DO255" s="63"/>
      <c r="DV255" s="62"/>
    </row>
    <row r="256" spans="2:126" ht="15" customHeight="1" x14ac:dyDescent="0.25">
      <c r="B256" s="107" t="s">
        <v>281</v>
      </c>
      <c r="C256" s="107">
        <v>246</v>
      </c>
      <c r="D256" s="107" t="s">
        <v>282</v>
      </c>
      <c r="E256" s="107">
        <v>50</v>
      </c>
      <c r="F256" s="108">
        <v>2.4</v>
      </c>
      <c r="G256" s="107"/>
      <c r="H256" s="109">
        <v>999.99</v>
      </c>
      <c r="I256" s="109" t="s">
        <v>283</v>
      </c>
      <c r="K256" s="107" t="s">
        <v>284</v>
      </c>
      <c r="L256" s="107">
        <v>990</v>
      </c>
      <c r="M256" s="107" t="s">
        <v>235</v>
      </c>
      <c r="N256" s="107">
        <v>50</v>
      </c>
      <c r="O256" s="108">
        <v>2.4</v>
      </c>
      <c r="P256" s="109">
        <v>1010.8164174946871</v>
      </c>
      <c r="Q256" s="109">
        <v>1309.0535825053125</v>
      </c>
      <c r="AK256" s="6"/>
      <c r="AL256" s="6"/>
      <c r="AM256" s="6"/>
      <c r="AN256" s="6"/>
      <c r="AO256" s="6"/>
      <c r="AP256" s="6"/>
      <c r="AQ256" s="6"/>
      <c r="AR256" s="6"/>
      <c r="AS256" s="6"/>
      <c r="AT256" s="6"/>
      <c r="AU256" s="6"/>
      <c r="AV256" s="6"/>
      <c r="AW256" s="6"/>
      <c r="AX256" s="6"/>
      <c r="AY256" s="6"/>
      <c r="AZ256" s="62"/>
      <c r="BA256" t="str">
        <f t="shared" si="62"/>
        <v>MD</v>
      </c>
      <c r="BB256">
        <f t="shared" si="63"/>
        <v>243</v>
      </c>
      <c r="BC256" s="73">
        <f t="shared" si="64"/>
        <v>2.4</v>
      </c>
      <c r="BD256">
        <f t="shared" si="65"/>
        <v>50</v>
      </c>
      <c r="BE256" s="66">
        <f t="shared" si="66"/>
        <v>899.1</v>
      </c>
      <c r="BJ256" s="66" t="str">
        <f t="shared" si="67"/>
        <v/>
      </c>
      <c r="BK256" s="66">
        <f t="shared" si="68"/>
        <v>905.66607907328125</v>
      </c>
      <c r="BO256" s="66"/>
      <c r="CI256" s="116"/>
      <c r="CJ256" s="116"/>
      <c r="CQ256" s="63"/>
      <c r="CR256">
        <f t="shared" si="69"/>
        <v>228</v>
      </c>
      <c r="CS256">
        <f t="shared" si="71"/>
        <v>50</v>
      </c>
      <c r="CT256" s="73">
        <f t="shared" si="72"/>
        <v>2.4</v>
      </c>
      <c r="CU256" s="66">
        <f t="shared" si="70"/>
        <v>982.11029967262652</v>
      </c>
      <c r="DG256" s="62"/>
      <c r="DO256" s="63"/>
      <c r="DV256" s="62"/>
    </row>
    <row r="257" spans="2:126" ht="15" customHeight="1" x14ac:dyDescent="0.25">
      <c r="B257" s="107" t="s">
        <v>281</v>
      </c>
      <c r="C257" s="107">
        <v>247</v>
      </c>
      <c r="D257" s="107" t="s">
        <v>282</v>
      </c>
      <c r="E257" s="107">
        <v>50</v>
      </c>
      <c r="F257" s="108">
        <v>2.4</v>
      </c>
      <c r="G257" s="107"/>
      <c r="H257" s="109">
        <v>684</v>
      </c>
      <c r="I257" s="109" t="s">
        <v>283</v>
      </c>
      <c r="K257" s="107" t="s">
        <v>284</v>
      </c>
      <c r="L257" s="107">
        <v>991</v>
      </c>
      <c r="M257" s="107" t="s">
        <v>235</v>
      </c>
      <c r="N257" s="107">
        <v>50</v>
      </c>
      <c r="O257" s="108">
        <v>2.4</v>
      </c>
      <c r="P257" s="109">
        <v>1059.9744773091384</v>
      </c>
      <c r="Q257" s="109">
        <v>1372.7155226908617</v>
      </c>
      <c r="AK257" s="6"/>
      <c r="AL257" s="6"/>
      <c r="AM257" s="6"/>
      <c r="AN257" s="6"/>
      <c r="AO257" s="6"/>
      <c r="AP257" s="6"/>
      <c r="AQ257" s="6"/>
      <c r="AR257" s="6"/>
      <c r="AS257" s="6"/>
      <c r="AT257" s="6"/>
      <c r="AU257" s="6"/>
      <c r="AV257" s="6"/>
      <c r="AW257" s="6"/>
      <c r="AX257" s="6"/>
      <c r="AY257" s="6"/>
      <c r="AZ257" s="62"/>
      <c r="BA257" t="str">
        <f t="shared" si="62"/>
        <v>MD</v>
      </c>
      <c r="BB257">
        <f t="shared" si="63"/>
        <v>244</v>
      </c>
      <c r="BC257" s="73">
        <f t="shared" si="64"/>
        <v>2.4</v>
      </c>
      <c r="BD257">
        <f t="shared" si="65"/>
        <v>50</v>
      </c>
      <c r="BE257" s="66">
        <f t="shared" si="66"/>
        <v>999</v>
      </c>
      <c r="BJ257" s="66" t="str">
        <f t="shared" si="67"/>
        <v/>
      </c>
      <c r="BK257" s="66">
        <f t="shared" si="68"/>
        <v>1006.2956434147569</v>
      </c>
      <c r="BO257" s="66"/>
      <c r="CI257" s="116"/>
      <c r="CJ257" s="116"/>
      <c r="CQ257" s="63"/>
      <c r="CR257">
        <f t="shared" si="69"/>
        <v>229</v>
      </c>
      <c r="CS257">
        <f t="shared" si="71"/>
        <v>50</v>
      </c>
      <c r="CT257" s="73">
        <f t="shared" si="72"/>
        <v>2.4</v>
      </c>
      <c r="CU257" s="66">
        <f t="shared" si="70"/>
        <v>1006.2956434147569</v>
      </c>
      <c r="DG257" s="62"/>
      <c r="DO257" s="63"/>
      <c r="DV257" s="62"/>
    </row>
    <row r="258" spans="2:126" ht="15" customHeight="1" x14ac:dyDescent="0.25">
      <c r="B258" s="107" t="s">
        <v>281</v>
      </c>
      <c r="C258" s="107">
        <v>248</v>
      </c>
      <c r="D258" s="107" t="s">
        <v>282</v>
      </c>
      <c r="E258" s="107">
        <v>50</v>
      </c>
      <c r="F258" s="108">
        <v>2.4</v>
      </c>
      <c r="G258" s="107"/>
      <c r="H258" s="109">
        <v>999.88</v>
      </c>
      <c r="I258" s="109" t="s">
        <v>283</v>
      </c>
      <c r="K258" s="107" t="s">
        <v>284</v>
      </c>
      <c r="L258" s="107">
        <v>992</v>
      </c>
      <c r="M258" s="107" t="s">
        <v>235</v>
      </c>
      <c r="N258" s="107">
        <v>50</v>
      </c>
      <c r="O258" s="108">
        <v>2.4</v>
      </c>
      <c r="P258" s="109">
        <v>896.8012649362098</v>
      </c>
      <c r="Q258" s="109">
        <v>1161.3987350637899</v>
      </c>
      <c r="AK258" s="6"/>
      <c r="AL258" s="6"/>
      <c r="AM258" s="6"/>
      <c r="AN258" s="6"/>
      <c r="AO258" s="6"/>
      <c r="AP258" s="6"/>
      <c r="AQ258" s="6"/>
      <c r="AR258" s="6"/>
      <c r="AS258" s="6"/>
      <c r="AT258" s="6"/>
      <c r="AU258" s="6"/>
      <c r="AV258" s="6"/>
      <c r="AW258" s="6"/>
      <c r="AX258" s="6"/>
      <c r="AY258" s="6"/>
      <c r="AZ258" s="62"/>
      <c r="BA258" t="str">
        <f t="shared" si="62"/>
        <v>MD</v>
      </c>
      <c r="BB258">
        <f t="shared" si="63"/>
        <v>245</v>
      </c>
      <c r="BC258" s="73">
        <f t="shared" si="64"/>
        <v>2.4</v>
      </c>
      <c r="BD258">
        <f t="shared" si="65"/>
        <v>50</v>
      </c>
      <c r="BE258" s="66">
        <f t="shared" si="66"/>
        <v>850</v>
      </c>
      <c r="BJ258" s="66" t="str">
        <f t="shared" si="67"/>
        <v/>
      </c>
      <c r="BK258" s="66">
        <f t="shared" si="68"/>
        <v>856.20750440695042</v>
      </c>
      <c r="BO258" s="66"/>
      <c r="CI258" s="116"/>
      <c r="CJ258" s="116"/>
      <c r="CQ258" s="63"/>
      <c r="CR258">
        <f t="shared" si="69"/>
        <v>230</v>
      </c>
      <c r="CS258">
        <f t="shared" si="71"/>
        <v>50</v>
      </c>
      <c r="CT258" s="73">
        <f t="shared" si="72"/>
        <v>2.4</v>
      </c>
      <c r="CU258" s="66">
        <f t="shared" si="70"/>
        <v>1147.3684210526314</v>
      </c>
      <c r="DG258" s="62"/>
      <c r="DO258" s="63"/>
      <c r="DV258" s="62"/>
    </row>
    <row r="259" spans="2:126" ht="15" customHeight="1" x14ac:dyDescent="0.25">
      <c r="B259" s="107" t="s">
        <v>281</v>
      </c>
      <c r="C259" s="107">
        <v>249</v>
      </c>
      <c r="D259" s="107" t="s">
        <v>282</v>
      </c>
      <c r="E259" s="107">
        <v>50</v>
      </c>
      <c r="F259" s="108">
        <v>2.4</v>
      </c>
      <c r="G259" s="107"/>
      <c r="H259" s="109">
        <v>999.99</v>
      </c>
      <c r="I259" s="109" t="s">
        <v>283</v>
      </c>
      <c r="K259" s="107" t="s">
        <v>284</v>
      </c>
      <c r="L259" s="107">
        <v>993</v>
      </c>
      <c r="M259" s="107" t="s">
        <v>235</v>
      </c>
      <c r="N259" s="107">
        <v>50</v>
      </c>
      <c r="O259" s="108">
        <v>2.4</v>
      </c>
      <c r="P259" s="109">
        <v>1005.6444074787544</v>
      </c>
      <c r="Q259" s="109">
        <v>1302.3555925212454</v>
      </c>
      <c r="AK259" s="6"/>
      <c r="AL259" s="6"/>
      <c r="AM259" s="6"/>
      <c r="AN259" s="6"/>
      <c r="AO259" s="6"/>
      <c r="AP259" s="6"/>
      <c r="AQ259" s="6"/>
      <c r="AR259" s="6"/>
      <c r="AS259" s="6"/>
      <c r="AT259" s="6"/>
      <c r="AU259" s="6"/>
      <c r="AV259" s="6"/>
      <c r="AW259" s="6"/>
      <c r="AX259" s="6"/>
      <c r="AY259" s="6"/>
      <c r="AZ259" s="62"/>
      <c r="BA259" t="str">
        <f t="shared" si="62"/>
        <v>MD</v>
      </c>
      <c r="BB259">
        <f t="shared" si="63"/>
        <v>246</v>
      </c>
      <c r="BC259" s="73">
        <f t="shared" si="64"/>
        <v>2.4</v>
      </c>
      <c r="BD259">
        <f t="shared" si="65"/>
        <v>50</v>
      </c>
      <c r="BE259" s="66">
        <f t="shared" si="66"/>
        <v>999.99</v>
      </c>
      <c r="BJ259" s="66" t="str">
        <f t="shared" si="67"/>
        <v/>
      </c>
      <c r="BK259" s="66">
        <f t="shared" si="68"/>
        <v>1007.2928733316545</v>
      </c>
      <c r="BO259" s="66"/>
      <c r="CI259" s="116"/>
      <c r="CJ259" s="116"/>
      <c r="CQ259" s="63"/>
      <c r="CR259">
        <f t="shared" si="69"/>
        <v>231</v>
      </c>
      <c r="CS259">
        <f t="shared" si="71"/>
        <v>50</v>
      </c>
      <c r="CT259" s="73">
        <f t="shared" si="72"/>
        <v>2.4</v>
      </c>
      <c r="CU259" s="66">
        <f t="shared" si="70"/>
        <v>1006.2956434147569</v>
      </c>
      <c r="DG259" s="62"/>
      <c r="DO259" s="63"/>
      <c r="DV259" s="62"/>
    </row>
    <row r="260" spans="2:126" ht="15" customHeight="1" x14ac:dyDescent="0.25">
      <c r="B260" s="107" t="s">
        <v>281</v>
      </c>
      <c r="C260" s="107">
        <v>250</v>
      </c>
      <c r="D260" s="107" t="s">
        <v>282</v>
      </c>
      <c r="E260" s="107">
        <v>50</v>
      </c>
      <c r="F260" s="108">
        <v>2.4</v>
      </c>
      <c r="G260" s="107"/>
      <c r="H260" s="109">
        <v>754.74</v>
      </c>
      <c r="I260" s="109" t="s">
        <v>283</v>
      </c>
      <c r="K260" s="107" t="s">
        <v>284</v>
      </c>
      <c r="L260" s="107">
        <v>994</v>
      </c>
      <c r="M260" s="107" t="s">
        <v>235</v>
      </c>
      <c r="N260" s="107">
        <v>50</v>
      </c>
      <c r="O260" s="108">
        <v>2.4</v>
      </c>
      <c r="P260" s="109">
        <v>1044.9028828313694</v>
      </c>
      <c r="Q260" s="109">
        <v>1353.1971171686303</v>
      </c>
      <c r="AK260" s="6"/>
      <c r="AL260" s="6"/>
      <c r="AM260" s="6"/>
      <c r="AN260" s="6"/>
      <c r="AO260" s="6"/>
      <c r="AP260" s="6"/>
      <c r="AQ260" s="6"/>
      <c r="AR260" s="6"/>
      <c r="AS260" s="6"/>
      <c r="AT260" s="6"/>
      <c r="AU260" s="6"/>
      <c r="AV260" s="6"/>
      <c r="AW260" s="6"/>
      <c r="AX260" s="6"/>
      <c r="AY260" s="6"/>
      <c r="AZ260" s="62"/>
      <c r="BA260" t="str">
        <f t="shared" si="62"/>
        <v>MD</v>
      </c>
      <c r="BB260">
        <f t="shared" si="63"/>
        <v>247</v>
      </c>
      <c r="BC260" s="73">
        <f t="shared" si="64"/>
        <v>2.4</v>
      </c>
      <c r="BD260">
        <f t="shared" si="65"/>
        <v>50</v>
      </c>
      <c r="BE260" s="66">
        <f t="shared" si="66"/>
        <v>684</v>
      </c>
      <c r="BJ260" s="66" t="str">
        <f t="shared" si="67"/>
        <v/>
      </c>
      <c r="BK260" s="66">
        <f t="shared" si="68"/>
        <v>688.99521531100481</v>
      </c>
      <c r="BO260" s="66"/>
      <c r="CI260" s="116"/>
      <c r="CJ260" s="116"/>
      <c r="CQ260" s="63"/>
      <c r="CR260">
        <f t="shared" si="69"/>
        <v>232</v>
      </c>
      <c r="CS260">
        <f t="shared" si="71"/>
        <v>50</v>
      </c>
      <c r="CT260" s="73">
        <f t="shared" si="72"/>
        <v>2.4</v>
      </c>
      <c r="CU260" s="66">
        <f t="shared" si="70"/>
        <v>1006.2956434147569</v>
      </c>
      <c r="DG260" s="62"/>
      <c r="DO260" s="63"/>
      <c r="DV260" s="62"/>
    </row>
    <row r="261" spans="2:126" ht="15" customHeight="1" x14ac:dyDescent="0.25">
      <c r="B261" s="107" t="s">
        <v>281</v>
      </c>
      <c r="C261" s="107">
        <v>251</v>
      </c>
      <c r="D261" s="107" t="s">
        <v>282</v>
      </c>
      <c r="E261" s="107">
        <v>50</v>
      </c>
      <c r="F261" s="108">
        <v>2.4</v>
      </c>
      <c r="G261" s="107"/>
      <c r="H261" s="109">
        <v>974</v>
      </c>
      <c r="I261" s="109" t="s">
        <v>283</v>
      </c>
      <c r="K261" s="107" t="s">
        <v>284</v>
      </c>
      <c r="L261" s="107">
        <v>998</v>
      </c>
      <c r="M261" s="107" t="s">
        <v>235</v>
      </c>
      <c r="N261" s="107">
        <v>50</v>
      </c>
      <c r="O261" s="108">
        <v>2.4</v>
      </c>
      <c r="P261" s="109">
        <v>897.77728030568665</v>
      </c>
      <c r="Q261" s="109">
        <v>1162.6627196943132</v>
      </c>
      <c r="AK261" s="6"/>
      <c r="AL261" s="6"/>
      <c r="AM261" s="6"/>
      <c r="AN261" s="6"/>
      <c r="AO261" s="6"/>
      <c r="AP261" s="6"/>
      <c r="AQ261" s="6"/>
      <c r="AR261" s="6"/>
      <c r="AS261" s="6"/>
      <c r="AT261" s="6"/>
      <c r="AU261" s="6"/>
      <c r="AV261" s="6"/>
      <c r="AW261" s="6"/>
      <c r="AX261" s="6"/>
      <c r="AY261" s="6"/>
      <c r="AZ261" s="62"/>
      <c r="BA261" t="str">
        <f t="shared" si="62"/>
        <v>MD</v>
      </c>
      <c r="BB261">
        <f t="shared" si="63"/>
        <v>248</v>
      </c>
      <c r="BC261" s="73">
        <f t="shared" si="64"/>
        <v>2.4</v>
      </c>
      <c r="BD261">
        <f t="shared" si="65"/>
        <v>50</v>
      </c>
      <c r="BE261" s="66">
        <f t="shared" si="66"/>
        <v>999.88</v>
      </c>
      <c r="BJ261" s="66" t="str">
        <f t="shared" si="67"/>
        <v/>
      </c>
      <c r="BK261" s="66">
        <f t="shared" si="68"/>
        <v>1007.1820700075548</v>
      </c>
      <c r="BO261" s="66"/>
      <c r="CI261" s="116"/>
      <c r="CJ261" s="116"/>
      <c r="CQ261" s="63"/>
      <c r="CR261">
        <f t="shared" si="69"/>
        <v>233</v>
      </c>
      <c r="CS261">
        <f t="shared" si="71"/>
        <v>50</v>
      </c>
      <c r="CT261" s="73">
        <f t="shared" si="72"/>
        <v>2.4</v>
      </c>
      <c r="CU261" s="66">
        <f t="shared" si="70"/>
        <v>1007.2928733316545</v>
      </c>
      <c r="DG261" s="62"/>
      <c r="DO261" s="63"/>
      <c r="DV261" s="62"/>
    </row>
    <row r="262" spans="2:126" ht="15" customHeight="1" x14ac:dyDescent="0.25">
      <c r="B262" s="107" t="s">
        <v>281</v>
      </c>
      <c r="C262" s="107">
        <v>252</v>
      </c>
      <c r="D262" s="107" t="s">
        <v>282</v>
      </c>
      <c r="E262" s="107">
        <v>50</v>
      </c>
      <c r="F262" s="108">
        <v>2.4</v>
      </c>
      <c r="G262" s="107"/>
      <c r="H262" s="109">
        <v>999.99</v>
      </c>
      <c r="I262" s="109" t="s">
        <v>283</v>
      </c>
      <c r="K262" s="107" t="s">
        <v>284</v>
      </c>
      <c r="L262" s="107">
        <v>1001</v>
      </c>
      <c r="M262" s="107" t="s">
        <v>235</v>
      </c>
      <c r="N262" s="107">
        <v>50</v>
      </c>
      <c r="O262" s="108">
        <v>2.4</v>
      </c>
      <c r="P262" s="109">
        <v>897.77728030568665</v>
      </c>
      <c r="Q262" s="109">
        <v>1162.6627196943132</v>
      </c>
      <c r="AK262" s="6"/>
      <c r="AL262" s="6"/>
      <c r="AM262" s="6"/>
      <c r="AN262" s="6"/>
      <c r="AO262" s="6"/>
      <c r="AP262" s="6"/>
      <c r="AQ262" s="6"/>
      <c r="AR262" s="6"/>
      <c r="AS262" s="6"/>
      <c r="AT262" s="6"/>
      <c r="AU262" s="6"/>
      <c r="AV262" s="6"/>
      <c r="AW262" s="6"/>
      <c r="AX262" s="6"/>
      <c r="AY262" s="6"/>
      <c r="AZ262" s="62"/>
      <c r="BA262" t="str">
        <f t="shared" si="62"/>
        <v>MD</v>
      </c>
      <c r="BB262">
        <f t="shared" si="63"/>
        <v>249</v>
      </c>
      <c r="BC262" s="73">
        <f t="shared" si="64"/>
        <v>2.4</v>
      </c>
      <c r="BD262">
        <f t="shared" si="65"/>
        <v>50</v>
      </c>
      <c r="BE262" s="66">
        <f t="shared" si="66"/>
        <v>999.99</v>
      </c>
      <c r="BJ262" s="66" t="str">
        <f t="shared" si="67"/>
        <v/>
      </c>
      <c r="BK262" s="66">
        <f t="shared" si="68"/>
        <v>1007.2928733316545</v>
      </c>
      <c r="BO262" s="66"/>
      <c r="CI262" s="116"/>
      <c r="CJ262" s="116"/>
      <c r="CQ262" s="63"/>
      <c r="CR262">
        <f t="shared" si="69"/>
        <v>234</v>
      </c>
      <c r="CS262">
        <f t="shared" si="71"/>
        <v>50</v>
      </c>
      <c r="CT262" s="73">
        <f t="shared" si="72"/>
        <v>2.4</v>
      </c>
      <c r="CU262" s="66">
        <f t="shared" si="70"/>
        <v>1006.2956434147569</v>
      </c>
      <c r="DG262" s="62"/>
      <c r="DO262" s="63"/>
      <c r="DV262" s="62"/>
    </row>
    <row r="263" spans="2:126" ht="15" customHeight="1" x14ac:dyDescent="0.25">
      <c r="B263" s="107" t="s">
        <v>281</v>
      </c>
      <c r="C263" s="107">
        <v>253</v>
      </c>
      <c r="D263" s="107" t="s">
        <v>282</v>
      </c>
      <c r="E263" s="107">
        <v>50</v>
      </c>
      <c r="F263" s="108">
        <v>2.4</v>
      </c>
      <c r="G263" s="107"/>
      <c r="H263" s="109">
        <v>999.99</v>
      </c>
      <c r="I263" s="109" t="s">
        <v>283</v>
      </c>
      <c r="K263" s="107" t="s">
        <v>284</v>
      </c>
      <c r="L263" s="107">
        <v>1002</v>
      </c>
      <c r="M263" s="107" t="s">
        <v>235</v>
      </c>
      <c r="N263" s="107">
        <v>50</v>
      </c>
      <c r="O263" s="108">
        <v>2.4</v>
      </c>
      <c r="P263" s="109">
        <v>1199</v>
      </c>
      <c r="Q263" s="109">
        <v>1552.759945583412</v>
      </c>
      <c r="AK263" s="6"/>
      <c r="AL263" s="6"/>
      <c r="AM263" s="6"/>
      <c r="AN263" s="6"/>
      <c r="AO263" s="6"/>
      <c r="AP263" s="6"/>
      <c r="AQ263" s="6"/>
      <c r="AR263" s="6"/>
      <c r="AS263" s="6"/>
      <c r="AT263" s="6"/>
      <c r="AU263" s="6"/>
      <c r="AV263" s="6"/>
      <c r="AW263" s="6"/>
      <c r="AX263" s="6"/>
      <c r="AY263" s="6"/>
      <c r="AZ263" s="62"/>
      <c r="BA263" t="str">
        <f t="shared" si="62"/>
        <v>MD</v>
      </c>
      <c r="BB263">
        <f t="shared" si="63"/>
        <v>250</v>
      </c>
      <c r="BC263" s="73">
        <f t="shared" si="64"/>
        <v>2.4</v>
      </c>
      <c r="BD263">
        <f t="shared" si="65"/>
        <v>50</v>
      </c>
      <c r="BE263" s="66">
        <f t="shared" si="66"/>
        <v>754.74</v>
      </c>
      <c r="BJ263" s="66" t="str">
        <f t="shared" si="67"/>
        <v/>
      </c>
      <c r="BK263" s="66">
        <f t="shared" si="68"/>
        <v>760.25182573659026</v>
      </c>
      <c r="BO263" s="66"/>
      <c r="CI263" s="116"/>
      <c r="CJ263" s="116"/>
      <c r="CQ263" s="63"/>
      <c r="CR263">
        <f t="shared" si="69"/>
        <v>235</v>
      </c>
      <c r="CS263">
        <f t="shared" si="71"/>
        <v>50</v>
      </c>
      <c r="CT263" s="73">
        <f t="shared" si="72"/>
        <v>2.4</v>
      </c>
      <c r="CU263" s="66">
        <f t="shared" si="70"/>
        <v>1007.2928733316545</v>
      </c>
      <c r="DG263" s="62"/>
      <c r="DO263" s="63"/>
      <c r="DV263" s="62"/>
    </row>
    <row r="264" spans="2:126" ht="15" customHeight="1" x14ac:dyDescent="0.25">
      <c r="B264" s="107" t="s">
        <v>281</v>
      </c>
      <c r="C264" s="107">
        <v>254</v>
      </c>
      <c r="D264" s="107" t="s">
        <v>282</v>
      </c>
      <c r="E264" s="107">
        <v>50</v>
      </c>
      <c r="F264" s="108">
        <v>2.4</v>
      </c>
      <c r="G264" s="107"/>
      <c r="H264" s="109">
        <v>999</v>
      </c>
      <c r="I264" s="109" t="s">
        <v>283</v>
      </c>
      <c r="K264" s="107" t="s">
        <v>284</v>
      </c>
      <c r="L264" s="107">
        <v>1003</v>
      </c>
      <c r="M264" s="107" t="s">
        <v>235</v>
      </c>
      <c r="N264" s="107">
        <v>50</v>
      </c>
      <c r="O264" s="108">
        <v>2.4</v>
      </c>
      <c r="P264" s="109">
        <v>919.56333766007913</v>
      </c>
      <c r="Q264" s="109">
        <v>1190.8766623399208</v>
      </c>
      <c r="AK264" s="6"/>
      <c r="AL264" s="6"/>
      <c r="AM264" s="6"/>
      <c r="AN264" s="6"/>
      <c r="AO264" s="6"/>
      <c r="AP264" s="6"/>
      <c r="AQ264" s="6"/>
      <c r="AR264" s="6"/>
      <c r="AS264" s="6"/>
      <c r="AT264" s="6"/>
      <c r="AU264" s="6"/>
      <c r="AV264" s="6"/>
      <c r="AW264" s="6"/>
      <c r="AX264" s="6"/>
      <c r="AY264" s="6"/>
      <c r="AZ264" s="62"/>
      <c r="BA264" t="str">
        <f t="shared" si="62"/>
        <v>MD</v>
      </c>
      <c r="BB264">
        <f t="shared" si="63"/>
        <v>251</v>
      </c>
      <c r="BC264" s="73">
        <f t="shared" si="64"/>
        <v>2.4</v>
      </c>
      <c r="BD264">
        <f t="shared" si="65"/>
        <v>50</v>
      </c>
      <c r="BE264" s="66">
        <f t="shared" si="66"/>
        <v>974</v>
      </c>
      <c r="BJ264" s="66" t="str">
        <f t="shared" si="67"/>
        <v/>
      </c>
      <c r="BK264" s="66">
        <f t="shared" si="68"/>
        <v>981.11306975572904</v>
      </c>
      <c r="BO264" s="66"/>
      <c r="CI264" s="116"/>
      <c r="CJ264" s="116"/>
      <c r="CQ264" s="63"/>
      <c r="CR264">
        <f t="shared" si="69"/>
        <v>236</v>
      </c>
      <c r="CS264">
        <f t="shared" si="71"/>
        <v>50</v>
      </c>
      <c r="CT264" s="73">
        <f t="shared" si="72"/>
        <v>2.4</v>
      </c>
      <c r="CU264" s="66">
        <f t="shared" si="70"/>
        <v>905.66607907328125</v>
      </c>
      <c r="DG264" s="62"/>
      <c r="DO264" s="63"/>
      <c r="DV264" s="62"/>
    </row>
    <row r="265" spans="2:126" ht="15" customHeight="1" x14ac:dyDescent="0.25">
      <c r="B265" s="107" t="s">
        <v>281</v>
      </c>
      <c r="C265" s="107">
        <v>255</v>
      </c>
      <c r="D265" s="107" t="s">
        <v>282</v>
      </c>
      <c r="E265" s="107">
        <v>50</v>
      </c>
      <c r="F265" s="108">
        <v>2.4</v>
      </c>
      <c r="G265" s="107"/>
      <c r="H265" s="109">
        <v>899.1</v>
      </c>
      <c r="I265" s="109" t="s">
        <v>283</v>
      </c>
      <c r="K265" s="107" t="s">
        <v>284</v>
      </c>
      <c r="L265" s="107">
        <v>1004</v>
      </c>
      <c r="M265" s="107" t="s">
        <v>235</v>
      </c>
      <c r="N265" s="107">
        <v>50</v>
      </c>
      <c r="O265" s="108">
        <v>2.4</v>
      </c>
      <c r="P265" s="109">
        <v>1388.3949347151331</v>
      </c>
      <c r="Q265" s="109">
        <v>1798.0350652848665</v>
      </c>
      <c r="AK265" s="6"/>
      <c r="AL265" s="6"/>
      <c r="AM265" s="6"/>
      <c r="AN265" s="6"/>
      <c r="AO265" s="6"/>
      <c r="AP265" s="6"/>
      <c r="AQ265" s="6"/>
      <c r="AR265" s="6"/>
      <c r="AS265" s="6"/>
      <c r="AT265" s="6"/>
      <c r="AU265" s="6"/>
      <c r="AV265" s="6"/>
      <c r="AW265" s="6"/>
      <c r="AX265" s="6"/>
      <c r="AY265" s="6"/>
      <c r="AZ265" s="62"/>
      <c r="BA265" t="str">
        <f t="shared" si="62"/>
        <v>MD</v>
      </c>
      <c r="BB265">
        <f t="shared" si="63"/>
        <v>252</v>
      </c>
      <c r="BC265" s="73">
        <f t="shared" si="64"/>
        <v>2.4</v>
      </c>
      <c r="BD265">
        <f t="shared" si="65"/>
        <v>50</v>
      </c>
      <c r="BE265" s="66">
        <f t="shared" si="66"/>
        <v>999.99</v>
      </c>
      <c r="BJ265" s="66" t="str">
        <f t="shared" si="67"/>
        <v/>
      </c>
      <c r="BK265" s="66">
        <f t="shared" si="68"/>
        <v>1007.2928733316545</v>
      </c>
      <c r="BO265" s="66"/>
      <c r="CI265" s="116"/>
      <c r="CJ265" s="116"/>
      <c r="CQ265" s="63"/>
      <c r="CR265">
        <f t="shared" si="69"/>
        <v>237</v>
      </c>
      <c r="CS265">
        <f t="shared" si="71"/>
        <v>50</v>
      </c>
      <c r="CT265" s="73">
        <f t="shared" si="72"/>
        <v>2.4</v>
      </c>
      <c r="CU265" s="66">
        <f t="shared" si="70"/>
        <v>905.66607907328125</v>
      </c>
      <c r="DG265" s="62"/>
      <c r="DO265" s="63"/>
      <c r="DV265" s="62"/>
    </row>
    <row r="266" spans="2:126" ht="15" customHeight="1" x14ac:dyDescent="0.25">
      <c r="B266" s="107" t="s">
        <v>281</v>
      </c>
      <c r="C266" s="107">
        <v>256</v>
      </c>
      <c r="D266" s="107" t="s">
        <v>282</v>
      </c>
      <c r="E266" s="107">
        <v>50</v>
      </c>
      <c r="F266" s="108">
        <v>2.4</v>
      </c>
      <c r="G266" s="107"/>
      <c r="H266" s="109">
        <v>949.05</v>
      </c>
      <c r="I266" s="109" t="s">
        <v>283</v>
      </c>
      <c r="K266" s="107" t="s">
        <v>284</v>
      </c>
      <c r="L266" s="107">
        <v>1006</v>
      </c>
      <c r="M266" s="107" t="s">
        <v>235</v>
      </c>
      <c r="N266" s="107">
        <v>50</v>
      </c>
      <c r="O266" s="108">
        <v>2.4</v>
      </c>
      <c r="P266" s="109">
        <v>1044.8593107166607</v>
      </c>
      <c r="Q266" s="109">
        <v>1353.140689283339</v>
      </c>
      <c r="AK266" s="6"/>
      <c r="AL266" s="6"/>
      <c r="AM266" s="6"/>
      <c r="AN266" s="6"/>
      <c r="AO266" s="6"/>
      <c r="AP266" s="6"/>
      <c r="AQ266" s="6"/>
      <c r="AR266" s="6"/>
      <c r="AS266" s="6"/>
      <c r="AT266" s="6"/>
      <c r="AU266" s="6"/>
      <c r="AV266" s="6"/>
      <c r="AW266" s="6"/>
      <c r="AX266" s="6"/>
      <c r="AY266" s="6"/>
      <c r="AZ266" s="62"/>
      <c r="BA266" t="str">
        <f t="shared" si="62"/>
        <v>MD</v>
      </c>
      <c r="BB266">
        <f t="shared" si="63"/>
        <v>253</v>
      </c>
      <c r="BC266" s="73">
        <f t="shared" si="64"/>
        <v>2.4</v>
      </c>
      <c r="BD266">
        <f t="shared" si="65"/>
        <v>50</v>
      </c>
      <c r="BE266" s="66">
        <f t="shared" si="66"/>
        <v>999.99</v>
      </c>
      <c r="BJ266" s="66" t="str">
        <f t="shared" si="67"/>
        <v/>
      </c>
      <c r="BK266" s="66">
        <f t="shared" si="68"/>
        <v>1007.2928733316545</v>
      </c>
      <c r="BO266" s="66"/>
      <c r="CI266" s="116"/>
      <c r="CJ266" s="116"/>
      <c r="CQ266" s="63"/>
      <c r="CR266">
        <f t="shared" si="69"/>
        <v>238</v>
      </c>
      <c r="CS266">
        <f t="shared" si="71"/>
        <v>50</v>
      </c>
      <c r="CT266" s="73">
        <f t="shared" si="72"/>
        <v>2.4</v>
      </c>
      <c r="CU266" s="66">
        <f t="shared" si="70"/>
        <v>1007.2928733316545</v>
      </c>
      <c r="DG266" s="62"/>
      <c r="DO266" s="63"/>
      <c r="DV266" s="62"/>
    </row>
    <row r="267" spans="2:126" ht="15" customHeight="1" x14ac:dyDescent="0.25">
      <c r="B267" s="107" t="s">
        <v>281</v>
      </c>
      <c r="C267" s="107">
        <v>257</v>
      </c>
      <c r="D267" s="107" t="s">
        <v>282</v>
      </c>
      <c r="E267" s="107">
        <v>50</v>
      </c>
      <c r="F267" s="108">
        <v>2.4</v>
      </c>
      <c r="G267" s="107"/>
      <c r="H267" s="109">
        <v>899.1</v>
      </c>
      <c r="I267" s="109" t="s">
        <v>283</v>
      </c>
      <c r="K267" s="107" t="s">
        <v>284</v>
      </c>
      <c r="L267" s="107">
        <v>1007</v>
      </c>
      <c r="M267" s="107" t="s">
        <v>235</v>
      </c>
      <c r="N267" s="107">
        <v>50</v>
      </c>
      <c r="O267" s="108">
        <v>2.4</v>
      </c>
      <c r="P267" s="109">
        <v>1044.8593107166607</v>
      </c>
      <c r="Q267" s="109">
        <v>1353.140689283339</v>
      </c>
      <c r="AK267" s="6"/>
      <c r="AL267" s="6"/>
      <c r="AM267" s="6"/>
      <c r="AN267" s="6"/>
      <c r="AO267" s="6"/>
      <c r="AP267" s="6"/>
      <c r="AQ267" s="6"/>
      <c r="AR267" s="6"/>
      <c r="AS267" s="6"/>
      <c r="AT267" s="6"/>
      <c r="AU267" s="6"/>
      <c r="AV267" s="6"/>
      <c r="AW267" s="6"/>
      <c r="AX267" s="6"/>
      <c r="AY267" s="6"/>
      <c r="AZ267" s="62"/>
      <c r="BA267" t="str">
        <f t="shared" si="62"/>
        <v>MD</v>
      </c>
      <c r="BB267">
        <f t="shared" si="63"/>
        <v>254</v>
      </c>
      <c r="BC267" s="73">
        <f t="shared" si="64"/>
        <v>2.4</v>
      </c>
      <c r="BD267">
        <f t="shared" si="65"/>
        <v>50</v>
      </c>
      <c r="BE267" s="66">
        <f t="shared" si="66"/>
        <v>999</v>
      </c>
      <c r="BJ267" s="66" t="str">
        <f t="shared" si="67"/>
        <v/>
      </c>
      <c r="BK267" s="66">
        <f t="shared" si="68"/>
        <v>1006.2956434147569</v>
      </c>
      <c r="BO267" s="66"/>
      <c r="CI267" s="116"/>
      <c r="CJ267" s="116"/>
      <c r="CQ267" s="63"/>
      <c r="CR267">
        <f t="shared" si="69"/>
        <v>239</v>
      </c>
      <c r="CS267">
        <f t="shared" si="71"/>
        <v>50</v>
      </c>
      <c r="CT267" s="73">
        <f t="shared" si="72"/>
        <v>2.4</v>
      </c>
      <c r="CU267" s="66">
        <f t="shared" si="70"/>
        <v>1006.2956434147569</v>
      </c>
      <c r="DG267" s="62"/>
      <c r="DO267" s="63"/>
      <c r="DV267" s="62"/>
    </row>
    <row r="268" spans="2:126" ht="15" customHeight="1" x14ac:dyDescent="0.25">
      <c r="B268" s="107" t="s">
        <v>281</v>
      </c>
      <c r="C268" s="107">
        <v>258</v>
      </c>
      <c r="D268" s="107" t="s">
        <v>282</v>
      </c>
      <c r="E268" s="107">
        <v>50</v>
      </c>
      <c r="F268" s="108">
        <v>2.4</v>
      </c>
      <c r="G268" s="107"/>
      <c r="H268" s="109">
        <v>999.99</v>
      </c>
      <c r="I268" s="109" t="s">
        <v>283</v>
      </c>
      <c r="K268" s="107" t="s">
        <v>284</v>
      </c>
      <c r="L268" s="107">
        <v>1008</v>
      </c>
      <c r="M268" s="107" t="s">
        <v>235</v>
      </c>
      <c r="N268" s="107">
        <v>50</v>
      </c>
      <c r="O268" s="108">
        <v>2.4</v>
      </c>
      <c r="P268" s="109">
        <v>1088.4314254254457</v>
      </c>
      <c r="Q268" s="109">
        <v>1409.5685745745543</v>
      </c>
      <c r="AK268" s="6"/>
      <c r="AL268" s="6"/>
      <c r="AM268" s="6"/>
      <c r="AN268" s="6"/>
      <c r="AO268" s="6"/>
      <c r="AP268" s="6"/>
      <c r="AQ268" s="6"/>
      <c r="AR268" s="6"/>
      <c r="AS268" s="6"/>
      <c r="AT268" s="6"/>
      <c r="AU268" s="6"/>
      <c r="AV268" s="6"/>
      <c r="AW268" s="6"/>
      <c r="AX268" s="6"/>
      <c r="AY268" s="6"/>
      <c r="AZ268" s="62"/>
      <c r="BA268" t="str">
        <f t="shared" si="62"/>
        <v>MD</v>
      </c>
      <c r="BB268">
        <f t="shared" si="63"/>
        <v>255</v>
      </c>
      <c r="BC268" s="73">
        <f t="shared" si="64"/>
        <v>2.4</v>
      </c>
      <c r="BD268">
        <f t="shared" si="65"/>
        <v>50</v>
      </c>
      <c r="BE268" s="66">
        <f t="shared" si="66"/>
        <v>899.1</v>
      </c>
      <c r="BJ268" s="66" t="str">
        <f t="shared" si="67"/>
        <v/>
      </c>
      <c r="BK268" s="66">
        <f t="shared" si="68"/>
        <v>905.66607907328125</v>
      </c>
      <c r="BO268" s="66"/>
      <c r="CI268" s="116"/>
      <c r="CJ268" s="116"/>
      <c r="CQ268" s="63"/>
      <c r="CR268">
        <f t="shared" si="69"/>
        <v>240</v>
      </c>
      <c r="CS268">
        <f t="shared" si="71"/>
        <v>50</v>
      </c>
      <c r="CT268" s="73">
        <f t="shared" si="72"/>
        <v>2.4</v>
      </c>
      <c r="CU268" s="66">
        <f t="shared" si="70"/>
        <v>1006.2956434147569</v>
      </c>
      <c r="DG268" s="62"/>
      <c r="DO268" s="63"/>
      <c r="DV268" s="62"/>
    </row>
    <row r="269" spans="2:126" ht="15" customHeight="1" x14ac:dyDescent="0.25">
      <c r="B269" s="107" t="s">
        <v>281</v>
      </c>
      <c r="C269" s="107">
        <v>259</v>
      </c>
      <c r="D269" s="107" t="s">
        <v>282</v>
      </c>
      <c r="E269" s="107">
        <v>50</v>
      </c>
      <c r="F269" s="108">
        <v>2.4</v>
      </c>
      <c r="G269" s="107"/>
      <c r="H269" s="109">
        <v>699.97</v>
      </c>
      <c r="I269" s="109" t="s">
        <v>283</v>
      </c>
      <c r="K269" s="107" t="s">
        <v>284</v>
      </c>
      <c r="L269" s="107">
        <v>1009</v>
      </c>
      <c r="M269" s="107" t="s">
        <v>235</v>
      </c>
      <c r="N269" s="107">
        <v>50</v>
      </c>
      <c r="O269" s="108">
        <v>2.4</v>
      </c>
      <c r="P269" s="109">
        <v>1111.9603673681895</v>
      </c>
      <c r="Q269" s="109">
        <v>1440.0396326318105</v>
      </c>
      <c r="AK269" s="6"/>
      <c r="AL269" s="6"/>
      <c r="AM269" s="6"/>
      <c r="AN269" s="6"/>
      <c r="AO269" s="6"/>
      <c r="AP269" s="6"/>
      <c r="AQ269" s="6"/>
      <c r="AR269" s="6"/>
      <c r="AS269" s="6"/>
      <c r="AT269" s="6"/>
      <c r="AU269" s="6"/>
      <c r="AV269" s="6"/>
      <c r="AW269" s="6"/>
      <c r="AX269" s="6"/>
      <c r="AY269" s="6"/>
      <c r="AZ269" s="62"/>
      <c r="BA269" t="str">
        <f t="shared" si="62"/>
        <v>MD</v>
      </c>
      <c r="BB269">
        <f t="shared" si="63"/>
        <v>256</v>
      </c>
      <c r="BC269" s="73">
        <f t="shared" si="64"/>
        <v>2.4</v>
      </c>
      <c r="BD269">
        <f t="shared" si="65"/>
        <v>50</v>
      </c>
      <c r="BE269" s="66">
        <f t="shared" si="66"/>
        <v>949.05</v>
      </c>
      <c r="BJ269" s="66" t="str">
        <f t="shared" si="67"/>
        <v/>
      </c>
      <c r="BK269" s="66">
        <f t="shared" si="68"/>
        <v>955.98086124401902</v>
      </c>
      <c r="BO269" s="66"/>
      <c r="CI269" s="116"/>
      <c r="CJ269" s="116"/>
      <c r="CQ269" s="63"/>
      <c r="CR269">
        <f t="shared" si="69"/>
        <v>241</v>
      </c>
      <c r="CS269">
        <f t="shared" si="71"/>
        <v>50</v>
      </c>
      <c r="CT269" s="73">
        <f t="shared" si="72"/>
        <v>2.4</v>
      </c>
      <c r="CU269" s="66">
        <f t="shared" si="70"/>
        <v>604.37169478720728</v>
      </c>
      <c r="DG269" s="62"/>
      <c r="DO269" s="63"/>
      <c r="DV269" s="62"/>
    </row>
    <row r="270" spans="2:126" ht="15" customHeight="1" x14ac:dyDescent="0.25">
      <c r="B270" s="107" t="s">
        <v>281</v>
      </c>
      <c r="C270" s="107">
        <v>260</v>
      </c>
      <c r="D270" s="107" t="s">
        <v>282</v>
      </c>
      <c r="E270" s="107">
        <v>50</v>
      </c>
      <c r="F270" s="108">
        <v>2.4</v>
      </c>
      <c r="G270" s="107"/>
      <c r="H270" s="109">
        <v>999</v>
      </c>
      <c r="I270" s="109" t="s">
        <v>283</v>
      </c>
      <c r="K270" s="107" t="s">
        <v>284</v>
      </c>
      <c r="L270" s="107">
        <v>1010</v>
      </c>
      <c r="M270" s="107" t="s">
        <v>235</v>
      </c>
      <c r="N270" s="107">
        <v>50</v>
      </c>
      <c r="O270" s="108">
        <v>2.4</v>
      </c>
      <c r="P270" s="109">
        <v>979.50113865348351</v>
      </c>
      <c r="Q270" s="109">
        <v>1268.4988613465164</v>
      </c>
      <c r="AK270" s="6"/>
      <c r="AL270" s="6"/>
      <c r="AM270" s="6"/>
      <c r="AN270" s="6"/>
      <c r="AO270" s="6"/>
      <c r="AP270" s="6"/>
      <c r="AQ270" s="6"/>
      <c r="AR270" s="6"/>
      <c r="AS270" s="6"/>
      <c r="AT270" s="6"/>
      <c r="AU270" s="6"/>
      <c r="AV270" s="6"/>
      <c r="AW270" s="6"/>
      <c r="AX270" s="6"/>
      <c r="AY270" s="6"/>
      <c r="AZ270" s="62"/>
      <c r="BA270" t="str">
        <f t="shared" si="62"/>
        <v>MD</v>
      </c>
      <c r="BB270">
        <f t="shared" si="63"/>
        <v>257</v>
      </c>
      <c r="BC270" s="73">
        <f t="shared" si="64"/>
        <v>2.4</v>
      </c>
      <c r="BD270">
        <f t="shared" si="65"/>
        <v>50</v>
      </c>
      <c r="BE270" s="66">
        <f t="shared" si="66"/>
        <v>899.1</v>
      </c>
      <c r="BJ270" s="66" t="str">
        <f t="shared" si="67"/>
        <v/>
      </c>
      <c r="BK270" s="66">
        <f t="shared" si="68"/>
        <v>905.66607907328125</v>
      </c>
      <c r="BO270" s="66"/>
      <c r="CI270" s="116"/>
      <c r="CJ270" s="116"/>
      <c r="CQ270" s="63"/>
      <c r="CR270">
        <f t="shared" si="69"/>
        <v>242</v>
      </c>
      <c r="CS270">
        <f t="shared" si="71"/>
        <v>50</v>
      </c>
      <c r="CT270" s="73">
        <f t="shared" si="72"/>
        <v>2.4</v>
      </c>
      <c r="CU270" s="66">
        <f t="shared" si="70"/>
        <v>930.13346764039284</v>
      </c>
      <c r="DG270" s="62"/>
      <c r="DO270" s="63"/>
      <c r="DV270" s="62"/>
    </row>
    <row r="271" spans="2:126" ht="15" customHeight="1" x14ac:dyDescent="0.25">
      <c r="B271" s="107" t="s">
        <v>281</v>
      </c>
      <c r="C271" s="107">
        <v>261</v>
      </c>
      <c r="D271" s="107" t="s">
        <v>282</v>
      </c>
      <c r="E271" s="107">
        <v>50</v>
      </c>
      <c r="F271" s="108">
        <v>2.4</v>
      </c>
      <c r="G271" s="107"/>
      <c r="H271" s="109">
        <v>999</v>
      </c>
      <c r="I271" s="109" t="s">
        <v>283</v>
      </c>
      <c r="K271" s="107" t="s">
        <v>284</v>
      </c>
      <c r="L271" s="107">
        <v>1011</v>
      </c>
      <c r="M271" s="107" t="s">
        <v>235</v>
      </c>
      <c r="N271" s="107">
        <v>50</v>
      </c>
      <c r="O271" s="108">
        <v>2.4</v>
      </c>
      <c r="P271" s="109">
        <v>1050.7371889908757</v>
      </c>
      <c r="Q271" s="109">
        <v>1360.7528110091239</v>
      </c>
      <c r="AK271" s="6"/>
      <c r="AL271" s="6"/>
      <c r="AM271" s="6"/>
      <c r="AN271" s="6"/>
      <c r="AO271" s="6"/>
      <c r="AP271" s="6"/>
      <c r="AQ271" s="6"/>
      <c r="AR271" s="6"/>
      <c r="AS271" s="6"/>
      <c r="AT271" s="6"/>
      <c r="AU271" s="6"/>
      <c r="AV271" s="6"/>
      <c r="AW271" s="6"/>
      <c r="AX271" s="6"/>
      <c r="AY271" s="6"/>
      <c r="AZ271" s="62"/>
      <c r="BA271" t="str">
        <f t="shared" ref="BA271:BA334" si="73">D268</f>
        <v>MD</v>
      </c>
      <c r="BB271">
        <f t="shared" ref="BB271:BB334" si="74">C268</f>
        <v>258</v>
      </c>
      <c r="BC271" s="73">
        <f t="shared" ref="BC271:BC334" si="75">F268</f>
        <v>2.4</v>
      </c>
      <c r="BD271">
        <f t="shared" ref="BD271:BD334" si="76">E268</f>
        <v>50</v>
      </c>
      <c r="BE271" s="66">
        <f t="shared" ref="BE271:BE334" si="77">H268</f>
        <v>999.99</v>
      </c>
      <c r="BJ271" s="66" t="str">
        <f t="shared" ref="BJ271:BJ334" si="78">I268</f>
        <v/>
      </c>
      <c r="BK271" s="66">
        <f t="shared" ref="BK271:BK334" si="79">BE271/VLOOKUP($BA271,$DQ$53:$DT$60,2,FALSE)</f>
        <v>1007.2928733316545</v>
      </c>
      <c r="BO271" s="66"/>
      <c r="CI271" s="116"/>
      <c r="CJ271" s="116"/>
      <c r="CQ271" s="63"/>
      <c r="CR271">
        <f t="shared" si="69"/>
        <v>243</v>
      </c>
      <c r="CS271">
        <f t="shared" si="71"/>
        <v>50</v>
      </c>
      <c r="CT271" s="73">
        <f t="shared" si="72"/>
        <v>2.4</v>
      </c>
      <c r="CU271" s="66">
        <f t="shared" si="70"/>
        <v>905.66607907328125</v>
      </c>
      <c r="DG271" s="62"/>
      <c r="DO271" s="63"/>
      <c r="DV271" s="62"/>
    </row>
    <row r="272" spans="2:126" ht="15" customHeight="1" x14ac:dyDescent="0.25">
      <c r="B272" s="107" t="s">
        <v>281</v>
      </c>
      <c r="C272" s="107">
        <v>262</v>
      </c>
      <c r="D272" s="107" t="s">
        <v>282</v>
      </c>
      <c r="E272" s="107">
        <v>50</v>
      </c>
      <c r="F272" s="108">
        <v>2.4</v>
      </c>
      <c r="G272" s="107"/>
      <c r="H272" s="109">
        <v>999</v>
      </c>
      <c r="I272" s="109" t="s">
        <v>283</v>
      </c>
      <c r="K272" s="107" t="s">
        <v>284</v>
      </c>
      <c r="L272" s="107">
        <v>1015</v>
      </c>
      <c r="M272" s="107" t="s">
        <v>235</v>
      </c>
      <c r="N272" s="107">
        <v>50</v>
      </c>
      <c r="O272" s="108">
        <v>2.4</v>
      </c>
      <c r="P272" s="109">
        <v>897.77728030568665</v>
      </c>
      <c r="Q272" s="109">
        <v>1162.6627196943132</v>
      </c>
      <c r="AK272" s="6"/>
      <c r="AL272" s="6"/>
      <c r="AM272" s="6"/>
      <c r="AN272" s="6"/>
      <c r="AO272" s="6"/>
      <c r="AP272" s="6"/>
      <c r="AQ272" s="6"/>
      <c r="AR272" s="6"/>
      <c r="AS272" s="6"/>
      <c r="AT272" s="6"/>
      <c r="AU272" s="6"/>
      <c r="AV272" s="6"/>
      <c r="AW272" s="6"/>
      <c r="AX272" s="6"/>
      <c r="AY272" s="6"/>
      <c r="AZ272" s="62"/>
      <c r="BA272" t="str">
        <f t="shared" si="73"/>
        <v>MD</v>
      </c>
      <c r="BB272">
        <f t="shared" si="74"/>
        <v>259</v>
      </c>
      <c r="BC272" s="73">
        <f t="shared" si="75"/>
        <v>2.4</v>
      </c>
      <c r="BD272">
        <f t="shared" si="76"/>
        <v>50</v>
      </c>
      <c r="BE272" s="66">
        <f t="shared" si="77"/>
        <v>699.97</v>
      </c>
      <c r="BJ272" s="66" t="str">
        <f t="shared" si="78"/>
        <v/>
      </c>
      <c r="BK272" s="66">
        <f t="shared" si="79"/>
        <v>705.08184336439183</v>
      </c>
      <c r="BO272" s="66"/>
      <c r="CI272" s="116"/>
      <c r="CJ272" s="116"/>
      <c r="CQ272" s="63"/>
      <c r="CR272">
        <f t="shared" si="69"/>
        <v>244</v>
      </c>
      <c r="CS272">
        <f t="shared" si="71"/>
        <v>50</v>
      </c>
      <c r="CT272" s="73">
        <f t="shared" si="72"/>
        <v>2.4</v>
      </c>
      <c r="CU272" s="66">
        <f t="shared" si="70"/>
        <v>1006.2956434147569</v>
      </c>
      <c r="DG272" s="62"/>
      <c r="DO272" s="63"/>
      <c r="DV272" s="62"/>
    </row>
    <row r="273" spans="2:126" ht="15" customHeight="1" x14ac:dyDescent="0.25">
      <c r="B273" s="107" t="s">
        <v>281</v>
      </c>
      <c r="C273" s="107">
        <v>263</v>
      </c>
      <c r="D273" s="107" t="s">
        <v>282</v>
      </c>
      <c r="E273" s="107">
        <v>50</v>
      </c>
      <c r="F273" s="108">
        <v>2.4</v>
      </c>
      <c r="G273" s="107"/>
      <c r="H273" s="109">
        <v>999</v>
      </c>
      <c r="I273" s="109" t="s">
        <v>283</v>
      </c>
      <c r="K273" s="107" t="s">
        <v>284</v>
      </c>
      <c r="L273" s="107">
        <v>1016</v>
      </c>
      <c r="M273" s="107" t="s">
        <v>235</v>
      </c>
      <c r="N273" s="107">
        <v>50</v>
      </c>
      <c r="O273" s="108">
        <v>2.4</v>
      </c>
      <c r="P273" s="109">
        <v>897.77728030568665</v>
      </c>
      <c r="Q273" s="109">
        <v>1162.6627196943132</v>
      </c>
      <c r="AK273" s="6"/>
      <c r="AL273" s="6"/>
      <c r="AM273" s="6"/>
      <c r="AN273" s="6"/>
      <c r="AO273" s="6"/>
      <c r="AP273" s="6"/>
      <c r="AQ273" s="6"/>
      <c r="AR273" s="6"/>
      <c r="AS273" s="6"/>
      <c r="AT273" s="6"/>
      <c r="AU273" s="6"/>
      <c r="AV273" s="6"/>
      <c r="AW273" s="6"/>
      <c r="AX273" s="6"/>
      <c r="AY273" s="6"/>
      <c r="AZ273" s="62"/>
      <c r="BA273" t="str">
        <f t="shared" si="73"/>
        <v>MD</v>
      </c>
      <c r="BB273">
        <f t="shared" si="74"/>
        <v>260</v>
      </c>
      <c r="BC273" s="73">
        <f t="shared" si="75"/>
        <v>2.4</v>
      </c>
      <c r="BD273">
        <f t="shared" si="76"/>
        <v>50</v>
      </c>
      <c r="BE273" s="66">
        <f t="shared" si="77"/>
        <v>999</v>
      </c>
      <c r="BJ273" s="66" t="str">
        <f t="shared" si="78"/>
        <v/>
      </c>
      <c r="BK273" s="66">
        <f t="shared" si="79"/>
        <v>1006.2956434147569</v>
      </c>
      <c r="BO273" s="66"/>
      <c r="CI273" s="116"/>
      <c r="CJ273" s="116"/>
      <c r="CQ273" s="63"/>
      <c r="CR273">
        <f t="shared" si="69"/>
        <v>245</v>
      </c>
      <c r="CS273">
        <f t="shared" si="71"/>
        <v>50</v>
      </c>
      <c r="CT273" s="73">
        <f t="shared" si="72"/>
        <v>2.4</v>
      </c>
      <c r="CU273" s="66">
        <f t="shared" si="70"/>
        <v>856.20750440695042</v>
      </c>
      <c r="DG273" s="62"/>
      <c r="DO273" s="63"/>
      <c r="DV273" s="62"/>
    </row>
    <row r="274" spans="2:126" ht="15" customHeight="1" x14ac:dyDescent="0.25">
      <c r="B274" s="107" t="s">
        <v>281</v>
      </c>
      <c r="C274" s="107">
        <v>264</v>
      </c>
      <c r="D274" s="107" t="s">
        <v>282</v>
      </c>
      <c r="E274" s="107">
        <v>50</v>
      </c>
      <c r="F274" s="108">
        <v>2.4</v>
      </c>
      <c r="G274" s="107"/>
      <c r="H274" s="109">
        <v>899</v>
      </c>
      <c r="I274" s="109" t="s">
        <v>283</v>
      </c>
      <c r="K274" s="107" t="s">
        <v>284</v>
      </c>
      <c r="L274" s="107">
        <v>1017</v>
      </c>
      <c r="M274" s="107" t="s">
        <v>235</v>
      </c>
      <c r="N274" s="107">
        <v>50</v>
      </c>
      <c r="O274" s="108">
        <v>2.4</v>
      </c>
      <c r="P274" s="109">
        <v>941.3493950144715</v>
      </c>
      <c r="Q274" s="109">
        <v>1219.0906049855284</v>
      </c>
      <c r="AK274" s="6"/>
      <c r="AL274" s="6"/>
      <c r="AM274" s="6"/>
      <c r="AN274" s="6"/>
      <c r="AO274" s="6"/>
      <c r="AP274" s="6"/>
      <c r="AQ274" s="6"/>
      <c r="AR274" s="6"/>
      <c r="AS274" s="6"/>
      <c r="AT274" s="6"/>
      <c r="AU274" s="6"/>
      <c r="AV274" s="6"/>
      <c r="AW274" s="6"/>
      <c r="AX274" s="6"/>
      <c r="AY274" s="6"/>
      <c r="AZ274" s="62"/>
      <c r="BA274" t="str">
        <f t="shared" si="73"/>
        <v>MD</v>
      </c>
      <c r="BB274">
        <f t="shared" si="74"/>
        <v>261</v>
      </c>
      <c r="BC274" s="73">
        <f t="shared" si="75"/>
        <v>2.4</v>
      </c>
      <c r="BD274">
        <f t="shared" si="76"/>
        <v>50</v>
      </c>
      <c r="BE274" s="66">
        <f t="shared" si="77"/>
        <v>999</v>
      </c>
      <c r="BJ274" s="66" t="str">
        <f t="shared" si="78"/>
        <v/>
      </c>
      <c r="BK274" s="66">
        <f t="shared" si="79"/>
        <v>1006.2956434147569</v>
      </c>
      <c r="BO274" s="66"/>
      <c r="CI274" s="116"/>
      <c r="CJ274" s="116"/>
      <c r="CQ274" s="63"/>
      <c r="CR274">
        <f t="shared" si="69"/>
        <v>246</v>
      </c>
      <c r="CS274">
        <f t="shared" si="71"/>
        <v>50</v>
      </c>
      <c r="CT274" s="73">
        <f t="shared" si="72"/>
        <v>2.4</v>
      </c>
      <c r="CU274" s="66">
        <f t="shared" si="70"/>
        <v>1007.2928733316545</v>
      </c>
      <c r="DG274" s="62"/>
      <c r="DO274" s="63"/>
      <c r="DV274" s="62"/>
    </row>
    <row r="275" spans="2:126" ht="15" customHeight="1" x14ac:dyDescent="0.25">
      <c r="B275" s="107" t="s">
        <v>281</v>
      </c>
      <c r="C275" s="107">
        <v>265</v>
      </c>
      <c r="D275" s="107" t="s">
        <v>282</v>
      </c>
      <c r="E275" s="107">
        <v>50</v>
      </c>
      <c r="F275" s="108">
        <v>2.4</v>
      </c>
      <c r="G275" s="107"/>
      <c r="H275" s="109">
        <v>999.99</v>
      </c>
      <c r="I275" s="109" t="s">
        <v>283</v>
      </c>
      <c r="K275" s="107" t="s">
        <v>284</v>
      </c>
      <c r="L275" s="107">
        <v>1018</v>
      </c>
      <c r="M275" s="107" t="s">
        <v>235</v>
      </c>
      <c r="N275" s="107">
        <v>50</v>
      </c>
      <c r="O275" s="108">
        <v>2.4</v>
      </c>
      <c r="P275" s="109">
        <v>897.77728030568665</v>
      </c>
      <c r="Q275" s="109">
        <v>1162.6627196943132</v>
      </c>
      <c r="AK275" s="6"/>
      <c r="AL275" s="6"/>
      <c r="AM275" s="6"/>
      <c r="AN275" s="6"/>
      <c r="AO275" s="6"/>
      <c r="AP275" s="6"/>
      <c r="AQ275" s="6"/>
      <c r="AR275" s="6"/>
      <c r="AS275" s="6"/>
      <c r="AT275" s="6"/>
      <c r="AU275" s="6"/>
      <c r="AV275" s="6"/>
      <c r="AW275" s="6"/>
      <c r="AX275" s="6"/>
      <c r="AY275" s="6"/>
      <c r="AZ275" s="62"/>
      <c r="BA275" t="str">
        <f t="shared" si="73"/>
        <v>MD</v>
      </c>
      <c r="BB275">
        <f t="shared" si="74"/>
        <v>262</v>
      </c>
      <c r="BC275" s="73">
        <f t="shared" si="75"/>
        <v>2.4</v>
      </c>
      <c r="BD275">
        <f t="shared" si="76"/>
        <v>50</v>
      </c>
      <c r="BE275" s="66">
        <f t="shared" si="77"/>
        <v>999</v>
      </c>
      <c r="BJ275" s="66" t="str">
        <f t="shared" si="78"/>
        <v/>
      </c>
      <c r="BK275" s="66">
        <f t="shared" si="79"/>
        <v>1006.2956434147569</v>
      </c>
      <c r="BO275" s="66"/>
      <c r="CI275" s="116"/>
      <c r="CJ275" s="116"/>
      <c r="CQ275" s="63"/>
      <c r="CR275">
        <f t="shared" si="69"/>
        <v>247</v>
      </c>
      <c r="CS275">
        <f t="shared" si="71"/>
        <v>50</v>
      </c>
      <c r="CT275" s="73">
        <f t="shared" si="72"/>
        <v>2.4</v>
      </c>
      <c r="CU275" s="66">
        <f t="shared" si="70"/>
        <v>688.99521531100481</v>
      </c>
      <c r="DG275" s="62"/>
      <c r="DO275" s="63"/>
      <c r="DV275" s="62"/>
    </row>
    <row r="276" spans="2:126" ht="15" customHeight="1" x14ac:dyDescent="0.25">
      <c r="B276" s="107" t="s">
        <v>281</v>
      </c>
      <c r="C276" s="107">
        <v>266</v>
      </c>
      <c r="D276" s="107" t="s">
        <v>282</v>
      </c>
      <c r="E276" s="107">
        <v>50</v>
      </c>
      <c r="F276" s="108">
        <v>2.4</v>
      </c>
      <c r="G276" s="107"/>
      <c r="H276" s="109">
        <v>999.99</v>
      </c>
      <c r="I276" s="109" t="s">
        <v>283</v>
      </c>
      <c r="K276" s="107" t="s">
        <v>284</v>
      </c>
      <c r="L276" s="107">
        <v>1019</v>
      </c>
      <c r="M276" s="107" t="s">
        <v>235</v>
      </c>
      <c r="N276" s="107">
        <v>50</v>
      </c>
      <c r="O276" s="108">
        <v>2.4</v>
      </c>
      <c r="P276" s="109">
        <v>1112.9145966803119</v>
      </c>
      <c r="Q276" s="109">
        <v>1441.2754033196879</v>
      </c>
      <c r="AK276" s="6"/>
      <c r="AL276" s="6"/>
      <c r="AM276" s="6"/>
      <c r="AN276" s="6"/>
      <c r="AO276" s="6"/>
      <c r="AP276" s="6"/>
      <c r="AQ276" s="6"/>
      <c r="AR276" s="6"/>
      <c r="AS276" s="6"/>
      <c r="AT276" s="6"/>
      <c r="AU276" s="6"/>
      <c r="AV276" s="6"/>
      <c r="AW276" s="6"/>
      <c r="AX276" s="6"/>
      <c r="AY276" s="6"/>
      <c r="AZ276" s="62"/>
      <c r="BA276" t="str">
        <f t="shared" si="73"/>
        <v>MD</v>
      </c>
      <c r="BB276">
        <f t="shared" si="74"/>
        <v>263</v>
      </c>
      <c r="BC276" s="73">
        <f t="shared" si="75"/>
        <v>2.4</v>
      </c>
      <c r="BD276">
        <f t="shared" si="76"/>
        <v>50</v>
      </c>
      <c r="BE276" s="66">
        <f t="shared" si="77"/>
        <v>999</v>
      </c>
      <c r="BJ276" s="66" t="str">
        <f t="shared" si="78"/>
        <v/>
      </c>
      <c r="BK276" s="66">
        <f t="shared" si="79"/>
        <v>1006.2956434147569</v>
      </c>
      <c r="BO276" s="66"/>
      <c r="CI276" s="116"/>
      <c r="CJ276" s="116"/>
      <c r="CQ276" s="63"/>
      <c r="CR276">
        <f t="shared" si="69"/>
        <v>248</v>
      </c>
      <c r="CS276">
        <f t="shared" si="71"/>
        <v>50</v>
      </c>
      <c r="CT276" s="73">
        <f t="shared" si="72"/>
        <v>2.4</v>
      </c>
      <c r="CU276" s="66">
        <f t="shared" si="70"/>
        <v>1007.1820700075548</v>
      </c>
      <c r="DG276" s="62"/>
      <c r="DO276" s="63"/>
      <c r="DV276" s="62"/>
    </row>
    <row r="277" spans="2:126" ht="15" customHeight="1" x14ac:dyDescent="0.25">
      <c r="B277" s="107" t="s">
        <v>281</v>
      </c>
      <c r="C277" s="107">
        <v>267</v>
      </c>
      <c r="D277" s="107" t="s">
        <v>282</v>
      </c>
      <c r="E277" s="107">
        <v>50</v>
      </c>
      <c r="F277" s="108">
        <v>2.4</v>
      </c>
      <c r="G277" s="107"/>
      <c r="H277" s="109">
        <v>805</v>
      </c>
      <c r="I277" s="109" t="s">
        <v>283</v>
      </c>
      <c r="K277" s="107" t="s">
        <v>284</v>
      </c>
      <c r="L277" s="107">
        <v>1020</v>
      </c>
      <c r="M277" s="107" t="s">
        <v>235</v>
      </c>
      <c r="N277" s="107">
        <v>50</v>
      </c>
      <c r="O277" s="108">
        <v>2.4</v>
      </c>
      <c r="P277" s="109">
        <v>897.77728030568665</v>
      </c>
      <c r="Q277" s="109">
        <v>1162.6627196943132</v>
      </c>
      <c r="AK277" s="6"/>
      <c r="AL277" s="6"/>
      <c r="AM277" s="6"/>
      <c r="AN277" s="6"/>
      <c r="AO277" s="6"/>
      <c r="AP277" s="6"/>
      <c r="AQ277" s="6"/>
      <c r="AR277" s="6"/>
      <c r="AS277" s="6"/>
      <c r="AT277" s="6"/>
      <c r="AU277" s="6"/>
      <c r="AV277" s="6"/>
      <c r="AW277" s="6"/>
      <c r="AX277" s="6"/>
      <c r="AY277" s="6"/>
      <c r="AZ277" s="62"/>
      <c r="BA277" t="str">
        <f t="shared" si="73"/>
        <v>MD</v>
      </c>
      <c r="BB277">
        <f t="shared" si="74"/>
        <v>264</v>
      </c>
      <c r="BC277" s="73">
        <f t="shared" si="75"/>
        <v>2.4</v>
      </c>
      <c r="BD277">
        <f t="shared" si="76"/>
        <v>50</v>
      </c>
      <c r="BE277" s="66">
        <f t="shared" si="77"/>
        <v>899</v>
      </c>
      <c r="BJ277" s="66" t="str">
        <f t="shared" si="78"/>
        <v/>
      </c>
      <c r="BK277" s="66">
        <f t="shared" si="79"/>
        <v>905.5653487786451</v>
      </c>
      <c r="BO277" s="66"/>
      <c r="CI277" s="116"/>
      <c r="CJ277" s="116"/>
      <c r="CQ277" s="63"/>
      <c r="CR277">
        <f t="shared" si="69"/>
        <v>249</v>
      </c>
      <c r="CS277">
        <f t="shared" si="71"/>
        <v>50</v>
      </c>
      <c r="CT277" s="73">
        <f t="shared" si="72"/>
        <v>2.4</v>
      </c>
      <c r="CU277" s="66">
        <f t="shared" si="70"/>
        <v>1007.2928733316545</v>
      </c>
      <c r="DG277" s="62"/>
      <c r="DO277" s="63"/>
      <c r="DV277" s="62"/>
    </row>
    <row r="278" spans="2:126" ht="15" customHeight="1" x14ac:dyDescent="0.25">
      <c r="B278" s="107" t="s">
        <v>281</v>
      </c>
      <c r="C278" s="107">
        <v>268</v>
      </c>
      <c r="D278" s="107" t="s">
        <v>282</v>
      </c>
      <c r="E278" s="107">
        <v>50</v>
      </c>
      <c r="F278" s="108">
        <v>2.4</v>
      </c>
      <c r="G278" s="107"/>
      <c r="H278" s="109">
        <v>950</v>
      </c>
      <c r="I278" s="109" t="s">
        <v>283</v>
      </c>
      <c r="K278" s="107" t="s">
        <v>284</v>
      </c>
      <c r="L278" s="107">
        <v>1021</v>
      </c>
      <c r="M278" s="107" t="s">
        <v>235</v>
      </c>
      <c r="N278" s="107">
        <v>50</v>
      </c>
      <c r="O278" s="108">
        <v>2.4</v>
      </c>
      <c r="P278" s="109">
        <v>1052.2752846400961</v>
      </c>
      <c r="Q278" s="109">
        <v>1362.7447153599039</v>
      </c>
      <c r="AK278" s="6"/>
      <c r="AL278" s="6"/>
      <c r="AM278" s="6"/>
      <c r="AN278" s="6"/>
      <c r="AO278" s="6"/>
      <c r="AP278" s="6"/>
      <c r="AQ278" s="6"/>
      <c r="AR278" s="6"/>
      <c r="AS278" s="6"/>
      <c r="AT278" s="6"/>
      <c r="AU278" s="6"/>
      <c r="AV278" s="6"/>
      <c r="AW278" s="6"/>
      <c r="AX278" s="6"/>
      <c r="AY278" s="6"/>
      <c r="AZ278" s="62"/>
      <c r="BA278" t="str">
        <f t="shared" si="73"/>
        <v>MD</v>
      </c>
      <c r="BB278">
        <f t="shared" si="74"/>
        <v>265</v>
      </c>
      <c r="BC278" s="73">
        <f t="shared" si="75"/>
        <v>2.4</v>
      </c>
      <c r="BD278">
        <f t="shared" si="76"/>
        <v>50</v>
      </c>
      <c r="BE278" s="66">
        <f t="shared" si="77"/>
        <v>999.99</v>
      </c>
      <c r="BJ278" s="66" t="str">
        <f t="shared" si="78"/>
        <v/>
      </c>
      <c r="BK278" s="66">
        <f t="shared" si="79"/>
        <v>1007.2928733316545</v>
      </c>
      <c r="BO278" s="66"/>
      <c r="CI278" s="116"/>
      <c r="CJ278" s="116"/>
      <c r="CQ278" s="63"/>
      <c r="CR278">
        <f t="shared" si="69"/>
        <v>250</v>
      </c>
      <c r="CS278">
        <f t="shared" si="71"/>
        <v>50</v>
      </c>
      <c r="CT278" s="73">
        <f t="shared" si="72"/>
        <v>2.4</v>
      </c>
      <c r="CU278" s="66">
        <f t="shared" si="70"/>
        <v>760.25182573659026</v>
      </c>
      <c r="DG278" s="62"/>
      <c r="DO278" s="63"/>
      <c r="DV278" s="62"/>
    </row>
    <row r="279" spans="2:126" ht="15" customHeight="1" x14ac:dyDescent="0.25">
      <c r="B279" s="107" t="s">
        <v>281</v>
      </c>
      <c r="C279" s="107">
        <v>269</v>
      </c>
      <c r="D279" s="107" t="s">
        <v>282</v>
      </c>
      <c r="E279" s="107">
        <v>50</v>
      </c>
      <c r="F279" s="108">
        <v>2.4</v>
      </c>
      <c r="G279" s="107"/>
      <c r="H279" s="109">
        <v>999</v>
      </c>
      <c r="I279" s="109" t="s">
        <v>283</v>
      </c>
      <c r="K279" s="107" t="s">
        <v>284</v>
      </c>
      <c r="L279" s="107">
        <v>1022</v>
      </c>
      <c r="M279" s="107" t="s">
        <v>235</v>
      </c>
      <c r="N279" s="107">
        <v>50</v>
      </c>
      <c r="O279" s="108">
        <v>2.4</v>
      </c>
      <c r="P279" s="109">
        <v>870.65799611093883</v>
      </c>
      <c r="Q279" s="109">
        <v>1127.5420038890609</v>
      </c>
      <c r="AK279" s="6"/>
      <c r="AL279" s="6"/>
      <c r="AM279" s="6"/>
      <c r="AN279" s="6"/>
      <c r="AO279" s="6"/>
      <c r="AP279" s="6"/>
      <c r="AQ279" s="6"/>
      <c r="AR279" s="6"/>
      <c r="AS279" s="6"/>
      <c r="AT279" s="6"/>
      <c r="AU279" s="6"/>
      <c r="AV279" s="6"/>
      <c r="AW279" s="6"/>
      <c r="AX279" s="6"/>
      <c r="AY279" s="6"/>
      <c r="AZ279" s="62"/>
      <c r="BA279" t="str">
        <f t="shared" si="73"/>
        <v>MD</v>
      </c>
      <c r="BB279">
        <f t="shared" si="74"/>
        <v>266</v>
      </c>
      <c r="BC279" s="73">
        <f t="shared" si="75"/>
        <v>2.4</v>
      </c>
      <c r="BD279">
        <f t="shared" si="76"/>
        <v>50</v>
      </c>
      <c r="BE279" s="66">
        <f t="shared" si="77"/>
        <v>999.99</v>
      </c>
      <c r="BJ279" s="66" t="str">
        <f t="shared" si="78"/>
        <v/>
      </c>
      <c r="BK279" s="66">
        <f t="shared" si="79"/>
        <v>1007.2928733316545</v>
      </c>
      <c r="BO279" s="66"/>
      <c r="CI279" s="116"/>
      <c r="CJ279" s="116"/>
      <c r="CQ279" s="63"/>
      <c r="CR279">
        <f t="shared" si="69"/>
        <v>251</v>
      </c>
      <c r="CS279">
        <f t="shared" si="71"/>
        <v>50</v>
      </c>
      <c r="CT279" s="73">
        <f t="shared" si="72"/>
        <v>2.4</v>
      </c>
      <c r="CU279" s="66">
        <f t="shared" si="70"/>
        <v>981.11306975572904</v>
      </c>
      <c r="DG279" s="62"/>
      <c r="DO279" s="63"/>
      <c r="DV279" s="62"/>
    </row>
    <row r="280" spans="2:126" ht="15" customHeight="1" x14ac:dyDescent="0.25">
      <c r="B280" s="107" t="s">
        <v>281</v>
      </c>
      <c r="C280" s="107">
        <v>270</v>
      </c>
      <c r="D280" s="107" t="s">
        <v>282</v>
      </c>
      <c r="E280" s="107">
        <v>50</v>
      </c>
      <c r="F280" s="108">
        <v>2.4</v>
      </c>
      <c r="G280" s="107"/>
      <c r="H280" s="109">
        <v>999</v>
      </c>
      <c r="I280" s="109" t="s">
        <v>283</v>
      </c>
      <c r="K280" s="107" t="s">
        <v>284</v>
      </c>
      <c r="L280" s="107">
        <v>1024</v>
      </c>
      <c r="M280" s="107" t="s">
        <v>235</v>
      </c>
      <c r="N280" s="107">
        <v>50</v>
      </c>
      <c r="O280" s="108">
        <v>2.4</v>
      </c>
      <c r="P280" s="109">
        <v>979.50113865348351</v>
      </c>
      <c r="Q280" s="109">
        <v>1268.4988613465164</v>
      </c>
      <c r="AK280" s="6"/>
      <c r="AL280" s="6"/>
      <c r="AM280" s="6"/>
      <c r="AN280" s="6"/>
      <c r="AO280" s="6"/>
      <c r="AP280" s="6"/>
      <c r="AQ280" s="6"/>
      <c r="AR280" s="6"/>
      <c r="AS280" s="6"/>
      <c r="AT280" s="6"/>
      <c r="AU280" s="6"/>
      <c r="AV280" s="6"/>
      <c r="AW280" s="6"/>
      <c r="AX280" s="6"/>
      <c r="AY280" s="6"/>
      <c r="AZ280" s="62"/>
      <c r="BA280" t="str">
        <f t="shared" si="73"/>
        <v>MD</v>
      </c>
      <c r="BB280">
        <f t="shared" si="74"/>
        <v>267</v>
      </c>
      <c r="BC280" s="73">
        <f t="shared" si="75"/>
        <v>2.4</v>
      </c>
      <c r="BD280">
        <f t="shared" si="76"/>
        <v>50</v>
      </c>
      <c r="BE280" s="66">
        <f t="shared" si="77"/>
        <v>805</v>
      </c>
      <c r="BJ280" s="66" t="str">
        <f t="shared" si="78"/>
        <v/>
      </c>
      <c r="BK280" s="66">
        <f t="shared" si="79"/>
        <v>810.87887182070006</v>
      </c>
      <c r="BO280" s="66"/>
      <c r="CI280" s="116"/>
      <c r="CJ280" s="116"/>
      <c r="CQ280" s="63"/>
      <c r="CR280">
        <f t="shared" si="69"/>
        <v>252</v>
      </c>
      <c r="CS280">
        <f t="shared" si="71"/>
        <v>50</v>
      </c>
      <c r="CT280" s="73">
        <f t="shared" si="72"/>
        <v>2.4</v>
      </c>
      <c r="CU280" s="66">
        <f t="shared" si="70"/>
        <v>1007.2928733316545</v>
      </c>
      <c r="DG280" s="62"/>
      <c r="DO280" s="63"/>
      <c r="DV280" s="62"/>
    </row>
    <row r="281" spans="2:126" ht="15" customHeight="1" x14ac:dyDescent="0.25">
      <c r="B281" s="107" t="s">
        <v>281</v>
      </c>
      <c r="C281" s="107">
        <v>271</v>
      </c>
      <c r="D281" s="107" t="s">
        <v>282</v>
      </c>
      <c r="E281" s="107">
        <v>50</v>
      </c>
      <c r="F281" s="108">
        <v>2.4</v>
      </c>
      <c r="G281" s="107"/>
      <c r="H281" s="109">
        <v>899</v>
      </c>
      <c r="I281" s="109" t="s">
        <v>283</v>
      </c>
      <c r="K281" s="107" t="s">
        <v>284</v>
      </c>
      <c r="L281" s="107">
        <v>1025</v>
      </c>
      <c r="M281" s="107" t="s">
        <v>235</v>
      </c>
      <c r="N281" s="107">
        <v>50</v>
      </c>
      <c r="O281" s="108">
        <v>2.4</v>
      </c>
      <c r="P281" s="109">
        <v>941.81997385332636</v>
      </c>
      <c r="Q281" s="109">
        <v>1219.7000261466735</v>
      </c>
      <c r="AK281" s="6"/>
      <c r="AL281" s="6"/>
      <c r="AM281" s="6"/>
      <c r="AN281" s="6"/>
      <c r="AO281" s="6"/>
      <c r="AP281" s="6"/>
      <c r="AQ281" s="6"/>
      <c r="AR281" s="6"/>
      <c r="AS281" s="6"/>
      <c r="AT281" s="6"/>
      <c r="AU281" s="6"/>
      <c r="AV281" s="6"/>
      <c r="AW281" s="6"/>
      <c r="AX281" s="6"/>
      <c r="AY281" s="6"/>
      <c r="AZ281" s="62"/>
      <c r="BA281" t="str">
        <f t="shared" si="73"/>
        <v>MD</v>
      </c>
      <c r="BB281">
        <f t="shared" si="74"/>
        <v>268</v>
      </c>
      <c r="BC281" s="73">
        <f t="shared" si="75"/>
        <v>2.4</v>
      </c>
      <c r="BD281">
        <f t="shared" si="76"/>
        <v>50</v>
      </c>
      <c r="BE281" s="66">
        <f t="shared" si="77"/>
        <v>950</v>
      </c>
      <c r="BJ281" s="66" t="str">
        <f t="shared" si="78"/>
        <v/>
      </c>
      <c r="BK281" s="66">
        <f t="shared" si="79"/>
        <v>956.93779904306223</v>
      </c>
      <c r="BO281" s="66"/>
      <c r="CI281" s="116"/>
      <c r="CJ281" s="116"/>
      <c r="CQ281" s="63"/>
      <c r="CR281">
        <f t="shared" si="69"/>
        <v>253</v>
      </c>
      <c r="CS281">
        <f t="shared" si="71"/>
        <v>50</v>
      </c>
      <c r="CT281" s="73">
        <f t="shared" si="72"/>
        <v>2.4</v>
      </c>
      <c r="CU281" s="66">
        <f t="shared" si="70"/>
        <v>1007.2928733316545</v>
      </c>
      <c r="DG281" s="62"/>
      <c r="DO281" s="63"/>
      <c r="DV281" s="62"/>
    </row>
    <row r="282" spans="2:126" ht="15" customHeight="1" x14ac:dyDescent="0.25">
      <c r="B282" s="107" t="s">
        <v>281</v>
      </c>
      <c r="C282" s="107">
        <v>272</v>
      </c>
      <c r="D282" s="107" t="s">
        <v>282</v>
      </c>
      <c r="E282" s="107">
        <v>50</v>
      </c>
      <c r="F282" s="108">
        <v>2.4</v>
      </c>
      <c r="G282" s="107"/>
      <c r="H282" s="109">
        <v>999.99</v>
      </c>
      <c r="I282" s="109" t="s">
        <v>283</v>
      </c>
      <c r="K282" s="107" t="s">
        <v>284</v>
      </c>
      <c r="L282" s="107">
        <v>1026</v>
      </c>
      <c r="M282" s="107" t="s">
        <v>235</v>
      </c>
      <c r="N282" s="107">
        <v>50</v>
      </c>
      <c r="O282" s="108">
        <v>2.4</v>
      </c>
      <c r="P282" s="109">
        <v>1212.6119523454825</v>
      </c>
      <c r="Q282" s="109">
        <v>1570.3880476545173</v>
      </c>
      <c r="AK282" s="6"/>
      <c r="AL282" s="6"/>
      <c r="AM282" s="6"/>
      <c r="AN282" s="6"/>
      <c r="AO282" s="6"/>
      <c r="AP282" s="6"/>
      <c r="AQ282" s="6"/>
      <c r="AR282" s="6"/>
      <c r="AS282" s="6"/>
      <c r="AT282" s="6"/>
      <c r="AU282" s="6"/>
      <c r="AV282" s="6"/>
      <c r="AW282" s="6"/>
      <c r="AX282" s="6"/>
      <c r="AY282" s="6"/>
      <c r="AZ282" s="62"/>
      <c r="BA282" t="str">
        <f t="shared" si="73"/>
        <v>MD</v>
      </c>
      <c r="BB282">
        <f t="shared" si="74"/>
        <v>269</v>
      </c>
      <c r="BC282" s="73">
        <f t="shared" si="75"/>
        <v>2.4</v>
      </c>
      <c r="BD282">
        <f t="shared" si="76"/>
        <v>50</v>
      </c>
      <c r="BE282" s="66">
        <f t="shared" si="77"/>
        <v>999</v>
      </c>
      <c r="BJ282" s="66" t="str">
        <f t="shared" si="78"/>
        <v/>
      </c>
      <c r="BK282" s="66">
        <f t="shared" si="79"/>
        <v>1006.2956434147569</v>
      </c>
      <c r="BO282" s="66"/>
      <c r="CI282" s="116"/>
      <c r="CJ282" s="116"/>
      <c r="CQ282" s="63"/>
      <c r="CR282">
        <f t="shared" si="69"/>
        <v>254</v>
      </c>
      <c r="CS282">
        <f t="shared" si="71"/>
        <v>50</v>
      </c>
      <c r="CT282" s="73">
        <f t="shared" si="72"/>
        <v>2.4</v>
      </c>
      <c r="CU282" s="66">
        <f t="shared" si="70"/>
        <v>1006.2956434147569</v>
      </c>
      <c r="DG282" s="62"/>
      <c r="DO282" s="63"/>
      <c r="DV282" s="62"/>
    </row>
    <row r="283" spans="2:126" ht="15" customHeight="1" x14ac:dyDescent="0.25">
      <c r="B283" s="107" t="s">
        <v>281</v>
      </c>
      <c r="C283" s="107">
        <v>273</v>
      </c>
      <c r="D283" s="107" t="s">
        <v>282</v>
      </c>
      <c r="E283" s="107">
        <v>50</v>
      </c>
      <c r="F283" s="108">
        <v>2.4</v>
      </c>
      <c r="G283" s="107"/>
      <c r="H283" s="109">
        <v>999</v>
      </c>
      <c r="I283" s="109" t="s">
        <v>283</v>
      </c>
      <c r="K283" s="107" t="s">
        <v>284</v>
      </c>
      <c r="L283" s="107">
        <v>1027</v>
      </c>
      <c r="M283" s="107" t="s">
        <v>235</v>
      </c>
      <c r="N283" s="107">
        <v>50</v>
      </c>
      <c r="O283" s="108">
        <v>2.4</v>
      </c>
      <c r="P283" s="109">
        <v>897.77728030568665</v>
      </c>
      <c r="Q283" s="109">
        <v>1162.6627196943132</v>
      </c>
      <c r="AK283" s="6"/>
      <c r="AL283" s="6"/>
      <c r="AM283" s="6"/>
      <c r="AN283" s="6"/>
      <c r="AO283" s="6"/>
      <c r="AP283" s="6"/>
      <c r="AQ283" s="6"/>
      <c r="AR283" s="6"/>
      <c r="AS283" s="6"/>
      <c r="AT283" s="6"/>
      <c r="AU283" s="6"/>
      <c r="AV283" s="6"/>
      <c r="AW283" s="6"/>
      <c r="AX283" s="6"/>
      <c r="AY283" s="6"/>
      <c r="AZ283" s="62"/>
      <c r="BA283" t="str">
        <f t="shared" si="73"/>
        <v>MD</v>
      </c>
      <c r="BB283">
        <f t="shared" si="74"/>
        <v>270</v>
      </c>
      <c r="BC283" s="73">
        <f t="shared" si="75"/>
        <v>2.4</v>
      </c>
      <c r="BD283">
        <f t="shared" si="76"/>
        <v>50</v>
      </c>
      <c r="BE283" s="66">
        <f t="shared" si="77"/>
        <v>999</v>
      </c>
      <c r="BJ283" s="66" t="str">
        <f t="shared" si="78"/>
        <v/>
      </c>
      <c r="BK283" s="66">
        <f t="shared" si="79"/>
        <v>1006.2956434147569</v>
      </c>
      <c r="BO283" s="66"/>
      <c r="CI283" s="116"/>
      <c r="CJ283" s="116"/>
      <c r="CQ283" s="63"/>
      <c r="CR283">
        <f t="shared" si="69"/>
        <v>255</v>
      </c>
      <c r="CS283">
        <f t="shared" si="71"/>
        <v>50</v>
      </c>
      <c r="CT283" s="73">
        <f t="shared" si="72"/>
        <v>2.4</v>
      </c>
      <c r="CU283" s="66">
        <f t="shared" si="70"/>
        <v>905.66607907328125</v>
      </c>
      <c r="DG283" s="62"/>
      <c r="DO283" s="63"/>
      <c r="DV283" s="62"/>
    </row>
    <row r="284" spans="2:126" ht="15" customHeight="1" x14ac:dyDescent="0.25">
      <c r="B284" s="107" t="s">
        <v>281</v>
      </c>
      <c r="C284" s="107">
        <v>274</v>
      </c>
      <c r="D284" s="107" t="s">
        <v>282</v>
      </c>
      <c r="E284" s="107">
        <v>50</v>
      </c>
      <c r="F284" s="108">
        <v>2.4</v>
      </c>
      <c r="G284" s="107"/>
      <c r="H284" s="109">
        <v>949.05</v>
      </c>
      <c r="I284" s="109" t="s">
        <v>283</v>
      </c>
      <c r="K284" s="107" t="s">
        <v>284</v>
      </c>
      <c r="L284" s="107">
        <v>1028</v>
      </c>
      <c r="M284" s="107" t="s">
        <v>235</v>
      </c>
      <c r="N284" s="107">
        <v>50</v>
      </c>
      <c r="O284" s="108">
        <v>2.4</v>
      </c>
      <c r="P284" s="109">
        <v>1023.0732533622684</v>
      </c>
      <c r="Q284" s="109">
        <v>1324.9267466377314</v>
      </c>
      <c r="AK284" s="6"/>
      <c r="AL284" s="6"/>
      <c r="AM284" s="6"/>
      <c r="AN284" s="6"/>
      <c r="AO284" s="6"/>
      <c r="AP284" s="6"/>
      <c r="AQ284" s="6"/>
      <c r="AR284" s="6"/>
      <c r="AS284" s="6"/>
      <c r="AT284" s="6"/>
      <c r="AU284" s="6"/>
      <c r="AV284" s="6"/>
      <c r="AW284" s="6"/>
      <c r="AX284" s="6"/>
      <c r="AY284" s="6"/>
      <c r="AZ284" s="62"/>
      <c r="BA284" t="str">
        <f t="shared" si="73"/>
        <v>MD</v>
      </c>
      <c r="BB284">
        <f t="shared" si="74"/>
        <v>271</v>
      </c>
      <c r="BC284" s="73">
        <f t="shared" si="75"/>
        <v>2.4</v>
      </c>
      <c r="BD284">
        <f t="shared" si="76"/>
        <v>50</v>
      </c>
      <c r="BE284" s="66">
        <f t="shared" si="77"/>
        <v>899</v>
      </c>
      <c r="BJ284" s="66" t="str">
        <f t="shared" si="78"/>
        <v/>
      </c>
      <c r="BK284" s="66">
        <f t="shared" si="79"/>
        <v>905.5653487786451</v>
      </c>
      <c r="BO284" s="66"/>
      <c r="CI284" s="116"/>
      <c r="CJ284" s="116"/>
      <c r="CQ284" s="63"/>
      <c r="CR284">
        <f t="shared" si="69"/>
        <v>256</v>
      </c>
      <c r="CS284">
        <f t="shared" si="71"/>
        <v>50</v>
      </c>
      <c r="CT284" s="73">
        <f t="shared" si="72"/>
        <v>2.4</v>
      </c>
      <c r="CU284" s="66">
        <f t="shared" si="70"/>
        <v>955.98086124401902</v>
      </c>
      <c r="DG284" s="62"/>
      <c r="DO284" s="63"/>
      <c r="DV284" s="62"/>
    </row>
    <row r="285" spans="2:126" ht="15" customHeight="1" x14ac:dyDescent="0.25">
      <c r="B285" s="107" t="s">
        <v>281</v>
      </c>
      <c r="C285" s="107">
        <v>275</v>
      </c>
      <c r="D285" s="107" t="s">
        <v>282</v>
      </c>
      <c r="E285" s="107">
        <v>50</v>
      </c>
      <c r="F285" s="108">
        <v>2.4</v>
      </c>
      <c r="G285" s="107"/>
      <c r="H285" s="109">
        <v>941.5</v>
      </c>
      <c r="I285" s="109" t="s">
        <v>283</v>
      </c>
      <c r="K285" s="107" t="s">
        <v>284</v>
      </c>
      <c r="L285" s="107">
        <v>1029</v>
      </c>
      <c r="M285" s="107" t="s">
        <v>235</v>
      </c>
      <c r="N285" s="107">
        <v>50</v>
      </c>
      <c r="O285" s="108">
        <v>2.4</v>
      </c>
      <c r="P285" s="109">
        <v>1001.287196007876</v>
      </c>
      <c r="Q285" s="109">
        <v>1296.712803992124</v>
      </c>
      <c r="AK285" s="6"/>
      <c r="AL285" s="6"/>
      <c r="AM285" s="6"/>
      <c r="AN285" s="6"/>
      <c r="AO285" s="6"/>
      <c r="AP285" s="6"/>
      <c r="AQ285" s="6"/>
      <c r="AR285" s="6"/>
      <c r="AS285" s="6"/>
      <c r="AT285" s="6"/>
      <c r="AU285" s="6"/>
      <c r="AV285" s="6"/>
      <c r="AW285" s="6"/>
      <c r="AX285" s="6"/>
      <c r="AY285" s="6"/>
      <c r="AZ285" s="62"/>
      <c r="BA285" t="str">
        <f t="shared" si="73"/>
        <v>MD</v>
      </c>
      <c r="BB285">
        <f t="shared" si="74"/>
        <v>272</v>
      </c>
      <c r="BC285" s="73">
        <f t="shared" si="75"/>
        <v>2.4</v>
      </c>
      <c r="BD285">
        <f t="shared" si="76"/>
        <v>50</v>
      </c>
      <c r="BE285" s="66">
        <f t="shared" si="77"/>
        <v>999.99</v>
      </c>
      <c r="BJ285" s="66" t="str">
        <f t="shared" si="78"/>
        <v/>
      </c>
      <c r="BK285" s="66">
        <f t="shared" si="79"/>
        <v>1007.2928733316545</v>
      </c>
      <c r="BO285" s="66"/>
      <c r="CI285" s="116"/>
      <c r="CJ285" s="116"/>
      <c r="CQ285" s="63"/>
      <c r="CR285">
        <f t="shared" ref="CR285:CR348" si="80">BB270</f>
        <v>257</v>
      </c>
      <c r="CS285">
        <f t="shared" si="71"/>
        <v>50</v>
      </c>
      <c r="CT285" s="73">
        <f t="shared" si="72"/>
        <v>2.4</v>
      </c>
      <c r="CU285" s="66">
        <f t="shared" ref="CU285:CU348" si="81">BK270</f>
        <v>905.66607907328125</v>
      </c>
      <c r="DG285" s="62"/>
      <c r="DO285" s="63"/>
      <c r="DV285" s="62"/>
    </row>
    <row r="286" spans="2:126" ht="15" customHeight="1" x14ac:dyDescent="0.25">
      <c r="B286" s="107" t="s">
        <v>281</v>
      </c>
      <c r="C286" s="107">
        <v>276</v>
      </c>
      <c r="D286" s="107" t="s">
        <v>282</v>
      </c>
      <c r="E286" s="107">
        <v>50</v>
      </c>
      <c r="F286" s="108">
        <v>2.4</v>
      </c>
      <c r="G286" s="107"/>
      <c r="H286" s="109">
        <v>899.1</v>
      </c>
      <c r="I286" s="109" t="s">
        <v>283</v>
      </c>
      <c r="K286" s="107" t="s">
        <v>284</v>
      </c>
      <c r="L286" s="107">
        <v>1030</v>
      </c>
      <c r="M286" s="107" t="s">
        <v>235</v>
      </c>
      <c r="N286" s="107">
        <v>50</v>
      </c>
      <c r="O286" s="108">
        <v>2.4</v>
      </c>
      <c r="P286" s="109">
        <v>2548</v>
      </c>
      <c r="Q286" s="109">
        <v>2748</v>
      </c>
      <c r="AK286" s="6"/>
      <c r="AL286" s="6"/>
      <c r="AM286" s="6"/>
      <c r="AN286" s="6"/>
      <c r="AO286" s="6"/>
      <c r="AP286" s="6"/>
      <c r="AQ286" s="6"/>
      <c r="AR286" s="6"/>
      <c r="AS286" s="6"/>
      <c r="AT286" s="6"/>
      <c r="AU286" s="6"/>
      <c r="AV286" s="6"/>
      <c r="AW286" s="6"/>
      <c r="AX286" s="6"/>
      <c r="AY286" s="6"/>
      <c r="AZ286" s="62"/>
      <c r="BA286" t="str">
        <f t="shared" si="73"/>
        <v>MD</v>
      </c>
      <c r="BB286">
        <f t="shared" si="74"/>
        <v>273</v>
      </c>
      <c r="BC286" s="73">
        <f t="shared" si="75"/>
        <v>2.4</v>
      </c>
      <c r="BD286">
        <f t="shared" si="76"/>
        <v>50</v>
      </c>
      <c r="BE286" s="66">
        <f t="shared" si="77"/>
        <v>999</v>
      </c>
      <c r="BJ286" s="66" t="str">
        <f t="shared" si="78"/>
        <v/>
      </c>
      <c r="BK286" s="66">
        <f t="shared" si="79"/>
        <v>1006.2956434147569</v>
      </c>
      <c r="BO286" s="66"/>
      <c r="CI286" s="116"/>
      <c r="CJ286" s="116"/>
      <c r="CQ286" s="63"/>
      <c r="CR286">
        <f t="shared" si="80"/>
        <v>258</v>
      </c>
      <c r="CS286">
        <f t="shared" ref="CS286:CS349" si="82">BD271</f>
        <v>50</v>
      </c>
      <c r="CT286" s="73">
        <f t="shared" ref="CT286:CT349" si="83">BC271</f>
        <v>2.4</v>
      </c>
      <c r="CU286" s="66">
        <f t="shared" si="81"/>
        <v>1007.2928733316545</v>
      </c>
      <c r="DG286" s="62"/>
      <c r="DO286" s="63"/>
      <c r="DV286" s="62"/>
    </row>
    <row r="287" spans="2:126" ht="15" customHeight="1" x14ac:dyDescent="0.25">
      <c r="B287" s="107" t="s">
        <v>281</v>
      </c>
      <c r="C287" s="107">
        <v>277</v>
      </c>
      <c r="D287" s="107" t="s">
        <v>282</v>
      </c>
      <c r="E287" s="107">
        <v>50</v>
      </c>
      <c r="F287" s="108">
        <v>2.4</v>
      </c>
      <c r="G287" s="107"/>
      <c r="H287" s="109">
        <v>930</v>
      </c>
      <c r="I287" s="109" t="s">
        <v>283</v>
      </c>
      <c r="K287" s="107" t="s">
        <v>284</v>
      </c>
      <c r="L287" s="107">
        <v>1031</v>
      </c>
      <c r="M287" s="107" t="s">
        <v>235</v>
      </c>
      <c r="N287" s="107">
        <v>50</v>
      </c>
      <c r="O287" s="108">
        <v>2.4</v>
      </c>
      <c r="P287" s="109">
        <v>1012.1802246850722</v>
      </c>
      <c r="Q287" s="109">
        <v>1310.8197753149277</v>
      </c>
      <c r="AK287" s="6"/>
      <c r="AL287" s="6"/>
      <c r="AM287" s="6"/>
      <c r="AN287" s="6"/>
      <c r="AO287" s="6"/>
      <c r="AP287" s="6"/>
      <c r="AQ287" s="6"/>
      <c r="AR287" s="6"/>
      <c r="AS287" s="6"/>
      <c r="AT287" s="6"/>
      <c r="AU287" s="6"/>
      <c r="AV287" s="6"/>
      <c r="AW287" s="6"/>
      <c r="AX287" s="6"/>
      <c r="AY287" s="6"/>
      <c r="AZ287" s="62"/>
      <c r="BA287" t="str">
        <f t="shared" si="73"/>
        <v>MD</v>
      </c>
      <c r="BB287">
        <f t="shared" si="74"/>
        <v>274</v>
      </c>
      <c r="BC287" s="73">
        <f t="shared" si="75"/>
        <v>2.4</v>
      </c>
      <c r="BD287">
        <f t="shared" si="76"/>
        <v>50</v>
      </c>
      <c r="BE287" s="66">
        <f t="shared" si="77"/>
        <v>949.05</v>
      </c>
      <c r="BJ287" s="66" t="str">
        <f t="shared" si="78"/>
        <v/>
      </c>
      <c r="BK287" s="66">
        <f t="shared" si="79"/>
        <v>955.98086124401902</v>
      </c>
      <c r="BO287" s="66"/>
      <c r="CI287" s="116"/>
      <c r="CJ287" s="116"/>
      <c r="CQ287" s="63"/>
      <c r="CR287">
        <f t="shared" si="80"/>
        <v>259</v>
      </c>
      <c r="CS287">
        <f t="shared" si="82"/>
        <v>50</v>
      </c>
      <c r="CT287" s="73">
        <f t="shared" si="83"/>
        <v>2.4</v>
      </c>
      <c r="CU287" s="66">
        <f t="shared" si="81"/>
        <v>705.08184336439183</v>
      </c>
      <c r="DG287" s="62"/>
      <c r="DO287" s="63"/>
      <c r="DV287" s="62"/>
    </row>
    <row r="288" spans="2:126" ht="15" customHeight="1" x14ac:dyDescent="0.25">
      <c r="B288" s="107" t="s">
        <v>281</v>
      </c>
      <c r="C288" s="107">
        <v>278</v>
      </c>
      <c r="D288" s="107" t="s">
        <v>282</v>
      </c>
      <c r="E288" s="107">
        <v>50</v>
      </c>
      <c r="F288" s="108">
        <v>2.4</v>
      </c>
      <c r="G288" s="107"/>
      <c r="H288" s="109">
        <v>999.88</v>
      </c>
      <c r="I288" s="109" t="s">
        <v>283</v>
      </c>
      <c r="K288" s="107" t="s">
        <v>284</v>
      </c>
      <c r="L288" s="107">
        <v>1033</v>
      </c>
      <c r="M288" s="107" t="s">
        <v>235</v>
      </c>
      <c r="N288" s="107">
        <v>50</v>
      </c>
      <c r="O288" s="108">
        <v>2.4</v>
      </c>
      <c r="P288" s="109">
        <v>1199</v>
      </c>
      <c r="Q288" s="109">
        <v>1273.94</v>
      </c>
      <c r="AK288" s="6"/>
      <c r="AL288" s="6"/>
      <c r="AM288" s="6"/>
      <c r="AN288" s="6"/>
      <c r="AO288" s="6"/>
      <c r="AP288" s="6"/>
      <c r="AQ288" s="6"/>
      <c r="AR288" s="6"/>
      <c r="AS288" s="6"/>
      <c r="AT288" s="6"/>
      <c r="AU288" s="6"/>
      <c r="AV288" s="6"/>
      <c r="AW288" s="6"/>
      <c r="AX288" s="6"/>
      <c r="AY288" s="6"/>
      <c r="AZ288" s="62"/>
      <c r="BA288" t="str">
        <f t="shared" si="73"/>
        <v>MD</v>
      </c>
      <c r="BB288">
        <f t="shared" si="74"/>
        <v>275</v>
      </c>
      <c r="BC288" s="73">
        <f t="shared" si="75"/>
        <v>2.4</v>
      </c>
      <c r="BD288">
        <f t="shared" si="76"/>
        <v>50</v>
      </c>
      <c r="BE288" s="66">
        <f t="shared" si="77"/>
        <v>941.5</v>
      </c>
      <c r="BJ288" s="66" t="str">
        <f t="shared" si="78"/>
        <v/>
      </c>
      <c r="BK288" s="66">
        <f t="shared" si="79"/>
        <v>948.37572399899273</v>
      </c>
      <c r="BO288" s="66"/>
      <c r="CI288" s="116"/>
      <c r="CJ288" s="116"/>
      <c r="CQ288" s="63"/>
      <c r="CR288">
        <f t="shared" si="80"/>
        <v>260</v>
      </c>
      <c r="CS288">
        <f t="shared" si="82"/>
        <v>50</v>
      </c>
      <c r="CT288" s="73">
        <f t="shared" si="83"/>
        <v>2.4</v>
      </c>
      <c r="CU288" s="66">
        <f t="shared" si="81"/>
        <v>1006.2956434147569</v>
      </c>
      <c r="DG288" s="62"/>
      <c r="DO288" s="63"/>
      <c r="DV288" s="62"/>
    </row>
    <row r="289" spans="2:126" ht="15" customHeight="1" x14ac:dyDescent="0.25">
      <c r="B289" s="107" t="s">
        <v>281</v>
      </c>
      <c r="C289" s="107">
        <v>279</v>
      </c>
      <c r="D289" s="107" t="s">
        <v>282</v>
      </c>
      <c r="E289" s="107">
        <v>50</v>
      </c>
      <c r="F289" s="108">
        <v>2.4</v>
      </c>
      <c r="G289" s="107"/>
      <c r="H289" s="109">
        <v>899.1</v>
      </c>
      <c r="I289" s="109" t="s">
        <v>283</v>
      </c>
      <c r="K289" s="107" t="s">
        <v>284</v>
      </c>
      <c r="L289" s="107">
        <v>1034</v>
      </c>
      <c r="M289" s="107" t="s">
        <v>235</v>
      </c>
      <c r="N289" s="107">
        <v>50</v>
      </c>
      <c r="O289" s="108">
        <v>2.4</v>
      </c>
      <c r="P289" s="109">
        <v>898.23478751012874</v>
      </c>
      <c r="Q289" s="109">
        <v>1163.2552124898709</v>
      </c>
      <c r="AK289" s="6"/>
      <c r="AL289" s="6"/>
      <c r="AM289" s="6"/>
      <c r="AN289" s="6"/>
      <c r="AO289" s="6"/>
      <c r="AP289" s="6"/>
      <c r="AQ289" s="6"/>
      <c r="AR289" s="6"/>
      <c r="AS289" s="6"/>
      <c r="AT289" s="6"/>
      <c r="AU289" s="6"/>
      <c r="AV289" s="6"/>
      <c r="AW289" s="6"/>
      <c r="AX289" s="6"/>
      <c r="AY289" s="6"/>
      <c r="AZ289" s="62"/>
      <c r="BA289" t="str">
        <f t="shared" si="73"/>
        <v>MD</v>
      </c>
      <c r="BB289">
        <f t="shared" si="74"/>
        <v>276</v>
      </c>
      <c r="BC289" s="73">
        <f t="shared" si="75"/>
        <v>2.4</v>
      </c>
      <c r="BD289">
        <f t="shared" si="76"/>
        <v>50</v>
      </c>
      <c r="BE289" s="66">
        <f t="shared" si="77"/>
        <v>899.1</v>
      </c>
      <c r="BJ289" s="66" t="str">
        <f t="shared" si="78"/>
        <v/>
      </c>
      <c r="BK289" s="66">
        <f t="shared" si="79"/>
        <v>905.66607907328125</v>
      </c>
      <c r="BO289" s="66"/>
      <c r="CI289" s="116"/>
      <c r="CJ289" s="116"/>
      <c r="CQ289" s="63"/>
      <c r="CR289">
        <f t="shared" si="80"/>
        <v>261</v>
      </c>
      <c r="CS289">
        <f t="shared" si="82"/>
        <v>50</v>
      </c>
      <c r="CT289" s="73">
        <f t="shared" si="83"/>
        <v>2.4</v>
      </c>
      <c r="CU289" s="66">
        <f t="shared" si="81"/>
        <v>1006.2956434147569</v>
      </c>
      <c r="DG289" s="62"/>
      <c r="DO289" s="63"/>
      <c r="DV289" s="62"/>
    </row>
    <row r="290" spans="2:126" ht="15" customHeight="1" x14ac:dyDescent="0.25">
      <c r="B290" s="107" t="s">
        <v>281</v>
      </c>
      <c r="C290" s="107">
        <v>280</v>
      </c>
      <c r="D290" s="107" t="s">
        <v>282</v>
      </c>
      <c r="E290" s="107">
        <v>50</v>
      </c>
      <c r="F290" s="108">
        <v>2.4</v>
      </c>
      <c r="G290" s="107"/>
      <c r="H290" s="109">
        <v>999</v>
      </c>
      <c r="I290" s="109" t="s">
        <v>283</v>
      </c>
      <c r="K290" s="107" t="s">
        <v>284</v>
      </c>
      <c r="L290" s="107">
        <v>1035</v>
      </c>
      <c r="M290" s="107" t="s">
        <v>235</v>
      </c>
      <c r="N290" s="107">
        <v>50</v>
      </c>
      <c r="O290" s="108">
        <v>2.4</v>
      </c>
      <c r="P290" s="109">
        <v>1300</v>
      </c>
      <c r="Q290" s="109">
        <v>1683.5595740270521</v>
      </c>
      <c r="AK290" s="6"/>
      <c r="AL290" s="6"/>
      <c r="AM290" s="6"/>
      <c r="AN290" s="6"/>
      <c r="AO290" s="6"/>
      <c r="AP290" s="6"/>
      <c r="AQ290" s="6"/>
      <c r="AR290" s="6"/>
      <c r="AS290" s="6"/>
      <c r="AT290" s="6"/>
      <c r="AU290" s="6"/>
      <c r="AV290" s="6"/>
      <c r="AW290" s="6"/>
      <c r="AX290" s="6"/>
      <c r="AY290" s="6"/>
      <c r="AZ290" s="62"/>
      <c r="BA290" t="str">
        <f t="shared" si="73"/>
        <v>MD</v>
      </c>
      <c r="BB290">
        <f t="shared" si="74"/>
        <v>277</v>
      </c>
      <c r="BC290" s="73">
        <f t="shared" si="75"/>
        <v>2.4</v>
      </c>
      <c r="BD290">
        <f t="shared" si="76"/>
        <v>50</v>
      </c>
      <c r="BE290" s="66">
        <f t="shared" si="77"/>
        <v>930</v>
      </c>
      <c r="BJ290" s="66" t="str">
        <f t="shared" si="78"/>
        <v/>
      </c>
      <c r="BK290" s="66">
        <f t="shared" si="79"/>
        <v>936.79174011583984</v>
      </c>
      <c r="BO290" s="66"/>
      <c r="CI290" s="116"/>
      <c r="CJ290" s="116"/>
      <c r="CQ290" s="63"/>
      <c r="CR290">
        <f t="shared" si="80"/>
        <v>262</v>
      </c>
      <c r="CS290">
        <f t="shared" si="82"/>
        <v>50</v>
      </c>
      <c r="CT290" s="73">
        <f t="shared" si="83"/>
        <v>2.4</v>
      </c>
      <c r="CU290" s="66">
        <f t="shared" si="81"/>
        <v>1006.2956434147569</v>
      </c>
      <c r="DG290" s="62"/>
      <c r="DO290" s="63"/>
      <c r="DV290" s="62"/>
    </row>
    <row r="291" spans="2:126" ht="15" customHeight="1" x14ac:dyDescent="0.25">
      <c r="B291" s="107" t="s">
        <v>281</v>
      </c>
      <c r="C291" s="107">
        <v>281</v>
      </c>
      <c r="D291" s="107" t="s">
        <v>282</v>
      </c>
      <c r="E291" s="107">
        <v>50</v>
      </c>
      <c r="F291" s="108">
        <v>2.4</v>
      </c>
      <c r="G291" s="107"/>
      <c r="H291" s="109">
        <v>899.1</v>
      </c>
      <c r="I291" s="109" t="s">
        <v>283</v>
      </c>
      <c r="K291" s="107" t="s">
        <v>284</v>
      </c>
      <c r="L291" s="107">
        <v>1036</v>
      </c>
      <c r="M291" s="107" t="s">
        <v>235</v>
      </c>
      <c r="N291" s="107">
        <v>50</v>
      </c>
      <c r="O291" s="108">
        <v>2.4</v>
      </c>
      <c r="P291" s="109">
        <v>870.12641631149177</v>
      </c>
      <c r="Q291" s="109">
        <v>1126.853583688508</v>
      </c>
      <c r="AK291" s="6"/>
      <c r="AL291" s="6"/>
      <c r="AM291" s="6"/>
      <c r="AN291" s="6"/>
      <c r="AO291" s="6"/>
      <c r="AP291" s="6"/>
      <c r="AQ291" s="6"/>
      <c r="AR291" s="6"/>
      <c r="AS291" s="6"/>
      <c r="AT291" s="6"/>
      <c r="AU291" s="6"/>
      <c r="AV291" s="6"/>
      <c r="AW291" s="6"/>
      <c r="AX291" s="6"/>
      <c r="AY291" s="6"/>
      <c r="AZ291" s="62"/>
      <c r="BA291" t="str">
        <f t="shared" si="73"/>
        <v>MD</v>
      </c>
      <c r="BB291">
        <f t="shared" si="74"/>
        <v>278</v>
      </c>
      <c r="BC291" s="73">
        <f t="shared" si="75"/>
        <v>2.4</v>
      </c>
      <c r="BD291">
        <f t="shared" si="76"/>
        <v>50</v>
      </c>
      <c r="BE291" s="66">
        <f t="shared" si="77"/>
        <v>999.88</v>
      </c>
      <c r="BJ291" s="66" t="str">
        <f t="shared" si="78"/>
        <v/>
      </c>
      <c r="BK291" s="66">
        <f t="shared" si="79"/>
        <v>1007.1820700075548</v>
      </c>
      <c r="BO291" s="66"/>
      <c r="CI291" s="116"/>
      <c r="CJ291" s="116"/>
      <c r="CQ291" s="63"/>
      <c r="CR291">
        <f t="shared" si="80"/>
        <v>263</v>
      </c>
      <c r="CS291">
        <f t="shared" si="82"/>
        <v>50</v>
      </c>
      <c r="CT291" s="73">
        <f t="shared" si="83"/>
        <v>2.4</v>
      </c>
      <c r="CU291" s="66">
        <f t="shared" si="81"/>
        <v>1006.2956434147569</v>
      </c>
      <c r="DG291" s="62"/>
      <c r="DO291" s="63"/>
      <c r="DV291" s="62"/>
    </row>
    <row r="292" spans="2:126" ht="15" customHeight="1" x14ac:dyDescent="0.25">
      <c r="B292" s="107" t="s">
        <v>281</v>
      </c>
      <c r="C292" s="107">
        <v>282</v>
      </c>
      <c r="D292" s="107" t="s">
        <v>282</v>
      </c>
      <c r="E292" s="107">
        <v>50</v>
      </c>
      <c r="F292" s="108">
        <v>2.4</v>
      </c>
      <c r="G292" s="107"/>
      <c r="H292" s="109">
        <v>999</v>
      </c>
      <c r="I292" s="109" t="s">
        <v>283</v>
      </c>
      <c r="K292" s="107" t="s">
        <v>284</v>
      </c>
      <c r="L292" s="107">
        <v>1037</v>
      </c>
      <c r="M292" s="107" t="s">
        <v>235</v>
      </c>
      <c r="N292" s="107">
        <v>50</v>
      </c>
      <c r="O292" s="108">
        <v>2.4</v>
      </c>
      <c r="P292" s="109">
        <v>1033.9662820394647</v>
      </c>
      <c r="Q292" s="109">
        <v>1339.0337179605353</v>
      </c>
      <c r="AK292" s="6"/>
      <c r="AL292" s="6"/>
      <c r="AM292" s="6"/>
      <c r="AN292" s="6"/>
      <c r="AO292" s="6"/>
      <c r="AP292" s="6"/>
      <c r="AQ292" s="6"/>
      <c r="AR292" s="6"/>
      <c r="AS292" s="6"/>
      <c r="AT292" s="6"/>
      <c r="AU292" s="6"/>
      <c r="AV292" s="6"/>
      <c r="AW292" s="6"/>
      <c r="AX292" s="6"/>
      <c r="AY292" s="6"/>
      <c r="AZ292" s="62"/>
      <c r="BA292" t="str">
        <f t="shared" si="73"/>
        <v>MD</v>
      </c>
      <c r="BB292">
        <f t="shared" si="74"/>
        <v>279</v>
      </c>
      <c r="BC292" s="73">
        <f t="shared" si="75"/>
        <v>2.4</v>
      </c>
      <c r="BD292">
        <f t="shared" si="76"/>
        <v>50</v>
      </c>
      <c r="BE292" s="66">
        <f t="shared" si="77"/>
        <v>899.1</v>
      </c>
      <c r="BJ292" s="66" t="str">
        <f t="shared" si="78"/>
        <v/>
      </c>
      <c r="BK292" s="66">
        <f t="shared" si="79"/>
        <v>905.66607907328125</v>
      </c>
      <c r="BO292" s="66"/>
      <c r="CI292" s="116"/>
      <c r="CJ292" s="116"/>
      <c r="CQ292" s="63"/>
      <c r="CR292">
        <f t="shared" si="80"/>
        <v>264</v>
      </c>
      <c r="CS292">
        <f t="shared" si="82"/>
        <v>50</v>
      </c>
      <c r="CT292" s="73">
        <f t="shared" si="83"/>
        <v>2.4</v>
      </c>
      <c r="CU292" s="66">
        <f t="shared" si="81"/>
        <v>905.5653487786451</v>
      </c>
      <c r="DG292" s="62"/>
      <c r="DO292" s="63"/>
      <c r="DV292" s="62"/>
    </row>
    <row r="293" spans="2:126" ht="15" customHeight="1" x14ac:dyDescent="0.25">
      <c r="B293" s="107" t="s">
        <v>281</v>
      </c>
      <c r="C293" s="107">
        <v>283</v>
      </c>
      <c r="D293" s="107" t="s">
        <v>282</v>
      </c>
      <c r="E293" s="107">
        <v>50</v>
      </c>
      <c r="F293" s="108">
        <v>2.4</v>
      </c>
      <c r="G293" s="107"/>
      <c r="H293" s="109">
        <v>949.05</v>
      </c>
      <c r="I293" s="109" t="s">
        <v>283</v>
      </c>
      <c r="K293" s="107" t="s">
        <v>284</v>
      </c>
      <c r="L293" s="107">
        <v>1038</v>
      </c>
      <c r="M293" s="107" t="s">
        <v>235</v>
      </c>
      <c r="N293" s="107">
        <v>50</v>
      </c>
      <c r="O293" s="108">
        <v>2.4</v>
      </c>
      <c r="P293" s="109">
        <v>897.77728030568665</v>
      </c>
      <c r="Q293" s="109">
        <v>1162.6627196943132</v>
      </c>
      <c r="AK293" s="6"/>
      <c r="AL293" s="6"/>
      <c r="AM293" s="6"/>
      <c r="AN293" s="6"/>
      <c r="AO293" s="6"/>
      <c r="AP293" s="6"/>
      <c r="AQ293" s="6"/>
      <c r="AR293" s="6"/>
      <c r="AS293" s="6"/>
      <c r="AT293" s="6"/>
      <c r="AU293" s="6"/>
      <c r="AV293" s="6"/>
      <c r="AW293" s="6"/>
      <c r="AX293" s="6"/>
      <c r="AY293" s="6"/>
      <c r="AZ293" s="62"/>
      <c r="BA293" t="str">
        <f t="shared" si="73"/>
        <v>MD</v>
      </c>
      <c r="BB293">
        <f t="shared" si="74"/>
        <v>280</v>
      </c>
      <c r="BC293" s="73">
        <f t="shared" si="75"/>
        <v>2.4</v>
      </c>
      <c r="BD293">
        <f t="shared" si="76"/>
        <v>50</v>
      </c>
      <c r="BE293" s="66">
        <f t="shared" si="77"/>
        <v>999</v>
      </c>
      <c r="BJ293" s="66" t="str">
        <f t="shared" si="78"/>
        <v/>
      </c>
      <c r="BK293" s="66">
        <f t="shared" si="79"/>
        <v>1006.2956434147569</v>
      </c>
      <c r="BO293" s="66"/>
      <c r="CI293" s="116"/>
      <c r="CJ293" s="116"/>
      <c r="CQ293" s="63"/>
      <c r="CR293">
        <f t="shared" si="80"/>
        <v>265</v>
      </c>
      <c r="CS293">
        <f t="shared" si="82"/>
        <v>50</v>
      </c>
      <c r="CT293" s="73">
        <f t="shared" si="83"/>
        <v>2.4</v>
      </c>
      <c r="CU293" s="66">
        <f t="shared" si="81"/>
        <v>1007.2928733316545</v>
      </c>
      <c r="DG293" s="62"/>
      <c r="DO293" s="63"/>
      <c r="DV293" s="62"/>
    </row>
    <row r="294" spans="2:126" ht="15" customHeight="1" x14ac:dyDescent="0.25">
      <c r="B294" s="107" t="s">
        <v>281</v>
      </c>
      <c r="C294" s="107">
        <v>284</v>
      </c>
      <c r="D294" s="107" t="s">
        <v>282</v>
      </c>
      <c r="E294" s="107">
        <v>50</v>
      </c>
      <c r="F294" s="108">
        <v>2.4</v>
      </c>
      <c r="G294" s="107"/>
      <c r="H294" s="109">
        <v>999.99</v>
      </c>
      <c r="I294" s="109" t="s">
        <v>283</v>
      </c>
      <c r="K294" s="107" t="s">
        <v>284</v>
      </c>
      <c r="L294" s="107">
        <v>1039</v>
      </c>
      <c r="M294" s="107" t="s">
        <v>235</v>
      </c>
      <c r="N294" s="107">
        <v>50</v>
      </c>
      <c r="O294" s="108">
        <v>2.4</v>
      </c>
      <c r="P294" s="109">
        <v>1288.8631530858561</v>
      </c>
      <c r="Q294" s="109">
        <v>1669.1368469141439</v>
      </c>
      <c r="AK294" s="6"/>
      <c r="AL294" s="6"/>
      <c r="AM294" s="6"/>
      <c r="AN294" s="6"/>
      <c r="AO294" s="6"/>
      <c r="AP294" s="6"/>
      <c r="AQ294" s="6"/>
      <c r="AR294" s="6"/>
      <c r="AS294" s="6"/>
      <c r="AT294" s="6"/>
      <c r="AU294" s="6"/>
      <c r="AV294" s="6"/>
      <c r="AW294" s="6"/>
      <c r="AX294" s="6"/>
      <c r="AY294" s="6"/>
      <c r="AZ294" s="62"/>
      <c r="BA294" t="str">
        <f t="shared" si="73"/>
        <v>MD</v>
      </c>
      <c r="BB294">
        <f t="shared" si="74"/>
        <v>281</v>
      </c>
      <c r="BC294" s="73">
        <f t="shared" si="75"/>
        <v>2.4</v>
      </c>
      <c r="BD294">
        <f t="shared" si="76"/>
        <v>50</v>
      </c>
      <c r="BE294" s="66">
        <f t="shared" si="77"/>
        <v>899.1</v>
      </c>
      <c r="BJ294" s="66" t="str">
        <f t="shared" si="78"/>
        <v/>
      </c>
      <c r="BK294" s="66">
        <f t="shared" si="79"/>
        <v>905.66607907328125</v>
      </c>
      <c r="BO294" s="66"/>
      <c r="CI294" s="116"/>
      <c r="CJ294" s="116"/>
      <c r="CQ294" s="63"/>
      <c r="CR294">
        <f t="shared" si="80"/>
        <v>266</v>
      </c>
      <c r="CS294">
        <f t="shared" si="82"/>
        <v>50</v>
      </c>
      <c r="CT294" s="73">
        <f t="shared" si="83"/>
        <v>2.4</v>
      </c>
      <c r="CU294" s="66">
        <f t="shared" si="81"/>
        <v>1007.2928733316545</v>
      </c>
      <c r="DG294" s="62"/>
      <c r="DO294" s="63"/>
      <c r="DV294" s="62"/>
    </row>
    <row r="295" spans="2:126" ht="15" customHeight="1" x14ac:dyDescent="0.25">
      <c r="B295" s="107" t="s">
        <v>281</v>
      </c>
      <c r="C295" s="107">
        <v>285</v>
      </c>
      <c r="D295" s="107" t="s">
        <v>282</v>
      </c>
      <c r="E295" s="107">
        <v>50</v>
      </c>
      <c r="F295" s="108">
        <v>2.4</v>
      </c>
      <c r="G295" s="107"/>
      <c r="H295" s="109">
        <v>921.67</v>
      </c>
      <c r="I295" s="109" t="s">
        <v>283</v>
      </c>
      <c r="K295" s="107" t="s">
        <v>284</v>
      </c>
      <c r="L295" s="107">
        <v>1040</v>
      </c>
      <c r="M295" s="107" t="s">
        <v>235</v>
      </c>
      <c r="N295" s="107">
        <v>50</v>
      </c>
      <c r="O295" s="108">
        <v>2.4</v>
      </c>
      <c r="P295" s="109">
        <v>916.29107184544944</v>
      </c>
      <c r="Q295" s="109">
        <v>1186.6389281545507</v>
      </c>
      <c r="AK295" s="6"/>
      <c r="AL295" s="6"/>
      <c r="AM295" s="6"/>
      <c r="AN295" s="6"/>
      <c r="AO295" s="6"/>
      <c r="AP295" s="6"/>
      <c r="AQ295" s="6"/>
      <c r="AR295" s="6"/>
      <c r="AS295" s="6"/>
      <c r="AT295" s="6"/>
      <c r="AU295" s="6"/>
      <c r="AV295" s="6"/>
      <c r="AW295" s="6"/>
      <c r="AX295" s="6"/>
      <c r="AY295" s="6"/>
      <c r="AZ295" s="62"/>
      <c r="BA295" t="str">
        <f t="shared" si="73"/>
        <v>MD</v>
      </c>
      <c r="BB295">
        <f t="shared" si="74"/>
        <v>282</v>
      </c>
      <c r="BC295" s="73">
        <f t="shared" si="75"/>
        <v>2.4</v>
      </c>
      <c r="BD295">
        <f t="shared" si="76"/>
        <v>50</v>
      </c>
      <c r="BE295" s="66">
        <f t="shared" si="77"/>
        <v>999</v>
      </c>
      <c r="BJ295" s="66" t="str">
        <f t="shared" si="78"/>
        <v/>
      </c>
      <c r="BK295" s="66">
        <f t="shared" si="79"/>
        <v>1006.2956434147569</v>
      </c>
      <c r="BO295" s="66"/>
      <c r="CI295" s="116"/>
      <c r="CJ295" s="116"/>
      <c r="CQ295" s="63"/>
      <c r="CR295">
        <f t="shared" si="80"/>
        <v>267</v>
      </c>
      <c r="CS295">
        <f t="shared" si="82"/>
        <v>50</v>
      </c>
      <c r="CT295" s="73">
        <f t="shared" si="83"/>
        <v>2.4</v>
      </c>
      <c r="CU295" s="66">
        <f t="shared" si="81"/>
        <v>810.87887182070006</v>
      </c>
      <c r="DG295" s="62"/>
      <c r="DO295" s="63"/>
      <c r="DV295" s="62"/>
    </row>
    <row r="296" spans="2:126" ht="15" customHeight="1" x14ac:dyDescent="0.25">
      <c r="B296" s="107" t="s">
        <v>281</v>
      </c>
      <c r="C296" s="107">
        <v>286</v>
      </c>
      <c r="D296" s="107" t="s">
        <v>282</v>
      </c>
      <c r="E296" s="107">
        <v>50</v>
      </c>
      <c r="F296" s="108">
        <v>2.4</v>
      </c>
      <c r="G296" s="107"/>
      <c r="H296" s="109">
        <v>1199</v>
      </c>
      <c r="I296" s="109" t="s">
        <v>283</v>
      </c>
      <c r="K296" s="107" t="s">
        <v>284</v>
      </c>
      <c r="L296" s="107">
        <v>1041</v>
      </c>
      <c r="M296" s="107" t="s">
        <v>235</v>
      </c>
      <c r="N296" s="107">
        <v>50</v>
      </c>
      <c r="O296" s="108">
        <v>2.4</v>
      </c>
      <c r="P296" s="109">
        <v>981.52724198744204</v>
      </c>
      <c r="Q296" s="109">
        <v>1271.1227580125578</v>
      </c>
      <c r="AK296" s="6"/>
      <c r="AL296" s="6"/>
      <c r="AM296" s="6"/>
      <c r="AN296" s="6"/>
      <c r="AO296" s="6"/>
      <c r="AP296" s="6"/>
      <c r="AQ296" s="6"/>
      <c r="AR296" s="6"/>
      <c r="AS296" s="6"/>
      <c r="AT296" s="6"/>
      <c r="AU296" s="6"/>
      <c r="AV296" s="6"/>
      <c r="AW296" s="6"/>
      <c r="AX296" s="6"/>
      <c r="AY296" s="6"/>
      <c r="AZ296" s="62"/>
      <c r="BA296" t="str">
        <f t="shared" si="73"/>
        <v>MD</v>
      </c>
      <c r="BB296">
        <f t="shared" si="74"/>
        <v>283</v>
      </c>
      <c r="BC296" s="73">
        <f t="shared" si="75"/>
        <v>2.4</v>
      </c>
      <c r="BD296">
        <f t="shared" si="76"/>
        <v>50</v>
      </c>
      <c r="BE296" s="66">
        <f t="shared" si="77"/>
        <v>949.05</v>
      </c>
      <c r="BJ296" s="66" t="str">
        <f t="shared" si="78"/>
        <v/>
      </c>
      <c r="BK296" s="66">
        <f t="shared" si="79"/>
        <v>955.98086124401902</v>
      </c>
      <c r="BO296" s="66"/>
      <c r="CI296" s="116"/>
      <c r="CJ296" s="116"/>
      <c r="CQ296" s="63"/>
      <c r="CR296">
        <f t="shared" si="80"/>
        <v>268</v>
      </c>
      <c r="CS296">
        <f t="shared" si="82"/>
        <v>50</v>
      </c>
      <c r="CT296" s="73">
        <f t="shared" si="83"/>
        <v>2.4</v>
      </c>
      <c r="CU296" s="66">
        <f t="shared" si="81"/>
        <v>956.93779904306223</v>
      </c>
      <c r="DG296" s="62"/>
      <c r="DO296" s="63"/>
      <c r="DV296" s="62"/>
    </row>
    <row r="297" spans="2:126" ht="15" customHeight="1" x14ac:dyDescent="0.25">
      <c r="B297" s="107" t="s">
        <v>281</v>
      </c>
      <c r="C297" s="107">
        <v>287</v>
      </c>
      <c r="D297" s="107" t="s">
        <v>282</v>
      </c>
      <c r="E297" s="107">
        <v>50</v>
      </c>
      <c r="F297" s="108">
        <v>2.4</v>
      </c>
      <c r="G297" s="107"/>
      <c r="H297" s="109">
        <v>899.1</v>
      </c>
      <c r="I297" s="109" t="s">
        <v>283</v>
      </c>
      <c r="K297" s="107" t="s">
        <v>284</v>
      </c>
      <c r="L297" s="107">
        <v>1042</v>
      </c>
      <c r="M297" s="107" t="s">
        <v>235</v>
      </c>
      <c r="N297" s="107">
        <v>50</v>
      </c>
      <c r="O297" s="108">
        <v>2.4</v>
      </c>
      <c r="P297" s="109">
        <v>1077.5383967482494</v>
      </c>
      <c r="Q297" s="109">
        <v>1395.4616032517504</v>
      </c>
      <c r="AK297" s="6"/>
      <c r="AL297" s="6"/>
      <c r="AM297" s="6"/>
      <c r="AN297" s="6"/>
      <c r="AO297" s="6"/>
      <c r="AP297" s="6"/>
      <c r="AQ297" s="6"/>
      <c r="AR297" s="6"/>
      <c r="AS297" s="6"/>
      <c r="AT297" s="6"/>
      <c r="AU297" s="6"/>
      <c r="AV297" s="6"/>
      <c r="AW297" s="6"/>
      <c r="AX297" s="6"/>
      <c r="AY297" s="6"/>
      <c r="AZ297" s="62"/>
      <c r="BA297" t="str">
        <f t="shared" si="73"/>
        <v>MD</v>
      </c>
      <c r="BB297">
        <f t="shared" si="74"/>
        <v>284</v>
      </c>
      <c r="BC297" s="73">
        <f t="shared" si="75"/>
        <v>2.4</v>
      </c>
      <c r="BD297">
        <f t="shared" si="76"/>
        <v>50</v>
      </c>
      <c r="BE297" s="66">
        <f t="shared" si="77"/>
        <v>999.99</v>
      </c>
      <c r="BJ297" s="66" t="str">
        <f t="shared" si="78"/>
        <v/>
      </c>
      <c r="BK297" s="66">
        <f t="shared" si="79"/>
        <v>1007.2928733316545</v>
      </c>
      <c r="BO297" s="66"/>
      <c r="CI297" s="116"/>
      <c r="CJ297" s="116"/>
      <c r="CQ297" s="63"/>
      <c r="CR297">
        <f t="shared" si="80"/>
        <v>269</v>
      </c>
      <c r="CS297">
        <f t="shared" si="82"/>
        <v>50</v>
      </c>
      <c r="CT297" s="73">
        <f t="shared" si="83"/>
        <v>2.4</v>
      </c>
      <c r="CU297" s="66">
        <f t="shared" si="81"/>
        <v>1006.2956434147569</v>
      </c>
      <c r="DG297" s="62"/>
      <c r="DO297" s="63"/>
      <c r="DV297" s="62"/>
    </row>
    <row r="298" spans="2:126" ht="15" customHeight="1" x14ac:dyDescent="0.25">
      <c r="B298" s="107" t="s">
        <v>281</v>
      </c>
      <c r="C298" s="107">
        <v>288</v>
      </c>
      <c r="D298" s="107" t="s">
        <v>282</v>
      </c>
      <c r="E298" s="107">
        <v>50</v>
      </c>
      <c r="F298" s="108">
        <v>2.4</v>
      </c>
      <c r="G298" s="107"/>
      <c r="H298" s="109">
        <v>999.99</v>
      </c>
      <c r="I298" s="109" t="s">
        <v>283</v>
      </c>
      <c r="K298" s="107" t="s">
        <v>284</v>
      </c>
      <c r="L298" s="107">
        <v>1043</v>
      </c>
      <c r="M298" s="107" t="s">
        <v>235</v>
      </c>
      <c r="N298" s="107">
        <v>50</v>
      </c>
      <c r="O298" s="108">
        <v>2.4</v>
      </c>
      <c r="P298" s="109">
        <v>1505.0331285790794</v>
      </c>
      <c r="Q298" s="109">
        <v>1949.0868714209203</v>
      </c>
      <c r="AK298" s="6"/>
      <c r="AL298" s="6"/>
      <c r="AM298" s="6"/>
      <c r="AN298" s="6"/>
      <c r="AO298" s="6"/>
      <c r="AP298" s="6"/>
      <c r="AQ298" s="6"/>
      <c r="AR298" s="6"/>
      <c r="AS298" s="6"/>
      <c r="AT298" s="6"/>
      <c r="AU298" s="6"/>
      <c r="AV298" s="6"/>
      <c r="AW298" s="6"/>
      <c r="AX298" s="6"/>
      <c r="AY298" s="6"/>
      <c r="AZ298" s="62"/>
      <c r="BA298" t="str">
        <f t="shared" si="73"/>
        <v>MD</v>
      </c>
      <c r="BB298">
        <f t="shared" si="74"/>
        <v>285</v>
      </c>
      <c r="BC298" s="73">
        <f t="shared" si="75"/>
        <v>2.4</v>
      </c>
      <c r="BD298">
        <f t="shared" si="76"/>
        <v>50</v>
      </c>
      <c r="BE298" s="66">
        <f t="shared" si="77"/>
        <v>921.67</v>
      </c>
      <c r="BJ298" s="66" t="str">
        <f t="shared" si="78"/>
        <v/>
      </c>
      <c r="BK298" s="66">
        <f t="shared" si="79"/>
        <v>928.40090657265171</v>
      </c>
      <c r="BO298" s="66"/>
      <c r="CI298" s="116"/>
      <c r="CJ298" s="116"/>
      <c r="CQ298" s="63"/>
      <c r="CR298">
        <f t="shared" si="80"/>
        <v>270</v>
      </c>
      <c r="CS298">
        <f t="shared" si="82"/>
        <v>50</v>
      </c>
      <c r="CT298" s="73">
        <f t="shared" si="83"/>
        <v>2.4</v>
      </c>
      <c r="CU298" s="66">
        <f t="shared" si="81"/>
        <v>1006.2956434147569</v>
      </c>
      <c r="DG298" s="62"/>
      <c r="DO298" s="63"/>
      <c r="DV298" s="62"/>
    </row>
    <row r="299" spans="2:126" ht="15" customHeight="1" x14ac:dyDescent="0.25">
      <c r="B299" s="107" t="s">
        <v>281</v>
      </c>
      <c r="C299" s="107">
        <v>289</v>
      </c>
      <c r="D299" s="107" t="s">
        <v>282</v>
      </c>
      <c r="E299" s="107">
        <v>50</v>
      </c>
      <c r="F299" s="108">
        <v>2.4</v>
      </c>
      <c r="G299" s="107"/>
      <c r="H299" s="109">
        <v>999.99</v>
      </c>
      <c r="I299" s="109" t="s">
        <v>283</v>
      </c>
      <c r="K299" s="107" t="s">
        <v>284</v>
      </c>
      <c r="L299" s="107">
        <v>1044</v>
      </c>
      <c r="M299" s="107" t="s">
        <v>235</v>
      </c>
      <c r="N299" s="107">
        <v>50</v>
      </c>
      <c r="O299" s="108">
        <v>2.4</v>
      </c>
      <c r="P299" s="109">
        <v>979.50113865348351</v>
      </c>
      <c r="Q299" s="109">
        <v>1268.4988613465164</v>
      </c>
      <c r="AK299" s="6"/>
      <c r="AL299" s="6"/>
      <c r="AM299" s="6"/>
      <c r="AN299" s="6"/>
      <c r="AO299" s="6"/>
      <c r="AP299" s="6"/>
      <c r="AQ299" s="6"/>
      <c r="AR299" s="6"/>
      <c r="AS299" s="6"/>
      <c r="AT299" s="6"/>
      <c r="AU299" s="6"/>
      <c r="AV299" s="6"/>
      <c r="AW299" s="6"/>
      <c r="AX299" s="6"/>
      <c r="AY299" s="6"/>
      <c r="AZ299" s="62"/>
      <c r="BA299" t="str">
        <f t="shared" si="73"/>
        <v>MD</v>
      </c>
      <c r="BB299">
        <f t="shared" si="74"/>
        <v>286</v>
      </c>
      <c r="BC299" s="73">
        <f t="shared" si="75"/>
        <v>2.4</v>
      </c>
      <c r="BD299">
        <f t="shared" si="76"/>
        <v>50</v>
      </c>
      <c r="BE299" s="66">
        <f t="shared" si="77"/>
        <v>1199</v>
      </c>
      <c r="BJ299" s="66" t="str">
        <f t="shared" si="78"/>
        <v/>
      </c>
      <c r="BK299" s="66">
        <f t="shared" si="79"/>
        <v>1207.7562326869806</v>
      </c>
      <c r="BO299" s="66"/>
      <c r="CI299" s="116"/>
      <c r="CJ299" s="116"/>
      <c r="CQ299" s="63"/>
      <c r="CR299">
        <f t="shared" si="80"/>
        <v>271</v>
      </c>
      <c r="CS299">
        <f t="shared" si="82"/>
        <v>50</v>
      </c>
      <c r="CT299" s="73">
        <f t="shared" si="83"/>
        <v>2.4</v>
      </c>
      <c r="CU299" s="66">
        <f t="shared" si="81"/>
        <v>905.5653487786451</v>
      </c>
      <c r="DG299" s="62"/>
      <c r="DO299" s="63"/>
      <c r="DV299" s="62"/>
    </row>
    <row r="300" spans="2:126" ht="15" customHeight="1" x14ac:dyDescent="0.25">
      <c r="B300" s="107" t="s">
        <v>281</v>
      </c>
      <c r="C300" s="107">
        <v>290</v>
      </c>
      <c r="D300" s="107" t="s">
        <v>282</v>
      </c>
      <c r="E300" s="107">
        <v>50</v>
      </c>
      <c r="F300" s="108">
        <v>2.4</v>
      </c>
      <c r="G300" s="107"/>
      <c r="H300" s="109">
        <v>899.1</v>
      </c>
      <c r="I300" s="109" t="s">
        <v>283</v>
      </c>
      <c r="K300" s="107" t="s">
        <v>284</v>
      </c>
      <c r="L300" s="107">
        <v>1045</v>
      </c>
      <c r="M300" s="107" t="s">
        <v>235</v>
      </c>
      <c r="N300" s="107">
        <v>50</v>
      </c>
      <c r="O300" s="108">
        <v>2.4</v>
      </c>
      <c r="P300" s="109">
        <v>1054.3144596084671</v>
      </c>
      <c r="Q300" s="109">
        <v>1365.3855403915327</v>
      </c>
      <c r="AK300" s="6"/>
      <c r="AL300" s="6"/>
      <c r="AM300" s="6"/>
      <c r="AN300" s="6"/>
      <c r="AO300" s="6"/>
      <c r="AP300" s="6"/>
      <c r="AQ300" s="6"/>
      <c r="AR300" s="6"/>
      <c r="AS300" s="6"/>
      <c r="AT300" s="6"/>
      <c r="AU300" s="6"/>
      <c r="AV300" s="6"/>
      <c r="AW300" s="6"/>
      <c r="AX300" s="6"/>
      <c r="AY300" s="6"/>
      <c r="AZ300" s="62"/>
      <c r="BA300" t="str">
        <f t="shared" si="73"/>
        <v>MD</v>
      </c>
      <c r="BB300">
        <f t="shared" si="74"/>
        <v>287</v>
      </c>
      <c r="BC300" s="73">
        <f t="shared" si="75"/>
        <v>2.4</v>
      </c>
      <c r="BD300">
        <f t="shared" si="76"/>
        <v>50</v>
      </c>
      <c r="BE300" s="66">
        <f t="shared" si="77"/>
        <v>899.1</v>
      </c>
      <c r="BJ300" s="66" t="str">
        <f t="shared" si="78"/>
        <v/>
      </c>
      <c r="BK300" s="66">
        <f t="shared" si="79"/>
        <v>905.66607907328125</v>
      </c>
      <c r="BO300" s="66"/>
      <c r="CI300" s="116"/>
      <c r="CJ300" s="116"/>
      <c r="CQ300" s="63"/>
      <c r="CR300">
        <f t="shared" si="80"/>
        <v>272</v>
      </c>
      <c r="CS300">
        <f t="shared" si="82"/>
        <v>50</v>
      </c>
      <c r="CT300" s="73">
        <f t="shared" si="83"/>
        <v>2.4</v>
      </c>
      <c r="CU300" s="66">
        <f t="shared" si="81"/>
        <v>1007.2928733316545</v>
      </c>
      <c r="DG300" s="62"/>
      <c r="DO300" s="63"/>
      <c r="DV300" s="62"/>
    </row>
    <row r="301" spans="2:126" ht="15" customHeight="1" x14ac:dyDescent="0.25">
      <c r="B301" s="107" t="s">
        <v>281</v>
      </c>
      <c r="C301" s="107">
        <v>291</v>
      </c>
      <c r="D301" s="107" t="s">
        <v>282</v>
      </c>
      <c r="E301" s="107">
        <v>50</v>
      </c>
      <c r="F301" s="108">
        <v>2.4</v>
      </c>
      <c r="G301" s="107"/>
      <c r="H301" s="109">
        <v>899.1</v>
      </c>
      <c r="I301" s="109" t="s">
        <v>283</v>
      </c>
      <c r="K301" s="107" t="s">
        <v>284</v>
      </c>
      <c r="L301" s="107">
        <v>1046</v>
      </c>
      <c r="M301" s="107" t="s">
        <v>235</v>
      </c>
      <c r="N301" s="107">
        <v>50</v>
      </c>
      <c r="O301" s="108">
        <v>2.4</v>
      </c>
      <c r="P301" s="109">
        <v>897.77728030568665</v>
      </c>
      <c r="Q301" s="109">
        <v>1162.6627196943132</v>
      </c>
      <c r="AK301" s="6"/>
      <c r="AL301" s="6"/>
      <c r="AM301" s="6"/>
      <c r="AN301" s="6"/>
      <c r="AO301" s="6"/>
      <c r="AP301" s="6"/>
      <c r="AQ301" s="6"/>
      <c r="AR301" s="6"/>
      <c r="AS301" s="6"/>
      <c r="AT301" s="6"/>
      <c r="AU301" s="6"/>
      <c r="AV301" s="6"/>
      <c r="AW301" s="6"/>
      <c r="AX301" s="6"/>
      <c r="AY301" s="6"/>
      <c r="AZ301" s="62"/>
      <c r="BA301" t="str">
        <f t="shared" si="73"/>
        <v>MD</v>
      </c>
      <c r="BB301">
        <f t="shared" si="74"/>
        <v>288</v>
      </c>
      <c r="BC301" s="73">
        <f t="shared" si="75"/>
        <v>2.4</v>
      </c>
      <c r="BD301">
        <f t="shared" si="76"/>
        <v>50</v>
      </c>
      <c r="BE301" s="66">
        <f t="shared" si="77"/>
        <v>999.99</v>
      </c>
      <c r="BJ301" s="66" t="str">
        <f t="shared" si="78"/>
        <v/>
      </c>
      <c r="BK301" s="66">
        <f t="shared" si="79"/>
        <v>1007.2928733316545</v>
      </c>
      <c r="BO301" s="66"/>
      <c r="CI301" s="116"/>
      <c r="CJ301" s="116"/>
      <c r="CQ301" s="63"/>
      <c r="CR301">
        <f t="shared" si="80"/>
        <v>273</v>
      </c>
      <c r="CS301">
        <f t="shared" si="82"/>
        <v>50</v>
      </c>
      <c r="CT301" s="73">
        <f t="shared" si="83"/>
        <v>2.4</v>
      </c>
      <c r="CU301" s="66">
        <f t="shared" si="81"/>
        <v>1006.2956434147569</v>
      </c>
      <c r="DG301" s="62"/>
      <c r="DO301" s="63"/>
      <c r="DV301" s="62"/>
    </row>
    <row r="302" spans="2:126" ht="15" customHeight="1" x14ac:dyDescent="0.25">
      <c r="B302" s="107" t="s">
        <v>281</v>
      </c>
      <c r="C302" s="107">
        <v>292</v>
      </c>
      <c r="D302" s="107" t="s">
        <v>282</v>
      </c>
      <c r="E302" s="107">
        <v>50</v>
      </c>
      <c r="F302" s="108">
        <v>2.4</v>
      </c>
      <c r="G302" s="107"/>
      <c r="H302" s="109">
        <v>999</v>
      </c>
      <c r="I302" s="109" t="s">
        <v>283</v>
      </c>
      <c r="K302" s="107" t="s">
        <v>284</v>
      </c>
      <c r="L302" s="107">
        <v>1047</v>
      </c>
      <c r="M302" s="107" t="s">
        <v>235</v>
      </c>
      <c r="N302" s="107">
        <v>50</v>
      </c>
      <c r="O302" s="108">
        <v>2.4</v>
      </c>
      <c r="P302" s="109">
        <v>1034.8290099106985</v>
      </c>
      <c r="Q302" s="109">
        <v>1340.1509900893013</v>
      </c>
      <c r="AK302" s="6"/>
      <c r="AL302" s="6"/>
      <c r="AM302" s="6"/>
      <c r="AN302" s="6"/>
      <c r="AO302" s="6"/>
      <c r="AP302" s="6"/>
      <c r="AQ302" s="6"/>
      <c r="AR302" s="6"/>
      <c r="AS302" s="6"/>
      <c r="AT302" s="6"/>
      <c r="AU302" s="6"/>
      <c r="AV302" s="6"/>
      <c r="AW302" s="6"/>
      <c r="AX302" s="6"/>
      <c r="AY302" s="6"/>
      <c r="AZ302" s="62"/>
      <c r="BA302" t="str">
        <f t="shared" si="73"/>
        <v>MD</v>
      </c>
      <c r="BB302">
        <f t="shared" si="74"/>
        <v>289</v>
      </c>
      <c r="BC302" s="73">
        <f t="shared" si="75"/>
        <v>2.4</v>
      </c>
      <c r="BD302">
        <f t="shared" si="76"/>
        <v>50</v>
      </c>
      <c r="BE302" s="66">
        <f t="shared" si="77"/>
        <v>999.99</v>
      </c>
      <c r="BJ302" s="66" t="str">
        <f t="shared" si="78"/>
        <v/>
      </c>
      <c r="BK302" s="66">
        <f t="shared" si="79"/>
        <v>1007.2928733316545</v>
      </c>
      <c r="BO302" s="66"/>
      <c r="CI302" s="116"/>
      <c r="CJ302" s="116"/>
      <c r="CQ302" s="63"/>
      <c r="CR302">
        <f t="shared" si="80"/>
        <v>274</v>
      </c>
      <c r="CS302">
        <f t="shared" si="82"/>
        <v>50</v>
      </c>
      <c r="CT302" s="73">
        <f t="shared" si="83"/>
        <v>2.4</v>
      </c>
      <c r="CU302" s="66">
        <f t="shared" si="81"/>
        <v>955.98086124401902</v>
      </c>
      <c r="DG302" s="62"/>
      <c r="DO302" s="63"/>
      <c r="DV302" s="62"/>
    </row>
    <row r="303" spans="2:126" ht="15" customHeight="1" x14ac:dyDescent="0.25">
      <c r="B303" s="107" t="s">
        <v>281</v>
      </c>
      <c r="C303" s="107">
        <v>293</v>
      </c>
      <c r="D303" s="107" t="s">
        <v>282</v>
      </c>
      <c r="E303" s="107">
        <v>50</v>
      </c>
      <c r="F303" s="108">
        <v>2.4</v>
      </c>
      <c r="G303" s="107"/>
      <c r="H303" s="109">
        <v>899</v>
      </c>
      <c r="I303" s="109" t="s">
        <v>283</v>
      </c>
      <c r="K303" s="107" t="s">
        <v>284</v>
      </c>
      <c r="L303" s="107">
        <v>1048</v>
      </c>
      <c r="M303" s="107" t="s">
        <v>235</v>
      </c>
      <c r="N303" s="107">
        <v>50</v>
      </c>
      <c r="O303" s="108">
        <v>2.4</v>
      </c>
      <c r="P303" s="109">
        <v>1006.7075670776488</v>
      </c>
      <c r="Q303" s="109">
        <v>1303.7324329223511</v>
      </c>
      <c r="AK303" s="6"/>
      <c r="AL303" s="6"/>
      <c r="AM303" s="6"/>
      <c r="AN303" s="6"/>
      <c r="AO303" s="6"/>
      <c r="AP303" s="6"/>
      <c r="AQ303" s="6"/>
      <c r="AR303" s="6"/>
      <c r="AS303" s="6"/>
      <c r="AT303" s="6"/>
      <c r="AU303" s="6"/>
      <c r="AV303" s="6"/>
      <c r="AW303" s="6"/>
      <c r="AX303" s="6"/>
      <c r="AY303" s="6"/>
      <c r="AZ303" s="62"/>
      <c r="BA303" t="str">
        <f t="shared" si="73"/>
        <v>MD</v>
      </c>
      <c r="BB303">
        <f t="shared" si="74"/>
        <v>290</v>
      </c>
      <c r="BC303" s="73">
        <f t="shared" si="75"/>
        <v>2.4</v>
      </c>
      <c r="BD303">
        <f t="shared" si="76"/>
        <v>50</v>
      </c>
      <c r="BE303" s="66">
        <f t="shared" si="77"/>
        <v>899.1</v>
      </c>
      <c r="BJ303" s="66" t="str">
        <f t="shared" si="78"/>
        <v/>
      </c>
      <c r="BK303" s="66">
        <f t="shared" si="79"/>
        <v>905.66607907328125</v>
      </c>
      <c r="BO303" s="66"/>
      <c r="CI303" s="116"/>
      <c r="CJ303" s="116"/>
      <c r="CQ303" s="63"/>
      <c r="CR303">
        <f t="shared" si="80"/>
        <v>275</v>
      </c>
      <c r="CS303">
        <f t="shared" si="82"/>
        <v>50</v>
      </c>
      <c r="CT303" s="73">
        <f t="shared" si="83"/>
        <v>2.4</v>
      </c>
      <c r="CU303" s="66">
        <f t="shared" si="81"/>
        <v>948.37572399899273</v>
      </c>
      <c r="DG303" s="62"/>
      <c r="DO303" s="63"/>
      <c r="DV303" s="62"/>
    </row>
    <row r="304" spans="2:126" ht="15" customHeight="1" x14ac:dyDescent="0.25">
      <c r="B304" s="107" t="s">
        <v>281</v>
      </c>
      <c r="C304" s="107">
        <v>294</v>
      </c>
      <c r="D304" s="107" t="s">
        <v>282</v>
      </c>
      <c r="E304" s="107">
        <v>50</v>
      </c>
      <c r="F304" s="108">
        <v>2.4</v>
      </c>
      <c r="G304" s="107"/>
      <c r="H304" s="109">
        <v>1199</v>
      </c>
      <c r="I304" s="109" t="s">
        <v>283</v>
      </c>
      <c r="K304" s="107" t="s">
        <v>284</v>
      </c>
      <c r="L304" s="107">
        <v>1049</v>
      </c>
      <c r="M304" s="107" t="s">
        <v>235</v>
      </c>
      <c r="N304" s="107">
        <v>50</v>
      </c>
      <c r="O304" s="108">
        <v>2.4</v>
      </c>
      <c r="P304" s="109">
        <v>1115.637853849611</v>
      </c>
      <c r="Q304" s="109">
        <v>1444.802146150389</v>
      </c>
      <c r="AK304" s="6"/>
      <c r="AL304" s="6"/>
      <c r="AM304" s="6"/>
      <c r="AN304" s="6"/>
      <c r="AO304" s="6"/>
      <c r="AP304" s="6"/>
      <c r="AQ304" s="6"/>
      <c r="AR304" s="6"/>
      <c r="AS304" s="6"/>
      <c r="AT304" s="6"/>
      <c r="AU304" s="6"/>
      <c r="AV304" s="6"/>
      <c r="AW304" s="6"/>
      <c r="AX304" s="6"/>
      <c r="AY304" s="6"/>
      <c r="AZ304" s="62"/>
      <c r="BA304" t="str">
        <f t="shared" si="73"/>
        <v>MD</v>
      </c>
      <c r="BB304">
        <f t="shared" si="74"/>
        <v>291</v>
      </c>
      <c r="BC304" s="73">
        <f t="shared" si="75"/>
        <v>2.4</v>
      </c>
      <c r="BD304">
        <f t="shared" si="76"/>
        <v>50</v>
      </c>
      <c r="BE304" s="66">
        <f t="shared" si="77"/>
        <v>899.1</v>
      </c>
      <c r="BJ304" s="66" t="str">
        <f t="shared" si="78"/>
        <v/>
      </c>
      <c r="BK304" s="66">
        <f t="shared" si="79"/>
        <v>905.66607907328125</v>
      </c>
      <c r="BO304" s="66"/>
      <c r="CI304" s="116"/>
      <c r="CJ304" s="116"/>
      <c r="CQ304" s="63"/>
      <c r="CR304">
        <f t="shared" si="80"/>
        <v>276</v>
      </c>
      <c r="CS304">
        <f t="shared" si="82"/>
        <v>50</v>
      </c>
      <c r="CT304" s="73">
        <f t="shared" si="83"/>
        <v>2.4</v>
      </c>
      <c r="CU304" s="66">
        <f t="shared" si="81"/>
        <v>905.66607907328125</v>
      </c>
      <c r="DG304" s="62"/>
      <c r="DO304" s="63"/>
      <c r="DV304" s="62"/>
    </row>
    <row r="305" spans="2:126" ht="15" customHeight="1" x14ac:dyDescent="0.25">
      <c r="B305" s="107" t="s">
        <v>281</v>
      </c>
      <c r="C305" s="107">
        <v>295</v>
      </c>
      <c r="D305" s="107" t="s">
        <v>282</v>
      </c>
      <c r="E305" s="107">
        <v>50</v>
      </c>
      <c r="F305" s="108">
        <v>2.4</v>
      </c>
      <c r="G305" s="107"/>
      <c r="H305" s="109">
        <v>843.6</v>
      </c>
      <c r="I305" s="109" t="s">
        <v>283</v>
      </c>
      <c r="K305" s="107" t="s">
        <v>284</v>
      </c>
      <c r="L305" s="107">
        <v>1055</v>
      </c>
      <c r="M305" s="107" t="s">
        <v>235</v>
      </c>
      <c r="N305" s="107">
        <v>50</v>
      </c>
      <c r="O305" s="108">
        <v>2.4</v>
      </c>
      <c r="P305" s="109">
        <v>903.24993791310999</v>
      </c>
      <c r="Q305" s="109">
        <v>1169.7500620868898</v>
      </c>
      <c r="AK305" s="6"/>
      <c r="AL305" s="6"/>
      <c r="AM305" s="6"/>
      <c r="AN305" s="6"/>
      <c r="AO305" s="6"/>
      <c r="AP305" s="6"/>
      <c r="AQ305" s="6"/>
      <c r="AR305" s="6"/>
      <c r="AS305" s="6"/>
      <c r="AT305" s="6"/>
      <c r="AU305" s="6"/>
      <c r="AV305" s="6"/>
      <c r="AW305" s="6"/>
      <c r="AX305" s="6"/>
      <c r="AY305" s="6"/>
      <c r="AZ305" s="62"/>
      <c r="BA305" t="str">
        <f t="shared" si="73"/>
        <v>MD</v>
      </c>
      <c r="BB305">
        <f t="shared" si="74"/>
        <v>292</v>
      </c>
      <c r="BC305" s="73">
        <f t="shared" si="75"/>
        <v>2.4</v>
      </c>
      <c r="BD305">
        <f t="shared" si="76"/>
        <v>50</v>
      </c>
      <c r="BE305" s="66">
        <f t="shared" si="77"/>
        <v>999</v>
      </c>
      <c r="BJ305" s="66" t="str">
        <f t="shared" si="78"/>
        <v/>
      </c>
      <c r="BK305" s="66">
        <f t="shared" si="79"/>
        <v>1006.2956434147569</v>
      </c>
      <c r="BO305" s="66"/>
      <c r="CI305" s="116"/>
      <c r="CJ305" s="116"/>
      <c r="CQ305" s="63"/>
      <c r="CR305">
        <f t="shared" si="80"/>
        <v>277</v>
      </c>
      <c r="CS305">
        <f t="shared" si="82"/>
        <v>50</v>
      </c>
      <c r="CT305" s="73">
        <f t="shared" si="83"/>
        <v>2.4</v>
      </c>
      <c r="CU305" s="66">
        <f t="shared" si="81"/>
        <v>936.79174011583984</v>
      </c>
      <c r="DG305" s="62"/>
      <c r="DO305" s="63"/>
      <c r="DV305" s="62"/>
    </row>
    <row r="306" spans="2:126" ht="15" customHeight="1" x14ac:dyDescent="0.25">
      <c r="B306" s="107" t="s">
        <v>281</v>
      </c>
      <c r="C306" s="107">
        <v>296</v>
      </c>
      <c r="D306" s="107" t="s">
        <v>282</v>
      </c>
      <c r="E306" s="107">
        <v>50</v>
      </c>
      <c r="F306" s="108">
        <v>2.4</v>
      </c>
      <c r="G306" s="107"/>
      <c r="H306" s="109">
        <v>994.99</v>
      </c>
      <c r="I306" s="109" t="s">
        <v>283</v>
      </c>
      <c r="K306" s="107" t="s">
        <v>284</v>
      </c>
      <c r="L306" s="107">
        <v>1058</v>
      </c>
      <c r="M306" s="107" t="s">
        <v>235</v>
      </c>
      <c r="N306" s="107">
        <v>50</v>
      </c>
      <c r="O306" s="108">
        <v>2.4</v>
      </c>
      <c r="P306" s="109">
        <v>852.84135840651675</v>
      </c>
      <c r="Q306" s="109">
        <v>1104.468641593483</v>
      </c>
      <c r="AK306" s="6"/>
      <c r="AL306" s="6"/>
      <c r="AM306" s="6"/>
      <c r="AN306" s="6"/>
      <c r="AO306" s="6"/>
      <c r="AP306" s="6"/>
      <c r="AQ306" s="6"/>
      <c r="AR306" s="6"/>
      <c r="AS306" s="6"/>
      <c r="AT306" s="6"/>
      <c r="AU306" s="6"/>
      <c r="AV306" s="6"/>
      <c r="AW306" s="6"/>
      <c r="AX306" s="6"/>
      <c r="AY306" s="6"/>
      <c r="AZ306" s="62"/>
      <c r="BA306" t="str">
        <f t="shared" si="73"/>
        <v>MD</v>
      </c>
      <c r="BB306">
        <f t="shared" si="74"/>
        <v>293</v>
      </c>
      <c r="BC306" s="73">
        <f t="shared" si="75"/>
        <v>2.4</v>
      </c>
      <c r="BD306">
        <f t="shared" si="76"/>
        <v>50</v>
      </c>
      <c r="BE306" s="66">
        <f t="shared" si="77"/>
        <v>899</v>
      </c>
      <c r="BJ306" s="66" t="str">
        <f t="shared" si="78"/>
        <v/>
      </c>
      <c r="BK306" s="66">
        <f t="shared" si="79"/>
        <v>905.5653487786451</v>
      </c>
      <c r="BO306" s="66"/>
      <c r="CI306" s="116"/>
      <c r="CJ306" s="116"/>
      <c r="CQ306" s="63"/>
      <c r="CR306">
        <f t="shared" si="80"/>
        <v>278</v>
      </c>
      <c r="CS306">
        <f t="shared" si="82"/>
        <v>50</v>
      </c>
      <c r="CT306" s="73">
        <f t="shared" si="83"/>
        <v>2.4</v>
      </c>
      <c r="CU306" s="66">
        <f t="shared" si="81"/>
        <v>1007.1820700075548</v>
      </c>
      <c r="DG306" s="62"/>
      <c r="DO306" s="63"/>
      <c r="DV306" s="62"/>
    </row>
    <row r="307" spans="2:126" ht="15" customHeight="1" x14ac:dyDescent="0.25">
      <c r="B307" s="107" t="s">
        <v>281</v>
      </c>
      <c r="C307" s="107">
        <v>297</v>
      </c>
      <c r="D307" s="107" t="s">
        <v>282</v>
      </c>
      <c r="E307" s="107">
        <v>50</v>
      </c>
      <c r="F307" s="108">
        <v>2.4</v>
      </c>
      <c r="G307" s="107"/>
      <c r="H307" s="109">
        <v>949.99</v>
      </c>
      <c r="I307" s="109" t="s">
        <v>283</v>
      </c>
      <c r="K307" s="107" t="s">
        <v>284</v>
      </c>
      <c r="L307" s="107">
        <v>1059</v>
      </c>
      <c r="M307" s="107" t="s">
        <v>235</v>
      </c>
      <c r="N307" s="107">
        <v>50</v>
      </c>
      <c r="O307" s="108">
        <v>2.4</v>
      </c>
      <c r="P307" s="109">
        <v>1045.7133241649531</v>
      </c>
      <c r="Q307" s="109">
        <v>1354.246675835047</v>
      </c>
      <c r="AK307" s="6"/>
      <c r="AL307" s="6"/>
      <c r="AM307" s="6"/>
      <c r="AN307" s="6"/>
      <c r="AO307" s="6"/>
      <c r="AP307" s="6"/>
      <c r="AQ307" s="6"/>
      <c r="AR307" s="6"/>
      <c r="AS307" s="6"/>
      <c r="AT307" s="6"/>
      <c r="AU307" s="6"/>
      <c r="AV307" s="6"/>
      <c r="AW307" s="6"/>
      <c r="AX307" s="6"/>
      <c r="AY307" s="6"/>
      <c r="AZ307" s="62"/>
      <c r="BA307" t="str">
        <f t="shared" si="73"/>
        <v>MD</v>
      </c>
      <c r="BB307">
        <f t="shared" si="74"/>
        <v>294</v>
      </c>
      <c r="BC307" s="73">
        <f t="shared" si="75"/>
        <v>2.4</v>
      </c>
      <c r="BD307">
        <f t="shared" si="76"/>
        <v>50</v>
      </c>
      <c r="BE307" s="66">
        <f t="shared" si="77"/>
        <v>1199</v>
      </c>
      <c r="BJ307" s="66" t="str">
        <f t="shared" si="78"/>
        <v/>
      </c>
      <c r="BK307" s="66">
        <f t="shared" si="79"/>
        <v>1207.7562326869806</v>
      </c>
      <c r="BO307" s="66"/>
      <c r="CI307" s="116"/>
      <c r="CJ307" s="116"/>
      <c r="CQ307" s="63"/>
      <c r="CR307">
        <f t="shared" si="80"/>
        <v>279</v>
      </c>
      <c r="CS307">
        <f t="shared" si="82"/>
        <v>50</v>
      </c>
      <c r="CT307" s="73">
        <f t="shared" si="83"/>
        <v>2.4</v>
      </c>
      <c r="CU307" s="66">
        <f t="shared" si="81"/>
        <v>905.66607907328125</v>
      </c>
      <c r="DG307" s="62"/>
      <c r="DO307" s="63"/>
      <c r="DV307" s="62"/>
    </row>
    <row r="308" spans="2:126" ht="15" customHeight="1" x14ac:dyDescent="0.25">
      <c r="B308" s="107" t="s">
        <v>281</v>
      </c>
      <c r="C308" s="107">
        <v>298</v>
      </c>
      <c r="D308" s="107" t="s">
        <v>282</v>
      </c>
      <c r="E308" s="107">
        <v>50</v>
      </c>
      <c r="F308" s="108">
        <v>2.4</v>
      </c>
      <c r="G308" s="107"/>
      <c r="H308" s="109">
        <v>999.99</v>
      </c>
      <c r="I308" s="109" t="s">
        <v>283</v>
      </c>
      <c r="K308" s="107" t="s">
        <v>284</v>
      </c>
      <c r="L308" s="107">
        <v>1060</v>
      </c>
      <c r="M308" s="107" t="s">
        <v>235</v>
      </c>
      <c r="N308" s="107">
        <v>50</v>
      </c>
      <c r="O308" s="108">
        <v>2.4</v>
      </c>
      <c r="P308" s="109">
        <v>1046.2231179070459</v>
      </c>
      <c r="Q308" s="109">
        <v>1354.9068820929542</v>
      </c>
      <c r="AK308" s="6"/>
      <c r="AL308" s="6"/>
      <c r="AM308" s="6"/>
      <c r="AN308" s="6"/>
      <c r="AO308" s="6"/>
      <c r="AP308" s="6"/>
      <c r="AQ308" s="6"/>
      <c r="AR308" s="6"/>
      <c r="AS308" s="6"/>
      <c r="AT308" s="6"/>
      <c r="AU308" s="6"/>
      <c r="AV308" s="6"/>
      <c r="AW308" s="6"/>
      <c r="AX308" s="6"/>
      <c r="AY308" s="6"/>
      <c r="AZ308" s="62"/>
      <c r="BA308" t="str">
        <f t="shared" si="73"/>
        <v>MD</v>
      </c>
      <c r="BB308">
        <f t="shared" si="74"/>
        <v>295</v>
      </c>
      <c r="BC308" s="73">
        <f t="shared" si="75"/>
        <v>2.4</v>
      </c>
      <c r="BD308">
        <f t="shared" si="76"/>
        <v>50</v>
      </c>
      <c r="BE308" s="66">
        <f t="shared" si="77"/>
        <v>843.6</v>
      </c>
      <c r="BJ308" s="66" t="str">
        <f t="shared" si="78"/>
        <v/>
      </c>
      <c r="BK308" s="66">
        <f t="shared" si="79"/>
        <v>849.76076555023928</v>
      </c>
      <c r="BO308" s="66"/>
      <c r="CI308" s="116"/>
      <c r="CJ308" s="116"/>
      <c r="CQ308" s="63"/>
      <c r="CR308">
        <f t="shared" si="80"/>
        <v>280</v>
      </c>
      <c r="CS308">
        <f t="shared" si="82"/>
        <v>50</v>
      </c>
      <c r="CT308" s="73">
        <f t="shared" si="83"/>
        <v>2.4</v>
      </c>
      <c r="CU308" s="66">
        <f t="shared" si="81"/>
        <v>1006.2956434147569</v>
      </c>
      <c r="DG308" s="62"/>
      <c r="DO308" s="63"/>
      <c r="DV308" s="62"/>
    </row>
    <row r="309" spans="2:126" ht="15" customHeight="1" x14ac:dyDescent="0.25">
      <c r="B309" s="107" t="s">
        <v>281</v>
      </c>
      <c r="C309" s="107">
        <v>299</v>
      </c>
      <c r="D309" s="107" t="s">
        <v>282</v>
      </c>
      <c r="E309" s="107">
        <v>50</v>
      </c>
      <c r="F309" s="108">
        <v>2.4</v>
      </c>
      <c r="G309" s="107"/>
      <c r="H309" s="109">
        <v>949.05</v>
      </c>
      <c r="I309" s="109" t="s">
        <v>283</v>
      </c>
      <c r="K309" s="107" t="s">
        <v>284</v>
      </c>
      <c r="L309" s="107">
        <v>1061</v>
      </c>
      <c r="M309" s="107" t="s">
        <v>235</v>
      </c>
      <c r="N309" s="107">
        <v>50</v>
      </c>
      <c r="O309" s="108">
        <v>2.4</v>
      </c>
      <c r="P309" s="109">
        <v>1055.752339393857</v>
      </c>
      <c r="Q309" s="109">
        <v>1367.247660606143</v>
      </c>
      <c r="AK309" s="6"/>
      <c r="AL309" s="6"/>
      <c r="AM309" s="6"/>
      <c r="AN309" s="6"/>
      <c r="AO309" s="6"/>
      <c r="AP309" s="6"/>
      <c r="AQ309" s="6"/>
      <c r="AR309" s="6"/>
      <c r="AS309" s="6"/>
      <c r="AT309" s="6"/>
      <c r="AU309" s="6"/>
      <c r="AV309" s="6"/>
      <c r="AW309" s="6"/>
      <c r="AX309" s="6"/>
      <c r="AY309" s="6"/>
      <c r="AZ309" s="62"/>
      <c r="BA309" t="str">
        <f t="shared" si="73"/>
        <v>MD</v>
      </c>
      <c r="BB309">
        <f t="shared" si="74"/>
        <v>296</v>
      </c>
      <c r="BC309" s="73">
        <f t="shared" si="75"/>
        <v>2.4</v>
      </c>
      <c r="BD309">
        <f t="shared" si="76"/>
        <v>50</v>
      </c>
      <c r="BE309" s="66">
        <f t="shared" si="77"/>
        <v>994.99</v>
      </c>
      <c r="BJ309" s="66" t="str">
        <f t="shared" si="78"/>
        <v/>
      </c>
      <c r="BK309" s="66">
        <f t="shared" si="79"/>
        <v>1002.2563585998489</v>
      </c>
      <c r="BO309" s="66"/>
      <c r="CI309" s="116"/>
      <c r="CJ309" s="116"/>
      <c r="CQ309" s="63"/>
      <c r="CR309">
        <f t="shared" si="80"/>
        <v>281</v>
      </c>
      <c r="CS309">
        <f t="shared" si="82"/>
        <v>50</v>
      </c>
      <c r="CT309" s="73">
        <f t="shared" si="83"/>
        <v>2.4</v>
      </c>
      <c r="CU309" s="66">
        <f t="shared" si="81"/>
        <v>905.66607907328125</v>
      </c>
      <c r="DG309" s="62"/>
      <c r="DO309" s="63"/>
      <c r="DV309" s="62"/>
    </row>
    <row r="310" spans="2:126" ht="15" customHeight="1" x14ac:dyDescent="0.25">
      <c r="B310" s="107" t="s">
        <v>281</v>
      </c>
      <c r="C310" s="107">
        <v>300</v>
      </c>
      <c r="D310" s="107" t="s">
        <v>282</v>
      </c>
      <c r="E310" s="107">
        <v>50</v>
      </c>
      <c r="F310" s="108">
        <v>2.4</v>
      </c>
      <c r="G310" s="107"/>
      <c r="H310" s="109">
        <v>999.99</v>
      </c>
      <c r="I310" s="109" t="s">
        <v>283</v>
      </c>
      <c r="K310" s="107" t="s">
        <v>284</v>
      </c>
      <c r="L310" s="107">
        <v>1062</v>
      </c>
      <c r="M310" s="107" t="s">
        <v>235</v>
      </c>
      <c r="N310" s="107">
        <v>50</v>
      </c>
      <c r="O310" s="108">
        <v>2.4</v>
      </c>
      <c r="P310" s="109">
        <v>1044.8593107166607</v>
      </c>
      <c r="Q310" s="109">
        <v>1353.140689283339</v>
      </c>
      <c r="AK310" s="6"/>
      <c r="AL310" s="6"/>
      <c r="AM310" s="6"/>
      <c r="AN310" s="6"/>
      <c r="AO310" s="6"/>
      <c r="AP310" s="6"/>
      <c r="AQ310" s="6"/>
      <c r="AR310" s="6"/>
      <c r="AS310" s="6"/>
      <c r="AT310" s="6"/>
      <c r="AU310" s="6"/>
      <c r="AV310" s="6"/>
      <c r="AW310" s="6"/>
      <c r="AX310" s="6"/>
      <c r="AY310" s="6"/>
      <c r="AZ310" s="62"/>
      <c r="BA310" t="str">
        <f t="shared" si="73"/>
        <v>MD</v>
      </c>
      <c r="BB310">
        <f t="shared" si="74"/>
        <v>297</v>
      </c>
      <c r="BC310" s="73">
        <f t="shared" si="75"/>
        <v>2.4</v>
      </c>
      <c r="BD310">
        <f t="shared" si="76"/>
        <v>50</v>
      </c>
      <c r="BE310" s="66">
        <f t="shared" si="77"/>
        <v>949.99</v>
      </c>
      <c r="BJ310" s="66" t="str">
        <f t="shared" si="78"/>
        <v/>
      </c>
      <c r="BK310" s="66">
        <f t="shared" si="79"/>
        <v>956.92772601359854</v>
      </c>
      <c r="BO310" s="66"/>
      <c r="CI310" s="116"/>
      <c r="CJ310" s="116"/>
      <c r="CQ310" s="63"/>
      <c r="CR310">
        <f t="shared" si="80"/>
        <v>282</v>
      </c>
      <c r="CS310">
        <f t="shared" si="82"/>
        <v>50</v>
      </c>
      <c r="CT310" s="73">
        <f t="shared" si="83"/>
        <v>2.4</v>
      </c>
      <c r="CU310" s="66">
        <f t="shared" si="81"/>
        <v>1006.2956434147569</v>
      </c>
      <c r="DG310" s="62"/>
      <c r="DO310" s="63"/>
      <c r="DV310" s="62"/>
    </row>
    <row r="311" spans="2:126" ht="15" customHeight="1" x14ac:dyDescent="0.25">
      <c r="B311" s="107" t="s">
        <v>281</v>
      </c>
      <c r="C311" s="107">
        <v>301</v>
      </c>
      <c r="D311" s="107" t="s">
        <v>282</v>
      </c>
      <c r="E311" s="107">
        <v>50</v>
      </c>
      <c r="F311" s="108">
        <v>2.4</v>
      </c>
      <c r="G311" s="107"/>
      <c r="H311" s="109">
        <v>999.99</v>
      </c>
      <c r="I311" s="109" t="s">
        <v>283</v>
      </c>
      <c r="K311" s="107" t="s">
        <v>284</v>
      </c>
      <c r="L311" s="107">
        <v>1063</v>
      </c>
      <c r="M311" s="107" t="s">
        <v>235</v>
      </c>
      <c r="N311" s="107">
        <v>50</v>
      </c>
      <c r="O311" s="108">
        <v>2.4</v>
      </c>
      <c r="P311" s="109">
        <v>1044.8593107166607</v>
      </c>
      <c r="Q311" s="109">
        <v>1353.140689283339</v>
      </c>
      <c r="AK311" s="6"/>
      <c r="AL311" s="6"/>
      <c r="AM311" s="6"/>
      <c r="AN311" s="6"/>
      <c r="AO311" s="6"/>
      <c r="AP311" s="6"/>
      <c r="AQ311" s="6"/>
      <c r="AR311" s="6"/>
      <c r="AS311" s="6"/>
      <c r="AT311" s="6"/>
      <c r="AU311" s="6"/>
      <c r="AV311" s="6"/>
      <c r="AW311" s="6"/>
      <c r="AX311" s="6"/>
      <c r="AY311" s="6"/>
      <c r="AZ311" s="62"/>
      <c r="BA311" t="str">
        <f t="shared" si="73"/>
        <v>MD</v>
      </c>
      <c r="BB311">
        <f t="shared" si="74"/>
        <v>298</v>
      </c>
      <c r="BC311" s="73">
        <f t="shared" si="75"/>
        <v>2.4</v>
      </c>
      <c r="BD311">
        <f t="shared" si="76"/>
        <v>50</v>
      </c>
      <c r="BE311" s="66">
        <f t="shared" si="77"/>
        <v>999.99</v>
      </c>
      <c r="BJ311" s="66" t="str">
        <f t="shared" si="78"/>
        <v/>
      </c>
      <c r="BK311" s="66">
        <f t="shared" si="79"/>
        <v>1007.2928733316545</v>
      </c>
      <c r="BO311" s="66"/>
      <c r="CI311" s="116"/>
      <c r="CJ311" s="116"/>
      <c r="CQ311" s="63"/>
      <c r="CR311">
        <f t="shared" si="80"/>
        <v>283</v>
      </c>
      <c r="CS311">
        <f t="shared" si="82"/>
        <v>50</v>
      </c>
      <c r="CT311" s="73">
        <f t="shared" si="83"/>
        <v>2.4</v>
      </c>
      <c r="CU311" s="66">
        <f t="shared" si="81"/>
        <v>955.98086124401902</v>
      </c>
      <c r="DG311" s="62"/>
      <c r="DO311" s="63"/>
      <c r="DV311" s="62"/>
    </row>
    <row r="312" spans="2:126" ht="15" customHeight="1" x14ac:dyDescent="0.25">
      <c r="B312" s="107" t="s">
        <v>281</v>
      </c>
      <c r="C312" s="107">
        <v>302</v>
      </c>
      <c r="D312" s="107" t="s">
        <v>282</v>
      </c>
      <c r="E312" s="107">
        <v>50</v>
      </c>
      <c r="F312" s="108">
        <v>2.4</v>
      </c>
      <c r="G312" s="107"/>
      <c r="H312" s="109">
        <v>949.05</v>
      </c>
      <c r="I312" s="109" t="s">
        <v>283</v>
      </c>
      <c r="K312" s="107" t="s">
        <v>284</v>
      </c>
      <c r="L312" s="107">
        <v>1064</v>
      </c>
      <c r="M312" s="107" t="s">
        <v>235</v>
      </c>
      <c r="N312" s="107">
        <v>50</v>
      </c>
      <c r="O312" s="108">
        <v>2.4</v>
      </c>
      <c r="P312" s="109">
        <v>881.55102478813512</v>
      </c>
      <c r="Q312" s="109">
        <v>1141.6489752118646</v>
      </c>
      <c r="AK312" s="6"/>
      <c r="AL312" s="6"/>
      <c r="AM312" s="6"/>
      <c r="AN312" s="6"/>
      <c r="AO312" s="6"/>
      <c r="AP312" s="6"/>
      <c r="AQ312" s="6"/>
      <c r="AR312" s="6"/>
      <c r="AS312" s="6"/>
      <c r="AT312" s="6"/>
      <c r="AU312" s="6"/>
      <c r="AV312" s="6"/>
      <c r="AW312" s="6"/>
      <c r="AX312" s="6"/>
      <c r="AY312" s="6"/>
      <c r="AZ312" s="62"/>
      <c r="BA312" t="str">
        <f t="shared" si="73"/>
        <v>MD</v>
      </c>
      <c r="BB312">
        <f t="shared" si="74"/>
        <v>299</v>
      </c>
      <c r="BC312" s="73">
        <f t="shared" si="75"/>
        <v>2.4</v>
      </c>
      <c r="BD312">
        <f t="shared" si="76"/>
        <v>50</v>
      </c>
      <c r="BE312" s="66">
        <f t="shared" si="77"/>
        <v>949.05</v>
      </c>
      <c r="BJ312" s="66" t="str">
        <f t="shared" si="78"/>
        <v/>
      </c>
      <c r="BK312" s="66">
        <f t="shared" si="79"/>
        <v>955.98086124401902</v>
      </c>
      <c r="BO312" s="66"/>
      <c r="CI312" s="116"/>
      <c r="CJ312" s="116"/>
      <c r="CQ312" s="63"/>
      <c r="CR312">
        <f t="shared" si="80"/>
        <v>284</v>
      </c>
      <c r="CS312">
        <f t="shared" si="82"/>
        <v>50</v>
      </c>
      <c r="CT312" s="73">
        <f t="shared" si="83"/>
        <v>2.4</v>
      </c>
      <c r="CU312" s="66">
        <f t="shared" si="81"/>
        <v>1007.2928733316545</v>
      </c>
      <c r="DG312" s="62"/>
      <c r="DO312" s="63"/>
      <c r="DV312" s="62"/>
    </row>
    <row r="313" spans="2:126" ht="15" customHeight="1" x14ac:dyDescent="0.25">
      <c r="B313" s="107" t="s">
        <v>281</v>
      </c>
      <c r="C313" s="107">
        <v>303</v>
      </c>
      <c r="D313" s="107" t="s">
        <v>282</v>
      </c>
      <c r="E313" s="107">
        <v>50</v>
      </c>
      <c r="F313" s="108">
        <v>2.4</v>
      </c>
      <c r="G313" s="107"/>
      <c r="H313" s="109">
        <v>899.1</v>
      </c>
      <c r="I313" s="109" t="s">
        <v>283</v>
      </c>
      <c r="K313" s="107" t="s">
        <v>284</v>
      </c>
      <c r="L313" s="107">
        <v>1065</v>
      </c>
      <c r="M313" s="107" t="s">
        <v>235</v>
      </c>
      <c r="N313" s="107">
        <v>50</v>
      </c>
      <c r="O313" s="108">
        <v>2.4</v>
      </c>
      <c r="P313" s="109">
        <v>1079.0999999999999</v>
      </c>
      <c r="Q313" s="109">
        <v>1397.4839510250706</v>
      </c>
      <c r="AK313" s="6"/>
      <c r="AL313" s="6"/>
      <c r="AM313" s="6"/>
      <c r="AN313" s="6"/>
      <c r="AO313" s="6"/>
      <c r="AP313" s="6"/>
      <c r="AQ313" s="6"/>
      <c r="AR313" s="6"/>
      <c r="AS313" s="6"/>
      <c r="AT313" s="6"/>
      <c r="AU313" s="6"/>
      <c r="AV313" s="6"/>
      <c r="AW313" s="6"/>
      <c r="AX313" s="6"/>
      <c r="AY313" s="6"/>
      <c r="AZ313" s="62"/>
      <c r="BA313" t="str">
        <f t="shared" si="73"/>
        <v>MD</v>
      </c>
      <c r="BB313">
        <f t="shared" si="74"/>
        <v>300</v>
      </c>
      <c r="BC313" s="73">
        <f t="shared" si="75"/>
        <v>2.4</v>
      </c>
      <c r="BD313">
        <f t="shared" si="76"/>
        <v>50</v>
      </c>
      <c r="BE313" s="66">
        <f t="shared" si="77"/>
        <v>999.99</v>
      </c>
      <c r="BJ313" s="66" t="str">
        <f t="shared" si="78"/>
        <v/>
      </c>
      <c r="BK313" s="66">
        <f t="shared" si="79"/>
        <v>1007.2928733316545</v>
      </c>
      <c r="BO313" s="66"/>
      <c r="CI313" s="116"/>
      <c r="CJ313" s="116"/>
      <c r="CQ313" s="63"/>
      <c r="CR313">
        <f t="shared" si="80"/>
        <v>285</v>
      </c>
      <c r="CS313">
        <f t="shared" si="82"/>
        <v>50</v>
      </c>
      <c r="CT313" s="73">
        <f t="shared" si="83"/>
        <v>2.4</v>
      </c>
      <c r="CU313" s="66">
        <f t="shared" si="81"/>
        <v>928.40090657265171</v>
      </c>
      <c r="DG313" s="62"/>
      <c r="DO313" s="63"/>
      <c r="DV313" s="62"/>
    </row>
    <row r="314" spans="2:126" ht="15" customHeight="1" x14ac:dyDescent="0.25">
      <c r="B314" s="107" t="s">
        <v>281</v>
      </c>
      <c r="C314" s="107">
        <v>304</v>
      </c>
      <c r="D314" s="107" t="s">
        <v>282</v>
      </c>
      <c r="E314" s="107">
        <v>50</v>
      </c>
      <c r="F314" s="108">
        <v>2.4</v>
      </c>
      <c r="G314" s="107"/>
      <c r="H314" s="109">
        <v>949.05</v>
      </c>
      <c r="I314" s="109" t="s">
        <v>283</v>
      </c>
      <c r="K314" s="107" t="s">
        <v>284</v>
      </c>
      <c r="L314" s="107">
        <v>1066</v>
      </c>
      <c r="M314" s="107" t="s">
        <v>235</v>
      </c>
      <c r="N314" s="107">
        <v>50</v>
      </c>
      <c r="O314" s="108">
        <v>2.4</v>
      </c>
      <c r="P314" s="109">
        <v>1229.0647828595197</v>
      </c>
      <c r="Q314" s="109">
        <v>1591.6952171404803</v>
      </c>
      <c r="AK314" s="6"/>
      <c r="AL314" s="6"/>
      <c r="AM314" s="6"/>
      <c r="AN314" s="6"/>
      <c r="AO314" s="6"/>
      <c r="AP314" s="6"/>
      <c r="AQ314" s="6"/>
      <c r="AR314" s="6"/>
      <c r="AS314" s="6"/>
      <c r="AT314" s="6"/>
      <c r="AU314" s="6"/>
      <c r="AV314" s="6"/>
      <c r="AW314" s="6"/>
      <c r="AX314" s="6"/>
      <c r="AY314" s="6"/>
      <c r="AZ314" s="62"/>
      <c r="BA314" t="str">
        <f t="shared" si="73"/>
        <v>MD</v>
      </c>
      <c r="BB314">
        <f t="shared" si="74"/>
        <v>301</v>
      </c>
      <c r="BC314" s="73">
        <f t="shared" si="75"/>
        <v>2.4</v>
      </c>
      <c r="BD314">
        <f t="shared" si="76"/>
        <v>50</v>
      </c>
      <c r="BE314" s="66">
        <f t="shared" si="77"/>
        <v>999.99</v>
      </c>
      <c r="BJ314" s="66" t="str">
        <f t="shared" si="78"/>
        <v/>
      </c>
      <c r="BK314" s="66">
        <f t="shared" si="79"/>
        <v>1007.2928733316545</v>
      </c>
      <c r="BO314" s="66"/>
      <c r="CI314" s="116"/>
      <c r="CJ314" s="116"/>
      <c r="CQ314" s="63"/>
      <c r="CR314">
        <f t="shared" si="80"/>
        <v>286</v>
      </c>
      <c r="CS314">
        <f t="shared" si="82"/>
        <v>50</v>
      </c>
      <c r="CT314" s="73">
        <f t="shared" si="83"/>
        <v>2.4</v>
      </c>
      <c r="CU314" s="66">
        <f t="shared" si="81"/>
        <v>1207.7562326869806</v>
      </c>
      <c r="DG314" s="62"/>
      <c r="DO314" s="63"/>
      <c r="DV314" s="62"/>
    </row>
    <row r="315" spans="2:126" ht="15" customHeight="1" x14ac:dyDescent="0.25">
      <c r="B315" s="107" t="s">
        <v>281</v>
      </c>
      <c r="C315" s="107">
        <v>305</v>
      </c>
      <c r="D315" s="107" t="s">
        <v>282</v>
      </c>
      <c r="E315" s="107">
        <v>50</v>
      </c>
      <c r="F315" s="108">
        <v>2.4</v>
      </c>
      <c r="G315" s="107"/>
      <c r="H315" s="109">
        <v>1199</v>
      </c>
      <c r="I315" s="109" t="s">
        <v>283</v>
      </c>
      <c r="K315" s="107" t="s">
        <v>284</v>
      </c>
      <c r="L315" s="107">
        <v>1067</v>
      </c>
      <c r="M315" s="107" t="s">
        <v>235</v>
      </c>
      <c r="N315" s="107">
        <v>50</v>
      </c>
      <c r="O315" s="108">
        <v>2.4</v>
      </c>
      <c r="P315" s="109">
        <v>898.66615144574587</v>
      </c>
      <c r="Q315" s="109">
        <v>1163.813848554254</v>
      </c>
      <c r="AK315" s="6"/>
      <c r="AL315" s="6"/>
      <c r="AM315" s="6"/>
      <c r="AN315" s="6"/>
      <c r="AO315" s="6"/>
      <c r="AP315" s="6"/>
      <c r="AQ315" s="6"/>
      <c r="AR315" s="6"/>
      <c r="AS315" s="6"/>
      <c r="AT315" s="6"/>
      <c r="AU315" s="6"/>
      <c r="AV315" s="6"/>
      <c r="AW315" s="6"/>
      <c r="AX315" s="6"/>
      <c r="AY315" s="6"/>
      <c r="AZ315" s="62"/>
      <c r="BA315" t="str">
        <f t="shared" si="73"/>
        <v>MD</v>
      </c>
      <c r="BB315">
        <f t="shared" si="74"/>
        <v>302</v>
      </c>
      <c r="BC315" s="73">
        <f t="shared" si="75"/>
        <v>2.4</v>
      </c>
      <c r="BD315">
        <f t="shared" si="76"/>
        <v>50</v>
      </c>
      <c r="BE315" s="66">
        <f t="shared" si="77"/>
        <v>949.05</v>
      </c>
      <c r="BJ315" s="66" t="str">
        <f t="shared" si="78"/>
        <v/>
      </c>
      <c r="BK315" s="66">
        <f t="shared" si="79"/>
        <v>955.98086124401902</v>
      </c>
      <c r="BO315" s="66"/>
      <c r="CI315" s="116"/>
      <c r="CJ315" s="116"/>
      <c r="CQ315" s="63"/>
      <c r="CR315">
        <f t="shared" si="80"/>
        <v>287</v>
      </c>
      <c r="CS315">
        <f t="shared" si="82"/>
        <v>50</v>
      </c>
      <c r="CT315" s="73">
        <f t="shared" si="83"/>
        <v>2.4</v>
      </c>
      <c r="CU315" s="66">
        <f t="shared" si="81"/>
        <v>905.66607907328125</v>
      </c>
      <c r="DG315" s="62"/>
      <c r="DO315" s="63"/>
      <c r="DV315" s="62"/>
    </row>
    <row r="316" spans="2:126" ht="15" customHeight="1" x14ac:dyDescent="0.25">
      <c r="B316" s="107" t="s">
        <v>281</v>
      </c>
      <c r="C316" s="107">
        <v>306</v>
      </c>
      <c r="D316" s="107" t="s">
        <v>282</v>
      </c>
      <c r="E316" s="107">
        <v>50</v>
      </c>
      <c r="F316" s="108">
        <v>2.4</v>
      </c>
      <c r="G316" s="107"/>
      <c r="H316" s="109">
        <v>899.1</v>
      </c>
      <c r="I316" s="109" t="s">
        <v>283</v>
      </c>
      <c r="K316" s="107" t="s">
        <v>284</v>
      </c>
      <c r="L316" s="107">
        <v>1068</v>
      </c>
      <c r="M316" s="107" t="s">
        <v>235</v>
      </c>
      <c r="N316" s="107">
        <v>50</v>
      </c>
      <c r="O316" s="108">
        <v>2.4</v>
      </c>
      <c r="P316" s="109">
        <v>957.71508129909114</v>
      </c>
      <c r="Q316" s="109">
        <v>1240.2849187009087</v>
      </c>
      <c r="AK316" s="6"/>
      <c r="AL316" s="6"/>
      <c r="AM316" s="6"/>
      <c r="AN316" s="6"/>
      <c r="AO316" s="6"/>
      <c r="AP316" s="6"/>
      <c r="AQ316" s="6"/>
      <c r="AR316" s="6"/>
      <c r="AS316" s="6"/>
      <c r="AT316" s="6"/>
      <c r="AU316" s="6"/>
      <c r="AV316" s="6"/>
      <c r="AW316" s="6"/>
      <c r="AX316" s="6"/>
      <c r="AY316" s="6"/>
      <c r="AZ316" s="62"/>
      <c r="BA316" t="str">
        <f t="shared" si="73"/>
        <v>MD</v>
      </c>
      <c r="BB316">
        <f t="shared" si="74"/>
        <v>303</v>
      </c>
      <c r="BC316" s="73">
        <f t="shared" si="75"/>
        <v>2.4</v>
      </c>
      <c r="BD316">
        <f t="shared" si="76"/>
        <v>50</v>
      </c>
      <c r="BE316" s="66">
        <f t="shared" si="77"/>
        <v>899.1</v>
      </c>
      <c r="BJ316" s="66" t="str">
        <f t="shared" si="78"/>
        <v/>
      </c>
      <c r="BK316" s="66">
        <f t="shared" si="79"/>
        <v>905.66607907328125</v>
      </c>
      <c r="BO316" s="66"/>
      <c r="CI316" s="116"/>
      <c r="CJ316" s="116"/>
      <c r="CQ316" s="63"/>
      <c r="CR316">
        <f t="shared" si="80"/>
        <v>288</v>
      </c>
      <c r="CS316">
        <f t="shared" si="82"/>
        <v>50</v>
      </c>
      <c r="CT316" s="73">
        <f t="shared" si="83"/>
        <v>2.4</v>
      </c>
      <c r="CU316" s="66">
        <f t="shared" si="81"/>
        <v>1007.2928733316545</v>
      </c>
      <c r="DG316" s="62"/>
      <c r="DO316" s="63"/>
      <c r="DV316" s="62"/>
    </row>
    <row r="317" spans="2:126" ht="15" customHeight="1" x14ac:dyDescent="0.25">
      <c r="B317" s="107" t="s">
        <v>281</v>
      </c>
      <c r="C317" s="107">
        <v>307</v>
      </c>
      <c r="D317" s="107" t="s">
        <v>282</v>
      </c>
      <c r="E317" s="107">
        <v>50</v>
      </c>
      <c r="F317" s="108">
        <v>2.4</v>
      </c>
      <c r="G317" s="107"/>
      <c r="H317" s="109">
        <v>899</v>
      </c>
      <c r="I317" s="109" t="s">
        <v>283</v>
      </c>
      <c r="K317" s="107" t="s">
        <v>284</v>
      </c>
      <c r="L317" s="107">
        <v>1069</v>
      </c>
      <c r="M317" s="107" t="s">
        <v>235</v>
      </c>
      <c r="N317" s="107">
        <v>50</v>
      </c>
      <c r="O317" s="108">
        <v>2.4</v>
      </c>
      <c r="P317" s="109">
        <v>1087.9957042783578</v>
      </c>
      <c r="Q317" s="109">
        <v>1409.0042957216422</v>
      </c>
      <c r="AK317" s="6"/>
      <c r="AL317" s="6"/>
      <c r="AM317" s="6"/>
      <c r="AN317" s="6"/>
      <c r="AO317" s="6"/>
      <c r="AP317" s="6"/>
      <c r="AQ317" s="6"/>
      <c r="AR317" s="6"/>
      <c r="AS317" s="6"/>
      <c r="AT317" s="6"/>
      <c r="AU317" s="6"/>
      <c r="AV317" s="6"/>
      <c r="AW317" s="6"/>
      <c r="AX317" s="6"/>
      <c r="AY317" s="6"/>
      <c r="AZ317" s="62"/>
      <c r="BA317" t="str">
        <f t="shared" si="73"/>
        <v>MD</v>
      </c>
      <c r="BB317">
        <f t="shared" si="74"/>
        <v>304</v>
      </c>
      <c r="BC317" s="73">
        <f t="shared" si="75"/>
        <v>2.4</v>
      </c>
      <c r="BD317">
        <f t="shared" si="76"/>
        <v>50</v>
      </c>
      <c r="BE317" s="66">
        <f t="shared" si="77"/>
        <v>949.05</v>
      </c>
      <c r="BJ317" s="66" t="str">
        <f t="shared" si="78"/>
        <v/>
      </c>
      <c r="BK317" s="66">
        <f t="shared" si="79"/>
        <v>955.98086124401902</v>
      </c>
      <c r="BO317" s="66"/>
      <c r="CI317" s="116"/>
      <c r="CJ317" s="116"/>
      <c r="CQ317" s="63"/>
      <c r="CR317">
        <f t="shared" si="80"/>
        <v>289</v>
      </c>
      <c r="CS317">
        <f t="shared" si="82"/>
        <v>50</v>
      </c>
      <c r="CT317" s="73">
        <f t="shared" si="83"/>
        <v>2.4</v>
      </c>
      <c r="CU317" s="66">
        <f t="shared" si="81"/>
        <v>1007.2928733316545</v>
      </c>
      <c r="DG317" s="62"/>
      <c r="DO317" s="63"/>
      <c r="DV317" s="62"/>
    </row>
    <row r="318" spans="2:126" ht="15" customHeight="1" x14ac:dyDescent="0.25">
      <c r="B318" s="107" t="s">
        <v>281</v>
      </c>
      <c r="C318" s="107">
        <v>308</v>
      </c>
      <c r="D318" s="107" t="s">
        <v>282</v>
      </c>
      <c r="E318" s="107">
        <v>50</v>
      </c>
      <c r="F318" s="108">
        <v>2.4</v>
      </c>
      <c r="G318" s="107"/>
      <c r="H318" s="109">
        <v>999.99</v>
      </c>
      <c r="I318" s="109" t="s">
        <v>283</v>
      </c>
      <c r="K318" s="107" t="s">
        <v>284</v>
      </c>
      <c r="L318" s="107">
        <v>1070</v>
      </c>
      <c r="M318" s="107" t="s">
        <v>235</v>
      </c>
      <c r="N318" s="107">
        <v>50</v>
      </c>
      <c r="O318" s="108">
        <v>2.4</v>
      </c>
      <c r="P318" s="109">
        <v>979.50113865348351</v>
      </c>
      <c r="Q318" s="109">
        <v>1268.4988613465164</v>
      </c>
      <c r="AK318" s="6"/>
      <c r="AL318" s="6"/>
      <c r="AM318" s="6"/>
      <c r="AN318" s="6"/>
      <c r="AO318" s="6"/>
      <c r="AP318" s="6"/>
      <c r="AQ318" s="6"/>
      <c r="AR318" s="6"/>
      <c r="AS318" s="6"/>
      <c r="AT318" s="6"/>
      <c r="AU318" s="6"/>
      <c r="AV318" s="6"/>
      <c r="AW318" s="6"/>
      <c r="AX318" s="6"/>
      <c r="AY318" s="6"/>
      <c r="AZ318" s="62"/>
      <c r="BA318" t="str">
        <f t="shared" si="73"/>
        <v>MD</v>
      </c>
      <c r="BB318">
        <f t="shared" si="74"/>
        <v>305</v>
      </c>
      <c r="BC318" s="73">
        <f t="shared" si="75"/>
        <v>2.4</v>
      </c>
      <c r="BD318">
        <f t="shared" si="76"/>
        <v>50</v>
      </c>
      <c r="BE318" s="66">
        <f t="shared" si="77"/>
        <v>1199</v>
      </c>
      <c r="BJ318" s="66" t="str">
        <f t="shared" si="78"/>
        <v/>
      </c>
      <c r="BK318" s="66">
        <f t="shared" si="79"/>
        <v>1207.7562326869806</v>
      </c>
      <c r="BO318" s="66"/>
      <c r="CI318" s="116"/>
      <c r="CJ318" s="116"/>
      <c r="CQ318" s="63"/>
      <c r="CR318">
        <f t="shared" si="80"/>
        <v>290</v>
      </c>
      <c r="CS318">
        <f t="shared" si="82"/>
        <v>50</v>
      </c>
      <c r="CT318" s="73">
        <f t="shared" si="83"/>
        <v>2.4</v>
      </c>
      <c r="CU318" s="66">
        <f t="shared" si="81"/>
        <v>905.66607907328125</v>
      </c>
      <c r="DG318" s="62"/>
      <c r="DO318" s="63"/>
      <c r="DV318" s="62"/>
    </row>
    <row r="319" spans="2:126" ht="15" customHeight="1" x14ac:dyDescent="0.25">
      <c r="B319" s="107" t="s">
        <v>281</v>
      </c>
      <c r="C319" s="107">
        <v>309</v>
      </c>
      <c r="D319" s="107" t="s">
        <v>282</v>
      </c>
      <c r="E319" s="107">
        <v>50</v>
      </c>
      <c r="F319" s="108">
        <v>2.4</v>
      </c>
      <c r="G319" s="107"/>
      <c r="H319" s="109">
        <v>899.1</v>
      </c>
      <c r="I319" s="109" t="s">
        <v>283</v>
      </c>
      <c r="K319" s="107" t="s">
        <v>284</v>
      </c>
      <c r="L319" s="107">
        <v>1071</v>
      </c>
      <c r="M319" s="107" t="s">
        <v>235</v>
      </c>
      <c r="N319" s="107">
        <v>50</v>
      </c>
      <c r="O319" s="108">
        <v>2.4</v>
      </c>
      <c r="P319" s="109">
        <v>1199</v>
      </c>
      <c r="Q319" s="109">
        <v>1552.759945583412</v>
      </c>
      <c r="AK319" s="6"/>
      <c r="AL319" s="6"/>
      <c r="AM319" s="6"/>
      <c r="AN319" s="6"/>
      <c r="AO319" s="6"/>
      <c r="AP319" s="6"/>
      <c r="AQ319" s="6"/>
      <c r="AR319" s="6"/>
      <c r="AS319" s="6"/>
      <c r="AT319" s="6"/>
      <c r="AU319" s="6"/>
      <c r="AV319" s="6"/>
      <c r="AW319" s="6"/>
      <c r="AX319" s="6"/>
      <c r="AY319" s="6"/>
      <c r="AZ319" s="62"/>
      <c r="BA319" t="str">
        <f t="shared" si="73"/>
        <v>MD</v>
      </c>
      <c r="BB319">
        <f t="shared" si="74"/>
        <v>306</v>
      </c>
      <c r="BC319" s="73">
        <f t="shared" si="75"/>
        <v>2.4</v>
      </c>
      <c r="BD319">
        <f t="shared" si="76"/>
        <v>50</v>
      </c>
      <c r="BE319" s="66">
        <f t="shared" si="77"/>
        <v>899.1</v>
      </c>
      <c r="BJ319" s="66" t="str">
        <f t="shared" si="78"/>
        <v/>
      </c>
      <c r="BK319" s="66">
        <f t="shared" si="79"/>
        <v>905.66607907328125</v>
      </c>
      <c r="BO319" s="66"/>
      <c r="CI319" s="116"/>
      <c r="CJ319" s="116"/>
      <c r="CQ319" s="63"/>
      <c r="CR319">
        <f t="shared" si="80"/>
        <v>291</v>
      </c>
      <c r="CS319">
        <f t="shared" si="82"/>
        <v>50</v>
      </c>
      <c r="CT319" s="73">
        <f t="shared" si="83"/>
        <v>2.4</v>
      </c>
      <c r="CU319" s="66">
        <f t="shared" si="81"/>
        <v>905.66607907328125</v>
      </c>
      <c r="DG319" s="62"/>
      <c r="DO319" s="63"/>
      <c r="DV319" s="62"/>
    </row>
    <row r="320" spans="2:126" ht="15" customHeight="1" x14ac:dyDescent="0.25">
      <c r="B320" s="107" t="s">
        <v>281</v>
      </c>
      <c r="C320" s="107">
        <v>310</v>
      </c>
      <c r="D320" s="107" t="s">
        <v>282</v>
      </c>
      <c r="E320" s="107">
        <v>50</v>
      </c>
      <c r="F320" s="108">
        <v>2.4</v>
      </c>
      <c r="G320" s="107"/>
      <c r="H320" s="109">
        <v>999.99</v>
      </c>
      <c r="I320" s="109" t="s">
        <v>283</v>
      </c>
      <c r="K320" s="107" t="s">
        <v>284</v>
      </c>
      <c r="L320" s="107">
        <v>1072</v>
      </c>
      <c r="M320" s="107" t="s">
        <v>235</v>
      </c>
      <c r="N320" s="107">
        <v>50</v>
      </c>
      <c r="O320" s="108">
        <v>2.4</v>
      </c>
      <c r="P320" s="109">
        <v>806.07976490104897</v>
      </c>
      <c r="Q320" s="109">
        <v>1043.910235098951</v>
      </c>
      <c r="AK320" s="6"/>
      <c r="AL320" s="6"/>
      <c r="AM320" s="6"/>
      <c r="AN320" s="6"/>
      <c r="AO320" s="6"/>
      <c r="AP320" s="6"/>
      <c r="AQ320" s="6"/>
      <c r="AR320" s="6"/>
      <c r="AS320" s="6"/>
      <c r="AT320" s="6"/>
      <c r="AU320" s="6"/>
      <c r="AV320" s="6"/>
      <c r="AW320" s="6"/>
      <c r="AX320" s="6"/>
      <c r="AY320" s="6"/>
      <c r="AZ320" s="62"/>
      <c r="BA320" t="str">
        <f t="shared" si="73"/>
        <v>MD</v>
      </c>
      <c r="BB320">
        <f t="shared" si="74"/>
        <v>307</v>
      </c>
      <c r="BC320" s="73">
        <f t="shared" si="75"/>
        <v>2.4</v>
      </c>
      <c r="BD320">
        <f t="shared" si="76"/>
        <v>50</v>
      </c>
      <c r="BE320" s="66">
        <f t="shared" si="77"/>
        <v>899</v>
      </c>
      <c r="BJ320" s="66" t="str">
        <f t="shared" si="78"/>
        <v/>
      </c>
      <c r="BK320" s="66">
        <f t="shared" si="79"/>
        <v>905.5653487786451</v>
      </c>
      <c r="BO320" s="66"/>
      <c r="CI320" s="116"/>
      <c r="CJ320" s="116"/>
      <c r="CQ320" s="63"/>
      <c r="CR320">
        <f t="shared" si="80"/>
        <v>292</v>
      </c>
      <c r="CS320">
        <f t="shared" si="82"/>
        <v>50</v>
      </c>
      <c r="CT320" s="73">
        <f t="shared" si="83"/>
        <v>2.4</v>
      </c>
      <c r="CU320" s="66">
        <f t="shared" si="81"/>
        <v>1006.2956434147569</v>
      </c>
      <c r="DG320" s="62"/>
      <c r="DO320" s="63"/>
      <c r="DV320" s="62"/>
    </row>
    <row r="321" spans="2:126" ht="15" customHeight="1" x14ac:dyDescent="0.25">
      <c r="B321" s="107" t="s">
        <v>281</v>
      </c>
      <c r="C321" s="107">
        <v>311</v>
      </c>
      <c r="D321" s="107" t="s">
        <v>282</v>
      </c>
      <c r="E321" s="107">
        <v>50</v>
      </c>
      <c r="F321" s="108">
        <v>2.4</v>
      </c>
      <c r="G321" s="107"/>
      <c r="H321" s="109">
        <v>999</v>
      </c>
      <c r="I321" s="109" t="s">
        <v>283</v>
      </c>
      <c r="K321" s="107" t="s">
        <v>284</v>
      </c>
      <c r="L321" s="107">
        <v>1073</v>
      </c>
      <c r="M321" s="107" t="s">
        <v>235</v>
      </c>
      <c r="N321" s="107">
        <v>50</v>
      </c>
      <c r="O321" s="108">
        <v>2.4</v>
      </c>
      <c r="P321" s="109">
        <v>1199</v>
      </c>
      <c r="Q321" s="109">
        <v>1552.759945583412</v>
      </c>
      <c r="AK321" s="6"/>
      <c r="AL321" s="6"/>
      <c r="AM321" s="6"/>
      <c r="AN321" s="6"/>
      <c r="AO321" s="6"/>
      <c r="AP321" s="6"/>
      <c r="AQ321" s="6"/>
      <c r="AR321" s="6"/>
      <c r="AS321" s="6"/>
      <c r="AT321" s="6"/>
      <c r="AU321" s="6"/>
      <c r="AV321" s="6"/>
      <c r="AW321" s="6"/>
      <c r="AX321" s="6"/>
      <c r="AY321" s="6"/>
      <c r="AZ321" s="62"/>
      <c r="BA321" t="str">
        <f t="shared" si="73"/>
        <v>MD</v>
      </c>
      <c r="BB321">
        <f t="shared" si="74"/>
        <v>308</v>
      </c>
      <c r="BC321" s="73">
        <f t="shared" si="75"/>
        <v>2.4</v>
      </c>
      <c r="BD321">
        <f t="shared" si="76"/>
        <v>50</v>
      </c>
      <c r="BE321" s="66">
        <f t="shared" si="77"/>
        <v>999.99</v>
      </c>
      <c r="BJ321" s="66" t="str">
        <f t="shared" si="78"/>
        <v/>
      </c>
      <c r="BK321" s="66">
        <f t="shared" si="79"/>
        <v>1007.2928733316545</v>
      </c>
      <c r="BO321" s="66"/>
      <c r="CI321" s="116"/>
      <c r="CJ321" s="116"/>
      <c r="CQ321" s="63"/>
      <c r="CR321">
        <f t="shared" si="80"/>
        <v>293</v>
      </c>
      <c r="CS321">
        <f t="shared" si="82"/>
        <v>50</v>
      </c>
      <c r="CT321" s="73">
        <f t="shared" si="83"/>
        <v>2.4</v>
      </c>
      <c r="CU321" s="66">
        <f t="shared" si="81"/>
        <v>905.5653487786451</v>
      </c>
      <c r="DG321" s="62"/>
      <c r="DO321" s="63"/>
      <c r="DV321" s="62"/>
    </row>
    <row r="322" spans="2:126" ht="15" customHeight="1" x14ac:dyDescent="0.25">
      <c r="B322" s="107" t="s">
        <v>281</v>
      </c>
      <c r="C322" s="107">
        <v>312</v>
      </c>
      <c r="D322" s="107" t="s">
        <v>282</v>
      </c>
      <c r="E322" s="107">
        <v>50</v>
      </c>
      <c r="F322" s="108">
        <v>2.4</v>
      </c>
      <c r="G322" s="107"/>
      <c r="H322" s="109">
        <v>999</v>
      </c>
      <c r="I322" s="109" t="s">
        <v>283</v>
      </c>
      <c r="K322" s="107" t="s">
        <v>284</v>
      </c>
      <c r="L322" s="107">
        <v>1074</v>
      </c>
      <c r="M322" s="107" t="s">
        <v>235</v>
      </c>
      <c r="N322" s="107">
        <v>50</v>
      </c>
      <c r="O322" s="108">
        <v>2.4</v>
      </c>
      <c r="P322" s="109">
        <v>1199</v>
      </c>
      <c r="Q322" s="109">
        <v>1552.759945583412</v>
      </c>
      <c r="AK322" s="6"/>
      <c r="AL322" s="6"/>
      <c r="AM322" s="6"/>
      <c r="AN322" s="6"/>
      <c r="AO322" s="6"/>
      <c r="AP322" s="6"/>
      <c r="AQ322" s="6"/>
      <c r="AR322" s="6"/>
      <c r="AS322" s="6"/>
      <c r="AT322" s="6"/>
      <c r="AU322" s="6"/>
      <c r="AV322" s="6"/>
      <c r="AW322" s="6"/>
      <c r="AX322" s="6"/>
      <c r="AY322" s="6"/>
      <c r="AZ322" s="62"/>
      <c r="BA322" t="str">
        <f t="shared" si="73"/>
        <v>MD</v>
      </c>
      <c r="BB322">
        <f t="shared" si="74"/>
        <v>309</v>
      </c>
      <c r="BC322" s="73">
        <f t="shared" si="75"/>
        <v>2.4</v>
      </c>
      <c r="BD322">
        <f t="shared" si="76"/>
        <v>50</v>
      </c>
      <c r="BE322" s="66">
        <f t="shared" si="77"/>
        <v>899.1</v>
      </c>
      <c r="BJ322" s="66" t="str">
        <f t="shared" si="78"/>
        <v/>
      </c>
      <c r="BK322" s="66">
        <f t="shared" si="79"/>
        <v>905.66607907328125</v>
      </c>
      <c r="BO322" s="66"/>
      <c r="CI322" s="116"/>
      <c r="CJ322" s="116"/>
      <c r="CQ322" s="63"/>
      <c r="CR322">
        <f t="shared" si="80"/>
        <v>294</v>
      </c>
      <c r="CS322">
        <f t="shared" si="82"/>
        <v>50</v>
      </c>
      <c r="CT322" s="73">
        <f t="shared" si="83"/>
        <v>2.4</v>
      </c>
      <c r="CU322" s="66">
        <f t="shared" si="81"/>
        <v>1207.7562326869806</v>
      </c>
      <c r="DG322" s="62"/>
      <c r="DO322" s="63"/>
      <c r="DV322" s="62"/>
    </row>
    <row r="323" spans="2:126" ht="15" customHeight="1" x14ac:dyDescent="0.25">
      <c r="B323" s="107" t="s">
        <v>281</v>
      </c>
      <c r="C323" s="107">
        <v>313</v>
      </c>
      <c r="D323" s="107" t="s">
        <v>282</v>
      </c>
      <c r="E323" s="107">
        <v>50</v>
      </c>
      <c r="F323" s="108">
        <v>2.4</v>
      </c>
      <c r="G323" s="107"/>
      <c r="H323" s="109">
        <v>999</v>
      </c>
      <c r="I323" s="109" t="s">
        <v>283</v>
      </c>
      <c r="K323" s="107" t="s">
        <v>284</v>
      </c>
      <c r="L323" s="107">
        <v>1075</v>
      </c>
      <c r="M323" s="107" t="s">
        <v>235</v>
      </c>
      <c r="N323" s="107">
        <v>50</v>
      </c>
      <c r="O323" s="108">
        <v>2.4</v>
      </c>
      <c r="P323" s="109">
        <v>957.71508129909114</v>
      </c>
      <c r="Q323" s="109">
        <v>1240.2849187009087</v>
      </c>
      <c r="AK323" s="6"/>
      <c r="AL323" s="6"/>
      <c r="AM323" s="6"/>
      <c r="AN323" s="6"/>
      <c r="AO323" s="6"/>
      <c r="AP323" s="6"/>
      <c r="AQ323" s="6"/>
      <c r="AR323" s="6"/>
      <c r="AS323" s="6"/>
      <c r="AT323" s="6"/>
      <c r="AU323" s="6"/>
      <c r="AV323" s="6"/>
      <c r="AW323" s="6"/>
      <c r="AX323" s="6"/>
      <c r="AY323" s="6"/>
      <c r="AZ323" s="62"/>
      <c r="BA323" t="str">
        <f t="shared" si="73"/>
        <v>MD</v>
      </c>
      <c r="BB323">
        <f t="shared" si="74"/>
        <v>310</v>
      </c>
      <c r="BC323" s="73">
        <f t="shared" si="75"/>
        <v>2.4</v>
      </c>
      <c r="BD323">
        <f t="shared" si="76"/>
        <v>50</v>
      </c>
      <c r="BE323" s="66">
        <f t="shared" si="77"/>
        <v>999.99</v>
      </c>
      <c r="BJ323" s="66" t="str">
        <f t="shared" si="78"/>
        <v/>
      </c>
      <c r="BK323" s="66">
        <f t="shared" si="79"/>
        <v>1007.2928733316545</v>
      </c>
      <c r="BO323" s="66"/>
      <c r="CI323" s="116"/>
      <c r="CJ323" s="116"/>
      <c r="CQ323" s="63"/>
      <c r="CR323">
        <f t="shared" si="80"/>
        <v>295</v>
      </c>
      <c r="CS323">
        <f t="shared" si="82"/>
        <v>50</v>
      </c>
      <c r="CT323" s="73">
        <f t="shared" si="83"/>
        <v>2.4</v>
      </c>
      <c r="CU323" s="66">
        <f t="shared" si="81"/>
        <v>849.76076555023928</v>
      </c>
      <c r="DG323" s="62"/>
      <c r="DO323" s="63"/>
      <c r="DV323" s="62"/>
    </row>
    <row r="324" spans="2:126" ht="15" customHeight="1" x14ac:dyDescent="0.25">
      <c r="B324" s="107" t="s">
        <v>281</v>
      </c>
      <c r="C324" s="107">
        <v>314</v>
      </c>
      <c r="D324" s="107" t="s">
        <v>282</v>
      </c>
      <c r="E324" s="107">
        <v>50</v>
      </c>
      <c r="F324" s="108">
        <v>2.4</v>
      </c>
      <c r="G324" s="107"/>
      <c r="H324" s="109">
        <v>999</v>
      </c>
      <c r="I324" s="109" t="s">
        <v>283</v>
      </c>
      <c r="K324" s="107" t="s">
        <v>284</v>
      </c>
      <c r="L324" s="107">
        <v>1076</v>
      </c>
      <c r="M324" s="107" t="s">
        <v>235</v>
      </c>
      <c r="N324" s="107">
        <v>50</v>
      </c>
      <c r="O324" s="108">
        <v>2.4</v>
      </c>
      <c r="P324" s="109">
        <v>968.60810997628732</v>
      </c>
      <c r="Q324" s="109">
        <v>1254.3918900237127</v>
      </c>
      <c r="AK324" s="6"/>
      <c r="AL324" s="6"/>
      <c r="AM324" s="6"/>
      <c r="AN324" s="6"/>
      <c r="AO324" s="6"/>
      <c r="AP324" s="6"/>
      <c r="AQ324" s="6"/>
      <c r="AR324" s="6"/>
      <c r="AS324" s="6"/>
      <c r="AT324" s="6"/>
      <c r="AU324" s="6"/>
      <c r="AV324" s="6"/>
      <c r="AW324" s="6"/>
      <c r="AX324" s="6"/>
      <c r="AY324" s="6"/>
      <c r="AZ324" s="62"/>
      <c r="BA324" t="str">
        <f t="shared" si="73"/>
        <v>MD</v>
      </c>
      <c r="BB324">
        <f t="shared" si="74"/>
        <v>311</v>
      </c>
      <c r="BC324" s="73">
        <f t="shared" si="75"/>
        <v>2.4</v>
      </c>
      <c r="BD324">
        <f t="shared" si="76"/>
        <v>50</v>
      </c>
      <c r="BE324" s="66">
        <f t="shared" si="77"/>
        <v>999</v>
      </c>
      <c r="BJ324" s="66" t="str">
        <f t="shared" si="78"/>
        <v/>
      </c>
      <c r="BK324" s="66">
        <f t="shared" si="79"/>
        <v>1006.2956434147569</v>
      </c>
      <c r="BO324" s="66"/>
      <c r="CI324" s="116"/>
      <c r="CJ324" s="116"/>
      <c r="CQ324" s="63"/>
      <c r="CR324">
        <f t="shared" si="80"/>
        <v>296</v>
      </c>
      <c r="CS324">
        <f t="shared" si="82"/>
        <v>50</v>
      </c>
      <c r="CT324" s="73">
        <f t="shared" si="83"/>
        <v>2.4</v>
      </c>
      <c r="CU324" s="66">
        <f t="shared" si="81"/>
        <v>1002.2563585998489</v>
      </c>
      <c r="DG324" s="62"/>
      <c r="DO324" s="63"/>
      <c r="DV324" s="62"/>
    </row>
    <row r="325" spans="2:126" ht="15" customHeight="1" x14ac:dyDescent="0.25">
      <c r="B325" s="107" t="s">
        <v>281</v>
      </c>
      <c r="C325" s="107">
        <v>315</v>
      </c>
      <c r="D325" s="107" t="s">
        <v>282</v>
      </c>
      <c r="E325" s="107">
        <v>50</v>
      </c>
      <c r="F325" s="108">
        <v>2.4</v>
      </c>
      <c r="G325" s="107"/>
      <c r="H325" s="109">
        <v>949.05</v>
      </c>
      <c r="I325" s="109" t="s">
        <v>283</v>
      </c>
      <c r="K325" s="107" t="s">
        <v>284</v>
      </c>
      <c r="L325" s="107">
        <v>1077</v>
      </c>
      <c r="M325" s="107" t="s">
        <v>235</v>
      </c>
      <c r="N325" s="107">
        <v>50</v>
      </c>
      <c r="O325" s="108">
        <v>2.4</v>
      </c>
      <c r="P325" s="109">
        <v>944.73059111587315</v>
      </c>
      <c r="Q325" s="109">
        <v>1223.4694088841266</v>
      </c>
      <c r="AK325" s="6"/>
      <c r="AL325" s="6"/>
      <c r="AM325" s="6"/>
      <c r="AN325" s="6"/>
      <c r="AO325" s="6"/>
      <c r="AP325" s="6"/>
      <c r="AQ325" s="6"/>
      <c r="AR325" s="6"/>
      <c r="AS325" s="6"/>
      <c r="AT325" s="6"/>
      <c r="AU325" s="6"/>
      <c r="AV325" s="6"/>
      <c r="AW325" s="6"/>
      <c r="AX325" s="6"/>
      <c r="AY325" s="6"/>
      <c r="AZ325" s="62"/>
      <c r="BA325" t="str">
        <f t="shared" si="73"/>
        <v>MD</v>
      </c>
      <c r="BB325">
        <f t="shared" si="74"/>
        <v>312</v>
      </c>
      <c r="BC325" s="73">
        <f t="shared" si="75"/>
        <v>2.4</v>
      </c>
      <c r="BD325">
        <f t="shared" si="76"/>
        <v>50</v>
      </c>
      <c r="BE325" s="66">
        <f t="shared" si="77"/>
        <v>999</v>
      </c>
      <c r="BJ325" s="66" t="str">
        <f t="shared" si="78"/>
        <v/>
      </c>
      <c r="BK325" s="66">
        <f t="shared" si="79"/>
        <v>1006.2956434147569</v>
      </c>
      <c r="BO325" s="66"/>
      <c r="CI325" s="116"/>
      <c r="CJ325" s="116"/>
      <c r="CQ325" s="63"/>
      <c r="CR325">
        <f t="shared" si="80"/>
        <v>297</v>
      </c>
      <c r="CS325">
        <f t="shared" si="82"/>
        <v>50</v>
      </c>
      <c r="CT325" s="73">
        <f t="shared" si="83"/>
        <v>2.4</v>
      </c>
      <c r="CU325" s="66">
        <f t="shared" si="81"/>
        <v>956.92772601359854</v>
      </c>
      <c r="DG325" s="62"/>
      <c r="DO325" s="63"/>
      <c r="DV325" s="62"/>
    </row>
    <row r="326" spans="2:126" ht="15" customHeight="1" x14ac:dyDescent="0.25">
      <c r="B326" s="107" t="s">
        <v>281</v>
      </c>
      <c r="C326" s="107">
        <v>316</v>
      </c>
      <c r="D326" s="107" t="s">
        <v>282</v>
      </c>
      <c r="E326" s="107">
        <v>50</v>
      </c>
      <c r="F326" s="108">
        <v>2.4</v>
      </c>
      <c r="G326" s="107"/>
      <c r="H326" s="109">
        <v>999.88</v>
      </c>
      <c r="I326" s="109" t="s">
        <v>283</v>
      </c>
      <c r="K326" s="107" t="s">
        <v>284</v>
      </c>
      <c r="L326" s="107">
        <v>1078</v>
      </c>
      <c r="M326" s="107" t="s">
        <v>235</v>
      </c>
      <c r="N326" s="107">
        <v>50</v>
      </c>
      <c r="O326" s="108">
        <v>2.4</v>
      </c>
      <c r="P326" s="109">
        <v>1073.4164746967983</v>
      </c>
      <c r="Q326" s="109">
        <v>1390.1235253032014</v>
      </c>
      <c r="AK326" s="6"/>
      <c r="AL326" s="6"/>
      <c r="AM326" s="6"/>
      <c r="AN326" s="6"/>
      <c r="AO326" s="6"/>
      <c r="AP326" s="6"/>
      <c r="AQ326" s="6"/>
      <c r="AR326" s="6"/>
      <c r="AS326" s="6"/>
      <c r="AT326" s="6"/>
      <c r="AU326" s="6"/>
      <c r="AV326" s="6"/>
      <c r="AW326" s="6"/>
      <c r="AX326" s="6"/>
      <c r="AY326" s="6"/>
      <c r="AZ326" s="62"/>
      <c r="BA326" t="str">
        <f t="shared" si="73"/>
        <v>MD</v>
      </c>
      <c r="BB326">
        <f t="shared" si="74"/>
        <v>313</v>
      </c>
      <c r="BC326" s="73">
        <f t="shared" si="75"/>
        <v>2.4</v>
      </c>
      <c r="BD326">
        <f t="shared" si="76"/>
        <v>50</v>
      </c>
      <c r="BE326" s="66">
        <f t="shared" si="77"/>
        <v>999</v>
      </c>
      <c r="BJ326" s="66" t="str">
        <f t="shared" si="78"/>
        <v/>
      </c>
      <c r="BK326" s="66">
        <f t="shared" si="79"/>
        <v>1006.2956434147569</v>
      </c>
      <c r="BO326" s="66"/>
      <c r="CI326" s="116"/>
      <c r="CJ326" s="116"/>
      <c r="CQ326" s="63"/>
      <c r="CR326">
        <f t="shared" si="80"/>
        <v>298</v>
      </c>
      <c r="CS326">
        <f t="shared" si="82"/>
        <v>50</v>
      </c>
      <c r="CT326" s="73">
        <f t="shared" si="83"/>
        <v>2.4</v>
      </c>
      <c r="CU326" s="66">
        <f t="shared" si="81"/>
        <v>1007.2928733316545</v>
      </c>
      <c r="DG326" s="62"/>
      <c r="DO326" s="63"/>
      <c r="DV326" s="62"/>
    </row>
    <row r="327" spans="2:126" ht="15" customHeight="1" x14ac:dyDescent="0.25">
      <c r="B327" s="107" t="s">
        <v>281</v>
      </c>
      <c r="C327" s="107">
        <v>317</v>
      </c>
      <c r="D327" s="107" t="s">
        <v>282</v>
      </c>
      <c r="E327" s="107">
        <v>50</v>
      </c>
      <c r="F327" s="108">
        <v>2.4</v>
      </c>
      <c r="G327" s="107"/>
      <c r="H327" s="109">
        <v>899.1</v>
      </c>
      <c r="I327" s="109" t="s">
        <v>283</v>
      </c>
      <c r="K327" s="107" t="s">
        <v>284</v>
      </c>
      <c r="L327" s="107">
        <v>1079</v>
      </c>
      <c r="M327" s="107" t="s">
        <v>235</v>
      </c>
      <c r="N327" s="107">
        <v>50</v>
      </c>
      <c r="O327" s="108">
        <v>2.4</v>
      </c>
      <c r="P327" s="109">
        <v>852.88928773269652</v>
      </c>
      <c r="Q327" s="109">
        <v>1104.5307122673034</v>
      </c>
      <c r="AK327" s="6"/>
      <c r="AL327" s="6"/>
      <c r="AM327" s="6"/>
      <c r="AN327" s="6"/>
      <c r="AO327" s="6"/>
      <c r="AP327" s="6"/>
      <c r="AQ327" s="6"/>
      <c r="AR327" s="6"/>
      <c r="AS327" s="6"/>
      <c r="AT327" s="6"/>
      <c r="AU327" s="6"/>
      <c r="AV327" s="6"/>
      <c r="AW327" s="6"/>
      <c r="AX327" s="6"/>
      <c r="AY327" s="6"/>
      <c r="AZ327" s="62"/>
      <c r="BA327" t="str">
        <f t="shared" si="73"/>
        <v>MD</v>
      </c>
      <c r="BB327">
        <f t="shared" si="74"/>
        <v>314</v>
      </c>
      <c r="BC327" s="73">
        <f t="shared" si="75"/>
        <v>2.4</v>
      </c>
      <c r="BD327">
        <f t="shared" si="76"/>
        <v>50</v>
      </c>
      <c r="BE327" s="66">
        <f t="shared" si="77"/>
        <v>999</v>
      </c>
      <c r="BJ327" s="66" t="str">
        <f t="shared" si="78"/>
        <v/>
      </c>
      <c r="BK327" s="66">
        <f t="shared" si="79"/>
        <v>1006.2956434147569</v>
      </c>
      <c r="BO327" s="66"/>
      <c r="CI327" s="116"/>
      <c r="CJ327" s="116"/>
      <c r="CQ327" s="63"/>
      <c r="CR327">
        <f t="shared" si="80"/>
        <v>299</v>
      </c>
      <c r="CS327">
        <f t="shared" si="82"/>
        <v>50</v>
      </c>
      <c r="CT327" s="73">
        <f t="shared" si="83"/>
        <v>2.4</v>
      </c>
      <c r="CU327" s="66">
        <f t="shared" si="81"/>
        <v>955.98086124401902</v>
      </c>
      <c r="DG327" s="62"/>
      <c r="DO327" s="63"/>
      <c r="DV327" s="62"/>
    </row>
    <row r="328" spans="2:126" ht="15" customHeight="1" x14ac:dyDescent="0.25">
      <c r="B328" s="107" t="s">
        <v>281</v>
      </c>
      <c r="C328" s="107">
        <v>318</v>
      </c>
      <c r="D328" s="107" t="s">
        <v>282</v>
      </c>
      <c r="E328" s="107">
        <v>50</v>
      </c>
      <c r="F328" s="108">
        <v>2.4</v>
      </c>
      <c r="G328" s="107"/>
      <c r="H328" s="109">
        <v>999</v>
      </c>
      <c r="I328" s="109" t="s">
        <v>283</v>
      </c>
      <c r="K328" s="107" t="s">
        <v>284</v>
      </c>
      <c r="L328" s="107">
        <v>1080</v>
      </c>
      <c r="M328" s="107" t="s">
        <v>235</v>
      </c>
      <c r="N328" s="107">
        <v>50</v>
      </c>
      <c r="O328" s="108">
        <v>2.4</v>
      </c>
      <c r="P328" s="109">
        <v>1274</v>
      </c>
      <c r="Q328" s="109">
        <v>1061.44</v>
      </c>
      <c r="AK328" s="6"/>
      <c r="AL328" s="6"/>
      <c r="AM328" s="6"/>
      <c r="AN328" s="6"/>
      <c r="AO328" s="6"/>
      <c r="AP328" s="6"/>
      <c r="AQ328" s="6"/>
      <c r="AR328" s="6"/>
      <c r="AS328" s="6"/>
      <c r="AT328" s="6"/>
      <c r="AU328" s="6"/>
      <c r="AV328" s="6"/>
      <c r="AW328" s="6"/>
      <c r="AX328" s="6"/>
      <c r="AY328" s="6"/>
      <c r="AZ328" s="62"/>
      <c r="BA328" t="str">
        <f t="shared" si="73"/>
        <v>MD</v>
      </c>
      <c r="BB328">
        <f t="shared" si="74"/>
        <v>315</v>
      </c>
      <c r="BC328" s="73">
        <f t="shared" si="75"/>
        <v>2.4</v>
      </c>
      <c r="BD328">
        <f t="shared" si="76"/>
        <v>50</v>
      </c>
      <c r="BE328" s="66">
        <f t="shared" si="77"/>
        <v>949.05</v>
      </c>
      <c r="BJ328" s="66" t="str">
        <f t="shared" si="78"/>
        <v/>
      </c>
      <c r="BK328" s="66">
        <f t="shared" si="79"/>
        <v>955.98086124401902</v>
      </c>
      <c r="BO328" s="66"/>
      <c r="CI328" s="116"/>
      <c r="CJ328" s="116"/>
      <c r="CQ328" s="63"/>
      <c r="CR328">
        <f t="shared" si="80"/>
        <v>300</v>
      </c>
      <c r="CS328">
        <f t="shared" si="82"/>
        <v>50</v>
      </c>
      <c r="CT328" s="73">
        <f t="shared" si="83"/>
        <v>2.4</v>
      </c>
      <c r="CU328" s="66">
        <f t="shared" si="81"/>
        <v>1007.2928733316545</v>
      </c>
      <c r="DG328" s="62"/>
      <c r="DO328" s="63"/>
      <c r="DV328" s="62"/>
    </row>
    <row r="329" spans="2:126" ht="15" customHeight="1" x14ac:dyDescent="0.25">
      <c r="B329" s="107" t="s">
        <v>281</v>
      </c>
      <c r="C329" s="107">
        <v>319</v>
      </c>
      <c r="D329" s="107" t="s">
        <v>282</v>
      </c>
      <c r="E329" s="107">
        <v>50</v>
      </c>
      <c r="F329" s="108">
        <v>2.4</v>
      </c>
      <c r="G329" s="107"/>
      <c r="H329" s="109">
        <v>897.8</v>
      </c>
      <c r="I329" s="109" t="s">
        <v>283</v>
      </c>
      <c r="K329" s="107" t="s">
        <v>284</v>
      </c>
      <c r="L329" s="107">
        <v>1081</v>
      </c>
      <c r="M329" s="107" t="s">
        <v>235</v>
      </c>
      <c r="N329" s="107">
        <v>50</v>
      </c>
      <c r="O329" s="108">
        <v>2.4</v>
      </c>
      <c r="P329" s="109">
        <v>1003.0300805962273</v>
      </c>
      <c r="Q329" s="109">
        <v>1298.9699194037726</v>
      </c>
      <c r="AK329" s="6"/>
      <c r="AL329" s="6"/>
      <c r="AM329" s="6"/>
      <c r="AN329" s="6"/>
      <c r="AO329" s="6"/>
      <c r="AP329" s="6"/>
      <c r="AQ329" s="6"/>
      <c r="AR329" s="6"/>
      <c r="AS329" s="6"/>
      <c r="AT329" s="6"/>
      <c r="AU329" s="6"/>
      <c r="AV329" s="6"/>
      <c r="AW329" s="6"/>
      <c r="AX329" s="6"/>
      <c r="AY329" s="6"/>
      <c r="AZ329" s="62"/>
      <c r="BA329" t="str">
        <f t="shared" si="73"/>
        <v>MD</v>
      </c>
      <c r="BB329">
        <f t="shared" si="74"/>
        <v>316</v>
      </c>
      <c r="BC329" s="73">
        <f t="shared" si="75"/>
        <v>2.4</v>
      </c>
      <c r="BD329">
        <f t="shared" si="76"/>
        <v>50</v>
      </c>
      <c r="BE329" s="66">
        <f t="shared" si="77"/>
        <v>999.88</v>
      </c>
      <c r="BJ329" s="66" t="str">
        <f t="shared" si="78"/>
        <v/>
      </c>
      <c r="BK329" s="66">
        <f t="shared" si="79"/>
        <v>1007.1820700075548</v>
      </c>
      <c r="BO329" s="66"/>
      <c r="CI329" s="116"/>
      <c r="CJ329" s="116"/>
      <c r="CQ329" s="63"/>
      <c r="CR329">
        <f t="shared" si="80"/>
        <v>301</v>
      </c>
      <c r="CS329">
        <f t="shared" si="82"/>
        <v>50</v>
      </c>
      <c r="CT329" s="73">
        <f t="shared" si="83"/>
        <v>2.4</v>
      </c>
      <c r="CU329" s="66">
        <f t="shared" si="81"/>
        <v>1007.2928733316545</v>
      </c>
      <c r="DG329" s="62"/>
      <c r="DO329" s="63"/>
      <c r="DV329" s="62"/>
    </row>
    <row r="330" spans="2:126" ht="15" customHeight="1" x14ac:dyDescent="0.25">
      <c r="B330" s="107" t="s">
        <v>281</v>
      </c>
      <c r="C330" s="107">
        <v>320</v>
      </c>
      <c r="D330" s="107" t="s">
        <v>282</v>
      </c>
      <c r="E330" s="107">
        <v>50</v>
      </c>
      <c r="F330" s="108">
        <v>2.4</v>
      </c>
      <c r="G330" s="107"/>
      <c r="H330" s="109">
        <v>1079.0999999999999</v>
      </c>
      <c r="I330" s="109" t="s">
        <v>283</v>
      </c>
      <c r="K330" s="107" t="s">
        <v>284</v>
      </c>
      <c r="L330" s="107">
        <v>1083</v>
      </c>
      <c r="M330" s="107" t="s">
        <v>235</v>
      </c>
      <c r="N330" s="107">
        <v>50</v>
      </c>
      <c r="O330" s="108">
        <v>2.4</v>
      </c>
      <c r="P330" s="109">
        <v>944.05958054935786</v>
      </c>
      <c r="Q330" s="109">
        <v>1222.600419450642</v>
      </c>
      <c r="AK330" s="6"/>
      <c r="AL330" s="6"/>
      <c r="AM330" s="6"/>
      <c r="AN330" s="6"/>
      <c r="AO330" s="6"/>
      <c r="AP330" s="6"/>
      <c r="AQ330" s="6"/>
      <c r="AR330" s="6"/>
      <c r="AS330" s="6"/>
      <c r="AT330" s="6"/>
      <c r="AU330" s="6"/>
      <c r="AV330" s="6"/>
      <c r="AW330" s="6"/>
      <c r="AX330" s="6"/>
      <c r="AY330" s="6"/>
      <c r="AZ330" s="62"/>
      <c r="BA330" t="str">
        <f t="shared" si="73"/>
        <v>MD</v>
      </c>
      <c r="BB330">
        <f t="shared" si="74"/>
        <v>317</v>
      </c>
      <c r="BC330" s="73">
        <f t="shared" si="75"/>
        <v>2.4</v>
      </c>
      <c r="BD330">
        <f t="shared" si="76"/>
        <v>50</v>
      </c>
      <c r="BE330" s="66">
        <f t="shared" si="77"/>
        <v>899.1</v>
      </c>
      <c r="BJ330" s="66" t="str">
        <f t="shared" si="78"/>
        <v/>
      </c>
      <c r="BK330" s="66">
        <f t="shared" si="79"/>
        <v>905.66607907328125</v>
      </c>
      <c r="BO330" s="66"/>
      <c r="CI330" s="116"/>
      <c r="CJ330" s="116"/>
      <c r="CQ330" s="63"/>
      <c r="CR330">
        <f t="shared" si="80"/>
        <v>302</v>
      </c>
      <c r="CS330">
        <f t="shared" si="82"/>
        <v>50</v>
      </c>
      <c r="CT330" s="73">
        <f t="shared" si="83"/>
        <v>2.4</v>
      </c>
      <c r="CU330" s="66">
        <f t="shared" si="81"/>
        <v>955.98086124401902</v>
      </c>
      <c r="DG330" s="62"/>
      <c r="DO330" s="63"/>
      <c r="DV330" s="62"/>
    </row>
    <row r="331" spans="2:126" ht="15" customHeight="1" x14ac:dyDescent="0.25">
      <c r="B331" s="107" t="s">
        <v>281</v>
      </c>
      <c r="C331" s="107">
        <v>321</v>
      </c>
      <c r="D331" s="107" t="s">
        <v>282</v>
      </c>
      <c r="E331" s="107">
        <v>50</v>
      </c>
      <c r="F331" s="108">
        <v>2.4</v>
      </c>
      <c r="G331" s="107"/>
      <c r="H331" s="109">
        <v>999</v>
      </c>
      <c r="I331" s="109" t="s">
        <v>283</v>
      </c>
      <c r="K331" s="107" t="s">
        <v>284</v>
      </c>
      <c r="L331" s="107">
        <v>1086</v>
      </c>
      <c r="M331" s="107" t="s">
        <v>235</v>
      </c>
      <c r="N331" s="107">
        <v>50</v>
      </c>
      <c r="O331" s="108">
        <v>2.4</v>
      </c>
      <c r="P331" s="109">
        <v>962.07229276996952</v>
      </c>
      <c r="Q331" s="109">
        <v>1245.9277072300304</v>
      </c>
      <c r="AK331" s="6"/>
      <c r="AL331" s="6"/>
      <c r="AM331" s="6"/>
      <c r="AN331" s="6"/>
      <c r="AO331" s="6"/>
      <c r="AP331" s="6"/>
      <c r="AQ331" s="6"/>
      <c r="AR331" s="6"/>
      <c r="AS331" s="6"/>
      <c r="AT331" s="6"/>
      <c r="AU331" s="6"/>
      <c r="AV331" s="6"/>
      <c r="AW331" s="6"/>
      <c r="AX331" s="6"/>
      <c r="AY331" s="6"/>
      <c r="AZ331" s="62"/>
      <c r="BA331" t="str">
        <f t="shared" si="73"/>
        <v>MD</v>
      </c>
      <c r="BB331">
        <f t="shared" si="74"/>
        <v>318</v>
      </c>
      <c r="BC331" s="73">
        <f t="shared" si="75"/>
        <v>2.4</v>
      </c>
      <c r="BD331">
        <f t="shared" si="76"/>
        <v>50</v>
      </c>
      <c r="BE331" s="66">
        <f t="shared" si="77"/>
        <v>999</v>
      </c>
      <c r="BJ331" s="66" t="str">
        <f t="shared" si="78"/>
        <v/>
      </c>
      <c r="BK331" s="66">
        <f t="shared" si="79"/>
        <v>1006.2956434147569</v>
      </c>
      <c r="BO331" s="66"/>
      <c r="CI331" s="116"/>
      <c r="CJ331" s="116"/>
      <c r="CQ331" s="63"/>
      <c r="CR331">
        <f t="shared" si="80"/>
        <v>303</v>
      </c>
      <c r="CS331">
        <f t="shared" si="82"/>
        <v>50</v>
      </c>
      <c r="CT331" s="73">
        <f t="shared" si="83"/>
        <v>2.4</v>
      </c>
      <c r="CU331" s="66">
        <f t="shared" si="81"/>
        <v>905.66607907328125</v>
      </c>
      <c r="DG331" s="62"/>
      <c r="DO331" s="63"/>
      <c r="DV331" s="62"/>
    </row>
    <row r="332" spans="2:126" ht="15" customHeight="1" x14ac:dyDescent="0.25">
      <c r="B332" s="107" t="s">
        <v>281</v>
      </c>
      <c r="C332" s="107">
        <v>322</v>
      </c>
      <c r="D332" s="107" t="s">
        <v>282</v>
      </c>
      <c r="E332" s="107">
        <v>50</v>
      </c>
      <c r="F332" s="108">
        <v>2.4</v>
      </c>
      <c r="G332" s="107"/>
      <c r="H332" s="109">
        <v>999</v>
      </c>
      <c r="I332" s="109" t="s">
        <v>283</v>
      </c>
      <c r="K332" s="107" t="s">
        <v>284</v>
      </c>
      <c r="L332" s="107">
        <v>1087</v>
      </c>
      <c r="M332" s="107" t="s">
        <v>235</v>
      </c>
      <c r="N332" s="107">
        <v>50</v>
      </c>
      <c r="O332" s="108">
        <v>2.4</v>
      </c>
      <c r="P332" s="109">
        <v>1061.44</v>
      </c>
      <c r="Q332" s="109">
        <v>1374.6134417348264</v>
      </c>
      <c r="AK332" s="6"/>
      <c r="AL332" s="6"/>
      <c r="AM332" s="6"/>
      <c r="AN332" s="6"/>
      <c r="AO332" s="6"/>
      <c r="AP332" s="6"/>
      <c r="AQ332" s="6"/>
      <c r="AR332" s="6"/>
      <c r="AS332" s="6"/>
      <c r="AT332" s="6"/>
      <c r="AU332" s="6"/>
      <c r="AV332" s="6"/>
      <c r="AW332" s="6"/>
      <c r="AX332" s="6"/>
      <c r="AY332" s="6"/>
      <c r="AZ332" s="62"/>
      <c r="BA332" t="str">
        <f t="shared" si="73"/>
        <v>MD</v>
      </c>
      <c r="BB332">
        <f t="shared" si="74"/>
        <v>319</v>
      </c>
      <c r="BC332" s="73">
        <f t="shared" si="75"/>
        <v>2.4</v>
      </c>
      <c r="BD332">
        <f t="shared" si="76"/>
        <v>50</v>
      </c>
      <c r="BE332" s="66">
        <f t="shared" si="77"/>
        <v>897.8</v>
      </c>
      <c r="BJ332" s="66" t="str">
        <f t="shared" si="78"/>
        <v/>
      </c>
      <c r="BK332" s="66">
        <f t="shared" si="79"/>
        <v>904.35658524301175</v>
      </c>
      <c r="BO332" s="66"/>
      <c r="CI332" s="116"/>
      <c r="CJ332" s="116"/>
      <c r="CQ332" s="63"/>
      <c r="CR332">
        <f t="shared" si="80"/>
        <v>304</v>
      </c>
      <c r="CS332">
        <f t="shared" si="82"/>
        <v>50</v>
      </c>
      <c r="CT332" s="73">
        <f t="shared" si="83"/>
        <v>2.4</v>
      </c>
      <c r="CU332" s="66">
        <f t="shared" si="81"/>
        <v>955.98086124401902</v>
      </c>
      <c r="DG332" s="62"/>
      <c r="DO332" s="63"/>
      <c r="DV332" s="62"/>
    </row>
    <row r="333" spans="2:126" ht="15" customHeight="1" x14ac:dyDescent="0.25">
      <c r="B333" s="107" t="s">
        <v>281</v>
      </c>
      <c r="C333" s="107">
        <v>323</v>
      </c>
      <c r="D333" s="107" t="s">
        <v>282</v>
      </c>
      <c r="E333" s="107">
        <v>50</v>
      </c>
      <c r="F333" s="108">
        <v>2.4</v>
      </c>
      <c r="G333" s="107"/>
      <c r="H333" s="109">
        <v>999</v>
      </c>
      <c r="I333" s="109" t="s">
        <v>283</v>
      </c>
      <c r="K333" s="107" t="s">
        <v>284</v>
      </c>
      <c r="L333" s="107">
        <v>1088</v>
      </c>
      <c r="M333" s="107" t="s">
        <v>235</v>
      </c>
      <c r="N333" s="107">
        <v>50</v>
      </c>
      <c r="O333" s="108">
        <v>2.4</v>
      </c>
      <c r="P333" s="109">
        <v>807.99693794823543</v>
      </c>
      <c r="Q333" s="109">
        <v>1046.3930620517644</v>
      </c>
      <c r="AK333" s="6"/>
      <c r="AL333" s="6"/>
      <c r="AM333" s="6"/>
      <c r="AN333" s="6"/>
      <c r="AO333" s="6"/>
      <c r="AP333" s="6"/>
      <c r="AQ333" s="6"/>
      <c r="AR333" s="6"/>
      <c r="AS333" s="6"/>
      <c r="AT333" s="6"/>
      <c r="AU333" s="6"/>
      <c r="AV333" s="6"/>
      <c r="AW333" s="6"/>
      <c r="AX333" s="6"/>
      <c r="AY333" s="6"/>
      <c r="AZ333" s="62"/>
      <c r="BA333" t="str">
        <f t="shared" si="73"/>
        <v>MD</v>
      </c>
      <c r="BB333">
        <f t="shared" si="74"/>
        <v>320</v>
      </c>
      <c r="BC333" s="73">
        <f t="shared" si="75"/>
        <v>2.4</v>
      </c>
      <c r="BD333">
        <f t="shared" si="76"/>
        <v>50</v>
      </c>
      <c r="BE333" s="66">
        <f t="shared" si="77"/>
        <v>1079.0999999999999</v>
      </c>
      <c r="BJ333" s="66" t="str">
        <f t="shared" si="78"/>
        <v/>
      </c>
      <c r="BK333" s="66">
        <f t="shared" si="79"/>
        <v>1086.9806094182825</v>
      </c>
      <c r="BO333" s="66"/>
      <c r="CI333" s="116"/>
      <c r="CJ333" s="116"/>
      <c r="CQ333" s="63"/>
      <c r="CR333">
        <f t="shared" si="80"/>
        <v>305</v>
      </c>
      <c r="CS333">
        <f t="shared" si="82"/>
        <v>50</v>
      </c>
      <c r="CT333" s="73">
        <f t="shared" si="83"/>
        <v>2.4</v>
      </c>
      <c r="CU333" s="66">
        <f t="shared" si="81"/>
        <v>1207.7562326869806</v>
      </c>
      <c r="DG333" s="62"/>
      <c r="DO333" s="63"/>
      <c r="DV333" s="62"/>
    </row>
    <row r="334" spans="2:126" ht="15" customHeight="1" x14ac:dyDescent="0.25">
      <c r="B334" s="107" t="s">
        <v>281</v>
      </c>
      <c r="C334" s="107">
        <v>324</v>
      </c>
      <c r="D334" s="107" t="s">
        <v>282</v>
      </c>
      <c r="E334" s="107">
        <v>50</v>
      </c>
      <c r="F334" s="108">
        <v>2.4</v>
      </c>
      <c r="G334" s="107"/>
      <c r="H334" s="109">
        <v>830</v>
      </c>
      <c r="I334" s="109" t="s">
        <v>283</v>
      </c>
      <c r="K334" s="107" t="s">
        <v>284</v>
      </c>
      <c r="L334" s="107">
        <v>1089</v>
      </c>
      <c r="M334" s="107" t="s">
        <v>235</v>
      </c>
      <c r="N334" s="107">
        <v>50</v>
      </c>
      <c r="O334" s="108">
        <v>2.4</v>
      </c>
      <c r="P334" s="109">
        <v>897.77728030568665</v>
      </c>
      <c r="Q334" s="109">
        <v>1162.6627196943132</v>
      </c>
      <c r="AK334" s="6"/>
      <c r="AL334" s="6"/>
      <c r="AM334" s="6"/>
      <c r="AN334" s="6"/>
      <c r="AO334" s="6"/>
      <c r="AP334" s="6"/>
      <c r="AQ334" s="6"/>
      <c r="AR334" s="6"/>
      <c r="AS334" s="6"/>
      <c r="AT334" s="6"/>
      <c r="AU334" s="6"/>
      <c r="AV334" s="6"/>
      <c r="AW334" s="6"/>
      <c r="AX334" s="6"/>
      <c r="AY334" s="6"/>
      <c r="AZ334" s="62"/>
      <c r="BA334" t="str">
        <f t="shared" si="73"/>
        <v>MD</v>
      </c>
      <c r="BB334">
        <f t="shared" si="74"/>
        <v>321</v>
      </c>
      <c r="BC334" s="73">
        <f t="shared" si="75"/>
        <v>2.4</v>
      </c>
      <c r="BD334">
        <f t="shared" si="76"/>
        <v>50</v>
      </c>
      <c r="BE334" s="66">
        <f t="shared" si="77"/>
        <v>999</v>
      </c>
      <c r="BJ334" s="66" t="str">
        <f t="shared" si="78"/>
        <v/>
      </c>
      <c r="BK334" s="66">
        <f t="shared" si="79"/>
        <v>1006.2956434147569</v>
      </c>
      <c r="BO334" s="66"/>
      <c r="CI334" s="116"/>
      <c r="CJ334" s="116"/>
      <c r="CQ334" s="63"/>
      <c r="CR334">
        <f t="shared" si="80"/>
        <v>306</v>
      </c>
      <c r="CS334">
        <f t="shared" si="82"/>
        <v>50</v>
      </c>
      <c r="CT334" s="73">
        <f t="shared" si="83"/>
        <v>2.4</v>
      </c>
      <c r="CU334" s="66">
        <f t="shared" si="81"/>
        <v>905.66607907328125</v>
      </c>
      <c r="DG334" s="62"/>
      <c r="DO334" s="63"/>
      <c r="DV334" s="62"/>
    </row>
    <row r="335" spans="2:126" ht="15" customHeight="1" x14ac:dyDescent="0.25">
      <c r="B335" s="107" t="s">
        <v>281</v>
      </c>
      <c r="C335" s="107">
        <v>325</v>
      </c>
      <c r="D335" s="107" t="s">
        <v>282</v>
      </c>
      <c r="E335" s="107">
        <v>50</v>
      </c>
      <c r="F335" s="108">
        <v>2.4</v>
      </c>
      <c r="G335" s="107"/>
      <c r="H335" s="109">
        <v>899.1</v>
      </c>
      <c r="I335" s="109" t="s">
        <v>283</v>
      </c>
      <c r="K335" s="107" t="s">
        <v>284</v>
      </c>
      <c r="L335" s="107">
        <v>1090</v>
      </c>
      <c r="M335" s="107" t="s">
        <v>235</v>
      </c>
      <c r="N335" s="107">
        <v>50</v>
      </c>
      <c r="O335" s="108">
        <v>2.4</v>
      </c>
      <c r="P335" s="109">
        <v>2450</v>
      </c>
      <c r="Q335" s="109">
        <v>3172.8622741279059</v>
      </c>
      <c r="AK335" s="6"/>
      <c r="AL335" s="6"/>
      <c r="AM335" s="6"/>
      <c r="AN335" s="6"/>
      <c r="AO335" s="6"/>
      <c r="AP335" s="6"/>
      <c r="AQ335" s="6"/>
      <c r="AR335" s="6"/>
      <c r="AS335" s="6"/>
      <c r="AT335" s="6"/>
      <c r="AU335" s="6"/>
      <c r="AV335" s="6"/>
      <c r="AW335" s="6"/>
      <c r="AX335" s="6"/>
      <c r="AY335" s="6"/>
      <c r="AZ335" s="62"/>
      <c r="BA335" t="str">
        <f t="shared" ref="BA335:BA398" si="84">D332</f>
        <v>MD</v>
      </c>
      <c r="BB335">
        <f t="shared" ref="BB335:BB398" si="85">C332</f>
        <v>322</v>
      </c>
      <c r="BC335" s="73">
        <f t="shared" ref="BC335:BC398" si="86">F332</f>
        <v>2.4</v>
      </c>
      <c r="BD335">
        <f t="shared" ref="BD335:BD398" si="87">E332</f>
        <v>50</v>
      </c>
      <c r="BE335" s="66">
        <f t="shared" ref="BE335:BE398" si="88">H332</f>
        <v>999</v>
      </c>
      <c r="BJ335" s="66" t="str">
        <f t="shared" ref="BJ335:BJ398" si="89">I332</f>
        <v/>
      </c>
      <c r="BK335" s="66">
        <f t="shared" ref="BK335:BK398" si="90">BE335/VLOOKUP($BA335,$DQ$53:$DT$60,2,FALSE)</f>
        <v>1006.2956434147569</v>
      </c>
      <c r="BO335" s="66"/>
      <c r="CI335" s="116"/>
      <c r="CJ335" s="116"/>
      <c r="CQ335" s="63"/>
      <c r="CR335">
        <f t="shared" si="80"/>
        <v>307</v>
      </c>
      <c r="CS335">
        <f t="shared" si="82"/>
        <v>50</v>
      </c>
      <c r="CT335" s="73">
        <f t="shared" si="83"/>
        <v>2.4</v>
      </c>
      <c r="CU335" s="66">
        <f t="shared" si="81"/>
        <v>905.5653487786451</v>
      </c>
      <c r="DG335" s="62"/>
      <c r="DO335" s="63"/>
      <c r="DV335" s="62"/>
    </row>
    <row r="336" spans="2:126" ht="15" customHeight="1" x14ac:dyDescent="0.25">
      <c r="B336" s="107" t="s">
        <v>281</v>
      </c>
      <c r="C336" s="107">
        <v>326</v>
      </c>
      <c r="D336" s="107" t="s">
        <v>282</v>
      </c>
      <c r="E336" s="107">
        <v>50</v>
      </c>
      <c r="F336" s="108">
        <v>2.4</v>
      </c>
      <c r="G336" s="107"/>
      <c r="H336" s="109">
        <v>999</v>
      </c>
      <c r="I336" s="109" t="s">
        <v>283</v>
      </c>
      <c r="K336" s="107" t="s">
        <v>284</v>
      </c>
      <c r="L336" s="107">
        <v>1091</v>
      </c>
      <c r="M336" s="107" t="s">
        <v>235</v>
      </c>
      <c r="N336" s="107">
        <v>50</v>
      </c>
      <c r="O336" s="108">
        <v>2.4</v>
      </c>
      <c r="P336" s="109">
        <v>1274</v>
      </c>
      <c r="Q336" s="109">
        <v>1451.87</v>
      </c>
      <c r="AK336" s="6"/>
      <c r="AL336" s="6"/>
      <c r="AM336" s="6"/>
      <c r="AN336" s="6"/>
      <c r="AO336" s="6"/>
      <c r="AP336" s="6"/>
      <c r="AQ336" s="6"/>
      <c r="AR336" s="6"/>
      <c r="AS336" s="6"/>
      <c r="AT336" s="6"/>
      <c r="AU336" s="6"/>
      <c r="AV336" s="6"/>
      <c r="AW336" s="6"/>
      <c r="AX336" s="6"/>
      <c r="AY336" s="6"/>
      <c r="AZ336" s="62"/>
      <c r="BA336" t="str">
        <f t="shared" si="84"/>
        <v>MD</v>
      </c>
      <c r="BB336">
        <f t="shared" si="85"/>
        <v>323</v>
      </c>
      <c r="BC336" s="73">
        <f t="shared" si="86"/>
        <v>2.4</v>
      </c>
      <c r="BD336">
        <f t="shared" si="87"/>
        <v>50</v>
      </c>
      <c r="BE336" s="66">
        <f t="shared" si="88"/>
        <v>999</v>
      </c>
      <c r="BJ336" s="66" t="str">
        <f t="shared" si="89"/>
        <v/>
      </c>
      <c r="BK336" s="66">
        <f t="shared" si="90"/>
        <v>1006.2956434147569</v>
      </c>
      <c r="BO336" s="66"/>
      <c r="CI336" s="116"/>
      <c r="CJ336" s="116"/>
      <c r="CQ336" s="63"/>
      <c r="CR336">
        <f t="shared" si="80"/>
        <v>308</v>
      </c>
      <c r="CS336">
        <f t="shared" si="82"/>
        <v>50</v>
      </c>
      <c r="CT336" s="73">
        <f t="shared" si="83"/>
        <v>2.4</v>
      </c>
      <c r="CU336" s="66">
        <f t="shared" si="81"/>
        <v>1007.2928733316545</v>
      </c>
      <c r="DG336" s="62"/>
      <c r="DO336" s="63"/>
      <c r="DV336" s="62"/>
    </row>
    <row r="337" spans="2:126" ht="15" customHeight="1" x14ac:dyDescent="0.25">
      <c r="B337" s="107" t="s">
        <v>281</v>
      </c>
      <c r="C337" s="107">
        <v>327</v>
      </c>
      <c r="D337" s="107" t="s">
        <v>282</v>
      </c>
      <c r="E337" s="107">
        <v>50</v>
      </c>
      <c r="F337" s="108">
        <v>2.4</v>
      </c>
      <c r="G337" s="107"/>
      <c r="H337" s="109">
        <v>1199</v>
      </c>
      <c r="I337" s="109" t="s">
        <v>283</v>
      </c>
      <c r="K337" s="107" t="s">
        <v>284</v>
      </c>
      <c r="L337" s="107">
        <v>1093</v>
      </c>
      <c r="M337" s="107" t="s">
        <v>235</v>
      </c>
      <c r="N337" s="107">
        <v>50</v>
      </c>
      <c r="O337" s="108">
        <v>2.4</v>
      </c>
      <c r="P337" s="109">
        <v>898.67486586868756</v>
      </c>
      <c r="Q337" s="109">
        <v>1163.8251341313123</v>
      </c>
      <c r="AK337" s="6"/>
      <c r="AL337" s="6"/>
      <c r="AM337" s="6"/>
      <c r="AN337" s="6"/>
      <c r="AO337" s="6"/>
      <c r="AP337" s="6"/>
      <c r="AQ337" s="6"/>
      <c r="AR337" s="6"/>
      <c r="AS337" s="6"/>
      <c r="AT337" s="6"/>
      <c r="AU337" s="6"/>
      <c r="AV337" s="6"/>
      <c r="AW337" s="6"/>
      <c r="AX337" s="6"/>
      <c r="AY337" s="6"/>
      <c r="AZ337" s="62"/>
      <c r="BA337" t="str">
        <f t="shared" si="84"/>
        <v>MD</v>
      </c>
      <c r="BB337">
        <f t="shared" si="85"/>
        <v>324</v>
      </c>
      <c r="BC337" s="73">
        <f t="shared" si="86"/>
        <v>2.4</v>
      </c>
      <c r="BD337">
        <f t="shared" si="87"/>
        <v>50</v>
      </c>
      <c r="BE337" s="66">
        <f t="shared" si="88"/>
        <v>830</v>
      </c>
      <c r="BJ337" s="66" t="str">
        <f t="shared" si="89"/>
        <v/>
      </c>
      <c r="BK337" s="66">
        <f t="shared" si="90"/>
        <v>836.06144547972804</v>
      </c>
      <c r="BO337" s="66"/>
      <c r="CI337" s="116"/>
      <c r="CJ337" s="116"/>
      <c r="CQ337" s="63"/>
      <c r="CR337">
        <f t="shared" si="80"/>
        <v>309</v>
      </c>
      <c r="CS337">
        <f t="shared" si="82"/>
        <v>50</v>
      </c>
      <c r="CT337" s="73">
        <f t="shared" si="83"/>
        <v>2.4</v>
      </c>
      <c r="CU337" s="66">
        <f t="shared" si="81"/>
        <v>905.66607907328125</v>
      </c>
      <c r="DG337" s="62"/>
      <c r="DO337" s="63"/>
      <c r="DV337" s="62"/>
    </row>
    <row r="338" spans="2:126" ht="15" customHeight="1" x14ac:dyDescent="0.25">
      <c r="B338" s="107" t="s">
        <v>281</v>
      </c>
      <c r="C338" s="107">
        <v>328</v>
      </c>
      <c r="D338" s="107" t="s">
        <v>282</v>
      </c>
      <c r="E338" s="107">
        <v>50</v>
      </c>
      <c r="F338" s="108">
        <v>2.4</v>
      </c>
      <c r="G338" s="107"/>
      <c r="H338" s="109">
        <v>759.24</v>
      </c>
      <c r="I338" s="109" t="s">
        <v>283</v>
      </c>
      <c r="K338" s="107" t="s">
        <v>284</v>
      </c>
      <c r="L338" s="107">
        <v>1096</v>
      </c>
      <c r="M338" s="107" t="s">
        <v>235</v>
      </c>
      <c r="N338" s="107">
        <v>50</v>
      </c>
      <c r="O338" s="108">
        <v>2.4</v>
      </c>
      <c r="P338" s="109">
        <v>1225.0169334030736</v>
      </c>
      <c r="Q338" s="109">
        <v>1586.4530665969264</v>
      </c>
      <c r="AK338" s="6"/>
      <c r="AL338" s="6"/>
      <c r="AM338" s="6"/>
      <c r="AN338" s="6"/>
      <c r="AO338" s="6"/>
      <c r="AP338" s="6"/>
      <c r="AQ338" s="6"/>
      <c r="AR338" s="6"/>
      <c r="AS338" s="6"/>
      <c r="AT338" s="6"/>
      <c r="AU338" s="6"/>
      <c r="AV338" s="6"/>
      <c r="AW338" s="6"/>
      <c r="AX338" s="6"/>
      <c r="AY338" s="6"/>
      <c r="AZ338" s="62"/>
      <c r="BA338" t="str">
        <f t="shared" si="84"/>
        <v>MD</v>
      </c>
      <c r="BB338">
        <f t="shared" si="85"/>
        <v>325</v>
      </c>
      <c r="BC338" s="73">
        <f t="shared" si="86"/>
        <v>2.4</v>
      </c>
      <c r="BD338">
        <f t="shared" si="87"/>
        <v>50</v>
      </c>
      <c r="BE338" s="66">
        <f t="shared" si="88"/>
        <v>899.1</v>
      </c>
      <c r="BJ338" s="66" t="str">
        <f t="shared" si="89"/>
        <v/>
      </c>
      <c r="BK338" s="66">
        <f t="shared" si="90"/>
        <v>905.66607907328125</v>
      </c>
      <c r="BO338" s="66"/>
      <c r="CI338" s="116"/>
      <c r="CJ338" s="116"/>
      <c r="CQ338" s="63"/>
      <c r="CR338">
        <f t="shared" si="80"/>
        <v>310</v>
      </c>
      <c r="CS338">
        <f t="shared" si="82"/>
        <v>50</v>
      </c>
      <c r="CT338" s="73">
        <f t="shared" si="83"/>
        <v>2.4</v>
      </c>
      <c r="CU338" s="66">
        <f t="shared" si="81"/>
        <v>1007.2928733316545</v>
      </c>
      <c r="DG338" s="62"/>
      <c r="DO338" s="63"/>
      <c r="DV338" s="62"/>
    </row>
    <row r="339" spans="2:126" ht="15" customHeight="1" x14ac:dyDescent="0.25">
      <c r="B339" s="107" t="s">
        <v>281</v>
      </c>
      <c r="C339" s="107">
        <v>329</v>
      </c>
      <c r="D339" s="107" t="s">
        <v>282</v>
      </c>
      <c r="E339" s="107">
        <v>50</v>
      </c>
      <c r="F339" s="108">
        <v>2.4</v>
      </c>
      <c r="G339" s="107"/>
      <c r="H339" s="109">
        <v>999.99</v>
      </c>
      <c r="I339" s="109" t="s">
        <v>283</v>
      </c>
      <c r="K339" s="107" t="s">
        <v>284</v>
      </c>
      <c r="L339" s="107">
        <v>1097</v>
      </c>
      <c r="M339" s="107" t="s">
        <v>235</v>
      </c>
      <c r="N339" s="107">
        <v>50</v>
      </c>
      <c r="O339" s="108">
        <v>2.4</v>
      </c>
      <c r="P339" s="109">
        <v>897.77728030568665</v>
      </c>
      <c r="Q339" s="109">
        <v>1162.6627196943132</v>
      </c>
      <c r="AK339" s="6"/>
      <c r="AL339" s="6"/>
      <c r="AM339" s="6"/>
      <c r="AN339" s="6"/>
      <c r="AO339" s="6"/>
      <c r="AP339" s="6"/>
      <c r="AQ339" s="6"/>
      <c r="AR339" s="6"/>
      <c r="AS339" s="6"/>
      <c r="AT339" s="6"/>
      <c r="AU339" s="6"/>
      <c r="AV339" s="6"/>
      <c r="AW339" s="6"/>
      <c r="AX339" s="6"/>
      <c r="AY339" s="6"/>
      <c r="AZ339" s="62"/>
      <c r="BA339" t="str">
        <f t="shared" si="84"/>
        <v>MD</v>
      </c>
      <c r="BB339">
        <f t="shared" si="85"/>
        <v>326</v>
      </c>
      <c r="BC339" s="73">
        <f t="shared" si="86"/>
        <v>2.4</v>
      </c>
      <c r="BD339">
        <f t="shared" si="87"/>
        <v>50</v>
      </c>
      <c r="BE339" s="66">
        <f t="shared" si="88"/>
        <v>999</v>
      </c>
      <c r="BJ339" s="66" t="str">
        <f t="shared" si="89"/>
        <v/>
      </c>
      <c r="BK339" s="66">
        <f t="shared" si="90"/>
        <v>1006.2956434147569</v>
      </c>
      <c r="BO339" s="66"/>
      <c r="CI339" s="116"/>
      <c r="CJ339" s="116"/>
      <c r="CQ339" s="63"/>
      <c r="CR339">
        <f t="shared" si="80"/>
        <v>311</v>
      </c>
      <c r="CS339">
        <f t="shared" si="82"/>
        <v>50</v>
      </c>
      <c r="CT339" s="73">
        <f t="shared" si="83"/>
        <v>2.4</v>
      </c>
      <c r="CU339" s="66">
        <f t="shared" si="81"/>
        <v>1006.2956434147569</v>
      </c>
      <c r="DG339" s="62"/>
      <c r="DO339" s="63"/>
      <c r="DV339" s="62"/>
    </row>
    <row r="340" spans="2:126" x14ac:dyDescent="0.25">
      <c r="B340" s="107" t="s">
        <v>281</v>
      </c>
      <c r="C340" s="107">
        <v>330</v>
      </c>
      <c r="D340" s="107" t="s">
        <v>282</v>
      </c>
      <c r="E340" s="107">
        <v>50</v>
      </c>
      <c r="F340" s="108">
        <v>2.4</v>
      </c>
      <c r="G340" s="107"/>
      <c r="H340" s="109">
        <v>999.99</v>
      </c>
      <c r="I340" s="109" t="s">
        <v>283</v>
      </c>
      <c r="K340" s="107" t="s">
        <v>284</v>
      </c>
      <c r="L340" s="107">
        <v>1102</v>
      </c>
      <c r="M340" s="107" t="s">
        <v>235</v>
      </c>
      <c r="N340" s="107">
        <v>50</v>
      </c>
      <c r="O340" s="108">
        <v>2.4</v>
      </c>
      <c r="P340" s="109">
        <v>897.77728030568665</v>
      </c>
      <c r="Q340" s="109">
        <v>1162.6627196943132</v>
      </c>
      <c r="AK340" s="6"/>
      <c r="AL340" s="6"/>
      <c r="AM340" s="6"/>
      <c r="AN340" s="6"/>
      <c r="AO340" s="6"/>
      <c r="AP340" s="6"/>
      <c r="AQ340" s="6"/>
      <c r="AR340" s="6"/>
      <c r="AS340" s="6"/>
      <c r="AT340" s="6"/>
      <c r="AU340" s="6"/>
      <c r="AV340" s="6"/>
      <c r="AW340" s="6"/>
      <c r="AX340" s="6"/>
      <c r="AY340" s="6"/>
      <c r="AZ340" s="62"/>
      <c r="BA340" t="str">
        <f t="shared" si="84"/>
        <v>MD</v>
      </c>
      <c r="BB340">
        <f t="shared" si="85"/>
        <v>327</v>
      </c>
      <c r="BC340" s="73">
        <f t="shared" si="86"/>
        <v>2.4</v>
      </c>
      <c r="BD340">
        <f t="shared" si="87"/>
        <v>50</v>
      </c>
      <c r="BE340" s="66">
        <f t="shared" si="88"/>
        <v>1199</v>
      </c>
      <c r="BJ340" s="66" t="str">
        <f t="shared" si="89"/>
        <v/>
      </c>
      <c r="BK340" s="66">
        <f t="shared" si="90"/>
        <v>1207.7562326869806</v>
      </c>
      <c r="BO340" s="66"/>
      <c r="CI340" s="116"/>
      <c r="CJ340" s="116"/>
      <c r="CR340">
        <f t="shared" si="80"/>
        <v>312</v>
      </c>
      <c r="CS340">
        <f t="shared" si="82"/>
        <v>50</v>
      </c>
      <c r="CT340" s="73">
        <f t="shared" si="83"/>
        <v>2.4</v>
      </c>
      <c r="CU340" s="66">
        <f t="shared" si="81"/>
        <v>1006.2956434147569</v>
      </c>
    </row>
    <row r="341" spans="2:126" x14ac:dyDescent="0.25">
      <c r="B341" s="107" t="s">
        <v>281</v>
      </c>
      <c r="C341" s="107">
        <v>331</v>
      </c>
      <c r="D341" s="107" t="s">
        <v>282</v>
      </c>
      <c r="E341" s="107">
        <v>50</v>
      </c>
      <c r="F341" s="108">
        <v>2.4</v>
      </c>
      <c r="G341" s="107"/>
      <c r="H341" s="109">
        <v>999.99</v>
      </c>
      <c r="I341" s="109" t="s">
        <v>283</v>
      </c>
      <c r="K341" s="107" t="s">
        <v>284</v>
      </c>
      <c r="L341" s="107">
        <v>1103</v>
      </c>
      <c r="M341" s="107" t="s">
        <v>235</v>
      </c>
      <c r="N341" s="107">
        <v>50</v>
      </c>
      <c r="O341" s="108">
        <v>2.4</v>
      </c>
      <c r="P341" s="109">
        <v>1199</v>
      </c>
      <c r="Q341" s="109">
        <v>1552.759945583412</v>
      </c>
      <c r="AK341" s="6"/>
      <c r="AL341" s="6"/>
      <c r="AM341" s="6"/>
      <c r="AN341" s="6"/>
      <c r="AO341" s="6"/>
      <c r="AP341" s="6"/>
      <c r="AQ341" s="6"/>
      <c r="AR341" s="6"/>
      <c r="AS341" s="6"/>
      <c r="AT341" s="6"/>
      <c r="AU341" s="6"/>
      <c r="AV341" s="6"/>
      <c r="AW341" s="6"/>
      <c r="AX341" s="6"/>
      <c r="AY341" s="6"/>
      <c r="AZ341" s="62"/>
      <c r="BA341" t="str">
        <f t="shared" si="84"/>
        <v>MD</v>
      </c>
      <c r="BB341">
        <f t="shared" si="85"/>
        <v>328</v>
      </c>
      <c r="BC341" s="73">
        <f t="shared" si="86"/>
        <v>2.4</v>
      </c>
      <c r="BD341">
        <f t="shared" si="87"/>
        <v>50</v>
      </c>
      <c r="BE341" s="66">
        <f t="shared" si="88"/>
        <v>759.24</v>
      </c>
      <c r="BJ341" s="66" t="str">
        <f t="shared" si="89"/>
        <v/>
      </c>
      <c r="BK341" s="66">
        <f t="shared" si="90"/>
        <v>764.78468899521533</v>
      </c>
      <c r="BO341" s="66"/>
      <c r="CI341" s="116"/>
      <c r="CJ341" s="116"/>
      <c r="CR341">
        <f t="shared" si="80"/>
        <v>313</v>
      </c>
      <c r="CS341">
        <f t="shared" si="82"/>
        <v>50</v>
      </c>
      <c r="CT341" s="73">
        <f t="shared" si="83"/>
        <v>2.4</v>
      </c>
      <c r="CU341" s="66">
        <f t="shared" si="81"/>
        <v>1006.2956434147569</v>
      </c>
    </row>
    <row r="342" spans="2:126" x14ac:dyDescent="0.25">
      <c r="B342" s="107" t="s">
        <v>281</v>
      </c>
      <c r="C342" s="107">
        <v>332</v>
      </c>
      <c r="D342" s="107" t="s">
        <v>282</v>
      </c>
      <c r="E342" s="107">
        <v>50</v>
      </c>
      <c r="F342" s="108">
        <v>2.4</v>
      </c>
      <c r="G342" s="107"/>
      <c r="H342" s="109">
        <v>949.05</v>
      </c>
      <c r="I342" s="109" t="s">
        <v>283</v>
      </c>
      <c r="K342" s="107" t="s">
        <v>284</v>
      </c>
      <c r="L342" s="107">
        <v>1104</v>
      </c>
      <c r="M342" s="107" t="s">
        <v>235</v>
      </c>
      <c r="N342" s="107">
        <v>50</v>
      </c>
      <c r="O342" s="108">
        <v>2.4</v>
      </c>
      <c r="P342" s="109">
        <v>983.94549435377951</v>
      </c>
      <c r="Q342" s="109">
        <v>1274.2545056462202</v>
      </c>
      <c r="AK342" s="6"/>
      <c r="AL342" s="6"/>
      <c r="AM342" s="6"/>
      <c r="AN342" s="6"/>
      <c r="AO342" s="6"/>
      <c r="AP342" s="6"/>
      <c r="AQ342" s="6"/>
      <c r="AR342" s="6"/>
      <c r="AS342" s="6"/>
      <c r="AT342" s="6"/>
      <c r="AU342" s="6"/>
      <c r="AV342" s="6"/>
      <c r="AW342" s="6"/>
      <c r="AX342" s="6"/>
      <c r="AY342" s="6"/>
      <c r="AZ342" s="62"/>
      <c r="BA342" t="str">
        <f t="shared" si="84"/>
        <v>MD</v>
      </c>
      <c r="BB342">
        <f t="shared" si="85"/>
        <v>329</v>
      </c>
      <c r="BC342" s="73">
        <f t="shared" si="86"/>
        <v>2.4</v>
      </c>
      <c r="BD342">
        <f t="shared" si="87"/>
        <v>50</v>
      </c>
      <c r="BE342" s="66">
        <f t="shared" si="88"/>
        <v>999.99</v>
      </c>
      <c r="BJ342" s="66" t="str">
        <f t="shared" si="89"/>
        <v/>
      </c>
      <c r="BK342" s="66">
        <f t="shared" si="90"/>
        <v>1007.2928733316545</v>
      </c>
      <c r="BO342" s="66"/>
      <c r="CI342" s="116"/>
      <c r="CJ342" s="116"/>
      <c r="CR342">
        <f t="shared" si="80"/>
        <v>314</v>
      </c>
      <c r="CS342">
        <f t="shared" si="82"/>
        <v>50</v>
      </c>
      <c r="CT342" s="73">
        <f t="shared" si="83"/>
        <v>2.4</v>
      </c>
      <c r="CU342" s="66">
        <f t="shared" si="81"/>
        <v>1006.2956434147569</v>
      </c>
    </row>
    <row r="343" spans="2:126" x14ac:dyDescent="0.25">
      <c r="B343" s="107" t="s">
        <v>281</v>
      </c>
      <c r="C343" s="107">
        <v>333</v>
      </c>
      <c r="D343" s="107" t="s">
        <v>282</v>
      </c>
      <c r="E343" s="107">
        <v>50</v>
      </c>
      <c r="F343" s="108">
        <v>2.4</v>
      </c>
      <c r="G343" s="107"/>
      <c r="H343" s="109">
        <v>974</v>
      </c>
      <c r="I343" s="109" t="s">
        <v>283</v>
      </c>
      <c r="K343" s="107" t="s">
        <v>284</v>
      </c>
      <c r="L343" s="107">
        <v>1105</v>
      </c>
      <c r="M343" s="107" t="s">
        <v>235</v>
      </c>
      <c r="N343" s="107">
        <v>50</v>
      </c>
      <c r="O343" s="108">
        <v>2.4</v>
      </c>
      <c r="P343" s="109">
        <v>952.33392513255615</v>
      </c>
      <c r="Q343" s="109">
        <v>1233.3160748674438</v>
      </c>
      <c r="AK343" s="6"/>
      <c r="AL343" s="6"/>
      <c r="AM343" s="6"/>
      <c r="AN343" s="6"/>
      <c r="AO343" s="6"/>
      <c r="AP343" s="6"/>
      <c r="AQ343" s="6"/>
      <c r="AR343" s="6"/>
      <c r="AS343" s="6"/>
      <c r="AT343" s="6"/>
      <c r="AU343" s="6"/>
      <c r="AV343" s="6"/>
      <c r="AW343" s="6"/>
      <c r="AX343" s="6"/>
      <c r="AY343" s="6"/>
      <c r="AZ343" s="62"/>
      <c r="BA343" t="str">
        <f t="shared" si="84"/>
        <v>MD</v>
      </c>
      <c r="BB343">
        <f t="shared" si="85"/>
        <v>330</v>
      </c>
      <c r="BC343" s="73">
        <f t="shared" si="86"/>
        <v>2.4</v>
      </c>
      <c r="BD343">
        <f t="shared" si="87"/>
        <v>50</v>
      </c>
      <c r="BE343" s="66">
        <f t="shared" si="88"/>
        <v>999.99</v>
      </c>
      <c r="BJ343" s="66" t="str">
        <f t="shared" si="89"/>
        <v/>
      </c>
      <c r="BK343" s="66">
        <f t="shared" si="90"/>
        <v>1007.2928733316545</v>
      </c>
      <c r="BO343" s="66"/>
      <c r="CI343" s="116"/>
      <c r="CJ343" s="116"/>
      <c r="CR343">
        <f t="shared" si="80"/>
        <v>315</v>
      </c>
      <c r="CS343">
        <f t="shared" si="82"/>
        <v>50</v>
      </c>
      <c r="CT343" s="73">
        <f t="shared" si="83"/>
        <v>2.4</v>
      </c>
      <c r="CU343" s="66">
        <f t="shared" si="81"/>
        <v>955.98086124401902</v>
      </c>
    </row>
    <row r="344" spans="2:126" x14ac:dyDescent="0.25">
      <c r="B344" s="107" t="s">
        <v>281</v>
      </c>
      <c r="C344" s="107">
        <v>334</v>
      </c>
      <c r="D344" s="107" t="s">
        <v>282</v>
      </c>
      <c r="E344" s="107">
        <v>50</v>
      </c>
      <c r="F344" s="108">
        <v>2.4</v>
      </c>
      <c r="G344" s="107"/>
      <c r="H344" s="109">
        <v>1079.0999999999999</v>
      </c>
      <c r="I344" s="109" t="s">
        <v>283</v>
      </c>
      <c r="K344" s="107" t="s">
        <v>284</v>
      </c>
      <c r="L344" s="107">
        <v>1106</v>
      </c>
      <c r="M344" s="107" t="s">
        <v>235</v>
      </c>
      <c r="N344" s="107">
        <v>50</v>
      </c>
      <c r="O344" s="108">
        <v>2.4</v>
      </c>
      <c r="P344" s="109">
        <v>1044.8593107166607</v>
      </c>
      <c r="Q344" s="109">
        <v>1353.140689283339</v>
      </c>
      <c r="AK344" s="6"/>
      <c r="AL344" s="6"/>
      <c r="AM344" s="6"/>
      <c r="AN344" s="6"/>
      <c r="AO344" s="6"/>
      <c r="AP344" s="6"/>
      <c r="AQ344" s="6"/>
      <c r="AR344" s="6"/>
      <c r="AS344" s="6"/>
      <c r="AT344" s="6"/>
      <c r="AU344" s="6"/>
      <c r="AV344" s="6"/>
      <c r="AW344" s="6"/>
      <c r="AX344" s="6"/>
      <c r="AY344" s="6"/>
      <c r="AZ344" s="62"/>
      <c r="BA344" t="str">
        <f t="shared" si="84"/>
        <v>MD</v>
      </c>
      <c r="BB344">
        <f t="shared" si="85"/>
        <v>331</v>
      </c>
      <c r="BC344" s="73">
        <f t="shared" si="86"/>
        <v>2.4</v>
      </c>
      <c r="BD344">
        <f t="shared" si="87"/>
        <v>50</v>
      </c>
      <c r="BE344" s="66">
        <f t="shared" si="88"/>
        <v>999.99</v>
      </c>
      <c r="BJ344" s="66" t="str">
        <f t="shared" si="89"/>
        <v/>
      </c>
      <c r="BK344" s="66">
        <f t="shared" si="90"/>
        <v>1007.2928733316545</v>
      </c>
      <c r="BO344" s="66"/>
      <c r="CI344" s="116"/>
      <c r="CJ344" s="116"/>
      <c r="CR344">
        <f t="shared" si="80"/>
        <v>316</v>
      </c>
      <c r="CS344">
        <f t="shared" si="82"/>
        <v>50</v>
      </c>
      <c r="CT344" s="73">
        <f t="shared" si="83"/>
        <v>2.4</v>
      </c>
      <c r="CU344" s="66">
        <f t="shared" si="81"/>
        <v>1007.1820700075548</v>
      </c>
    </row>
    <row r="345" spans="2:126" x14ac:dyDescent="0.25">
      <c r="B345" s="107" t="s">
        <v>281</v>
      </c>
      <c r="C345" s="107">
        <v>335</v>
      </c>
      <c r="D345" s="107" t="s">
        <v>282</v>
      </c>
      <c r="E345" s="107">
        <v>50</v>
      </c>
      <c r="F345" s="108">
        <v>2.4</v>
      </c>
      <c r="G345" s="107"/>
      <c r="H345" s="109">
        <v>949.05</v>
      </c>
      <c r="I345" s="109" t="s">
        <v>283</v>
      </c>
      <c r="K345" s="107" t="s">
        <v>284</v>
      </c>
      <c r="L345" s="107">
        <v>1107</v>
      </c>
      <c r="M345" s="107" t="s">
        <v>235</v>
      </c>
      <c r="N345" s="107">
        <v>50</v>
      </c>
      <c r="O345" s="108">
        <v>2.4</v>
      </c>
      <c r="P345" s="109">
        <v>1393.4362283869395</v>
      </c>
      <c r="Q345" s="109">
        <v>1804.5637716130602</v>
      </c>
      <c r="AK345" s="6"/>
      <c r="AL345" s="6"/>
      <c r="AM345" s="6"/>
      <c r="AN345" s="6"/>
      <c r="AO345" s="6"/>
      <c r="AP345" s="6"/>
      <c r="AQ345" s="6"/>
      <c r="AR345" s="6"/>
      <c r="AS345" s="6"/>
      <c r="AT345" s="6"/>
      <c r="AU345" s="6"/>
      <c r="AV345" s="6"/>
      <c r="AW345" s="6"/>
      <c r="AX345" s="6"/>
      <c r="AY345" s="6"/>
      <c r="AZ345" s="62"/>
      <c r="BA345" t="str">
        <f t="shared" si="84"/>
        <v>MD</v>
      </c>
      <c r="BB345">
        <f t="shared" si="85"/>
        <v>332</v>
      </c>
      <c r="BC345" s="73">
        <f t="shared" si="86"/>
        <v>2.4</v>
      </c>
      <c r="BD345">
        <f t="shared" si="87"/>
        <v>50</v>
      </c>
      <c r="BE345" s="66">
        <f t="shared" si="88"/>
        <v>949.05</v>
      </c>
      <c r="BJ345" s="66" t="str">
        <f t="shared" si="89"/>
        <v/>
      </c>
      <c r="BK345" s="66">
        <f t="shared" si="90"/>
        <v>955.98086124401902</v>
      </c>
      <c r="BO345" s="66"/>
      <c r="CI345" s="116"/>
      <c r="CJ345" s="116"/>
      <c r="CR345">
        <f t="shared" si="80"/>
        <v>317</v>
      </c>
      <c r="CS345">
        <f t="shared" si="82"/>
        <v>50</v>
      </c>
      <c r="CT345" s="73">
        <f t="shared" si="83"/>
        <v>2.4</v>
      </c>
      <c r="CU345" s="66">
        <f t="shared" si="81"/>
        <v>905.66607907328125</v>
      </c>
    </row>
    <row r="346" spans="2:126" x14ac:dyDescent="0.25">
      <c r="B346" s="107" t="s">
        <v>281</v>
      </c>
      <c r="C346" s="107">
        <v>336</v>
      </c>
      <c r="D346" s="107" t="s">
        <v>282</v>
      </c>
      <c r="E346" s="107">
        <v>50</v>
      </c>
      <c r="F346" s="108">
        <v>2.4</v>
      </c>
      <c r="G346" s="107"/>
      <c r="H346" s="109">
        <v>899</v>
      </c>
      <c r="I346" s="109" t="s">
        <v>283</v>
      </c>
      <c r="K346" s="107" t="s">
        <v>284</v>
      </c>
      <c r="L346" s="107">
        <v>1108</v>
      </c>
      <c r="M346" s="107" t="s">
        <v>235</v>
      </c>
      <c r="N346" s="107">
        <v>50</v>
      </c>
      <c r="O346" s="108">
        <v>2.4</v>
      </c>
      <c r="P346" s="109">
        <v>1182.5471931964209</v>
      </c>
      <c r="Q346" s="109">
        <v>1531.4528068035788</v>
      </c>
      <c r="AK346" s="6"/>
      <c r="AL346" s="6"/>
      <c r="AM346" s="6"/>
      <c r="AN346" s="6"/>
      <c r="AO346" s="6"/>
      <c r="AP346" s="6"/>
      <c r="AQ346" s="6"/>
      <c r="AR346" s="6"/>
      <c r="AS346" s="6"/>
      <c r="AT346" s="6"/>
      <c r="AU346" s="6"/>
      <c r="AV346" s="6"/>
      <c r="AW346" s="6"/>
      <c r="AX346" s="6"/>
      <c r="AY346" s="6"/>
      <c r="AZ346" s="62"/>
      <c r="BA346" t="str">
        <f t="shared" si="84"/>
        <v>MD</v>
      </c>
      <c r="BB346">
        <f t="shared" si="85"/>
        <v>333</v>
      </c>
      <c r="BC346" s="73">
        <f t="shared" si="86"/>
        <v>2.4</v>
      </c>
      <c r="BD346">
        <f t="shared" si="87"/>
        <v>50</v>
      </c>
      <c r="BE346" s="66">
        <f t="shared" si="88"/>
        <v>974</v>
      </c>
      <c r="BJ346" s="66" t="str">
        <f t="shared" si="89"/>
        <v/>
      </c>
      <c r="BK346" s="66">
        <f t="shared" si="90"/>
        <v>981.11306975572904</v>
      </c>
      <c r="BO346" s="66"/>
      <c r="CI346" s="116"/>
      <c r="CJ346" s="116"/>
      <c r="CR346">
        <f t="shared" si="80"/>
        <v>318</v>
      </c>
      <c r="CS346">
        <f t="shared" si="82"/>
        <v>50</v>
      </c>
      <c r="CT346" s="73">
        <f t="shared" si="83"/>
        <v>2.4</v>
      </c>
      <c r="CU346" s="66">
        <f t="shared" si="81"/>
        <v>1006.2956434147569</v>
      </c>
    </row>
    <row r="347" spans="2:126" x14ac:dyDescent="0.25">
      <c r="B347" s="107" t="s">
        <v>281</v>
      </c>
      <c r="C347" s="107">
        <v>337</v>
      </c>
      <c r="D347" s="107" t="s">
        <v>282</v>
      </c>
      <c r="E347" s="107">
        <v>50</v>
      </c>
      <c r="F347" s="108">
        <v>2.4</v>
      </c>
      <c r="G347" s="107"/>
      <c r="H347" s="109">
        <v>949.05</v>
      </c>
      <c r="I347" s="109" t="s">
        <v>283</v>
      </c>
      <c r="K347" s="107" t="s">
        <v>284</v>
      </c>
      <c r="L347" s="107">
        <v>1109</v>
      </c>
      <c r="M347" s="107" t="s">
        <v>235</v>
      </c>
      <c r="N347" s="107">
        <v>50</v>
      </c>
      <c r="O347" s="108">
        <v>2.4</v>
      </c>
      <c r="P347" s="109">
        <v>990.94753318748133</v>
      </c>
      <c r="Q347" s="109">
        <v>1283.3224668125185</v>
      </c>
      <c r="AK347" s="6"/>
      <c r="AL347" s="6"/>
      <c r="AM347" s="6"/>
      <c r="AN347" s="6"/>
      <c r="AO347" s="6"/>
      <c r="AP347" s="6"/>
      <c r="AQ347" s="6"/>
      <c r="AR347" s="6"/>
      <c r="AS347" s="6"/>
      <c r="AT347" s="6"/>
      <c r="AU347" s="6"/>
      <c r="AV347" s="6"/>
      <c r="AW347" s="6"/>
      <c r="AX347" s="6"/>
      <c r="AY347" s="6"/>
      <c r="AZ347" s="62"/>
      <c r="BA347" t="str">
        <f t="shared" si="84"/>
        <v>MD</v>
      </c>
      <c r="BB347">
        <f t="shared" si="85"/>
        <v>334</v>
      </c>
      <c r="BC347" s="73">
        <f t="shared" si="86"/>
        <v>2.4</v>
      </c>
      <c r="BD347">
        <f t="shared" si="87"/>
        <v>50</v>
      </c>
      <c r="BE347" s="66">
        <f t="shared" si="88"/>
        <v>1079.0999999999999</v>
      </c>
      <c r="BJ347" s="66" t="str">
        <f t="shared" si="89"/>
        <v/>
      </c>
      <c r="BK347" s="66">
        <f t="shared" si="90"/>
        <v>1086.9806094182825</v>
      </c>
      <c r="BO347" s="66"/>
      <c r="CI347" s="116"/>
      <c r="CJ347" s="116"/>
      <c r="CR347">
        <f t="shared" si="80"/>
        <v>319</v>
      </c>
      <c r="CS347">
        <f t="shared" si="82"/>
        <v>50</v>
      </c>
      <c r="CT347" s="73">
        <f t="shared" si="83"/>
        <v>2.4</v>
      </c>
      <c r="CU347" s="66">
        <f t="shared" si="81"/>
        <v>904.35658524301175</v>
      </c>
    </row>
    <row r="348" spans="2:126" x14ac:dyDescent="0.25">
      <c r="B348" s="107" t="s">
        <v>281</v>
      </c>
      <c r="C348" s="107">
        <v>338</v>
      </c>
      <c r="D348" s="107" t="s">
        <v>282</v>
      </c>
      <c r="E348" s="107">
        <v>50</v>
      </c>
      <c r="F348" s="108">
        <v>2.4</v>
      </c>
      <c r="G348" s="107"/>
      <c r="H348" s="109">
        <v>999</v>
      </c>
      <c r="I348" s="109" t="s">
        <v>283</v>
      </c>
      <c r="K348" s="107" t="s">
        <v>284</v>
      </c>
      <c r="L348" s="107">
        <v>1110</v>
      </c>
      <c r="M348" s="107" t="s">
        <v>235</v>
      </c>
      <c r="N348" s="107">
        <v>50</v>
      </c>
      <c r="O348" s="108">
        <v>2.4</v>
      </c>
      <c r="P348" s="109">
        <v>1199</v>
      </c>
      <c r="Q348" s="109">
        <v>1449</v>
      </c>
      <c r="AK348" s="6"/>
      <c r="AL348" s="6"/>
      <c r="AM348" s="6"/>
      <c r="AN348" s="6"/>
      <c r="AO348" s="6"/>
      <c r="AP348" s="6"/>
      <c r="AQ348" s="6"/>
      <c r="AR348" s="6"/>
      <c r="AS348" s="6"/>
      <c r="AT348" s="6"/>
      <c r="AU348" s="6"/>
      <c r="AV348" s="6"/>
      <c r="AW348" s="6"/>
      <c r="AX348" s="6"/>
      <c r="AY348" s="6"/>
      <c r="AZ348" s="62"/>
      <c r="BA348" t="str">
        <f t="shared" si="84"/>
        <v>MD</v>
      </c>
      <c r="BB348">
        <f t="shared" si="85"/>
        <v>335</v>
      </c>
      <c r="BC348" s="73">
        <f t="shared" si="86"/>
        <v>2.4</v>
      </c>
      <c r="BD348">
        <f t="shared" si="87"/>
        <v>50</v>
      </c>
      <c r="BE348" s="66">
        <f t="shared" si="88"/>
        <v>949.05</v>
      </c>
      <c r="BJ348" s="66" t="str">
        <f t="shared" si="89"/>
        <v/>
      </c>
      <c r="BK348" s="66">
        <f t="shared" si="90"/>
        <v>955.98086124401902</v>
      </c>
      <c r="BO348" s="66"/>
      <c r="CI348" s="116"/>
      <c r="CJ348" s="116"/>
      <c r="CR348">
        <f t="shared" si="80"/>
        <v>320</v>
      </c>
      <c r="CS348">
        <f t="shared" si="82"/>
        <v>50</v>
      </c>
      <c r="CT348" s="73">
        <f t="shared" si="83"/>
        <v>2.4</v>
      </c>
      <c r="CU348" s="66">
        <f t="shared" si="81"/>
        <v>1086.9806094182825</v>
      </c>
    </row>
    <row r="349" spans="2:126" x14ac:dyDescent="0.25">
      <c r="B349" s="107" t="s">
        <v>281</v>
      </c>
      <c r="C349" s="107">
        <v>339</v>
      </c>
      <c r="D349" s="107" t="s">
        <v>282</v>
      </c>
      <c r="E349" s="107">
        <v>50</v>
      </c>
      <c r="F349" s="108">
        <v>2.4</v>
      </c>
      <c r="G349" s="107"/>
      <c r="H349" s="109">
        <v>999</v>
      </c>
      <c r="I349" s="109" t="s">
        <v>283</v>
      </c>
      <c r="K349" s="107" t="s">
        <v>284</v>
      </c>
      <c r="L349" s="107">
        <v>1111</v>
      </c>
      <c r="M349" s="107" t="s">
        <v>235</v>
      </c>
      <c r="N349" s="107">
        <v>50</v>
      </c>
      <c r="O349" s="108">
        <v>2.4</v>
      </c>
      <c r="P349" s="109">
        <v>1112.2828010170344</v>
      </c>
      <c r="Q349" s="109">
        <v>1440.4571989829653</v>
      </c>
      <c r="AK349" s="6"/>
      <c r="AL349" s="6"/>
      <c r="AM349" s="6"/>
      <c r="AN349" s="6"/>
      <c r="AO349" s="6"/>
      <c r="AP349" s="6"/>
      <c r="AQ349" s="6"/>
      <c r="AR349" s="6"/>
      <c r="AS349" s="6"/>
      <c r="AT349" s="6"/>
      <c r="AU349" s="6"/>
      <c r="AV349" s="6"/>
      <c r="AW349" s="6"/>
      <c r="AX349" s="6"/>
      <c r="AY349" s="6"/>
      <c r="BA349" t="str">
        <f t="shared" si="84"/>
        <v>MD</v>
      </c>
      <c r="BB349">
        <f t="shared" si="85"/>
        <v>336</v>
      </c>
      <c r="BC349" s="73">
        <f t="shared" si="86"/>
        <v>2.4</v>
      </c>
      <c r="BD349">
        <f t="shared" si="87"/>
        <v>50</v>
      </c>
      <c r="BE349" s="66">
        <f t="shared" si="88"/>
        <v>899</v>
      </c>
      <c r="BJ349" s="66" t="str">
        <f t="shared" si="89"/>
        <v/>
      </c>
      <c r="BK349" s="66">
        <f t="shared" si="90"/>
        <v>905.5653487786451</v>
      </c>
      <c r="BO349" s="66"/>
      <c r="CI349" s="116"/>
      <c r="CJ349" s="116"/>
      <c r="CR349">
        <f t="shared" ref="CR349:CR412" si="91">BB334</f>
        <v>321</v>
      </c>
      <c r="CS349">
        <f t="shared" si="82"/>
        <v>50</v>
      </c>
      <c r="CT349" s="73">
        <f t="shared" si="83"/>
        <v>2.4</v>
      </c>
      <c r="CU349" s="66">
        <f t="shared" ref="CU349:CU412" si="92">BK334</f>
        <v>1006.2956434147569</v>
      </c>
    </row>
    <row r="350" spans="2:126" x14ac:dyDescent="0.25">
      <c r="B350" s="107" t="s">
        <v>281</v>
      </c>
      <c r="C350" s="107">
        <v>340</v>
      </c>
      <c r="D350" s="107" t="s">
        <v>282</v>
      </c>
      <c r="E350" s="107">
        <v>50</v>
      </c>
      <c r="F350" s="108">
        <v>2.4</v>
      </c>
      <c r="G350" s="107"/>
      <c r="H350" s="109">
        <v>865</v>
      </c>
      <c r="I350" s="109" t="s">
        <v>283</v>
      </c>
      <c r="K350" s="107" t="s">
        <v>284</v>
      </c>
      <c r="L350" s="107">
        <v>1113</v>
      </c>
      <c r="M350" s="107" t="s">
        <v>235</v>
      </c>
      <c r="N350" s="107">
        <v>50</v>
      </c>
      <c r="O350" s="108">
        <v>2.4</v>
      </c>
      <c r="P350" s="109">
        <v>1079.7170024836887</v>
      </c>
      <c r="Q350" s="109">
        <v>1398.2829975163113</v>
      </c>
      <c r="AK350" s="6"/>
      <c r="AL350" s="6"/>
      <c r="AM350" s="6"/>
      <c r="AN350" s="6"/>
      <c r="AO350" s="6"/>
      <c r="AP350" s="6"/>
      <c r="AQ350" s="6"/>
      <c r="AR350" s="6"/>
      <c r="AS350" s="6"/>
      <c r="AT350" s="6"/>
      <c r="AU350" s="6"/>
      <c r="AV350" s="6"/>
      <c r="AW350" s="6"/>
      <c r="AX350" s="6"/>
      <c r="AY350" s="6"/>
      <c r="BA350" t="str">
        <f t="shared" si="84"/>
        <v>MD</v>
      </c>
      <c r="BB350">
        <f t="shared" si="85"/>
        <v>337</v>
      </c>
      <c r="BC350" s="73">
        <f t="shared" si="86"/>
        <v>2.4</v>
      </c>
      <c r="BD350">
        <f t="shared" si="87"/>
        <v>50</v>
      </c>
      <c r="BE350" s="66">
        <f t="shared" si="88"/>
        <v>949.05</v>
      </c>
      <c r="BJ350" s="66" t="str">
        <f t="shared" si="89"/>
        <v/>
      </c>
      <c r="BK350" s="66">
        <f t="shared" si="90"/>
        <v>955.98086124401902</v>
      </c>
      <c r="BO350" s="66"/>
      <c r="CI350" s="116"/>
      <c r="CJ350" s="116"/>
      <c r="CR350">
        <f t="shared" si="91"/>
        <v>322</v>
      </c>
      <c r="CS350">
        <f t="shared" ref="CS350:CS413" si="93">BD335</f>
        <v>50</v>
      </c>
      <c r="CT350" s="73">
        <f t="shared" ref="CT350:CT413" si="94">BC335</f>
        <v>2.4</v>
      </c>
      <c r="CU350" s="66">
        <f t="shared" si="92"/>
        <v>1006.2956434147569</v>
      </c>
    </row>
    <row r="351" spans="2:126" x14ac:dyDescent="0.25">
      <c r="B351" s="107" t="s">
        <v>281</v>
      </c>
      <c r="C351" s="107">
        <v>341</v>
      </c>
      <c r="D351" s="107" t="s">
        <v>282</v>
      </c>
      <c r="E351" s="107">
        <v>50</v>
      </c>
      <c r="F351" s="108">
        <v>2.4</v>
      </c>
      <c r="G351" s="107"/>
      <c r="H351" s="109">
        <v>1018</v>
      </c>
      <c r="I351" s="109" t="s">
        <v>283</v>
      </c>
      <c r="K351" s="107" t="s">
        <v>284</v>
      </c>
      <c r="L351" s="107">
        <v>1117</v>
      </c>
      <c r="M351" s="107" t="s">
        <v>235</v>
      </c>
      <c r="N351" s="107">
        <v>50</v>
      </c>
      <c r="O351" s="108">
        <v>2.4</v>
      </c>
      <c r="P351" s="109">
        <v>1125.4677229279127</v>
      </c>
      <c r="Q351" s="109">
        <v>1457.532277072087</v>
      </c>
      <c r="AK351" s="6"/>
      <c r="AL351" s="6"/>
      <c r="AM351" s="6"/>
      <c r="AN351" s="6"/>
      <c r="AO351" s="6"/>
      <c r="AP351" s="6"/>
      <c r="AQ351" s="6"/>
      <c r="AR351" s="6"/>
      <c r="AS351" s="6"/>
      <c r="AT351" s="6"/>
      <c r="AU351" s="6"/>
      <c r="AV351" s="6"/>
      <c r="AW351" s="6"/>
      <c r="AX351" s="6"/>
      <c r="AY351" s="6"/>
      <c r="BA351" t="str">
        <f t="shared" si="84"/>
        <v>MD</v>
      </c>
      <c r="BB351">
        <f t="shared" si="85"/>
        <v>338</v>
      </c>
      <c r="BC351" s="73">
        <f t="shared" si="86"/>
        <v>2.4</v>
      </c>
      <c r="BD351">
        <f t="shared" si="87"/>
        <v>50</v>
      </c>
      <c r="BE351" s="66">
        <f t="shared" si="88"/>
        <v>999</v>
      </c>
      <c r="BJ351" s="66" t="str">
        <f t="shared" si="89"/>
        <v/>
      </c>
      <c r="BK351" s="66">
        <f t="shared" si="90"/>
        <v>1006.2956434147569</v>
      </c>
      <c r="BO351" s="66"/>
      <c r="CI351" s="116"/>
      <c r="CJ351" s="116"/>
      <c r="CR351">
        <f t="shared" si="91"/>
        <v>323</v>
      </c>
      <c r="CS351">
        <f t="shared" si="93"/>
        <v>50</v>
      </c>
      <c r="CT351" s="73">
        <f t="shared" si="94"/>
        <v>2.4</v>
      </c>
      <c r="CU351" s="66">
        <f t="shared" si="92"/>
        <v>1006.2956434147569</v>
      </c>
    </row>
    <row r="352" spans="2:126" x14ac:dyDescent="0.25">
      <c r="B352" s="107" t="s">
        <v>281</v>
      </c>
      <c r="C352" s="107">
        <v>342</v>
      </c>
      <c r="D352" s="107" t="s">
        <v>282</v>
      </c>
      <c r="E352" s="107">
        <v>50</v>
      </c>
      <c r="F352" s="108">
        <v>2.4</v>
      </c>
      <c r="G352" s="107"/>
      <c r="H352" s="109">
        <v>999</v>
      </c>
      <c r="I352" s="109" t="s">
        <v>283</v>
      </c>
      <c r="K352" s="107" t="s">
        <v>284</v>
      </c>
      <c r="L352" s="107">
        <v>1118</v>
      </c>
      <c r="M352" s="107" t="s">
        <v>235</v>
      </c>
      <c r="N352" s="107">
        <v>50</v>
      </c>
      <c r="O352" s="108">
        <v>2.4</v>
      </c>
      <c r="P352" s="109">
        <v>1274</v>
      </c>
      <c r="Q352" s="109">
        <v>1061.44</v>
      </c>
      <c r="AK352" s="6"/>
      <c r="AL352" s="6"/>
      <c r="AM352" s="6"/>
      <c r="AN352" s="6"/>
      <c r="AO352" s="6"/>
      <c r="AP352" s="6"/>
      <c r="AQ352" s="6"/>
      <c r="AR352" s="6"/>
      <c r="AS352" s="6"/>
      <c r="AT352" s="6"/>
      <c r="AU352" s="6"/>
      <c r="AV352" s="6"/>
      <c r="AW352" s="6"/>
      <c r="AX352" s="6"/>
      <c r="AY352" s="6"/>
      <c r="BA352" t="str">
        <f t="shared" si="84"/>
        <v>MD</v>
      </c>
      <c r="BB352">
        <f t="shared" si="85"/>
        <v>339</v>
      </c>
      <c r="BC352" s="73">
        <f t="shared" si="86"/>
        <v>2.4</v>
      </c>
      <c r="BD352">
        <f t="shared" si="87"/>
        <v>50</v>
      </c>
      <c r="BE352" s="66">
        <f t="shared" si="88"/>
        <v>999</v>
      </c>
      <c r="BJ352" s="66" t="str">
        <f t="shared" si="89"/>
        <v/>
      </c>
      <c r="BK352" s="66">
        <f t="shared" si="90"/>
        <v>1006.2956434147569</v>
      </c>
      <c r="BO352" s="66"/>
      <c r="CI352" s="116"/>
      <c r="CJ352" s="116"/>
      <c r="CR352">
        <f t="shared" si="91"/>
        <v>324</v>
      </c>
      <c r="CS352">
        <f t="shared" si="93"/>
        <v>50</v>
      </c>
      <c r="CT352" s="73">
        <f t="shared" si="94"/>
        <v>2.4</v>
      </c>
      <c r="CU352" s="66">
        <f t="shared" si="92"/>
        <v>836.06144547972804</v>
      </c>
    </row>
    <row r="353" spans="2:99" x14ac:dyDescent="0.25">
      <c r="B353" s="107" t="s">
        <v>281</v>
      </c>
      <c r="C353" s="107">
        <v>343</v>
      </c>
      <c r="D353" s="107" t="s">
        <v>282</v>
      </c>
      <c r="E353" s="107">
        <v>50</v>
      </c>
      <c r="F353" s="108">
        <v>2.4</v>
      </c>
      <c r="G353" s="107"/>
      <c r="H353" s="109">
        <v>949.05</v>
      </c>
      <c r="I353" s="109" t="s">
        <v>283</v>
      </c>
      <c r="K353" s="107" t="s">
        <v>284</v>
      </c>
      <c r="L353" s="107">
        <v>1128</v>
      </c>
      <c r="M353" s="107" t="s">
        <v>235</v>
      </c>
      <c r="N353" s="107">
        <v>50</v>
      </c>
      <c r="O353" s="108">
        <v>2.4</v>
      </c>
      <c r="P353" s="109">
        <v>914.18653870501498</v>
      </c>
      <c r="Q353" s="109">
        <v>1183.9134612949849</v>
      </c>
      <c r="AK353" s="6"/>
      <c r="AL353" s="6"/>
      <c r="AM353" s="6"/>
      <c r="AN353" s="6"/>
      <c r="AO353" s="6"/>
      <c r="AP353" s="6"/>
      <c r="AQ353" s="6"/>
      <c r="AR353" s="6"/>
      <c r="AS353" s="6"/>
      <c r="AT353" s="6"/>
      <c r="AU353" s="6"/>
      <c r="AV353" s="6"/>
      <c r="AW353" s="6"/>
      <c r="AX353" s="6"/>
      <c r="AY353" s="6"/>
      <c r="BA353" t="str">
        <f t="shared" si="84"/>
        <v>MD</v>
      </c>
      <c r="BB353">
        <f t="shared" si="85"/>
        <v>340</v>
      </c>
      <c r="BC353" s="73">
        <f t="shared" si="86"/>
        <v>2.4</v>
      </c>
      <c r="BD353">
        <f t="shared" si="87"/>
        <v>50</v>
      </c>
      <c r="BE353" s="66">
        <f t="shared" si="88"/>
        <v>865</v>
      </c>
      <c r="BJ353" s="66" t="str">
        <f t="shared" si="89"/>
        <v/>
      </c>
      <c r="BK353" s="66">
        <f t="shared" si="90"/>
        <v>871.31704860236709</v>
      </c>
      <c r="BO353" s="66"/>
      <c r="CI353" s="116"/>
      <c r="CJ353" s="116"/>
      <c r="CR353">
        <f t="shared" si="91"/>
        <v>325</v>
      </c>
      <c r="CS353">
        <f t="shared" si="93"/>
        <v>50</v>
      </c>
      <c r="CT353" s="73">
        <f t="shared" si="94"/>
        <v>2.4</v>
      </c>
      <c r="CU353" s="66">
        <f t="shared" si="92"/>
        <v>905.66607907328125</v>
      </c>
    </row>
    <row r="354" spans="2:99" x14ac:dyDescent="0.25">
      <c r="B354" s="107" t="s">
        <v>281</v>
      </c>
      <c r="C354" s="107">
        <v>344</v>
      </c>
      <c r="D354" s="107" t="s">
        <v>282</v>
      </c>
      <c r="E354" s="107">
        <v>50</v>
      </c>
      <c r="F354" s="108">
        <v>2.4</v>
      </c>
      <c r="G354" s="107"/>
      <c r="H354" s="109">
        <v>999.99</v>
      </c>
      <c r="I354" s="109" t="s">
        <v>283</v>
      </c>
      <c r="K354" s="107" t="s">
        <v>284</v>
      </c>
      <c r="L354" s="107">
        <v>1137</v>
      </c>
      <c r="M354" s="107" t="s">
        <v>235</v>
      </c>
      <c r="N354" s="107">
        <v>50</v>
      </c>
      <c r="O354" s="108">
        <v>2.4</v>
      </c>
      <c r="P354" s="109">
        <v>1015.9099977041441</v>
      </c>
      <c r="Q354" s="109">
        <v>1315.6500022958558</v>
      </c>
      <c r="AK354" s="6"/>
      <c r="AL354" s="6"/>
      <c r="AM354" s="6"/>
      <c r="AN354" s="6"/>
      <c r="AO354" s="6"/>
      <c r="AP354" s="6"/>
      <c r="AQ354" s="6"/>
      <c r="AR354" s="6"/>
      <c r="AS354" s="6"/>
      <c r="AT354" s="6"/>
      <c r="AU354" s="6"/>
      <c r="AV354" s="6"/>
      <c r="AW354" s="6"/>
      <c r="AX354" s="6"/>
      <c r="AY354" s="6"/>
      <c r="BA354" t="str">
        <f t="shared" si="84"/>
        <v>MD</v>
      </c>
      <c r="BB354">
        <f t="shared" si="85"/>
        <v>341</v>
      </c>
      <c r="BC354" s="73">
        <f t="shared" si="86"/>
        <v>2.4</v>
      </c>
      <c r="BD354">
        <f t="shared" si="87"/>
        <v>50</v>
      </c>
      <c r="BE354" s="66">
        <f t="shared" si="88"/>
        <v>1018</v>
      </c>
      <c r="BJ354" s="66" t="str">
        <f t="shared" si="89"/>
        <v/>
      </c>
      <c r="BK354" s="66">
        <f t="shared" si="90"/>
        <v>1025.4343993956181</v>
      </c>
      <c r="BO354" s="66"/>
      <c r="CI354" s="116"/>
      <c r="CJ354" s="116"/>
      <c r="CR354">
        <f t="shared" si="91"/>
        <v>326</v>
      </c>
      <c r="CS354">
        <f t="shared" si="93"/>
        <v>50</v>
      </c>
      <c r="CT354" s="73">
        <f t="shared" si="94"/>
        <v>2.4</v>
      </c>
      <c r="CU354" s="66">
        <f t="shared" si="92"/>
        <v>1006.2956434147569</v>
      </c>
    </row>
    <row r="355" spans="2:99" x14ac:dyDescent="0.25">
      <c r="B355" s="107" t="s">
        <v>281</v>
      </c>
      <c r="C355" s="107">
        <v>345</v>
      </c>
      <c r="D355" s="107" t="s">
        <v>282</v>
      </c>
      <c r="E355" s="107">
        <v>50</v>
      </c>
      <c r="F355" s="108">
        <v>2.4</v>
      </c>
      <c r="G355" s="107"/>
      <c r="H355" s="109">
        <v>999</v>
      </c>
      <c r="I355" s="109" t="s">
        <v>283</v>
      </c>
      <c r="K355" s="107" t="s">
        <v>284</v>
      </c>
      <c r="L355" s="107">
        <v>1139</v>
      </c>
      <c r="M355" s="107" t="s">
        <v>235</v>
      </c>
      <c r="N355" s="107">
        <v>50</v>
      </c>
      <c r="O355" s="108">
        <v>2.4</v>
      </c>
      <c r="P355" s="109">
        <v>2101.4220914441012</v>
      </c>
      <c r="Q355" s="109">
        <v>2721.4379085558985</v>
      </c>
      <c r="AK355" s="6"/>
      <c r="AL355" s="6"/>
      <c r="AM355" s="6"/>
      <c r="AN355" s="6"/>
      <c r="AO355" s="6"/>
      <c r="AP355" s="6"/>
      <c r="AQ355" s="6"/>
      <c r="AR355" s="6"/>
      <c r="AS355" s="6"/>
      <c r="AT355" s="6"/>
      <c r="AU355" s="6"/>
      <c r="AV355" s="6"/>
      <c r="AW355" s="6"/>
      <c r="AX355" s="6"/>
      <c r="AY355" s="6"/>
      <c r="BA355" t="str">
        <f t="shared" si="84"/>
        <v>MD</v>
      </c>
      <c r="BB355">
        <f t="shared" si="85"/>
        <v>342</v>
      </c>
      <c r="BC355" s="73">
        <f t="shared" si="86"/>
        <v>2.4</v>
      </c>
      <c r="BD355">
        <f t="shared" si="87"/>
        <v>50</v>
      </c>
      <c r="BE355" s="66">
        <f t="shared" si="88"/>
        <v>999</v>
      </c>
      <c r="BJ355" s="66" t="str">
        <f t="shared" si="89"/>
        <v/>
      </c>
      <c r="BK355" s="66">
        <f t="shared" si="90"/>
        <v>1006.2956434147569</v>
      </c>
      <c r="BO355" s="66"/>
      <c r="CI355" s="116"/>
      <c r="CJ355" s="116"/>
      <c r="CR355">
        <f t="shared" si="91"/>
        <v>327</v>
      </c>
      <c r="CS355">
        <f t="shared" si="93"/>
        <v>50</v>
      </c>
      <c r="CT355" s="73">
        <f t="shared" si="94"/>
        <v>2.4</v>
      </c>
      <c r="CU355" s="66">
        <f t="shared" si="92"/>
        <v>1207.7562326869806</v>
      </c>
    </row>
    <row r="356" spans="2:99" x14ac:dyDescent="0.25">
      <c r="B356" s="107" t="s">
        <v>281</v>
      </c>
      <c r="C356" s="107">
        <v>346</v>
      </c>
      <c r="D356" s="107" t="s">
        <v>282</v>
      </c>
      <c r="E356" s="107">
        <v>50</v>
      </c>
      <c r="F356" s="108">
        <v>2.4</v>
      </c>
      <c r="G356" s="107"/>
      <c r="H356" s="109">
        <v>1199.99</v>
      </c>
      <c r="I356" s="109" t="s">
        <v>283</v>
      </c>
      <c r="K356" s="107" t="s">
        <v>284</v>
      </c>
      <c r="L356" s="107">
        <v>1140</v>
      </c>
      <c r="M356" s="107" t="s">
        <v>235</v>
      </c>
      <c r="N356" s="107">
        <v>50</v>
      </c>
      <c r="O356" s="108">
        <v>2.4</v>
      </c>
      <c r="P356" s="109">
        <v>897.77728030568665</v>
      </c>
      <c r="Q356" s="109">
        <v>1162.6627196943132</v>
      </c>
      <c r="AK356" s="6"/>
      <c r="AL356" s="6"/>
      <c r="AM356" s="6"/>
      <c r="AN356" s="6"/>
      <c r="AO356" s="6"/>
      <c r="AP356" s="6"/>
      <c r="AQ356" s="6"/>
      <c r="AR356" s="6"/>
      <c r="AS356" s="6"/>
      <c r="AT356" s="6"/>
      <c r="AU356" s="6"/>
      <c r="AV356" s="6"/>
      <c r="AW356" s="6"/>
      <c r="AX356" s="6"/>
      <c r="AY356" s="6"/>
      <c r="BA356" t="str">
        <f t="shared" si="84"/>
        <v>MD</v>
      </c>
      <c r="BB356">
        <f t="shared" si="85"/>
        <v>343</v>
      </c>
      <c r="BC356" s="73">
        <f t="shared" si="86"/>
        <v>2.4</v>
      </c>
      <c r="BD356">
        <f t="shared" si="87"/>
        <v>50</v>
      </c>
      <c r="BE356" s="66">
        <f t="shared" si="88"/>
        <v>949.05</v>
      </c>
      <c r="BJ356" s="66" t="str">
        <f t="shared" si="89"/>
        <v/>
      </c>
      <c r="BK356" s="66">
        <f t="shared" si="90"/>
        <v>955.98086124401902</v>
      </c>
      <c r="BO356" s="66"/>
      <c r="CI356" s="116"/>
      <c r="CJ356" s="116"/>
      <c r="CR356">
        <f t="shared" si="91"/>
        <v>328</v>
      </c>
      <c r="CS356">
        <f t="shared" si="93"/>
        <v>50</v>
      </c>
      <c r="CT356" s="73">
        <f t="shared" si="94"/>
        <v>2.4</v>
      </c>
      <c r="CU356" s="66">
        <f t="shared" si="92"/>
        <v>764.78468899521533</v>
      </c>
    </row>
    <row r="357" spans="2:99" x14ac:dyDescent="0.25">
      <c r="B357" s="107" t="s">
        <v>281</v>
      </c>
      <c r="C357" s="107">
        <v>347</v>
      </c>
      <c r="D357" s="107" t="s">
        <v>282</v>
      </c>
      <c r="E357" s="107">
        <v>50</v>
      </c>
      <c r="F357" s="108">
        <v>2.4</v>
      </c>
      <c r="G357" s="107"/>
      <c r="H357" s="109">
        <v>899.1</v>
      </c>
      <c r="I357" s="109" t="s">
        <v>283</v>
      </c>
      <c r="K357" s="107" t="s">
        <v>284</v>
      </c>
      <c r="L357" s="107">
        <v>1141</v>
      </c>
      <c r="M357" s="107" t="s">
        <v>235</v>
      </c>
      <c r="N357" s="107">
        <v>50</v>
      </c>
      <c r="O357" s="108">
        <v>2.4</v>
      </c>
      <c r="P357" s="109">
        <v>1034.7157224124555</v>
      </c>
      <c r="Q357" s="109">
        <v>1340.004277587544</v>
      </c>
      <c r="AK357" s="6"/>
      <c r="AL357" s="6"/>
      <c r="AM357" s="6"/>
      <c r="AN357" s="6"/>
      <c r="AO357" s="6"/>
      <c r="AP357" s="6"/>
      <c r="AQ357" s="6"/>
      <c r="AR357" s="6"/>
      <c r="AS357" s="6"/>
      <c r="AT357" s="6"/>
      <c r="AU357" s="6"/>
      <c r="AV357" s="6"/>
      <c r="AW357" s="6"/>
      <c r="AX357" s="6"/>
      <c r="AY357" s="6"/>
      <c r="BA357" t="str">
        <f t="shared" si="84"/>
        <v>MD</v>
      </c>
      <c r="BB357">
        <f t="shared" si="85"/>
        <v>344</v>
      </c>
      <c r="BC357" s="73">
        <f t="shared" si="86"/>
        <v>2.4</v>
      </c>
      <c r="BD357">
        <f t="shared" si="87"/>
        <v>50</v>
      </c>
      <c r="BE357" s="66">
        <f t="shared" si="88"/>
        <v>999.99</v>
      </c>
      <c r="BJ357" s="66" t="str">
        <f t="shared" si="89"/>
        <v/>
      </c>
      <c r="BK357" s="66">
        <f t="shared" si="90"/>
        <v>1007.2928733316545</v>
      </c>
      <c r="BO357" s="66"/>
      <c r="CI357" s="116"/>
      <c r="CJ357" s="116"/>
      <c r="CR357">
        <f t="shared" si="91"/>
        <v>329</v>
      </c>
      <c r="CS357">
        <f t="shared" si="93"/>
        <v>50</v>
      </c>
      <c r="CT357" s="73">
        <f t="shared" si="94"/>
        <v>2.4</v>
      </c>
      <c r="CU357" s="66">
        <f t="shared" si="92"/>
        <v>1007.2928733316545</v>
      </c>
    </row>
    <row r="358" spans="2:99" x14ac:dyDescent="0.25">
      <c r="B358" s="107" t="s">
        <v>281</v>
      </c>
      <c r="C358" s="107">
        <v>348</v>
      </c>
      <c r="D358" s="107" t="s">
        <v>282</v>
      </c>
      <c r="E358" s="107">
        <v>50</v>
      </c>
      <c r="F358" s="108">
        <v>2.4</v>
      </c>
      <c r="G358" s="107"/>
      <c r="H358" s="109">
        <v>999</v>
      </c>
      <c r="I358" s="109" t="s">
        <v>283</v>
      </c>
      <c r="K358" s="107" t="s">
        <v>284</v>
      </c>
      <c r="L358" s="107">
        <v>1142</v>
      </c>
      <c r="M358" s="107" t="s">
        <v>235</v>
      </c>
      <c r="N358" s="107">
        <v>50</v>
      </c>
      <c r="O358" s="108">
        <v>2.4</v>
      </c>
      <c r="P358" s="109">
        <v>1085.5730947005493</v>
      </c>
      <c r="Q358" s="109">
        <v>1405.8669052994505</v>
      </c>
      <c r="AK358" s="6"/>
      <c r="AL358" s="6"/>
      <c r="AM358" s="6"/>
      <c r="AN358" s="6"/>
      <c r="AO358" s="6"/>
      <c r="AP358" s="6"/>
      <c r="AQ358" s="6"/>
      <c r="AR358" s="6"/>
      <c r="AS358" s="6"/>
      <c r="AT358" s="6"/>
      <c r="AU358" s="6"/>
      <c r="AV358" s="6"/>
      <c r="AW358" s="6"/>
      <c r="AX358" s="6"/>
      <c r="AY358" s="6"/>
      <c r="BA358" t="str">
        <f t="shared" si="84"/>
        <v>MD</v>
      </c>
      <c r="BB358">
        <f t="shared" si="85"/>
        <v>345</v>
      </c>
      <c r="BC358" s="73">
        <f t="shared" si="86"/>
        <v>2.4</v>
      </c>
      <c r="BD358">
        <f t="shared" si="87"/>
        <v>50</v>
      </c>
      <c r="BE358" s="66">
        <f t="shared" si="88"/>
        <v>999</v>
      </c>
      <c r="BJ358" s="66" t="str">
        <f t="shared" si="89"/>
        <v/>
      </c>
      <c r="BK358" s="66">
        <f t="shared" si="90"/>
        <v>1006.2956434147569</v>
      </c>
      <c r="BO358" s="66"/>
      <c r="CI358" s="116"/>
      <c r="CJ358" s="116"/>
      <c r="CR358">
        <f t="shared" si="91"/>
        <v>330</v>
      </c>
      <c r="CS358">
        <f t="shared" si="93"/>
        <v>50</v>
      </c>
      <c r="CT358" s="73">
        <f t="shared" si="94"/>
        <v>2.4</v>
      </c>
      <c r="CU358" s="66">
        <f t="shared" si="92"/>
        <v>1007.2928733316545</v>
      </c>
    </row>
    <row r="359" spans="2:99" x14ac:dyDescent="0.25">
      <c r="B359" s="107" t="s">
        <v>281</v>
      </c>
      <c r="C359" s="107">
        <v>349</v>
      </c>
      <c r="D359" s="107" t="s">
        <v>282</v>
      </c>
      <c r="E359" s="107">
        <v>50</v>
      </c>
      <c r="F359" s="108">
        <v>2.4</v>
      </c>
      <c r="G359" s="107"/>
      <c r="H359" s="109">
        <v>999</v>
      </c>
      <c r="I359" s="109" t="s">
        <v>283</v>
      </c>
      <c r="K359" s="107" t="s">
        <v>284</v>
      </c>
      <c r="L359" s="107">
        <v>1143</v>
      </c>
      <c r="M359" s="107" t="s">
        <v>235</v>
      </c>
      <c r="N359" s="107">
        <v>50</v>
      </c>
      <c r="O359" s="108">
        <v>2.4</v>
      </c>
      <c r="P359" s="109">
        <v>1119.5375581160472</v>
      </c>
      <c r="Q359" s="109">
        <v>1449.8524418839527</v>
      </c>
      <c r="AK359" s="6"/>
      <c r="AL359" s="6"/>
      <c r="AM359" s="6"/>
      <c r="AN359" s="6"/>
      <c r="AO359" s="6"/>
      <c r="AP359" s="6"/>
      <c r="AQ359" s="6"/>
      <c r="AR359" s="6"/>
      <c r="AS359" s="6"/>
      <c r="AT359" s="6"/>
      <c r="AU359" s="6"/>
      <c r="AV359" s="6"/>
      <c r="AW359" s="6"/>
      <c r="AX359" s="6"/>
      <c r="AY359" s="6"/>
      <c r="BA359" t="str">
        <f t="shared" si="84"/>
        <v>MD</v>
      </c>
      <c r="BB359">
        <f t="shared" si="85"/>
        <v>346</v>
      </c>
      <c r="BC359" s="73">
        <f t="shared" si="86"/>
        <v>2.4</v>
      </c>
      <c r="BD359">
        <f t="shared" si="87"/>
        <v>50</v>
      </c>
      <c r="BE359" s="66">
        <f t="shared" si="88"/>
        <v>1199.99</v>
      </c>
      <c r="BJ359" s="66" t="str">
        <f t="shared" si="89"/>
        <v/>
      </c>
      <c r="BK359" s="66">
        <f t="shared" si="90"/>
        <v>1208.753462603878</v>
      </c>
      <c r="BO359" s="66"/>
      <c r="CI359" s="116"/>
      <c r="CJ359" s="116"/>
      <c r="CR359">
        <f t="shared" si="91"/>
        <v>331</v>
      </c>
      <c r="CS359">
        <f t="shared" si="93"/>
        <v>50</v>
      </c>
      <c r="CT359" s="73">
        <f t="shared" si="94"/>
        <v>2.4</v>
      </c>
      <c r="CU359" s="66">
        <f t="shared" si="92"/>
        <v>1007.2928733316545</v>
      </c>
    </row>
    <row r="360" spans="2:99" x14ac:dyDescent="0.25">
      <c r="B360" s="107" t="s">
        <v>281</v>
      </c>
      <c r="C360" s="107">
        <v>350</v>
      </c>
      <c r="D360" s="107" t="s">
        <v>282</v>
      </c>
      <c r="E360" s="107">
        <v>50</v>
      </c>
      <c r="F360" s="108">
        <v>2.4</v>
      </c>
      <c r="G360" s="107"/>
      <c r="H360" s="109">
        <v>651</v>
      </c>
      <c r="I360" s="109" t="s">
        <v>283</v>
      </c>
      <c r="K360" s="107" t="s">
        <v>284</v>
      </c>
      <c r="L360" s="107">
        <v>1144</v>
      </c>
      <c r="M360" s="107" t="s">
        <v>235</v>
      </c>
      <c r="N360" s="107">
        <v>50</v>
      </c>
      <c r="O360" s="108">
        <v>2.4</v>
      </c>
      <c r="P360" s="109">
        <v>1023.0732533622684</v>
      </c>
      <c r="Q360" s="109">
        <v>1324.9267466377314</v>
      </c>
      <c r="AK360" s="6"/>
      <c r="AL360" s="6"/>
      <c r="AM360" s="6"/>
      <c r="AN360" s="6"/>
      <c r="AO360" s="6"/>
      <c r="AP360" s="6"/>
      <c r="AQ360" s="6"/>
      <c r="AR360" s="6"/>
      <c r="AS360" s="6"/>
      <c r="AT360" s="6"/>
      <c r="AU360" s="6"/>
      <c r="AV360" s="6"/>
      <c r="AW360" s="6"/>
      <c r="AX360" s="6"/>
      <c r="AY360" s="6"/>
      <c r="BA360" t="str">
        <f t="shared" si="84"/>
        <v>MD</v>
      </c>
      <c r="BB360">
        <f t="shared" si="85"/>
        <v>347</v>
      </c>
      <c r="BC360" s="73">
        <f t="shared" si="86"/>
        <v>2.4</v>
      </c>
      <c r="BD360">
        <f t="shared" si="87"/>
        <v>50</v>
      </c>
      <c r="BE360" s="66">
        <f t="shared" si="88"/>
        <v>899.1</v>
      </c>
      <c r="BJ360" s="66" t="str">
        <f t="shared" si="89"/>
        <v/>
      </c>
      <c r="BK360" s="66">
        <f t="shared" si="90"/>
        <v>905.66607907328125</v>
      </c>
      <c r="BO360" s="66"/>
      <c r="CI360" s="116"/>
      <c r="CJ360" s="116"/>
      <c r="CR360">
        <f t="shared" si="91"/>
        <v>332</v>
      </c>
      <c r="CS360">
        <f t="shared" si="93"/>
        <v>50</v>
      </c>
      <c r="CT360" s="73">
        <f t="shared" si="94"/>
        <v>2.4</v>
      </c>
      <c r="CU360" s="66">
        <f t="shared" si="92"/>
        <v>955.98086124401902</v>
      </c>
    </row>
    <row r="361" spans="2:99" x14ac:dyDescent="0.25">
      <c r="B361" s="107" t="s">
        <v>281</v>
      </c>
      <c r="C361" s="107">
        <v>351</v>
      </c>
      <c r="D361" s="107" t="s">
        <v>282</v>
      </c>
      <c r="E361" s="107">
        <v>50</v>
      </c>
      <c r="F361" s="108">
        <v>2.4</v>
      </c>
      <c r="G361" s="107"/>
      <c r="H361" s="109">
        <v>999.99</v>
      </c>
      <c r="I361" s="109" t="s">
        <v>283</v>
      </c>
      <c r="K361" s="107" t="s">
        <v>284</v>
      </c>
      <c r="L361" s="107">
        <v>1145</v>
      </c>
      <c r="M361" s="107" t="s">
        <v>235</v>
      </c>
      <c r="N361" s="107">
        <v>50</v>
      </c>
      <c r="O361" s="108">
        <v>2.4</v>
      </c>
      <c r="P361" s="109">
        <v>1031.3432407339958</v>
      </c>
      <c r="Q361" s="109">
        <v>1335.6367592660042</v>
      </c>
      <c r="BA361" t="str">
        <f t="shared" si="84"/>
        <v>MD</v>
      </c>
      <c r="BB361">
        <f t="shared" si="85"/>
        <v>348</v>
      </c>
      <c r="BC361" s="73">
        <f t="shared" si="86"/>
        <v>2.4</v>
      </c>
      <c r="BD361">
        <f t="shared" si="87"/>
        <v>50</v>
      </c>
      <c r="BE361" s="66">
        <f t="shared" si="88"/>
        <v>999</v>
      </c>
      <c r="BJ361" s="66" t="str">
        <f t="shared" si="89"/>
        <v/>
      </c>
      <c r="BK361" s="66">
        <f t="shared" si="90"/>
        <v>1006.2956434147569</v>
      </c>
      <c r="BO361" s="66"/>
      <c r="CI361" s="116"/>
      <c r="CJ361" s="116"/>
      <c r="CR361">
        <f t="shared" si="91"/>
        <v>333</v>
      </c>
      <c r="CS361">
        <f t="shared" si="93"/>
        <v>50</v>
      </c>
      <c r="CT361" s="73">
        <f t="shared" si="94"/>
        <v>2.4</v>
      </c>
      <c r="CU361" s="66">
        <f t="shared" si="92"/>
        <v>981.11306975572904</v>
      </c>
    </row>
    <row r="362" spans="2:99" x14ac:dyDescent="0.25">
      <c r="B362" s="107" t="s">
        <v>281</v>
      </c>
      <c r="C362" s="107">
        <v>352</v>
      </c>
      <c r="D362" s="107" t="s">
        <v>282</v>
      </c>
      <c r="E362" s="107">
        <v>50</v>
      </c>
      <c r="F362" s="108">
        <v>2.4</v>
      </c>
      <c r="G362" s="107"/>
      <c r="H362" s="109">
        <v>999.99</v>
      </c>
      <c r="I362" s="109" t="s">
        <v>283</v>
      </c>
      <c r="K362" s="107" t="s">
        <v>284</v>
      </c>
      <c r="L362" s="107">
        <v>1146</v>
      </c>
      <c r="M362" s="107" t="s">
        <v>235</v>
      </c>
      <c r="N362" s="107">
        <v>50</v>
      </c>
      <c r="O362" s="108">
        <v>2.4</v>
      </c>
      <c r="P362" s="109">
        <v>897.77728030568665</v>
      </c>
      <c r="Q362" s="109">
        <v>1162.6627196943132</v>
      </c>
      <c r="BA362" t="str">
        <f t="shared" si="84"/>
        <v>MD</v>
      </c>
      <c r="BB362">
        <f t="shared" si="85"/>
        <v>349</v>
      </c>
      <c r="BC362" s="73">
        <f t="shared" si="86"/>
        <v>2.4</v>
      </c>
      <c r="BD362">
        <f t="shared" si="87"/>
        <v>50</v>
      </c>
      <c r="BE362" s="66">
        <f t="shared" si="88"/>
        <v>999</v>
      </c>
      <c r="BJ362" s="66" t="str">
        <f t="shared" si="89"/>
        <v/>
      </c>
      <c r="BK362" s="66">
        <f t="shared" si="90"/>
        <v>1006.2956434147569</v>
      </c>
      <c r="BO362" s="66"/>
      <c r="CI362" s="116"/>
      <c r="CJ362" s="116"/>
      <c r="CR362">
        <f t="shared" si="91"/>
        <v>334</v>
      </c>
      <c r="CS362">
        <f t="shared" si="93"/>
        <v>50</v>
      </c>
      <c r="CT362" s="73">
        <f t="shared" si="94"/>
        <v>2.4</v>
      </c>
      <c r="CU362" s="66">
        <f t="shared" si="92"/>
        <v>1086.9806094182825</v>
      </c>
    </row>
    <row r="363" spans="2:99" x14ac:dyDescent="0.25">
      <c r="B363" s="107" t="s">
        <v>281</v>
      </c>
      <c r="C363" s="107">
        <v>353</v>
      </c>
      <c r="D363" s="107" t="s">
        <v>282</v>
      </c>
      <c r="E363" s="107">
        <v>50</v>
      </c>
      <c r="F363" s="108">
        <v>2.4</v>
      </c>
      <c r="G363" s="107"/>
      <c r="H363" s="109">
        <v>999</v>
      </c>
      <c r="I363" s="109" t="s">
        <v>283</v>
      </c>
      <c r="K363" s="107" t="s">
        <v>284</v>
      </c>
      <c r="L363" s="107">
        <v>1147</v>
      </c>
      <c r="M363" s="107" t="s">
        <v>235</v>
      </c>
      <c r="N363" s="107">
        <v>50</v>
      </c>
      <c r="O363" s="108">
        <v>2.4</v>
      </c>
      <c r="P363" s="109">
        <v>941.33632338005884</v>
      </c>
      <c r="Q363" s="109">
        <v>1219.0736766199409</v>
      </c>
      <c r="BA363" t="str">
        <f t="shared" si="84"/>
        <v>MD</v>
      </c>
      <c r="BB363">
        <f t="shared" si="85"/>
        <v>350</v>
      </c>
      <c r="BC363" s="73">
        <f t="shared" si="86"/>
        <v>2.4</v>
      </c>
      <c r="BD363">
        <f t="shared" si="87"/>
        <v>50</v>
      </c>
      <c r="BE363" s="66">
        <f t="shared" si="88"/>
        <v>651</v>
      </c>
      <c r="BJ363" s="66" t="str">
        <f t="shared" si="89"/>
        <v/>
      </c>
      <c r="BK363" s="66">
        <f t="shared" si="90"/>
        <v>655.75421808108786</v>
      </c>
      <c r="BO363" s="66"/>
      <c r="CI363" s="116"/>
      <c r="CJ363" s="116"/>
      <c r="CR363">
        <f t="shared" si="91"/>
        <v>335</v>
      </c>
      <c r="CS363">
        <f t="shared" si="93"/>
        <v>50</v>
      </c>
      <c r="CT363" s="73">
        <f t="shared" si="94"/>
        <v>2.4</v>
      </c>
      <c r="CU363" s="66">
        <f t="shared" si="92"/>
        <v>955.98086124401902</v>
      </c>
    </row>
    <row r="364" spans="2:99" x14ac:dyDescent="0.25">
      <c r="B364" s="107" t="s">
        <v>281</v>
      </c>
      <c r="C364" s="107">
        <v>354</v>
      </c>
      <c r="D364" s="107" t="s">
        <v>282</v>
      </c>
      <c r="E364" s="107">
        <v>50</v>
      </c>
      <c r="F364" s="108">
        <v>2.4</v>
      </c>
      <c r="G364" s="107"/>
      <c r="H364" s="109">
        <v>999</v>
      </c>
      <c r="I364" s="109" t="s">
        <v>283</v>
      </c>
      <c r="K364" s="107" t="s">
        <v>284</v>
      </c>
      <c r="L364" s="107">
        <v>1149</v>
      </c>
      <c r="M364" s="107" t="s">
        <v>235</v>
      </c>
      <c r="N364" s="107">
        <v>50</v>
      </c>
      <c r="O364" s="108">
        <v>2.4</v>
      </c>
      <c r="P364" s="109">
        <v>1006.951570920018</v>
      </c>
      <c r="Q364" s="109">
        <v>1304.0484290799818</v>
      </c>
      <c r="BA364" t="str">
        <f t="shared" si="84"/>
        <v>MD</v>
      </c>
      <c r="BB364">
        <f t="shared" si="85"/>
        <v>351</v>
      </c>
      <c r="BC364" s="73">
        <f t="shared" si="86"/>
        <v>2.4</v>
      </c>
      <c r="BD364">
        <f t="shared" si="87"/>
        <v>50</v>
      </c>
      <c r="BE364" s="66">
        <f t="shared" si="88"/>
        <v>999.99</v>
      </c>
      <c r="BJ364" s="66" t="str">
        <f t="shared" si="89"/>
        <v/>
      </c>
      <c r="BK364" s="66">
        <f t="shared" si="90"/>
        <v>1007.2928733316545</v>
      </c>
      <c r="BO364" s="66"/>
      <c r="CI364" s="116"/>
      <c r="CJ364" s="116"/>
      <c r="CR364">
        <f t="shared" si="91"/>
        <v>336</v>
      </c>
      <c r="CS364">
        <f t="shared" si="93"/>
        <v>50</v>
      </c>
      <c r="CT364" s="73">
        <f t="shared" si="94"/>
        <v>2.4</v>
      </c>
      <c r="CU364" s="66">
        <f t="shared" si="92"/>
        <v>905.5653487786451</v>
      </c>
    </row>
    <row r="365" spans="2:99" x14ac:dyDescent="0.25">
      <c r="B365" s="107" t="s">
        <v>281</v>
      </c>
      <c r="C365" s="107">
        <v>355</v>
      </c>
      <c r="D365" s="107" t="s">
        <v>282</v>
      </c>
      <c r="E365" s="107">
        <v>50</v>
      </c>
      <c r="F365" s="108">
        <v>2.4</v>
      </c>
      <c r="G365" s="107"/>
      <c r="H365" s="109">
        <v>1059.99</v>
      </c>
      <c r="I365" s="109" t="s">
        <v>283</v>
      </c>
      <c r="K365" s="107" t="s">
        <v>284</v>
      </c>
      <c r="L365" s="107">
        <v>1150</v>
      </c>
      <c r="M365" s="107" t="s">
        <v>235</v>
      </c>
      <c r="N365" s="107">
        <v>50</v>
      </c>
      <c r="O365" s="108">
        <v>2.4</v>
      </c>
      <c r="P365" s="109">
        <v>1028</v>
      </c>
      <c r="Q365" s="109">
        <v>1328</v>
      </c>
      <c r="BA365" t="str">
        <f t="shared" si="84"/>
        <v>MD</v>
      </c>
      <c r="BB365">
        <f t="shared" si="85"/>
        <v>352</v>
      </c>
      <c r="BC365" s="73">
        <f t="shared" si="86"/>
        <v>2.4</v>
      </c>
      <c r="BD365">
        <f t="shared" si="87"/>
        <v>50</v>
      </c>
      <c r="BE365" s="66">
        <f t="shared" si="88"/>
        <v>999.99</v>
      </c>
      <c r="BJ365" s="66" t="str">
        <f t="shared" si="89"/>
        <v/>
      </c>
      <c r="BK365" s="66">
        <f t="shared" si="90"/>
        <v>1007.2928733316545</v>
      </c>
      <c r="BO365" s="66"/>
      <c r="CI365" s="116"/>
      <c r="CJ365" s="116"/>
      <c r="CR365">
        <f t="shared" si="91"/>
        <v>337</v>
      </c>
      <c r="CS365">
        <f t="shared" si="93"/>
        <v>50</v>
      </c>
      <c r="CT365" s="73">
        <f t="shared" si="94"/>
        <v>2.4</v>
      </c>
      <c r="CU365" s="66">
        <f t="shared" si="92"/>
        <v>955.98086124401902</v>
      </c>
    </row>
    <row r="366" spans="2:99" x14ac:dyDescent="0.25">
      <c r="B366" s="107" t="s">
        <v>281</v>
      </c>
      <c r="C366" s="107">
        <v>356</v>
      </c>
      <c r="D366" s="107" t="s">
        <v>282</v>
      </c>
      <c r="E366" s="107">
        <v>50</v>
      </c>
      <c r="F366" s="108">
        <v>2.4</v>
      </c>
      <c r="G366" s="107"/>
      <c r="H366" s="109">
        <v>899.1</v>
      </c>
      <c r="I366" s="109" t="s">
        <v>283</v>
      </c>
      <c r="K366" s="107" t="s">
        <v>284</v>
      </c>
      <c r="L366" s="107">
        <v>1151</v>
      </c>
      <c r="M366" s="107" t="s">
        <v>235</v>
      </c>
      <c r="N366" s="107">
        <v>50</v>
      </c>
      <c r="O366" s="108">
        <v>2.4</v>
      </c>
      <c r="P366" s="109">
        <v>1199.95</v>
      </c>
      <c r="Q366" s="109">
        <v>1824.95</v>
      </c>
      <c r="BA366" t="str">
        <f t="shared" si="84"/>
        <v>MD</v>
      </c>
      <c r="BB366">
        <f t="shared" si="85"/>
        <v>353</v>
      </c>
      <c r="BC366" s="73">
        <f t="shared" si="86"/>
        <v>2.4</v>
      </c>
      <c r="BD366">
        <f t="shared" si="87"/>
        <v>50</v>
      </c>
      <c r="BE366" s="66">
        <f t="shared" si="88"/>
        <v>999</v>
      </c>
      <c r="BJ366" s="66" t="str">
        <f t="shared" si="89"/>
        <v/>
      </c>
      <c r="BK366" s="66">
        <f t="shared" si="90"/>
        <v>1006.2956434147569</v>
      </c>
      <c r="BO366" s="66"/>
      <c r="CI366" s="116"/>
      <c r="CJ366" s="116"/>
      <c r="CR366">
        <f t="shared" si="91"/>
        <v>338</v>
      </c>
      <c r="CS366">
        <f t="shared" si="93"/>
        <v>50</v>
      </c>
      <c r="CT366" s="73">
        <f t="shared" si="94"/>
        <v>2.4</v>
      </c>
      <c r="CU366" s="66">
        <f t="shared" si="92"/>
        <v>1006.2956434147569</v>
      </c>
    </row>
    <row r="367" spans="2:99" x14ac:dyDescent="0.25">
      <c r="B367" s="107" t="s">
        <v>281</v>
      </c>
      <c r="C367" s="107">
        <v>357</v>
      </c>
      <c r="D367" s="107" t="s">
        <v>282</v>
      </c>
      <c r="E367" s="107">
        <v>50</v>
      </c>
      <c r="F367" s="108">
        <v>2.4</v>
      </c>
      <c r="G367" s="107"/>
      <c r="H367" s="109">
        <v>999</v>
      </c>
      <c r="I367" s="109" t="s">
        <v>283</v>
      </c>
      <c r="K367" s="107" t="s">
        <v>284</v>
      </c>
      <c r="L367" s="107">
        <v>1152</v>
      </c>
      <c r="M367" s="107" t="s">
        <v>235</v>
      </c>
      <c r="N367" s="107">
        <v>50</v>
      </c>
      <c r="O367" s="108">
        <v>2.4</v>
      </c>
      <c r="P367" s="109">
        <v>1238.9817961672391</v>
      </c>
      <c r="Q367" s="109">
        <v>1604.5382038327607</v>
      </c>
      <c r="BA367" t="str">
        <f t="shared" si="84"/>
        <v>MD</v>
      </c>
      <c r="BB367">
        <f t="shared" si="85"/>
        <v>354</v>
      </c>
      <c r="BC367" s="73">
        <f t="shared" si="86"/>
        <v>2.4</v>
      </c>
      <c r="BD367">
        <f t="shared" si="87"/>
        <v>50</v>
      </c>
      <c r="BE367" s="66">
        <f t="shared" si="88"/>
        <v>999</v>
      </c>
      <c r="BJ367" s="66" t="str">
        <f t="shared" si="89"/>
        <v/>
      </c>
      <c r="BK367" s="66">
        <f t="shared" si="90"/>
        <v>1006.2956434147569</v>
      </c>
      <c r="BO367" s="66"/>
      <c r="CI367" s="116"/>
      <c r="CJ367" s="116"/>
      <c r="CR367">
        <f t="shared" si="91"/>
        <v>339</v>
      </c>
      <c r="CS367">
        <f t="shared" si="93"/>
        <v>50</v>
      </c>
      <c r="CT367" s="73">
        <f t="shared" si="94"/>
        <v>2.4</v>
      </c>
      <c r="CU367" s="66">
        <f t="shared" si="92"/>
        <v>1006.2956434147569</v>
      </c>
    </row>
    <row r="368" spans="2:99" x14ac:dyDescent="0.25">
      <c r="B368" s="107" t="s">
        <v>281</v>
      </c>
      <c r="C368" s="107">
        <v>358</v>
      </c>
      <c r="D368" s="107" t="s">
        <v>282</v>
      </c>
      <c r="E368" s="107">
        <v>50</v>
      </c>
      <c r="F368" s="108">
        <v>2.4</v>
      </c>
      <c r="G368" s="107"/>
      <c r="H368" s="109">
        <v>999.99</v>
      </c>
      <c r="I368" s="109" t="s">
        <v>283</v>
      </c>
      <c r="K368" s="107" t="s">
        <v>284</v>
      </c>
      <c r="L368" s="107">
        <v>1153</v>
      </c>
      <c r="M368" s="107" t="s">
        <v>235</v>
      </c>
      <c r="N368" s="107">
        <v>50</v>
      </c>
      <c r="O368" s="108">
        <v>2.4</v>
      </c>
      <c r="P368" s="109">
        <v>898.66615144574587</v>
      </c>
      <c r="Q368" s="109">
        <v>1163.813848554254</v>
      </c>
      <c r="BA368" t="str">
        <f t="shared" si="84"/>
        <v>MD</v>
      </c>
      <c r="BB368">
        <f t="shared" si="85"/>
        <v>355</v>
      </c>
      <c r="BC368" s="73">
        <f t="shared" si="86"/>
        <v>2.4</v>
      </c>
      <c r="BD368">
        <f t="shared" si="87"/>
        <v>50</v>
      </c>
      <c r="BE368" s="66">
        <f t="shared" si="88"/>
        <v>1059.99</v>
      </c>
      <c r="BJ368" s="66" t="str">
        <f t="shared" si="89"/>
        <v/>
      </c>
      <c r="BK368" s="66">
        <f t="shared" si="90"/>
        <v>1067.7310501133215</v>
      </c>
      <c r="BO368" s="66"/>
      <c r="CI368" s="116"/>
      <c r="CJ368" s="116"/>
      <c r="CR368">
        <f t="shared" si="91"/>
        <v>340</v>
      </c>
      <c r="CS368">
        <f t="shared" si="93"/>
        <v>50</v>
      </c>
      <c r="CT368" s="73">
        <f t="shared" si="94"/>
        <v>2.4</v>
      </c>
      <c r="CU368" s="66">
        <f t="shared" si="92"/>
        <v>871.31704860236709</v>
      </c>
    </row>
    <row r="369" spans="2:99" x14ac:dyDescent="0.25">
      <c r="B369" s="107" t="s">
        <v>281</v>
      </c>
      <c r="C369" s="107">
        <v>359</v>
      </c>
      <c r="D369" s="107" t="s">
        <v>282</v>
      </c>
      <c r="E369" s="107">
        <v>50</v>
      </c>
      <c r="F369" s="108">
        <v>2.4</v>
      </c>
      <c r="G369" s="107"/>
      <c r="H369" s="109">
        <v>999</v>
      </c>
      <c r="I369" s="109" t="s">
        <v>283</v>
      </c>
      <c r="K369" s="107" t="s">
        <v>284</v>
      </c>
      <c r="L369" s="107">
        <v>1154</v>
      </c>
      <c r="M369" s="107" t="s">
        <v>235</v>
      </c>
      <c r="N369" s="107">
        <v>50</v>
      </c>
      <c r="O369" s="108">
        <v>2.4</v>
      </c>
      <c r="P369" s="109">
        <v>1114.3001899280512</v>
      </c>
      <c r="Q369" s="109">
        <v>1443.0698100719485</v>
      </c>
      <c r="BA369" t="str">
        <f t="shared" si="84"/>
        <v>MD</v>
      </c>
      <c r="BB369">
        <f t="shared" si="85"/>
        <v>356</v>
      </c>
      <c r="BC369" s="73">
        <f t="shared" si="86"/>
        <v>2.4</v>
      </c>
      <c r="BD369">
        <f t="shared" si="87"/>
        <v>50</v>
      </c>
      <c r="BE369" s="66">
        <f t="shared" si="88"/>
        <v>899.1</v>
      </c>
      <c r="BJ369" s="66" t="str">
        <f t="shared" si="89"/>
        <v/>
      </c>
      <c r="BK369" s="66">
        <f t="shared" si="90"/>
        <v>905.66607907328125</v>
      </c>
      <c r="BO369" s="66"/>
      <c r="CI369" s="116"/>
      <c r="CJ369" s="116"/>
      <c r="CR369">
        <f t="shared" si="91"/>
        <v>341</v>
      </c>
      <c r="CS369">
        <f t="shared" si="93"/>
        <v>50</v>
      </c>
      <c r="CT369" s="73">
        <f t="shared" si="94"/>
        <v>2.4</v>
      </c>
      <c r="CU369" s="66">
        <f t="shared" si="92"/>
        <v>1025.4343993956181</v>
      </c>
    </row>
    <row r="370" spans="2:99" x14ac:dyDescent="0.25">
      <c r="B370" s="107" t="s">
        <v>281</v>
      </c>
      <c r="C370" s="107">
        <v>360</v>
      </c>
      <c r="D370" s="107" t="s">
        <v>282</v>
      </c>
      <c r="E370" s="107">
        <v>50</v>
      </c>
      <c r="F370" s="108">
        <v>2.4</v>
      </c>
      <c r="G370" s="107"/>
      <c r="H370" s="109">
        <v>1200</v>
      </c>
      <c r="I370" s="109" t="s">
        <v>283</v>
      </c>
      <c r="K370" s="107" t="s">
        <v>284</v>
      </c>
      <c r="L370" s="107">
        <v>1155</v>
      </c>
      <c r="M370" s="107" t="s">
        <v>235</v>
      </c>
      <c r="N370" s="107">
        <v>50</v>
      </c>
      <c r="O370" s="108">
        <v>2.4</v>
      </c>
      <c r="P370" s="109">
        <v>1333.036562977622</v>
      </c>
      <c r="Q370" s="109">
        <v>1726.3434370223779</v>
      </c>
      <c r="BA370" t="str">
        <f t="shared" si="84"/>
        <v>MD</v>
      </c>
      <c r="BB370">
        <f t="shared" si="85"/>
        <v>357</v>
      </c>
      <c r="BC370" s="73">
        <f t="shared" si="86"/>
        <v>2.4</v>
      </c>
      <c r="BD370">
        <f t="shared" si="87"/>
        <v>50</v>
      </c>
      <c r="BE370" s="66">
        <f t="shared" si="88"/>
        <v>999</v>
      </c>
      <c r="BJ370" s="66" t="str">
        <f t="shared" si="89"/>
        <v/>
      </c>
      <c r="BK370" s="66">
        <f t="shared" si="90"/>
        <v>1006.2956434147569</v>
      </c>
      <c r="BO370" s="66"/>
      <c r="CI370" s="116"/>
      <c r="CJ370" s="116"/>
      <c r="CR370">
        <f t="shared" si="91"/>
        <v>342</v>
      </c>
      <c r="CS370">
        <f t="shared" si="93"/>
        <v>50</v>
      </c>
      <c r="CT370" s="73">
        <f t="shared" si="94"/>
        <v>2.4</v>
      </c>
      <c r="CU370" s="66">
        <f t="shared" si="92"/>
        <v>1006.2956434147569</v>
      </c>
    </row>
    <row r="371" spans="2:99" x14ac:dyDescent="0.25">
      <c r="B371" s="107" t="s">
        <v>281</v>
      </c>
      <c r="C371" s="107">
        <v>361</v>
      </c>
      <c r="D371" s="107" t="s">
        <v>282</v>
      </c>
      <c r="E371" s="107">
        <v>50</v>
      </c>
      <c r="F371" s="108">
        <v>2.4</v>
      </c>
      <c r="G371" s="107"/>
      <c r="H371" s="109">
        <v>999</v>
      </c>
      <c r="I371" s="109" t="s">
        <v>283</v>
      </c>
      <c r="K371" s="107" t="s">
        <v>284</v>
      </c>
      <c r="L371" s="107">
        <v>1156</v>
      </c>
      <c r="M371" s="107" t="s">
        <v>235</v>
      </c>
      <c r="N371" s="107">
        <v>50</v>
      </c>
      <c r="O371" s="108">
        <v>2.4</v>
      </c>
      <c r="P371" s="109">
        <v>1333.036562977622</v>
      </c>
      <c r="Q371" s="109">
        <v>1726.3434370223779</v>
      </c>
      <c r="BA371" t="str">
        <f t="shared" si="84"/>
        <v>MD</v>
      </c>
      <c r="BB371">
        <f t="shared" si="85"/>
        <v>358</v>
      </c>
      <c r="BC371" s="73">
        <f t="shared" si="86"/>
        <v>2.4</v>
      </c>
      <c r="BD371">
        <f t="shared" si="87"/>
        <v>50</v>
      </c>
      <c r="BE371" s="66">
        <f t="shared" si="88"/>
        <v>999.99</v>
      </c>
      <c r="BJ371" s="66" t="str">
        <f t="shared" si="89"/>
        <v/>
      </c>
      <c r="BK371" s="66">
        <f t="shared" si="90"/>
        <v>1007.2928733316545</v>
      </c>
      <c r="BO371" s="66"/>
      <c r="CI371" s="116"/>
      <c r="CJ371" s="116"/>
      <c r="CR371">
        <f t="shared" si="91"/>
        <v>343</v>
      </c>
      <c r="CS371">
        <f t="shared" si="93"/>
        <v>50</v>
      </c>
      <c r="CT371" s="73">
        <f t="shared" si="94"/>
        <v>2.4</v>
      </c>
      <c r="CU371" s="66">
        <f t="shared" si="92"/>
        <v>955.98086124401902</v>
      </c>
    </row>
    <row r="372" spans="2:99" x14ac:dyDescent="0.25">
      <c r="B372" s="107" t="s">
        <v>281</v>
      </c>
      <c r="C372" s="107">
        <v>362</v>
      </c>
      <c r="D372" s="107" t="s">
        <v>282</v>
      </c>
      <c r="E372" s="107">
        <v>50</v>
      </c>
      <c r="F372" s="108">
        <v>2.4</v>
      </c>
      <c r="G372" s="107"/>
      <c r="H372" s="109">
        <v>974</v>
      </c>
      <c r="I372" s="109" t="s">
        <v>283</v>
      </c>
      <c r="K372" s="107" t="s">
        <v>284</v>
      </c>
      <c r="L372" s="107">
        <v>1157</v>
      </c>
      <c r="M372" s="107" t="s">
        <v>235</v>
      </c>
      <c r="N372" s="107">
        <v>50</v>
      </c>
      <c r="O372" s="108">
        <v>2.4</v>
      </c>
      <c r="P372" s="109">
        <v>1274</v>
      </c>
      <c r="Q372" s="109">
        <v>1061.44</v>
      </c>
      <c r="BA372" t="str">
        <f t="shared" si="84"/>
        <v>MD</v>
      </c>
      <c r="BB372">
        <f t="shared" si="85"/>
        <v>359</v>
      </c>
      <c r="BC372" s="73">
        <f t="shared" si="86"/>
        <v>2.4</v>
      </c>
      <c r="BD372">
        <f t="shared" si="87"/>
        <v>50</v>
      </c>
      <c r="BE372" s="66">
        <f t="shared" si="88"/>
        <v>999</v>
      </c>
      <c r="BJ372" s="66" t="str">
        <f t="shared" si="89"/>
        <v/>
      </c>
      <c r="BK372" s="66">
        <f t="shared" si="90"/>
        <v>1006.2956434147569</v>
      </c>
      <c r="BO372" s="66"/>
      <c r="CI372" s="116"/>
      <c r="CJ372" s="116"/>
      <c r="CR372">
        <f t="shared" si="91"/>
        <v>344</v>
      </c>
      <c r="CS372">
        <f t="shared" si="93"/>
        <v>50</v>
      </c>
      <c r="CT372" s="73">
        <f t="shared" si="94"/>
        <v>2.4</v>
      </c>
      <c r="CU372" s="66">
        <f t="shared" si="92"/>
        <v>1007.2928733316545</v>
      </c>
    </row>
    <row r="373" spans="2:99" x14ac:dyDescent="0.25">
      <c r="B373" s="107" t="s">
        <v>281</v>
      </c>
      <c r="C373" s="107">
        <v>363</v>
      </c>
      <c r="D373" s="107" t="s">
        <v>282</v>
      </c>
      <c r="E373" s="107">
        <v>50</v>
      </c>
      <c r="F373" s="108">
        <v>2.4</v>
      </c>
      <c r="G373" s="107"/>
      <c r="H373" s="109">
        <v>899</v>
      </c>
      <c r="I373" s="109" t="s">
        <v>283</v>
      </c>
      <c r="K373" s="107" t="s">
        <v>284</v>
      </c>
      <c r="L373" s="107">
        <v>1158</v>
      </c>
      <c r="M373" s="107" t="s">
        <v>235</v>
      </c>
      <c r="N373" s="107">
        <v>50</v>
      </c>
      <c r="O373" s="108">
        <v>2.4</v>
      </c>
      <c r="P373" s="109">
        <v>919.56333766007913</v>
      </c>
      <c r="Q373" s="109">
        <v>1190.8766623399208</v>
      </c>
      <c r="BA373" t="str">
        <f t="shared" si="84"/>
        <v>MD</v>
      </c>
      <c r="BB373">
        <f t="shared" si="85"/>
        <v>360</v>
      </c>
      <c r="BC373" s="73">
        <f t="shared" si="86"/>
        <v>2.4</v>
      </c>
      <c r="BD373">
        <f t="shared" si="87"/>
        <v>50</v>
      </c>
      <c r="BE373" s="66">
        <f t="shared" si="88"/>
        <v>1200</v>
      </c>
      <c r="BJ373" s="66" t="str">
        <f t="shared" si="89"/>
        <v/>
      </c>
      <c r="BK373" s="66">
        <f t="shared" si="90"/>
        <v>1208.7635356333417</v>
      </c>
      <c r="BO373" s="66"/>
      <c r="CI373" s="116"/>
      <c r="CJ373" s="116"/>
      <c r="CR373">
        <f t="shared" si="91"/>
        <v>345</v>
      </c>
      <c r="CS373">
        <f t="shared" si="93"/>
        <v>50</v>
      </c>
      <c r="CT373" s="73">
        <f t="shared" si="94"/>
        <v>2.4</v>
      </c>
      <c r="CU373" s="66">
        <f t="shared" si="92"/>
        <v>1006.2956434147569</v>
      </c>
    </row>
    <row r="374" spans="2:99" x14ac:dyDescent="0.25">
      <c r="B374" s="107" t="s">
        <v>281</v>
      </c>
      <c r="C374" s="107">
        <v>364</v>
      </c>
      <c r="D374" s="107" t="s">
        <v>282</v>
      </c>
      <c r="E374" s="107">
        <v>50</v>
      </c>
      <c r="F374" s="108">
        <v>2.4</v>
      </c>
      <c r="G374" s="107"/>
      <c r="H374" s="109">
        <v>999</v>
      </c>
      <c r="I374" s="109" t="s">
        <v>283</v>
      </c>
      <c r="K374" s="107" t="s">
        <v>284</v>
      </c>
      <c r="L374" s="107">
        <v>1164</v>
      </c>
      <c r="M374" s="107" t="s">
        <v>235</v>
      </c>
      <c r="N374" s="107">
        <v>50</v>
      </c>
      <c r="O374" s="108">
        <v>2.4</v>
      </c>
      <c r="P374" s="109">
        <v>849.65623682130467</v>
      </c>
      <c r="Q374" s="109">
        <v>1100.3437631786953</v>
      </c>
      <c r="BA374" t="str">
        <f t="shared" si="84"/>
        <v>MD</v>
      </c>
      <c r="BB374">
        <f t="shared" si="85"/>
        <v>361</v>
      </c>
      <c r="BC374" s="73">
        <f t="shared" si="86"/>
        <v>2.4</v>
      </c>
      <c r="BD374">
        <f t="shared" si="87"/>
        <v>50</v>
      </c>
      <c r="BE374" s="66">
        <f t="shared" si="88"/>
        <v>999</v>
      </c>
      <c r="BJ374" s="66" t="str">
        <f t="shared" si="89"/>
        <v/>
      </c>
      <c r="BK374" s="66">
        <f t="shared" si="90"/>
        <v>1006.2956434147569</v>
      </c>
      <c r="BO374" s="66"/>
      <c r="CI374" s="116"/>
      <c r="CJ374" s="116"/>
      <c r="CR374">
        <f t="shared" si="91"/>
        <v>346</v>
      </c>
      <c r="CS374">
        <f t="shared" si="93"/>
        <v>50</v>
      </c>
      <c r="CT374" s="73">
        <f t="shared" si="94"/>
        <v>2.4</v>
      </c>
      <c r="CU374" s="66">
        <f t="shared" si="92"/>
        <v>1208.753462603878</v>
      </c>
    </row>
    <row r="375" spans="2:99" x14ac:dyDescent="0.25">
      <c r="B375" s="107" t="s">
        <v>281</v>
      </c>
      <c r="C375" s="107">
        <v>365</v>
      </c>
      <c r="D375" s="107" t="s">
        <v>282</v>
      </c>
      <c r="E375" s="107">
        <v>50</v>
      </c>
      <c r="F375" s="108">
        <v>2.4</v>
      </c>
      <c r="G375" s="107"/>
      <c r="H375" s="109">
        <v>899.99</v>
      </c>
      <c r="I375" s="109" t="s">
        <v>283</v>
      </c>
      <c r="K375" s="107" t="s">
        <v>284</v>
      </c>
      <c r="L375" s="107">
        <v>1165</v>
      </c>
      <c r="M375" s="107" t="s">
        <v>235</v>
      </c>
      <c r="N375" s="107">
        <v>50</v>
      </c>
      <c r="O375" s="108">
        <v>2.4</v>
      </c>
      <c r="P375" s="109">
        <v>1199</v>
      </c>
      <c r="Q375" s="109">
        <v>1273.94</v>
      </c>
      <c r="BA375" t="str">
        <f t="shared" si="84"/>
        <v>MD</v>
      </c>
      <c r="BB375">
        <f t="shared" si="85"/>
        <v>362</v>
      </c>
      <c r="BC375" s="73">
        <f t="shared" si="86"/>
        <v>2.4</v>
      </c>
      <c r="BD375">
        <f t="shared" si="87"/>
        <v>50</v>
      </c>
      <c r="BE375" s="66">
        <f t="shared" si="88"/>
        <v>974</v>
      </c>
      <c r="BJ375" s="66" t="str">
        <f t="shared" si="89"/>
        <v/>
      </c>
      <c r="BK375" s="66">
        <f t="shared" si="90"/>
        <v>981.11306975572904</v>
      </c>
      <c r="BO375" s="66"/>
      <c r="CI375" s="116"/>
      <c r="CJ375" s="116"/>
      <c r="CR375">
        <f t="shared" si="91"/>
        <v>347</v>
      </c>
      <c r="CS375">
        <f t="shared" si="93"/>
        <v>50</v>
      </c>
      <c r="CT375" s="73">
        <f t="shared" si="94"/>
        <v>2.4</v>
      </c>
      <c r="CU375" s="66">
        <f t="shared" si="92"/>
        <v>905.66607907328125</v>
      </c>
    </row>
    <row r="376" spans="2:99" x14ac:dyDescent="0.25">
      <c r="B376" s="107" t="s">
        <v>281</v>
      </c>
      <c r="C376" s="107">
        <v>366</v>
      </c>
      <c r="D376" s="107" t="s">
        <v>282</v>
      </c>
      <c r="E376" s="107">
        <v>50</v>
      </c>
      <c r="F376" s="108">
        <v>2.4</v>
      </c>
      <c r="G376" s="107"/>
      <c r="H376" s="109">
        <v>1099</v>
      </c>
      <c r="I376" s="109" t="s">
        <v>283</v>
      </c>
      <c r="K376" s="107" t="s">
        <v>284</v>
      </c>
      <c r="L376" s="107">
        <v>1167</v>
      </c>
      <c r="M376" s="107" t="s">
        <v>235</v>
      </c>
      <c r="N376" s="107">
        <v>50</v>
      </c>
      <c r="O376" s="108">
        <v>2.4</v>
      </c>
      <c r="P376" s="109">
        <v>1098.97</v>
      </c>
      <c r="Q376" s="109">
        <v>1612.97</v>
      </c>
      <c r="BA376" t="str">
        <f t="shared" si="84"/>
        <v>MD</v>
      </c>
      <c r="BB376">
        <f t="shared" si="85"/>
        <v>363</v>
      </c>
      <c r="BC376" s="73">
        <f t="shared" si="86"/>
        <v>2.4</v>
      </c>
      <c r="BD376">
        <f t="shared" si="87"/>
        <v>50</v>
      </c>
      <c r="BE376" s="66">
        <f t="shared" si="88"/>
        <v>899</v>
      </c>
      <c r="BJ376" s="66" t="str">
        <f t="shared" si="89"/>
        <v/>
      </c>
      <c r="BK376" s="66">
        <f t="shared" si="90"/>
        <v>905.5653487786451</v>
      </c>
      <c r="BO376" s="66"/>
      <c r="CI376" s="116"/>
      <c r="CJ376" s="116"/>
      <c r="CR376">
        <f t="shared" si="91"/>
        <v>348</v>
      </c>
      <c r="CS376">
        <f t="shared" si="93"/>
        <v>50</v>
      </c>
      <c r="CT376" s="73">
        <f t="shared" si="94"/>
        <v>2.4</v>
      </c>
      <c r="CU376" s="66">
        <f t="shared" si="92"/>
        <v>1006.2956434147569</v>
      </c>
    </row>
    <row r="377" spans="2:99" x14ac:dyDescent="0.25">
      <c r="B377" s="107" t="s">
        <v>281</v>
      </c>
      <c r="C377" s="107">
        <v>367</v>
      </c>
      <c r="D377" s="107" t="s">
        <v>282</v>
      </c>
      <c r="E377" s="107">
        <v>50</v>
      </c>
      <c r="F377" s="108">
        <v>2.4</v>
      </c>
      <c r="G377" s="107"/>
      <c r="H377" s="109">
        <v>899.1</v>
      </c>
      <c r="I377" s="109" t="s">
        <v>283</v>
      </c>
      <c r="K377" s="107" t="s">
        <v>284</v>
      </c>
      <c r="L377" s="107">
        <v>1168</v>
      </c>
      <c r="M377" s="107" t="s">
        <v>235</v>
      </c>
      <c r="N377" s="107">
        <v>50</v>
      </c>
      <c r="O377" s="108">
        <v>2.4</v>
      </c>
      <c r="P377" s="109">
        <v>1046.47</v>
      </c>
      <c r="Q377" s="109">
        <v>1687.32</v>
      </c>
      <c r="BA377" t="str">
        <f t="shared" si="84"/>
        <v>MD</v>
      </c>
      <c r="BB377">
        <f t="shared" si="85"/>
        <v>364</v>
      </c>
      <c r="BC377" s="73">
        <f t="shared" si="86"/>
        <v>2.4</v>
      </c>
      <c r="BD377">
        <f t="shared" si="87"/>
        <v>50</v>
      </c>
      <c r="BE377" s="66">
        <f t="shared" si="88"/>
        <v>999</v>
      </c>
      <c r="BJ377" s="66" t="str">
        <f t="shared" si="89"/>
        <v/>
      </c>
      <c r="BK377" s="66">
        <f t="shared" si="90"/>
        <v>1006.2956434147569</v>
      </c>
      <c r="BO377" s="66"/>
      <c r="CI377" s="116"/>
      <c r="CJ377" s="116"/>
      <c r="CR377">
        <f t="shared" si="91"/>
        <v>349</v>
      </c>
      <c r="CS377">
        <f t="shared" si="93"/>
        <v>50</v>
      </c>
      <c r="CT377" s="73">
        <f t="shared" si="94"/>
        <v>2.4</v>
      </c>
      <c r="CU377" s="66">
        <f t="shared" si="92"/>
        <v>1006.2956434147569</v>
      </c>
    </row>
    <row r="378" spans="2:99" x14ac:dyDescent="0.25">
      <c r="B378" s="107" t="s">
        <v>281</v>
      </c>
      <c r="C378" s="107">
        <v>368</v>
      </c>
      <c r="D378" s="107" t="s">
        <v>282</v>
      </c>
      <c r="E378" s="107">
        <v>50</v>
      </c>
      <c r="F378" s="108">
        <v>2.4</v>
      </c>
      <c r="G378" s="107"/>
      <c r="H378" s="109">
        <v>1299</v>
      </c>
      <c r="I378" s="109" t="s">
        <v>283</v>
      </c>
      <c r="K378" s="107" t="s">
        <v>284</v>
      </c>
      <c r="L378" s="107">
        <v>1169</v>
      </c>
      <c r="M378" s="107" t="s">
        <v>235</v>
      </c>
      <c r="N378" s="107">
        <v>50</v>
      </c>
      <c r="O378" s="108">
        <v>2.4</v>
      </c>
      <c r="P378" s="109">
        <v>831.177302973309</v>
      </c>
      <c r="Q378" s="109">
        <v>1076.4126970266909</v>
      </c>
      <c r="BA378" t="str">
        <f t="shared" si="84"/>
        <v>MD</v>
      </c>
      <c r="BB378">
        <f t="shared" si="85"/>
        <v>365</v>
      </c>
      <c r="BC378" s="73">
        <f t="shared" si="86"/>
        <v>2.4</v>
      </c>
      <c r="BD378">
        <f t="shared" si="87"/>
        <v>50</v>
      </c>
      <c r="BE378" s="66">
        <f t="shared" si="88"/>
        <v>899.99</v>
      </c>
      <c r="BJ378" s="66" t="str">
        <f t="shared" si="89"/>
        <v/>
      </c>
      <c r="BK378" s="66">
        <f t="shared" si="90"/>
        <v>906.5625786955427</v>
      </c>
      <c r="BO378" s="66"/>
      <c r="CI378" s="116"/>
      <c r="CJ378" s="116"/>
      <c r="CR378">
        <f t="shared" si="91"/>
        <v>350</v>
      </c>
      <c r="CS378">
        <f t="shared" si="93"/>
        <v>50</v>
      </c>
      <c r="CT378" s="73">
        <f t="shared" si="94"/>
        <v>2.4</v>
      </c>
      <c r="CU378" s="66">
        <f t="shared" si="92"/>
        <v>655.75421808108786</v>
      </c>
    </row>
    <row r="379" spans="2:99" x14ac:dyDescent="0.25">
      <c r="B379" s="107" t="s">
        <v>281</v>
      </c>
      <c r="C379" s="107">
        <v>369</v>
      </c>
      <c r="D379" s="107" t="s">
        <v>282</v>
      </c>
      <c r="E379" s="107">
        <v>50</v>
      </c>
      <c r="F379" s="108">
        <v>2.4</v>
      </c>
      <c r="G379" s="107"/>
      <c r="H379" s="109">
        <v>999.99</v>
      </c>
      <c r="I379" s="109" t="s">
        <v>283</v>
      </c>
      <c r="K379" s="107" t="s">
        <v>284</v>
      </c>
      <c r="L379" s="107">
        <v>1170</v>
      </c>
      <c r="M379" s="107" t="s">
        <v>235</v>
      </c>
      <c r="N379" s="107">
        <v>50</v>
      </c>
      <c r="O379" s="108">
        <v>2.4</v>
      </c>
      <c r="P379" s="109">
        <v>1059.4254686638078</v>
      </c>
      <c r="Q379" s="109">
        <v>1372.0045313361925</v>
      </c>
      <c r="BA379" t="str">
        <f t="shared" si="84"/>
        <v>MD</v>
      </c>
      <c r="BB379">
        <f t="shared" si="85"/>
        <v>366</v>
      </c>
      <c r="BC379" s="73">
        <f t="shared" si="86"/>
        <v>2.4</v>
      </c>
      <c r="BD379">
        <f t="shared" si="87"/>
        <v>50</v>
      </c>
      <c r="BE379" s="66">
        <f t="shared" si="88"/>
        <v>1099</v>
      </c>
      <c r="BJ379" s="66" t="str">
        <f t="shared" si="89"/>
        <v/>
      </c>
      <c r="BK379" s="66">
        <f t="shared" si="90"/>
        <v>1107.0259380508687</v>
      </c>
      <c r="BO379" s="66"/>
      <c r="CI379" s="116"/>
      <c r="CJ379" s="116"/>
      <c r="CR379">
        <f t="shared" si="91"/>
        <v>351</v>
      </c>
      <c r="CS379">
        <f t="shared" si="93"/>
        <v>50</v>
      </c>
      <c r="CT379" s="73">
        <f t="shared" si="94"/>
        <v>2.4</v>
      </c>
      <c r="CU379" s="66">
        <f t="shared" si="92"/>
        <v>1007.2928733316545</v>
      </c>
    </row>
    <row r="380" spans="2:99" x14ac:dyDescent="0.25">
      <c r="B380" s="107" t="s">
        <v>281</v>
      </c>
      <c r="C380" s="107">
        <v>370</v>
      </c>
      <c r="D380" s="107" t="s">
        <v>282</v>
      </c>
      <c r="E380" s="107">
        <v>50</v>
      </c>
      <c r="F380" s="108">
        <v>2.4</v>
      </c>
      <c r="G380" s="107"/>
      <c r="H380" s="109">
        <v>899.1</v>
      </c>
      <c r="I380" s="109" t="s">
        <v>283</v>
      </c>
      <c r="K380" s="107" t="s">
        <v>284</v>
      </c>
      <c r="L380" s="107">
        <v>1171</v>
      </c>
      <c r="M380" s="107" t="s">
        <v>235</v>
      </c>
      <c r="N380" s="107">
        <v>50</v>
      </c>
      <c r="O380" s="108">
        <v>2.4</v>
      </c>
      <c r="P380" s="109">
        <v>897.77728030568665</v>
      </c>
      <c r="Q380" s="109">
        <v>1162.6627196943132</v>
      </c>
      <c r="BA380" t="str">
        <f t="shared" si="84"/>
        <v>MD</v>
      </c>
      <c r="BB380">
        <f t="shared" si="85"/>
        <v>367</v>
      </c>
      <c r="BC380" s="73">
        <f t="shared" si="86"/>
        <v>2.4</v>
      </c>
      <c r="BD380">
        <f t="shared" si="87"/>
        <v>50</v>
      </c>
      <c r="BE380" s="66">
        <f t="shared" si="88"/>
        <v>899.1</v>
      </c>
      <c r="BJ380" s="66" t="str">
        <f t="shared" si="89"/>
        <v/>
      </c>
      <c r="BK380" s="66">
        <f t="shared" si="90"/>
        <v>905.66607907328125</v>
      </c>
      <c r="BO380" s="66"/>
      <c r="CI380" s="116"/>
      <c r="CJ380" s="116"/>
      <c r="CR380">
        <f t="shared" si="91"/>
        <v>352</v>
      </c>
      <c r="CS380">
        <f t="shared" si="93"/>
        <v>50</v>
      </c>
      <c r="CT380" s="73">
        <f t="shared" si="94"/>
        <v>2.4</v>
      </c>
      <c r="CU380" s="66">
        <f t="shared" si="92"/>
        <v>1007.2928733316545</v>
      </c>
    </row>
    <row r="381" spans="2:99" x14ac:dyDescent="0.25">
      <c r="B381" s="107" t="s">
        <v>281</v>
      </c>
      <c r="C381" s="107">
        <v>371</v>
      </c>
      <c r="D381" s="107" t="s">
        <v>282</v>
      </c>
      <c r="E381" s="107">
        <v>50</v>
      </c>
      <c r="F381" s="108">
        <v>2.4</v>
      </c>
      <c r="G381" s="107"/>
      <c r="H381" s="109">
        <v>999</v>
      </c>
      <c r="I381" s="109" t="s">
        <v>283</v>
      </c>
      <c r="K381" s="107" t="s">
        <v>284</v>
      </c>
      <c r="L381" s="107">
        <v>1172</v>
      </c>
      <c r="M381" s="107" t="s">
        <v>235</v>
      </c>
      <c r="N381" s="107">
        <v>50</v>
      </c>
      <c r="O381" s="108">
        <v>2.4</v>
      </c>
      <c r="P381" s="109">
        <v>849.65623682130467</v>
      </c>
      <c r="Q381" s="109">
        <v>1100.3437631786953</v>
      </c>
      <c r="BA381" t="str">
        <f t="shared" si="84"/>
        <v>MD</v>
      </c>
      <c r="BB381">
        <f t="shared" si="85"/>
        <v>368</v>
      </c>
      <c r="BC381" s="73">
        <f t="shared" si="86"/>
        <v>2.4</v>
      </c>
      <c r="BD381">
        <f t="shared" si="87"/>
        <v>50</v>
      </c>
      <c r="BE381" s="66">
        <f t="shared" si="88"/>
        <v>1299</v>
      </c>
      <c r="BJ381" s="66" t="str">
        <f t="shared" si="89"/>
        <v/>
      </c>
      <c r="BK381" s="66">
        <f t="shared" si="90"/>
        <v>1308.4865273230923</v>
      </c>
      <c r="BO381" s="66"/>
      <c r="CI381" s="116"/>
      <c r="CJ381" s="116"/>
      <c r="CR381">
        <f t="shared" si="91"/>
        <v>353</v>
      </c>
      <c r="CS381">
        <f t="shared" si="93"/>
        <v>50</v>
      </c>
      <c r="CT381" s="73">
        <f t="shared" si="94"/>
        <v>2.4</v>
      </c>
      <c r="CU381" s="66">
        <f t="shared" si="92"/>
        <v>1006.2956434147569</v>
      </c>
    </row>
    <row r="382" spans="2:99" x14ac:dyDescent="0.25">
      <c r="B382" s="107" t="s">
        <v>281</v>
      </c>
      <c r="C382" s="107">
        <v>372</v>
      </c>
      <c r="D382" s="107" t="s">
        <v>282</v>
      </c>
      <c r="E382" s="107">
        <v>50</v>
      </c>
      <c r="F382" s="108">
        <v>2.4</v>
      </c>
      <c r="G382" s="107"/>
      <c r="H382" s="109">
        <v>999</v>
      </c>
      <c r="I382" s="109" t="s">
        <v>283</v>
      </c>
      <c r="K382" s="107" t="s">
        <v>284</v>
      </c>
      <c r="L382" s="107">
        <v>1173</v>
      </c>
      <c r="M382" s="107" t="s">
        <v>235</v>
      </c>
      <c r="N382" s="107">
        <v>50</v>
      </c>
      <c r="O382" s="108">
        <v>2.4</v>
      </c>
      <c r="P382" s="109">
        <v>929.39320673838097</v>
      </c>
      <c r="Q382" s="109">
        <v>1203.606793261619</v>
      </c>
      <c r="BA382" t="str">
        <f t="shared" si="84"/>
        <v>MD</v>
      </c>
      <c r="BB382">
        <f t="shared" si="85"/>
        <v>369</v>
      </c>
      <c r="BC382" s="73">
        <f t="shared" si="86"/>
        <v>2.4</v>
      </c>
      <c r="BD382">
        <f t="shared" si="87"/>
        <v>50</v>
      </c>
      <c r="BE382" s="66">
        <f t="shared" si="88"/>
        <v>999.99</v>
      </c>
      <c r="BJ382" s="66" t="str">
        <f t="shared" si="89"/>
        <v/>
      </c>
      <c r="BK382" s="66">
        <f t="shared" si="90"/>
        <v>1007.2928733316545</v>
      </c>
      <c r="BO382" s="66"/>
      <c r="CI382" s="116"/>
      <c r="CJ382" s="116"/>
      <c r="CR382">
        <f t="shared" si="91"/>
        <v>354</v>
      </c>
      <c r="CS382">
        <f t="shared" si="93"/>
        <v>50</v>
      </c>
      <c r="CT382" s="73">
        <f t="shared" si="94"/>
        <v>2.4</v>
      </c>
      <c r="CU382" s="66">
        <f t="shared" si="92"/>
        <v>1006.2956434147569</v>
      </c>
    </row>
    <row r="383" spans="2:99" x14ac:dyDescent="0.25">
      <c r="B383" s="107" t="s">
        <v>281</v>
      </c>
      <c r="C383" s="107">
        <v>373</v>
      </c>
      <c r="D383" s="107" t="s">
        <v>282</v>
      </c>
      <c r="E383" s="107">
        <v>50</v>
      </c>
      <c r="F383" s="108">
        <v>2.4</v>
      </c>
      <c r="G383" s="107"/>
      <c r="H383" s="109">
        <v>699.97</v>
      </c>
      <c r="I383" s="109" t="s">
        <v>283</v>
      </c>
      <c r="K383" s="107" t="s">
        <v>284</v>
      </c>
      <c r="L383" s="107">
        <v>1175</v>
      </c>
      <c r="M383" s="107" t="s">
        <v>235</v>
      </c>
      <c r="N383" s="107">
        <v>50</v>
      </c>
      <c r="O383" s="108">
        <v>2.4</v>
      </c>
      <c r="P383" s="109">
        <v>898.45700529514363</v>
      </c>
      <c r="Q383" s="109">
        <v>1163.5429947048563</v>
      </c>
      <c r="BA383" t="str">
        <f t="shared" si="84"/>
        <v>MD</v>
      </c>
      <c r="BB383">
        <f t="shared" si="85"/>
        <v>370</v>
      </c>
      <c r="BC383" s="73">
        <f t="shared" si="86"/>
        <v>2.4</v>
      </c>
      <c r="BD383">
        <f t="shared" si="87"/>
        <v>50</v>
      </c>
      <c r="BE383" s="66">
        <f t="shared" si="88"/>
        <v>899.1</v>
      </c>
      <c r="BJ383" s="66" t="str">
        <f t="shared" si="89"/>
        <v/>
      </c>
      <c r="BK383" s="66">
        <f t="shared" si="90"/>
        <v>905.66607907328125</v>
      </c>
      <c r="BO383" s="66"/>
      <c r="CI383" s="116"/>
      <c r="CJ383" s="116"/>
      <c r="CR383">
        <f t="shared" si="91"/>
        <v>355</v>
      </c>
      <c r="CS383">
        <f t="shared" si="93"/>
        <v>50</v>
      </c>
      <c r="CT383" s="73">
        <f t="shared" si="94"/>
        <v>2.4</v>
      </c>
      <c r="CU383" s="66">
        <f t="shared" si="92"/>
        <v>1067.7310501133215</v>
      </c>
    </row>
    <row r="384" spans="2:99" x14ac:dyDescent="0.25">
      <c r="B384" s="107" t="s">
        <v>281</v>
      </c>
      <c r="C384" s="107">
        <v>374</v>
      </c>
      <c r="D384" s="107" t="s">
        <v>282</v>
      </c>
      <c r="E384" s="107">
        <v>50</v>
      </c>
      <c r="F384" s="108">
        <v>2.4</v>
      </c>
      <c r="G384" s="107"/>
      <c r="H384" s="109">
        <v>999</v>
      </c>
      <c r="I384" s="109" t="s">
        <v>283</v>
      </c>
      <c r="K384" s="107" t="s">
        <v>284</v>
      </c>
      <c r="L384" s="107">
        <v>1176</v>
      </c>
      <c r="M384" s="107" t="s">
        <v>235</v>
      </c>
      <c r="N384" s="107">
        <v>50</v>
      </c>
      <c r="O384" s="108">
        <v>2.4</v>
      </c>
      <c r="P384" s="109">
        <v>988.2155615952405</v>
      </c>
      <c r="Q384" s="109">
        <v>1279.7844384047594</v>
      </c>
      <c r="BA384" t="str">
        <f t="shared" si="84"/>
        <v>MD</v>
      </c>
      <c r="BB384">
        <f t="shared" si="85"/>
        <v>371</v>
      </c>
      <c r="BC384" s="73">
        <f t="shared" si="86"/>
        <v>2.4</v>
      </c>
      <c r="BD384">
        <f t="shared" si="87"/>
        <v>50</v>
      </c>
      <c r="BE384" s="66">
        <f t="shared" si="88"/>
        <v>999</v>
      </c>
      <c r="BJ384" s="66" t="str">
        <f t="shared" si="89"/>
        <v/>
      </c>
      <c r="BK384" s="66">
        <f t="shared" si="90"/>
        <v>1006.2956434147569</v>
      </c>
      <c r="BO384" s="66"/>
      <c r="CI384" s="116"/>
      <c r="CJ384" s="116"/>
      <c r="CR384">
        <f t="shared" si="91"/>
        <v>356</v>
      </c>
      <c r="CS384">
        <f t="shared" si="93"/>
        <v>50</v>
      </c>
      <c r="CT384" s="73">
        <f t="shared" si="94"/>
        <v>2.4</v>
      </c>
      <c r="CU384" s="66">
        <f t="shared" si="92"/>
        <v>905.66607907328125</v>
      </c>
    </row>
    <row r="385" spans="2:99" x14ac:dyDescent="0.25">
      <c r="B385" s="107" t="s">
        <v>281</v>
      </c>
      <c r="C385" s="107">
        <v>375</v>
      </c>
      <c r="D385" s="107" t="s">
        <v>282</v>
      </c>
      <c r="E385" s="107">
        <v>50</v>
      </c>
      <c r="F385" s="108">
        <v>2.4</v>
      </c>
      <c r="G385" s="107"/>
      <c r="H385" s="109">
        <v>999.99</v>
      </c>
      <c r="I385" s="109" t="s">
        <v>283</v>
      </c>
      <c r="K385" s="107" t="s">
        <v>284</v>
      </c>
      <c r="L385" s="107">
        <v>1179</v>
      </c>
      <c r="M385" s="107" t="s">
        <v>235</v>
      </c>
      <c r="N385" s="107">
        <v>50</v>
      </c>
      <c r="O385" s="108">
        <v>2.4</v>
      </c>
      <c r="P385" s="109">
        <v>958.30330484765966</v>
      </c>
      <c r="Q385" s="109">
        <v>1241.0466951523401</v>
      </c>
      <c r="BA385" t="str">
        <f t="shared" si="84"/>
        <v>MD</v>
      </c>
      <c r="BB385">
        <f t="shared" si="85"/>
        <v>372</v>
      </c>
      <c r="BC385" s="73">
        <f t="shared" si="86"/>
        <v>2.4</v>
      </c>
      <c r="BD385">
        <f t="shared" si="87"/>
        <v>50</v>
      </c>
      <c r="BE385" s="66">
        <f t="shared" si="88"/>
        <v>999</v>
      </c>
      <c r="BJ385" s="66" t="str">
        <f t="shared" si="89"/>
        <v/>
      </c>
      <c r="BK385" s="66">
        <f t="shared" si="90"/>
        <v>1006.2956434147569</v>
      </c>
      <c r="BO385" s="66"/>
      <c r="CI385" s="116"/>
      <c r="CJ385" s="116"/>
      <c r="CR385">
        <f t="shared" si="91"/>
        <v>357</v>
      </c>
      <c r="CS385">
        <f t="shared" si="93"/>
        <v>50</v>
      </c>
      <c r="CT385" s="73">
        <f t="shared" si="94"/>
        <v>2.4</v>
      </c>
      <c r="CU385" s="66">
        <f t="shared" si="92"/>
        <v>1006.2956434147569</v>
      </c>
    </row>
    <row r="386" spans="2:99" x14ac:dyDescent="0.25">
      <c r="B386" s="107" t="s">
        <v>281</v>
      </c>
      <c r="C386" s="107">
        <v>376</v>
      </c>
      <c r="D386" s="107" t="s">
        <v>282</v>
      </c>
      <c r="E386" s="107">
        <v>50</v>
      </c>
      <c r="F386" s="108">
        <v>2.4</v>
      </c>
      <c r="G386" s="107"/>
      <c r="H386" s="109">
        <v>899.1</v>
      </c>
      <c r="I386" s="109" t="s">
        <v>283</v>
      </c>
      <c r="K386" s="107" t="s">
        <v>284</v>
      </c>
      <c r="L386" s="107">
        <v>1182</v>
      </c>
      <c r="M386" s="107" t="s">
        <v>235</v>
      </c>
      <c r="N386" s="107">
        <v>50</v>
      </c>
      <c r="O386" s="108">
        <v>2.4</v>
      </c>
      <c r="P386" s="109">
        <v>1114.3219759854057</v>
      </c>
      <c r="Q386" s="109">
        <v>1443.0980240145943</v>
      </c>
      <c r="BA386" t="str">
        <f t="shared" si="84"/>
        <v>MD</v>
      </c>
      <c r="BB386">
        <f t="shared" si="85"/>
        <v>373</v>
      </c>
      <c r="BC386" s="73">
        <f t="shared" si="86"/>
        <v>2.4</v>
      </c>
      <c r="BD386">
        <f t="shared" si="87"/>
        <v>50</v>
      </c>
      <c r="BE386" s="66">
        <f t="shared" si="88"/>
        <v>699.97</v>
      </c>
      <c r="BJ386" s="66" t="str">
        <f t="shared" si="89"/>
        <v/>
      </c>
      <c r="BK386" s="66">
        <f t="shared" si="90"/>
        <v>705.08184336439183</v>
      </c>
      <c r="BO386" s="66"/>
      <c r="CI386" s="116"/>
      <c r="CJ386" s="116"/>
      <c r="CR386">
        <f t="shared" si="91"/>
        <v>358</v>
      </c>
      <c r="CS386">
        <f t="shared" si="93"/>
        <v>50</v>
      </c>
      <c r="CT386" s="73">
        <f t="shared" si="94"/>
        <v>2.4</v>
      </c>
      <c r="CU386" s="66">
        <f t="shared" si="92"/>
        <v>1007.2928733316545</v>
      </c>
    </row>
    <row r="387" spans="2:99" x14ac:dyDescent="0.25">
      <c r="B387" s="107" t="s">
        <v>281</v>
      </c>
      <c r="C387" s="107">
        <v>377</v>
      </c>
      <c r="D387" s="107" t="s">
        <v>282</v>
      </c>
      <c r="E387" s="107">
        <v>50</v>
      </c>
      <c r="F387" s="108">
        <v>2.4</v>
      </c>
      <c r="G387" s="107"/>
      <c r="H387" s="109">
        <v>899</v>
      </c>
      <c r="I387" s="109" t="s">
        <v>283</v>
      </c>
      <c r="K387" s="107" t="s">
        <v>284</v>
      </c>
      <c r="L387" s="107">
        <v>1184</v>
      </c>
      <c r="M387" s="107" t="s">
        <v>235</v>
      </c>
      <c r="N387" s="107">
        <v>50</v>
      </c>
      <c r="O387" s="108">
        <v>2.4</v>
      </c>
      <c r="P387" s="109">
        <v>1199.99</v>
      </c>
      <c r="Q387" s="109">
        <v>1499.99</v>
      </c>
      <c r="BA387" t="str">
        <f t="shared" si="84"/>
        <v>MD</v>
      </c>
      <c r="BB387">
        <f t="shared" si="85"/>
        <v>374</v>
      </c>
      <c r="BC387" s="73">
        <f t="shared" si="86"/>
        <v>2.4</v>
      </c>
      <c r="BD387">
        <f t="shared" si="87"/>
        <v>50</v>
      </c>
      <c r="BE387" s="66">
        <f t="shared" si="88"/>
        <v>999</v>
      </c>
      <c r="BJ387" s="66" t="str">
        <f t="shared" si="89"/>
        <v/>
      </c>
      <c r="BK387" s="66">
        <f t="shared" si="90"/>
        <v>1006.2956434147569</v>
      </c>
      <c r="BO387" s="66"/>
      <c r="CI387" s="116"/>
      <c r="CJ387" s="116"/>
      <c r="CR387">
        <f t="shared" si="91"/>
        <v>359</v>
      </c>
      <c r="CS387">
        <f t="shared" si="93"/>
        <v>50</v>
      </c>
      <c r="CT387" s="73">
        <f t="shared" si="94"/>
        <v>2.4</v>
      </c>
      <c r="CU387" s="66">
        <f t="shared" si="92"/>
        <v>1006.2956434147569</v>
      </c>
    </row>
    <row r="388" spans="2:99" x14ac:dyDescent="0.25">
      <c r="B388" s="107" t="s">
        <v>281</v>
      </c>
      <c r="C388" s="107">
        <v>378</v>
      </c>
      <c r="D388" s="107" t="s">
        <v>282</v>
      </c>
      <c r="E388" s="107">
        <v>50</v>
      </c>
      <c r="F388" s="108">
        <v>2.4</v>
      </c>
      <c r="G388" s="107"/>
      <c r="H388" s="109">
        <v>999</v>
      </c>
      <c r="I388" s="109" t="s">
        <v>283</v>
      </c>
      <c r="K388" s="107" t="s">
        <v>284</v>
      </c>
      <c r="L388" s="107">
        <v>1185</v>
      </c>
      <c r="M388" s="107" t="s">
        <v>235</v>
      </c>
      <c r="N388" s="107">
        <v>50</v>
      </c>
      <c r="O388" s="108">
        <v>2.4</v>
      </c>
      <c r="P388" s="109">
        <v>1199</v>
      </c>
      <c r="Q388" s="109">
        <v>1552.759945583412</v>
      </c>
      <c r="BA388" t="str">
        <f t="shared" si="84"/>
        <v>MD</v>
      </c>
      <c r="BB388">
        <f t="shared" si="85"/>
        <v>375</v>
      </c>
      <c r="BC388" s="73">
        <f t="shared" si="86"/>
        <v>2.4</v>
      </c>
      <c r="BD388">
        <f t="shared" si="87"/>
        <v>50</v>
      </c>
      <c r="BE388" s="66">
        <f t="shared" si="88"/>
        <v>999.99</v>
      </c>
      <c r="BJ388" s="66" t="str">
        <f t="shared" si="89"/>
        <v/>
      </c>
      <c r="BK388" s="66">
        <f t="shared" si="90"/>
        <v>1007.2928733316545</v>
      </c>
      <c r="BO388" s="66"/>
      <c r="CI388" s="116"/>
      <c r="CJ388" s="116"/>
      <c r="CR388">
        <f t="shared" si="91"/>
        <v>360</v>
      </c>
      <c r="CS388">
        <f t="shared" si="93"/>
        <v>50</v>
      </c>
      <c r="CT388" s="73">
        <f t="shared" si="94"/>
        <v>2.4</v>
      </c>
      <c r="CU388" s="66">
        <f t="shared" si="92"/>
        <v>1208.7635356333417</v>
      </c>
    </row>
    <row r="389" spans="2:99" x14ac:dyDescent="0.25">
      <c r="B389" s="107" t="s">
        <v>281</v>
      </c>
      <c r="C389" s="107">
        <v>379</v>
      </c>
      <c r="D389" s="107" t="s">
        <v>282</v>
      </c>
      <c r="E389" s="107">
        <v>50</v>
      </c>
      <c r="F389" s="108">
        <v>2.4</v>
      </c>
      <c r="G389" s="107"/>
      <c r="H389" s="109">
        <v>899.1</v>
      </c>
      <c r="I389" s="109" t="s">
        <v>283</v>
      </c>
      <c r="K389" s="107" t="s">
        <v>284</v>
      </c>
      <c r="L389" s="107">
        <v>1186</v>
      </c>
      <c r="M389" s="107" t="s">
        <v>235</v>
      </c>
      <c r="N389" s="107">
        <v>50</v>
      </c>
      <c r="O389" s="108">
        <v>2.4</v>
      </c>
      <c r="P389" s="109">
        <v>997.8014268311731</v>
      </c>
      <c r="Q389" s="109">
        <v>1292.1985731688267</v>
      </c>
      <c r="BA389" t="str">
        <f t="shared" si="84"/>
        <v>MD</v>
      </c>
      <c r="BB389">
        <f t="shared" si="85"/>
        <v>376</v>
      </c>
      <c r="BC389" s="73">
        <f t="shared" si="86"/>
        <v>2.4</v>
      </c>
      <c r="BD389">
        <f t="shared" si="87"/>
        <v>50</v>
      </c>
      <c r="BE389" s="66">
        <f t="shared" si="88"/>
        <v>899.1</v>
      </c>
      <c r="BJ389" s="66" t="str">
        <f t="shared" si="89"/>
        <v/>
      </c>
      <c r="BK389" s="66">
        <f t="shared" si="90"/>
        <v>905.66607907328125</v>
      </c>
      <c r="BO389" s="66"/>
      <c r="CI389" s="116"/>
      <c r="CJ389" s="116"/>
      <c r="CR389">
        <f t="shared" si="91"/>
        <v>361</v>
      </c>
      <c r="CS389">
        <f t="shared" si="93"/>
        <v>50</v>
      </c>
      <c r="CT389" s="73">
        <f t="shared" si="94"/>
        <v>2.4</v>
      </c>
      <c r="CU389" s="66">
        <f t="shared" si="92"/>
        <v>1006.2956434147569</v>
      </c>
    </row>
    <row r="390" spans="2:99" x14ac:dyDescent="0.25">
      <c r="B390" s="107" t="s">
        <v>281</v>
      </c>
      <c r="C390" s="107">
        <v>380</v>
      </c>
      <c r="D390" s="107" t="s">
        <v>282</v>
      </c>
      <c r="E390" s="107">
        <v>50</v>
      </c>
      <c r="F390" s="108">
        <v>2.4</v>
      </c>
      <c r="G390" s="107"/>
      <c r="H390" s="109">
        <v>949.05</v>
      </c>
      <c r="I390" s="109" t="s">
        <v>283</v>
      </c>
      <c r="K390" s="107" t="s">
        <v>284</v>
      </c>
      <c r="L390" s="107">
        <v>1187</v>
      </c>
      <c r="M390" s="107" t="s">
        <v>235</v>
      </c>
      <c r="N390" s="107">
        <v>50</v>
      </c>
      <c r="O390" s="108">
        <v>2.4</v>
      </c>
      <c r="P390" s="109">
        <v>1274</v>
      </c>
      <c r="Q390" s="109">
        <v>1884</v>
      </c>
      <c r="BA390" t="str">
        <f t="shared" si="84"/>
        <v>MD</v>
      </c>
      <c r="BB390">
        <f t="shared" si="85"/>
        <v>377</v>
      </c>
      <c r="BC390" s="73">
        <f t="shared" si="86"/>
        <v>2.4</v>
      </c>
      <c r="BD390">
        <f t="shared" si="87"/>
        <v>50</v>
      </c>
      <c r="BE390" s="66">
        <f t="shared" si="88"/>
        <v>899</v>
      </c>
      <c r="BJ390" s="66" t="str">
        <f t="shared" si="89"/>
        <v/>
      </c>
      <c r="BK390" s="66">
        <f t="shared" si="90"/>
        <v>905.5653487786451</v>
      </c>
      <c r="BO390" s="66"/>
      <c r="CI390" s="116"/>
      <c r="CJ390" s="116"/>
      <c r="CR390">
        <f t="shared" si="91"/>
        <v>362</v>
      </c>
      <c r="CS390">
        <f t="shared" si="93"/>
        <v>50</v>
      </c>
      <c r="CT390" s="73">
        <f t="shared" si="94"/>
        <v>2.4</v>
      </c>
      <c r="CU390" s="66">
        <f t="shared" si="92"/>
        <v>981.11306975572904</v>
      </c>
    </row>
    <row r="391" spans="2:99" x14ac:dyDescent="0.25">
      <c r="B391" s="107" t="s">
        <v>281</v>
      </c>
      <c r="C391" s="107">
        <v>381</v>
      </c>
      <c r="D391" s="107" t="s">
        <v>282</v>
      </c>
      <c r="E391" s="107">
        <v>50</v>
      </c>
      <c r="F391" s="108">
        <v>2.4</v>
      </c>
      <c r="G391" s="107"/>
      <c r="H391" s="109">
        <v>719.4</v>
      </c>
      <c r="I391" s="109" t="s">
        <v>283</v>
      </c>
      <c r="K391" s="107" t="s">
        <v>284</v>
      </c>
      <c r="L391" s="107">
        <v>1188</v>
      </c>
      <c r="M391" s="107" t="s">
        <v>235</v>
      </c>
      <c r="N391" s="107">
        <v>50</v>
      </c>
      <c r="O391" s="108">
        <v>2.4</v>
      </c>
      <c r="P391" s="109">
        <v>1134.1821458696697</v>
      </c>
      <c r="Q391" s="109">
        <v>1468.81785413033</v>
      </c>
      <c r="BA391" t="str">
        <f t="shared" si="84"/>
        <v>MD</v>
      </c>
      <c r="BB391">
        <f t="shared" si="85"/>
        <v>378</v>
      </c>
      <c r="BC391" s="73">
        <f t="shared" si="86"/>
        <v>2.4</v>
      </c>
      <c r="BD391">
        <f t="shared" si="87"/>
        <v>50</v>
      </c>
      <c r="BE391" s="66">
        <f t="shared" si="88"/>
        <v>999</v>
      </c>
      <c r="BJ391" s="66" t="str">
        <f t="shared" si="89"/>
        <v/>
      </c>
      <c r="BK391" s="66">
        <f t="shared" si="90"/>
        <v>1006.2956434147569</v>
      </c>
      <c r="BO391" s="66"/>
      <c r="CI391" s="116"/>
      <c r="CJ391" s="116"/>
      <c r="CR391">
        <f t="shared" si="91"/>
        <v>363</v>
      </c>
      <c r="CS391">
        <f t="shared" si="93"/>
        <v>50</v>
      </c>
      <c r="CT391" s="73">
        <f t="shared" si="94"/>
        <v>2.4</v>
      </c>
      <c r="CU391" s="66">
        <f t="shared" si="92"/>
        <v>905.5653487786451</v>
      </c>
    </row>
    <row r="392" spans="2:99" x14ac:dyDescent="0.25">
      <c r="B392" s="107" t="s">
        <v>281</v>
      </c>
      <c r="C392" s="107">
        <v>382</v>
      </c>
      <c r="D392" s="107" t="s">
        <v>282</v>
      </c>
      <c r="E392" s="107">
        <v>50</v>
      </c>
      <c r="F392" s="108">
        <v>2.4</v>
      </c>
      <c r="G392" s="107"/>
      <c r="H392" s="109">
        <v>839.93</v>
      </c>
      <c r="I392" s="109" t="s">
        <v>283</v>
      </c>
      <c r="K392" s="107" t="s">
        <v>284</v>
      </c>
      <c r="L392" s="107">
        <v>1190</v>
      </c>
      <c r="M392" s="107" t="s">
        <v>235</v>
      </c>
      <c r="N392" s="107">
        <v>50</v>
      </c>
      <c r="O392" s="108">
        <v>2.4</v>
      </c>
      <c r="P392" s="109">
        <v>1200</v>
      </c>
      <c r="Q392" s="109">
        <v>1400</v>
      </c>
      <c r="BA392" t="str">
        <f t="shared" si="84"/>
        <v>MD</v>
      </c>
      <c r="BB392">
        <f t="shared" si="85"/>
        <v>379</v>
      </c>
      <c r="BC392" s="73">
        <f t="shared" si="86"/>
        <v>2.4</v>
      </c>
      <c r="BD392">
        <f t="shared" si="87"/>
        <v>50</v>
      </c>
      <c r="BE392" s="66">
        <f t="shared" si="88"/>
        <v>899.1</v>
      </c>
      <c r="BJ392" s="66" t="str">
        <f t="shared" si="89"/>
        <v/>
      </c>
      <c r="BK392" s="66">
        <f t="shared" si="90"/>
        <v>905.66607907328125</v>
      </c>
      <c r="BO392" s="66"/>
      <c r="CI392" s="116"/>
      <c r="CJ392" s="116"/>
      <c r="CR392">
        <f t="shared" si="91"/>
        <v>364</v>
      </c>
      <c r="CS392">
        <f t="shared" si="93"/>
        <v>50</v>
      </c>
      <c r="CT392" s="73">
        <f t="shared" si="94"/>
        <v>2.4</v>
      </c>
      <c r="CU392" s="66">
        <f t="shared" si="92"/>
        <v>1006.2956434147569</v>
      </c>
    </row>
    <row r="393" spans="2:99" x14ac:dyDescent="0.25">
      <c r="B393" s="107" t="s">
        <v>281</v>
      </c>
      <c r="C393" s="107">
        <v>383</v>
      </c>
      <c r="D393" s="107" t="s">
        <v>282</v>
      </c>
      <c r="E393" s="107">
        <v>50</v>
      </c>
      <c r="F393" s="108">
        <v>2.4</v>
      </c>
      <c r="G393" s="107"/>
      <c r="H393" s="109">
        <v>999.99</v>
      </c>
      <c r="I393" s="109" t="s">
        <v>283</v>
      </c>
      <c r="K393" s="107" t="s">
        <v>284</v>
      </c>
      <c r="L393" s="107">
        <v>1191</v>
      </c>
      <c r="M393" s="107" t="s">
        <v>235</v>
      </c>
      <c r="N393" s="107">
        <v>50</v>
      </c>
      <c r="O393" s="108">
        <v>2.4</v>
      </c>
      <c r="P393" s="109">
        <v>888.40927564329797</v>
      </c>
      <c r="Q393" s="109">
        <v>1150.530724356702</v>
      </c>
      <c r="BA393" t="str">
        <f t="shared" si="84"/>
        <v>MD</v>
      </c>
      <c r="BB393">
        <f t="shared" si="85"/>
        <v>380</v>
      </c>
      <c r="BC393" s="73">
        <f t="shared" si="86"/>
        <v>2.4</v>
      </c>
      <c r="BD393">
        <f t="shared" si="87"/>
        <v>50</v>
      </c>
      <c r="BE393" s="66">
        <f t="shared" si="88"/>
        <v>949.05</v>
      </c>
      <c r="BJ393" s="66" t="str">
        <f t="shared" si="89"/>
        <v/>
      </c>
      <c r="BK393" s="66">
        <f t="shared" si="90"/>
        <v>955.98086124401902</v>
      </c>
      <c r="BO393" s="66"/>
      <c r="CI393" s="116"/>
      <c r="CJ393" s="116"/>
      <c r="CR393">
        <f t="shared" si="91"/>
        <v>365</v>
      </c>
      <c r="CS393">
        <f t="shared" si="93"/>
        <v>50</v>
      </c>
      <c r="CT393" s="73">
        <f t="shared" si="94"/>
        <v>2.4</v>
      </c>
      <c r="CU393" s="66">
        <f t="shared" si="92"/>
        <v>906.5625786955427</v>
      </c>
    </row>
    <row r="394" spans="2:99" x14ac:dyDescent="0.25">
      <c r="B394" s="107" t="s">
        <v>281</v>
      </c>
      <c r="C394" s="107">
        <v>384</v>
      </c>
      <c r="D394" s="107" t="s">
        <v>282</v>
      </c>
      <c r="E394" s="107">
        <v>50</v>
      </c>
      <c r="F394" s="108">
        <v>2.4</v>
      </c>
      <c r="G394" s="107"/>
      <c r="H394" s="109">
        <v>899.1</v>
      </c>
      <c r="I394" s="109" t="s">
        <v>283</v>
      </c>
      <c r="K394" s="107" t="s">
        <v>284</v>
      </c>
      <c r="L394" s="107">
        <v>1192</v>
      </c>
      <c r="M394" s="107" t="s">
        <v>235</v>
      </c>
      <c r="N394" s="107">
        <v>50</v>
      </c>
      <c r="O394" s="108">
        <v>2.4</v>
      </c>
      <c r="P394" s="109">
        <v>1139.99</v>
      </c>
      <c r="Q394" s="109">
        <v>1476.3392913808457</v>
      </c>
      <c r="BA394" t="str">
        <f t="shared" si="84"/>
        <v>MD</v>
      </c>
      <c r="BB394">
        <f t="shared" si="85"/>
        <v>381</v>
      </c>
      <c r="BC394" s="73">
        <f t="shared" si="86"/>
        <v>2.4</v>
      </c>
      <c r="BD394">
        <f t="shared" si="87"/>
        <v>50</v>
      </c>
      <c r="BE394" s="66">
        <f t="shared" si="88"/>
        <v>719.4</v>
      </c>
      <c r="BJ394" s="66" t="str">
        <f t="shared" si="89"/>
        <v/>
      </c>
      <c r="BK394" s="66">
        <f t="shared" si="90"/>
        <v>724.65373961218836</v>
      </c>
      <c r="BO394" s="66"/>
      <c r="CI394" s="116"/>
      <c r="CJ394" s="116"/>
      <c r="CR394">
        <f t="shared" si="91"/>
        <v>366</v>
      </c>
      <c r="CS394">
        <f t="shared" si="93"/>
        <v>50</v>
      </c>
      <c r="CT394" s="73">
        <f t="shared" si="94"/>
        <v>2.4</v>
      </c>
      <c r="CU394" s="66">
        <f t="shared" si="92"/>
        <v>1107.0259380508687</v>
      </c>
    </row>
    <row r="395" spans="2:99" x14ac:dyDescent="0.25">
      <c r="B395" s="107" t="s">
        <v>281</v>
      </c>
      <c r="C395" s="107">
        <v>385</v>
      </c>
      <c r="D395" s="107" t="s">
        <v>282</v>
      </c>
      <c r="E395" s="107">
        <v>50</v>
      </c>
      <c r="F395" s="108">
        <v>2.4</v>
      </c>
      <c r="G395" s="107"/>
      <c r="H395" s="109">
        <v>899.1</v>
      </c>
      <c r="I395" s="109" t="s">
        <v>283</v>
      </c>
      <c r="K395" s="107" t="s">
        <v>284</v>
      </c>
      <c r="L395" s="107">
        <v>1193</v>
      </c>
      <c r="M395" s="107" t="s">
        <v>235</v>
      </c>
      <c r="N395" s="107">
        <v>50</v>
      </c>
      <c r="O395" s="108">
        <v>2.4</v>
      </c>
      <c r="P395" s="109">
        <v>1044.8593107166607</v>
      </c>
      <c r="Q395" s="109">
        <v>1353.140689283339</v>
      </c>
      <c r="BA395" t="str">
        <f t="shared" si="84"/>
        <v>MD</v>
      </c>
      <c r="BB395">
        <f t="shared" si="85"/>
        <v>382</v>
      </c>
      <c r="BC395" s="73">
        <f t="shared" si="86"/>
        <v>2.4</v>
      </c>
      <c r="BD395">
        <f t="shared" si="87"/>
        <v>50</v>
      </c>
      <c r="BE395" s="66">
        <f t="shared" si="88"/>
        <v>839.93</v>
      </c>
      <c r="BJ395" s="66" t="str">
        <f t="shared" si="89"/>
        <v/>
      </c>
      <c r="BK395" s="66">
        <f t="shared" si="90"/>
        <v>846.0639637370939</v>
      </c>
      <c r="BO395" s="66"/>
      <c r="CI395" s="116"/>
      <c r="CJ395" s="116"/>
      <c r="CR395">
        <f t="shared" si="91"/>
        <v>367</v>
      </c>
      <c r="CS395">
        <f t="shared" si="93"/>
        <v>50</v>
      </c>
      <c r="CT395" s="73">
        <f t="shared" si="94"/>
        <v>2.4</v>
      </c>
      <c r="CU395" s="66">
        <f t="shared" si="92"/>
        <v>905.66607907328125</v>
      </c>
    </row>
    <row r="396" spans="2:99" x14ac:dyDescent="0.25">
      <c r="B396" s="107" t="s">
        <v>281</v>
      </c>
      <c r="C396" s="107">
        <v>386</v>
      </c>
      <c r="D396" s="107" t="s">
        <v>282</v>
      </c>
      <c r="E396" s="107">
        <v>50</v>
      </c>
      <c r="F396" s="108">
        <v>2.4</v>
      </c>
      <c r="G396" s="107"/>
      <c r="H396" s="109">
        <v>974.81</v>
      </c>
      <c r="I396" s="109" t="s">
        <v>283</v>
      </c>
      <c r="K396" s="107" t="s">
        <v>284</v>
      </c>
      <c r="L396" s="107">
        <v>1194</v>
      </c>
      <c r="M396" s="107" t="s">
        <v>235</v>
      </c>
      <c r="N396" s="107">
        <v>50</v>
      </c>
      <c r="O396" s="108">
        <v>2.4</v>
      </c>
      <c r="P396" s="109">
        <v>1172.861112096658</v>
      </c>
      <c r="Q396" s="109">
        <v>1518.9088879033418</v>
      </c>
      <c r="BA396" t="str">
        <f t="shared" si="84"/>
        <v>MD</v>
      </c>
      <c r="BB396">
        <f t="shared" si="85"/>
        <v>383</v>
      </c>
      <c r="BC396" s="73">
        <f t="shared" si="86"/>
        <v>2.4</v>
      </c>
      <c r="BD396">
        <f t="shared" si="87"/>
        <v>50</v>
      </c>
      <c r="BE396" s="66">
        <f t="shared" si="88"/>
        <v>999.99</v>
      </c>
      <c r="BJ396" s="66" t="str">
        <f t="shared" si="89"/>
        <v/>
      </c>
      <c r="BK396" s="66">
        <f t="shared" si="90"/>
        <v>1007.2928733316545</v>
      </c>
      <c r="BO396" s="66"/>
      <c r="CI396" s="116"/>
      <c r="CJ396" s="116"/>
      <c r="CR396">
        <f t="shared" si="91"/>
        <v>368</v>
      </c>
      <c r="CS396">
        <f t="shared" si="93"/>
        <v>50</v>
      </c>
      <c r="CT396" s="73">
        <f t="shared" si="94"/>
        <v>2.4</v>
      </c>
      <c r="CU396" s="66">
        <f t="shared" si="92"/>
        <v>1308.4865273230923</v>
      </c>
    </row>
    <row r="397" spans="2:99" x14ac:dyDescent="0.25">
      <c r="B397" s="107" t="s">
        <v>281</v>
      </c>
      <c r="C397" s="107">
        <v>387</v>
      </c>
      <c r="D397" s="107" t="s">
        <v>282</v>
      </c>
      <c r="E397" s="107">
        <v>50</v>
      </c>
      <c r="F397" s="108">
        <v>2.4</v>
      </c>
      <c r="G397" s="107"/>
      <c r="H397" s="109">
        <v>999</v>
      </c>
      <c r="I397" s="109" t="s">
        <v>283</v>
      </c>
      <c r="K397" s="107" t="s">
        <v>284</v>
      </c>
      <c r="L397" s="107">
        <v>1195</v>
      </c>
      <c r="M397" s="107" t="s">
        <v>235</v>
      </c>
      <c r="N397" s="107">
        <v>50</v>
      </c>
      <c r="O397" s="108">
        <v>2.4</v>
      </c>
      <c r="P397" s="109">
        <v>1274</v>
      </c>
      <c r="Q397" s="109">
        <v>1424</v>
      </c>
      <c r="BA397" t="str">
        <f t="shared" si="84"/>
        <v>MD</v>
      </c>
      <c r="BB397">
        <f t="shared" si="85"/>
        <v>384</v>
      </c>
      <c r="BC397" s="73">
        <f t="shared" si="86"/>
        <v>2.4</v>
      </c>
      <c r="BD397">
        <f t="shared" si="87"/>
        <v>50</v>
      </c>
      <c r="BE397" s="66">
        <f t="shared" si="88"/>
        <v>899.1</v>
      </c>
      <c r="BJ397" s="66" t="str">
        <f t="shared" si="89"/>
        <v/>
      </c>
      <c r="BK397" s="66">
        <f t="shared" si="90"/>
        <v>905.66607907328125</v>
      </c>
      <c r="BO397" s="66"/>
      <c r="CI397" s="116"/>
      <c r="CJ397" s="116"/>
      <c r="CR397">
        <f t="shared" si="91"/>
        <v>369</v>
      </c>
      <c r="CS397">
        <f t="shared" si="93"/>
        <v>50</v>
      </c>
      <c r="CT397" s="73">
        <f t="shared" si="94"/>
        <v>2.4</v>
      </c>
      <c r="CU397" s="66">
        <f t="shared" si="92"/>
        <v>1007.2928733316545</v>
      </c>
    </row>
    <row r="398" spans="2:99" x14ac:dyDescent="0.25">
      <c r="B398" s="107" t="s">
        <v>281</v>
      </c>
      <c r="C398" s="107">
        <v>388</v>
      </c>
      <c r="D398" s="107" t="s">
        <v>282</v>
      </c>
      <c r="E398" s="107">
        <v>50</v>
      </c>
      <c r="F398" s="108">
        <v>2.4</v>
      </c>
      <c r="G398" s="107"/>
      <c r="H398" s="109">
        <v>899.1</v>
      </c>
      <c r="I398" s="109" t="s">
        <v>283</v>
      </c>
      <c r="K398" s="107" t="s">
        <v>284</v>
      </c>
      <c r="L398" s="107">
        <v>1196</v>
      </c>
      <c r="M398" s="107" t="s">
        <v>235</v>
      </c>
      <c r="N398" s="107">
        <v>50</v>
      </c>
      <c r="O398" s="108">
        <v>2.4</v>
      </c>
      <c r="P398" s="109">
        <v>1015.26</v>
      </c>
      <c r="Q398" s="109">
        <v>1595.26</v>
      </c>
      <c r="BA398" t="str">
        <f t="shared" si="84"/>
        <v>MD</v>
      </c>
      <c r="BB398">
        <f t="shared" si="85"/>
        <v>385</v>
      </c>
      <c r="BC398" s="73">
        <f t="shared" si="86"/>
        <v>2.4</v>
      </c>
      <c r="BD398">
        <f t="shared" si="87"/>
        <v>50</v>
      </c>
      <c r="BE398" s="66">
        <f t="shared" si="88"/>
        <v>899.1</v>
      </c>
      <c r="BJ398" s="66" t="str">
        <f t="shared" si="89"/>
        <v/>
      </c>
      <c r="BK398" s="66">
        <f t="shared" si="90"/>
        <v>905.66607907328125</v>
      </c>
      <c r="BO398" s="66"/>
      <c r="CI398" s="116"/>
      <c r="CJ398" s="116"/>
      <c r="CR398">
        <f t="shared" si="91"/>
        <v>370</v>
      </c>
      <c r="CS398">
        <f t="shared" si="93"/>
        <v>50</v>
      </c>
      <c r="CT398" s="73">
        <f t="shared" si="94"/>
        <v>2.4</v>
      </c>
      <c r="CU398" s="66">
        <f t="shared" si="92"/>
        <v>905.66607907328125</v>
      </c>
    </row>
    <row r="399" spans="2:99" x14ac:dyDescent="0.25">
      <c r="B399" s="107" t="s">
        <v>281</v>
      </c>
      <c r="C399" s="107">
        <v>389</v>
      </c>
      <c r="D399" s="107" t="s">
        <v>282</v>
      </c>
      <c r="E399" s="107">
        <v>50</v>
      </c>
      <c r="F399" s="108">
        <v>2.4</v>
      </c>
      <c r="G399" s="107"/>
      <c r="H399" s="109">
        <v>999.88</v>
      </c>
      <c r="I399" s="109" t="s">
        <v>283</v>
      </c>
      <c r="K399" s="107" t="s">
        <v>284</v>
      </c>
      <c r="L399" s="107">
        <v>1197</v>
      </c>
      <c r="M399" s="107" t="s">
        <v>235</v>
      </c>
      <c r="N399" s="107">
        <v>50</v>
      </c>
      <c r="O399" s="108">
        <v>2.4</v>
      </c>
      <c r="P399" s="109">
        <v>1135.9163160350795</v>
      </c>
      <c r="Q399" s="109">
        <v>1471.0636839649205</v>
      </c>
      <c r="BA399" t="str">
        <f t="shared" ref="BA399:BA462" si="95">D396</f>
        <v>MD</v>
      </c>
      <c r="BB399">
        <f t="shared" ref="BB399:BB462" si="96">C396</f>
        <v>386</v>
      </c>
      <c r="BC399" s="73">
        <f t="shared" ref="BC399:BC462" si="97">F396</f>
        <v>2.4</v>
      </c>
      <c r="BD399">
        <f t="shared" ref="BD399:BD462" si="98">E396</f>
        <v>50</v>
      </c>
      <c r="BE399" s="66">
        <f t="shared" ref="BE399:BE462" si="99">H396</f>
        <v>974.81</v>
      </c>
      <c r="BJ399" s="66" t="str">
        <f t="shared" ref="BJ399:BJ462" si="100">I396</f>
        <v/>
      </c>
      <c r="BK399" s="66">
        <f t="shared" ref="BK399:BK462" si="101">BE399/VLOOKUP($BA399,$DQ$53:$DT$60,2,FALSE)</f>
        <v>981.92898514228148</v>
      </c>
      <c r="BO399" s="66"/>
      <c r="CI399" s="116"/>
      <c r="CJ399" s="116"/>
      <c r="CR399">
        <f t="shared" si="91"/>
        <v>371</v>
      </c>
      <c r="CS399">
        <f t="shared" si="93"/>
        <v>50</v>
      </c>
      <c r="CT399" s="73">
        <f t="shared" si="94"/>
        <v>2.4</v>
      </c>
      <c r="CU399" s="66">
        <f t="shared" si="92"/>
        <v>1006.2956434147569</v>
      </c>
    </row>
    <row r="400" spans="2:99" x14ac:dyDescent="0.25">
      <c r="B400" s="107" t="s">
        <v>281</v>
      </c>
      <c r="C400" s="107">
        <v>390</v>
      </c>
      <c r="D400" s="107" t="s">
        <v>282</v>
      </c>
      <c r="E400" s="107">
        <v>50</v>
      </c>
      <c r="F400" s="108">
        <v>2.4</v>
      </c>
      <c r="G400" s="107"/>
      <c r="H400" s="109">
        <v>1052</v>
      </c>
      <c r="I400" s="109" t="s">
        <v>283</v>
      </c>
      <c r="K400" s="107" t="s">
        <v>284</v>
      </c>
      <c r="L400" s="107">
        <v>1198</v>
      </c>
      <c r="M400" s="107" t="s">
        <v>235</v>
      </c>
      <c r="N400" s="107">
        <v>50</v>
      </c>
      <c r="O400" s="108">
        <v>2.4</v>
      </c>
      <c r="P400" s="109">
        <v>1274</v>
      </c>
      <c r="Q400" s="109">
        <v>1649.8883825465111</v>
      </c>
      <c r="BA400" t="str">
        <f t="shared" si="95"/>
        <v>MD</v>
      </c>
      <c r="BB400">
        <f t="shared" si="96"/>
        <v>387</v>
      </c>
      <c r="BC400" s="73">
        <f t="shared" si="97"/>
        <v>2.4</v>
      </c>
      <c r="BD400">
        <f t="shared" si="98"/>
        <v>50</v>
      </c>
      <c r="BE400" s="66">
        <f t="shared" si="99"/>
        <v>999</v>
      </c>
      <c r="BJ400" s="66" t="str">
        <f t="shared" si="100"/>
        <v/>
      </c>
      <c r="BK400" s="66">
        <f t="shared" si="101"/>
        <v>1006.2956434147569</v>
      </c>
      <c r="BO400" s="66"/>
      <c r="CI400" s="116"/>
      <c r="CJ400" s="116"/>
      <c r="CR400">
        <f t="shared" si="91"/>
        <v>372</v>
      </c>
      <c r="CS400">
        <f t="shared" si="93"/>
        <v>50</v>
      </c>
      <c r="CT400" s="73">
        <f t="shared" si="94"/>
        <v>2.4</v>
      </c>
      <c r="CU400" s="66">
        <f t="shared" si="92"/>
        <v>1006.2956434147569</v>
      </c>
    </row>
    <row r="401" spans="2:99" x14ac:dyDescent="0.25">
      <c r="B401" s="107" t="s">
        <v>281</v>
      </c>
      <c r="C401" s="107">
        <v>391</v>
      </c>
      <c r="D401" s="107" t="s">
        <v>282</v>
      </c>
      <c r="E401" s="107">
        <v>50</v>
      </c>
      <c r="F401" s="108">
        <v>2.4</v>
      </c>
      <c r="G401" s="107"/>
      <c r="H401" s="109">
        <v>999.99</v>
      </c>
      <c r="I401" s="109" t="s">
        <v>283</v>
      </c>
      <c r="K401" s="107" t="s">
        <v>284</v>
      </c>
      <c r="L401" s="107">
        <v>1199</v>
      </c>
      <c r="M401" s="107" t="s">
        <v>235</v>
      </c>
      <c r="N401" s="107">
        <v>50</v>
      </c>
      <c r="O401" s="108">
        <v>2.4</v>
      </c>
      <c r="P401" s="109">
        <v>798.33700011729786</v>
      </c>
      <c r="Q401" s="109">
        <v>1033.8829998827021</v>
      </c>
      <c r="BA401" t="str">
        <f t="shared" si="95"/>
        <v>MD</v>
      </c>
      <c r="BB401">
        <f t="shared" si="96"/>
        <v>388</v>
      </c>
      <c r="BC401" s="73">
        <f t="shared" si="97"/>
        <v>2.4</v>
      </c>
      <c r="BD401">
        <f t="shared" si="98"/>
        <v>50</v>
      </c>
      <c r="BE401" s="66">
        <f t="shared" si="99"/>
        <v>899.1</v>
      </c>
      <c r="BJ401" s="66" t="str">
        <f t="shared" si="100"/>
        <v/>
      </c>
      <c r="BK401" s="66">
        <f t="shared" si="101"/>
        <v>905.66607907328125</v>
      </c>
      <c r="BO401" s="66"/>
      <c r="CI401" s="116"/>
      <c r="CJ401" s="116"/>
      <c r="CR401">
        <f t="shared" si="91"/>
        <v>373</v>
      </c>
      <c r="CS401">
        <f t="shared" si="93"/>
        <v>50</v>
      </c>
      <c r="CT401" s="73">
        <f t="shared" si="94"/>
        <v>2.4</v>
      </c>
      <c r="CU401" s="66">
        <f t="shared" si="92"/>
        <v>705.08184336439183</v>
      </c>
    </row>
    <row r="402" spans="2:99" x14ac:dyDescent="0.25">
      <c r="B402" s="107" t="s">
        <v>281</v>
      </c>
      <c r="C402" s="107">
        <v>392</v>
      </c>
      <c r="D402" s="107" t="s">
        <v>282</v>
      </c>
      <c r="E402" s="107">
        <v>50</v>
      </c>
      <c r="F402" s="108">
        <v>2.4</v>
      </c>
      <c r="G402" s="107"/>
      <c r="H402" s="109">
        <v>1399.99</v>
      </c>
      <c r="I402" s="109" t="s">
        <v>283</v>
      </c>
      <c r="K402" s="107" t="s">
        <v>284</v>
      </c>
      <c r="L402" s="107">
        <v>1200</v>
      </c>
      <c r="M402" s="107" t="s">
        <v>235</v>
      </c>
      <c r="N402" s="107">
        <v>50</v>
      </c>
      <c r="O402" s="108">
        <v>2.4</v>
      </c>
      <c r="P402" s="109">
        <v>1199</v>
      </c>
      <c r="Q402" s="109">
        <v>1494.87</v>
      </c>
      <c r="BA402" t="str">
        <f t="shared" si="95"/>
        <v>MD</v>
      </c>
      <c r="BB402">
        <f t="shared" si="96"/>
        <v>389</v>
      </c>
      <c r="BC402" s="73">
        <f t="shared" si="97"/>
        <v>2.4</v>
      </c>
      <c r="BD402">
        <f t="shared" si="98"/>
        <v>50</v>
      </c>
      <c r="BE402" s="66">
        <f t="shared" si="99"/>
        <v>999.88</v>
      </c>
      <c r="BJ402" s="66" t="str">
        <f t="shared" si="100"/>
        <v/>
      </c>
      <c r="BK402" s="66">
        <f t="shared" si="101"/>
        <v>1007.1820700075548</v>
      </c>
      <c r="BO402" s="66"/>
      <c r="CI402" s="116"/>
      <c r="CJ402" s="116"/>
      <c r="CR402">
        <f t="shared" si="91"/>
        <v>374</v>
      </c>
      <c r="CS402">
        <f t="shared" si="93"/>
        <v>50</v>
      </c>
      <c r="CT402" s="73">
        <f t="shared" si="94"/>
        <v>2.4</v>
      </c>
      <c r="CU402" s="66">
        <f t="shared" si="92"/>
        <v>1006.2956434147569</v>
      </c>
    </row>
    <row r="403" spans="2:99" x14ac:dyDescent="0.25">
      <c r="B403" s="107" t="s">
        <v>281</v>
      </c>
      <c r="C403" s="107">
        <v>393</v>
      </c>
      <c r="D403" s="107" t="s">
        <v>282</v>
      </c>
      <c r="E403" s="107">
        <v>50</v>
      </c>
      <c r="F403" s="108">
        <v>2.4</v>
      </c>
      <c r="G403" s="107"/>
      <c r="H403" s="109">
        <v>899.1</v>
      </c>
      <c r="I403" s="109" t="s">
        <v>283</v>
      </c>
      <c r="K403" s="107" t="s">
        <v>284</v>
      </c>
      <c r="L403" s="107">
        <v>1201</v>
      </c>
      <c r="M403" s="107" t="s">
        <v>235</v>
      </c>
      <c r="N403" s="107">
        <v>50</v>
      </c>
      <c r="O403" s="108">
        <v>2.4</v>
      </c>
      <c r="P403" s="109">
        <v>1062.49</v>
      </c>
      <c r="Q403" s="109">
        <v>1362.49</v>
      </c>
      <c r="BA403" t="str">
        <f t="shared" si="95"/>
        <v>MD</v>
      </c>
      <c r="BB403">
        <f t="shared" si="96"/>
        <v>390</v>
      </c>
      <c r="BC403" s="73">
        <f t="shared" si="97"/>
        <v>2.4</v>
      </c>
      <c r="BD403">
        <f t="shared" si="98"/>
        <v>50</v>
      </c>
      <c r="BE403" s="66">
        <f t="shared" si="99"/>
        <v>1052</v>
      </c>
      <c r="BJ403" s="66" t="str">
        <f t="shared" si="100"/>
        <v/>
      </c>
      <c r="BK403" s="66">
        <f t="shared" si="101"/>
        <v>1059.6826995718961</v>
      </c>
      <c r="BO403" s="66"/>
      <c r="CI403" s="116"/>
      <c r="CJ403" s="116"/>
      <c r="CR403">
        <f t="shared" si="91"/>
        <v>375</v>
      </c>
      <c r="CS403">
        <f t="shared" si="93"/>
        <v>50</v>
      </c>
      <c r="CT403" s="73">
        <f t="shared" si="94"/>
        <v>2.4</v>
      </c>
      <c r="CU403" s="66">
        <f t="shared" si="92"/>
        <v>1007.2928733316545</v>
      </c>
    </row>
    <row r="404" spans="2:99" x14ac:dyDescent="0.25">
      <c r="B404" s="107" t="s">
        <v>281</v>
      </c>
      <c r="C404" s="107">
        <v>394</v>
      </c>
      <c r="D404" s="107" t="s">
        <v>282</v>
      </c>
      <c r="E404" s="107">
        <v>50</v>
      </c>
      <c r="F404" s="108">
        <v>2.4</v>
      </c>
      <c r="G404" s="107"/>
      <c r="H404" s="109">
        <v>775.2</v>
      </c>
      <c r="I404" s="109" t="s">
        <v>283</v>
      </c>
      <c r="K404" s="107" t="s">
        <v>284</v>
      </c>
      <c r="L404" s="107">
        <v>1202</v>
      </c>
      <c r="M404" s="107" t="s">
        <v>235</v>
      </c>
      <c r="N404" s="107">
        <v>50</v>
      </c>
      <c r="O404" s="108">
        <v>2.4</v>
      </c>
      <c r="P404" s="109">
        <v>880.46172192041558</v>
      </c>
      <c r="Q404" s="109">
        <v>1140.2382780795845</v>
      </c>
      <c r="BA404" t="str">
        <f t="shared" si="95"/>
        <v>MD</v>
      </c>
      <c r="BB404">
        <f t="shared" si="96"/>
        <v>391</v>
      </c>
      <c r="BC404" s="73">
        <f t="shared" si="97"/>
        <v>2.4</v>
      </c>
      <c r="BD404">
        <f t="shared" si="98"/>
        <v>50</v>
      </c>
      <c r="BE404" s="66">
        <f t="shared" si="99"/>
        <v>999.99</v>
      </c>
      <c r="BJ404" s="66" t="str">
        <f t="shared" si="100"/>
        <v/>
      </c>
      <c r="BK404" s="66">
        <f t="shared" si="101"/>
        <v>1007.2928733316545</v>
      </c>
      <c r="BO404" s="66"/>
      <c r="CI404" s="116"/>
      <c r="CJ404" s="116"/>
      <c r="CR404">
        <f t="shared" si="91"/>
        <v>376</v>
      </c>
      <c r="CS404">
        <f t="shared" si="93"/>
        <v>50</v>
      </c>
      <c r="CT404" s="73">
        <f t="shared" si="94"/>
        <v>2.4</v>
      </c>
      <c r="CU404" s="66">
        <f t="shared" si="92"/>
        <v>905.66607907328125</v>
      </c>
    </row>
    <row r="405" spans="2:99" x14ac:dyDescent="0.25">
      <c r="B405" s="107" t="s">
        <v>281</v>
      </c>
      <c r="C405" s="107">
        <v>395</v>
      </c>
      <c r="D405" s="107" t="s">
        <v>282</v>
      </c>
      <c r="E405" s="107">
        <v>50</v>
      </c>
      <c r="F405" s="108">
        <v>2.4</v>
      </c>
      <c r="G405" s="107"/>
      <c r="H405" s="109">
        <v>763.2</v>
      </c>
      <c r="I405" s="109" t="s">
        <v>283</v>
      </c>
      <c r="K405" s="107" t="s">
        <v>284</v>
      </c>
      <c r="L405" s="107">
        <v>1203</v>
      </c>
      <c r="M405" s="107" t="s">
        <v>235</v>
      </c>
      <c r="N405" s="107">
        <v>50</v>
      </c>
      <c r="O405" s="108">
        <v>2.4</v>
      </c>
      <c r="P405" s="109">
        <v>1001.3743402372934</v>
      </c>
      <c r="Q405" s="109">
        <v>1296.8256597627062</v>
      </c>
      <c r="BA405" t="str">
        <f t="shared" si="95"/>
        <v>MD</v>
      </c>
      <c r="BB405">
        <f t="shared" si="96"/>
        <v>392</v>
      </c>
      <c r="BC405" s="73">
        <f t="shared" si="97"/>
        <v>2.4</v>
      </c>
      <c r="BD405">
        <f t="shared" si="98"/>
        <v>50</v>
      </c>
      <c r="BE405" s="66">
        <f t="shared" si="99"/>
        <v>1399.99</v>
      </c>
      <c r="BJ405" s="66" t="str">
        <f t="shared" si="100"/>
        <v/>
      </c>
      <c r="BK405" s="66">
        <f t="shared" si="101"/>
        <v>1410.2140518761016</v>
      </c>
      <c r="BO405" s="66"/>
      <c r="CI405" s="116"/>
      <c r="CJ405" s="116"/>
      <c r="CR405">
        <f t="shared" si="91"/>
        <v>377</v>
      </c>
      <c r="CS405">
        <f t="shared" si="93"/>
        <v>50</v>
      </c>
      <c r="CT405" s="73">
        <f t="shared" si="94"/>
        <v>2.4</v>
      </c>
      <c r="CU405" s="66">
        <f t="shared" si="92"/>
        <v>905.5653487786451</v>
      </c>
    </row>
    <row r="406" spans="2:99" x14ac:dyDescent="0.25">
      <c r="B406" s="107" t="s">
        <v>281</v>
      </c>
      <c r="C406" s="107">
        <v>396</v>
      </c>
      <c r="D406" s="107" t="s">
        <v>282</v>
      </c>
      <c r="E406" s="107">
        <v>50</v>
      </c>
      <c r="F406" s="108">
        <v>2.4</v>
      </c>
      <c r="G406" s="107"/>
      <c r="H406" s="109">
        <v>929</v>
      </c>
      <c r="I406" s="109" t="s">
        <v>283</v>
      </c>
      <c r="K406" s="107" t="s">
        <v>284</v>
      </c>
      <c r="L406" s="107">
        <v>1206</v>
      </c>
      <c r="M406" s="107" t="s">
        <v>235</v>
      </c>
      <c r="N406" s="107">
        <v>50</v>
      </c>
      <c r="O406" s="108">
        <v>2.4</v>
      </c>
      <c r="P406" s="109">
        <v>941.33632338005884</v>
      </c>
      <c r="Q406" s="109">
        <v>1219.0736766199409</v>
      </c>
      <c r="BA406" t="str">
        <f t="shared" si="95"/>
        <v>MD</v>
      </c>
      <c r="BB406">
        <f t="shared" si="96"/>
        <v>393</v>
      </c>
      <c r="BC406" s="73">
        <f t="shared" si="97"/>
        <v>2.4</v>
      </c>
      <c r="BD406">
        <f t="shared" si="98"/>
        <v>50</v>
      </c>
      <c r="BE406" s="66">
        <f t="shared" si="99"/>
        <v>899.1</v>
      </c>
      <c r="BJ406" s="66" t="str">
        <f t="shared" si="100"/>
        <v/>
      </c>
      <c r="BK406" s="66">
        <f t="shared" si="101"/>
        <v>905.66607907328125</v>
      </c>
      <c r="BO406" s="66"/>
      <c r="CI406" s="116"/>
      <c r="CJ406" s="116"/>
      <c r="CR406">
        <f t="shared" si="91"/>
        <v>378</v>
      </c>
      <c r="CS406">
        <f t="shared" si="93"/>
        <v>50</v>
      </c>
      <c r="CT406" s="73">
        <f t="shared" si="94"/>
        <v>2.4</v>
      </c>
      <c r="CU406" s="66">
        <f t="shared" si="92"/>
        <v>1006.2956434147569</v>
      </c>
    </row>
    <row r="407" spans="2:99" x14ac:dyDescent="0.25">
      <c r="B407" s="107" t="s">
        <v>281</v>
      </c>
      <c r="C407" s="107">
        <v>397</v>
      </c>
      <c r="D407" s="107" t="s">
        <v>282</v>
      </c>
      <c r="E407" s="107">
        <v>50</v>
      </c>
      <c r="F407" s="108">
        <v>2.4</v>
      </c>
      <c r="G407" s="107"/>
      <c r="H407" s="109">
        <v>999</v>
      </c>
      <c r="I407" s="109" t="s">
        <v>283</v>
      </c>
      <c r="K407" s="107" t="s">
        <v>284</v>
      </c>
      <c r="L407" s="107">
        <v>1207</v>
      </c>
      <c r="M407" s="107" t="s">
        <v>235</v>
      </c>
      <c r="N407" s="107">
        <v>50</v>
      </c>
      <c r="O407" s="108">
        <v>2.4</v>
      </c>
      <c r="P407" s="109">
        <v>1008.424308397175</v>
      </c>
      <c r="Q407" s="109">
        <v>1305.955691602825</v>
      </c>
      <c r="BA407" t="str">
        <f t="shared" si="95"/>
        <v>MD</v>
      </c>
      <c r="BB407">
        <f t="shared" si="96"/>
        <v>394</v>
      </c>
      <c r="BC407" s="73">
        <f t="shared" si="97"/>
        <v>2.4</v>
      </c>
      <c r="BD407">
        <f t="shared" si="98"/>
        <v>50</v>
      </c>
      <c r="BE407" s="66">
        <f t="shared" si="99"/>
        <v>775.2</v>
      </c>
      <c r="BJ407" s="66" t="str">
        <f t="shared" si="100"/>
        <v/>
      </c>
      <c r="BK407" s="66">
        <f t="shared" si="101"/>
        <v>780.86124401913878</v>
      </c>
      <c r="BO407" s="66"/>
      <c r="CI407" s="116"/>
      <c r="CJ407" s="116"/>
      <c r="CR407">
        <f t="shared" si="91"/>
        <v>379</v>
      </c>
      <c r="CS407">
        <f t="shared" si="93"/>
        <v>50</v>
      </c>
      <c r="CT407" s="73">
        <f t="shared" si="94"/>
        <v>2.4</v>
      </c>
      <c r="CU407" s="66">
        <f t="shared" si="92"/>
        <v>905.66607907328125</v>
      </c>
    </row>
    <row r="408" spans="2:99" x14ac:dyDescent="0.25">
      <c r="B408" s="107" t="s">
        <v>281</v>
      </c>
      <c r="C408" s="107">
        <v>398</v>
      </c>
      <c r="D408" s="107" t="s">
        <v>282</v>
      </c>
      <c r="E408" s="107">
        <v>50</v>
      </c>
      <c r="F408" s="108">
        <v>2.4</v>
      </c>
      <c r="G408" s="107"/>
      <c r="H408" s="109">
        <v>899.95</v>
      </c>
      <c r="I408" s="109" t="s">
        <v>283</v>
      </c>
      <c r="K408" s="107" t="s">
        <v>284</v>
      </c>
      <c r="L408" s="107">
        <v>1208</v>
      </c>
      <c r="M408" s="107" t="s">
        <v>235</v>
      </c>
      <c r="N408" s="107">
        <v>50</v>
      </c>
      <c r="O408" s="108">
        <v>2.4</v>
      </c>
      <c r="P408" s="109">
        <v>1024.1364129611627</v>
      </c>
      <c r="Q408" s="109">
        <v>1326.3035870388371</v>
      </c>
      <c r="BA408" t="str">
        <f t="shared" si="95"/>
        <v>MD</v>
      </c>
      <c r="BB408">
        <f t="shared" si="96"/>
        <v>395</v>
      </c>
      <c r="BC408" s="73">
        <f t="shared" si="97"/>
        <v>2.4</v>
      </c>
      <c r="BD408">
        <f t="shared" si="98"/>
        <v>50</v>
      </c>
      <c r="BE408" s="66">
        <f t="shared" si="99"/>
        <v>763.2</v>
      </c>
      <c r="BJ408" s="66" t="str">
        <f t="shared" si="100"/>
        <v/>
      </c>
      <c r="BK408" s="66">
        <f t="shared" si="101"/>
        <v>768.77360866280537</v>
      </c>
      <c r="BO408" s="66"/>
      <c r="CI408" s="116"/>
      <c r="CJ408" s="116"/>
      <c r="CR408">
        <f t="shared" si="91"/>
        <v>380</v>
      </c>
      <c r="CS408">
        <f t="shared" si="93"/>
        <v>50</v>
      </c>
      <c r="CT408" s="73">
        <f t="shared" si="94"/>
        <v>2.4</v>
      </c>
      <c r="CU408" s="66">
        <f t="shared" si="92"/>
        <v>955.98086124401902</v>
      </c>
    </row>
    <row r="409" spans="2:99" x14ac:dyDescent="0.25">
      <c r="B409" s="107" t="s">
        <v>281</v>
      </c>
      <c r="C409" s="107">
        <v>399</v>
      </c>
      <c r="D409" s="107" t="s">
        <v>282</v>
      </c>
      <c r="E409" s="107">
        <v>50</v>
      </c>
      <c r="F409" s="108">
        <v>2.4</v>
      </c>
      <c r="G409" s="107"/>
      <c r="H409" s="109">
        <v>899</v>
      </c>
      <c r="I409" s="109" t="s">
        <v>283</v>
      </c>
      <c r="K409" s="107" t="s">
        <v>284</v>
      </c>
      <c r="L409" s="107">
        <v>1209</v>
      </c>
      <c r="M409" s="107" t="s">
        <v>235</v>
      </c>
      <c r="N409" s="107">
        <v>50</v>
      </c>
      <c r="O409" s="108">
        <v>2.4</v>
      </c>
      <c r="P409" s="109">
        <v>1066.6453680710533</v>
      </c>
      <c r="Q409" s="109">
        <v>1381.3546319289467</v>
      </c>
      <c r="BA409" t="str">
        <f t="shared" si="95"/>
        <v>MD</v>
      </c>
      <c r="BB409">
        <f t="shared" si="96"/>
        <v>396</v>
      </c>
      <c r="BC409" s="73">
        <f t="shared" si="97"/>
        <v>2.4</v>
      </c>
      <c r="BD409">
        <f t="shared" si="98"/>
        <v>50</v>
      </c>
      <c r="BE409" s="66">
        <f t="shared" si="99"/>
        <v>929</v>
      </c>
      <c r="BJ409" s="66" t="str">
        <f t="shared" si="100"/>
        <v/>
      </c>
      <c r="BK409" s="66">
        <f t="shared" si="101"/>
        <v>935.78443716947868</v>
      </c>
      <c r="BO409" s="66"/>
      <c r="CI409" s="116"/>
      <c r="CJ409" s="116"/>
      <c r="CR409">
        <f t="shared" si="91"/>
        <v>381</v>
      </c>
      <c r="CS409">
        <f t="shared" si="93"/>
        <v>50</v>
      </c>
      <c r="CT409" s="73">
        <f t="shared" si="94"/>
        <v>2.4</v>
      </c>
      <c r="CU409" s="66">
        <f t="shared" si="92"/>
        <v>724.65373961218836</v>
      </c>
    </row>
    <row r="410" spans="2:99" x14ac:dyDescent="0.25">
      <c r="B410" s="107" t="s">
        <v>281</v>
      </c>
      <c r="C410" s="107">
        <v>400</v>
      </c>
      <c r="D410" s="107" t="s">
        <v>282</v>
      </c>
      <c r="E410" s="107">
        <v>50</v>
      </c>
      <c r="F410" s="108">
        <v>2.4</v>
      </c>
      <c r="G410" s="107"/>
      <c r="H410" s="109">
        <v>600.92999999999995</v>
      </c>
      <c r="I410" s="109" t="s">
        <v>283</v>
      </c>
      <c r="K410" s="107" t="s">
        <v>284</v>
      </c>
      <c r="L410" s="107">
        <v>1211</v>
      </c>
      <c r="M410" s="107" t="s">
        <v>235</v>
      </c>
      <c r="N410" s="107">
        <v>50</v>
      </c>
      <c r="O410" s="108">
        <v>2.4</v>
      </c>
      <c r="P410" s="109">
        <v>1120.6747903099465</v>
      </c>
      <c r="Q410" s="109">
        <v>1451.3252096900535</v>
      </c>
      <c r="BA410" t="str">
        <f t="shared" si="95"/>
        <v>MD</v>
      </c>
      <c r="BB410">
        <f t="shared" si="96"/>
        <v>397</v>
      </c>
      <c r="BC410" s="73">
        <f t="shared" si="97"/>
        <v>2.4</v>
      </c>
      <c r="BD410">
        <f t="shared" si="98"/>
        <v>50</v>
      </c>
      <c r="BE410" s="66">
        <f t="shared" si="99"/>
        <v>999</v>
      </c>
      <c r="BJ410" s="66" t="str">
        <f t="shared" si="100"/>
        <v/>
      </c>
      <c r="BK410" s="66">
        <f t="shared" si="101"/>
        <v>1006.2956434147569</v>
      </c>
      <c r="BO410" s="66"/>
      <c r="CI410" s="116"/>
      <c r="CJ410" s="116"/>
      <c r="CR410">
        <f t="shared" si="91"/>
        <v>382</v>
      </c>
      <c r="CS410">
        <f t="shared" si="93"/>
        <v>50</v>
      </c>
      <c r="CT410" s="73">
        <f t="shared" si="94"/>
        <v>2.4</v>
      </c>
      <c r="CU410" s="66">
        <f t="shared" si="92"/>
        <v>846.0639637370939</v>
      </c>
    </row>
    <row r="411" spans="2:99" x14ac:dyDescent="0.25">
      <c r="B411" s="107" t="s">
        <v>281</v>
      </c>
      <c r="C411" s="107">
        <v>401</v>
      </c>
      <c r="D411" s="107" t="s">
        <v>282</v>
      </c>
      <c r="E411" s="107">
        <v>50</v>
      </c>
      <c r="F411" s="108">
        <v>2.4</v>
      </c>
      <c r="G411" s="107"/>
      <c r="H411" s="109">
        <v>899.1</v>
      </c>
      <c r="I411" s="109" t="s">
        <v>283</v>
      </c>
      <c r="K411" s="107" t="s">
        <v>284</v>
      </c>
      <c r="L411" s="107">
        <v>1212</v>
      </c>
      <c r="M411" s="107" t="s">
        <v>235</v>
      </c>
      <c r="N411" s="107">
        <v>50</v>
      </c>
      <c r="O411" s="108">
        <v>2.4</v>
      </c>
      <c r="P411" s="109">
        <v>1023.0732533622684</v>
      </c>
      <c r="Q411" s="109">
        <v>1324.9267466377314</v>
      </c>
      <c r="BA411" t="str">
        <f t="shared" si="95"/>
        <v>MD</v>
      </c>
      <c r="BB411">
        <f t="shared" si="96"/>
        <v>398</v>
      </c>
      <c r="BC411" s="73">
        <f t="shared" si="97"/>
        <v>2.4</v>
      </c>
      <c r="BD411">
        <f t="shared" si="98"/>
        <v>50</v>
      </c>
      <c r="BE411" s="66">
        <f t="shared" si="99"/>
        <v>899.95</v>
      </c>
      <c r="BJ411" s="66" t="str">
        <f t="shared" si="100"/>
        <v/>
      </c>
      <c r="BK411" s="66">
        <f t="shared" si="101"/>
        <v>906.52228657768831</v>
      </c>
      <c r="BO411" s="66"/>
      <c r="CI411" s="116"/>
      <c r="CJ411" s="116"/>
      <c r="CR411">
        <f t="shared" si="91"/>
        <v>383</v>
      </c>
      <c r="CS411">
        <f t="shared" si="93"/>
        <v>50</v>
      </c>
      <c r="CT411" s="73">
        <f t="shared" si="94"/>
        <v>2.4</v>
      </c>
      <c r="CU411" s="66">
        <f t="shared" si="92"/>
        <v>1007.2928733316545</v>
      </c>
    </row>
    <row r="412" spans="2:99" x14ac:dyDescent="0.25">
      <c r="B412" s="107" t="s">
        <v>281</v>
      </c>
      <c r="C412" s="107">
        <v>402</v>
      </c>
      <c r="D412" s="107" t="s">
        <v>282</v>
      </c>
      <c r="E412" s="107">
        <v>50</v>
      </c>
      <c r="F412" s="108">
        <v>2.4</v>
      </c>
      <c r="G412" s="107"/>
      <c r="H412" s="109">
        <v>999.99</v>
      </c>
      <c r="I412" s="109" t="s">
        <v>283</v>
      </c>
      <c r="K412" s="107" t="s">
        <v>284</v>
      </c>
      <c r="L412" s="107">
        <v>1213</v>
      </c>
      <c r="M412" s="107" t="s">
        <v>235</v>
      </c>
      <c r="N412" s="107">
        <v>50</v>
      </c>
      <c r="O412" s="108">
        <v>2.4</v>
      </c>
      <c r="P412" s="109">
        <v>1023.0732533622684</v>
      </c>
      <c r="Q412" s="109">
        <v>1324.9267466377314</v>
      </c>
      <c r="BA412" t="str">
        <f t="shared" si="95"/>
        <v>MD</v>
      </c>
      <c r="BB412">
        <f t="shared" si="96"/>
        <v>399</v>
      </c>
      <c r="BC412" s="73">
        <f t="shared" si="97"/>
        <v>2.4</v>
      </c>
      <c r="BD412">
        <f t="shared" si="98"/>
        <v>50</v>
      </c>
      <c r="BE412" s="66">
        <f t="shared" si="99"/>
        <v>899</v>
      </c>
      <c r="BJ412" s="66" t="str">
        <f t="shared" si="100"/>
        <v/>
      </c>
      <c r="BK412" s="66">
        <f t="shared" si="101"/>
        <v>905.5653487786451</v>
      </c>
      <c r="BO412" s="66"/>
      <c r="CI412" s="116"/>
      <c r="CJ412" s="116"/>
      <c r="CR412">
        <f t="shared" si="91"/>
        <v>384</v>
      </c>
      <c r="CS412">
        <f t="shared" si="93"/>
        <v>50</v>
      </c>
      <c r="CT412" s="73">
        <f t="shared" si="94"/>
        <v>2.4</v>
      </c>
      <c r="CU412" s="66">
        <f t="shared" si="92"/>
        <v>905.66607907328125</v>
      </c>
    </row>
    <row r="413" spans="2:99" x14ac:dyDescent="0.25">
      <c r="B413" s="107" t="s">
        <v>281</v>
      </c>
      <c r="C413" s="107">
        <v>403</v>
      </c>
      <c r="D413" s="107" t="s">
        <v>282</v>
      </c>
      <c r="E413" s="107">
        <v>50</v>
      </c>
      <c r="F413" s="108">
        <v>2.4</v>
      </c>
      <c r="G413" s="107"/>
      <c r="H413" s="109">
        <v>999</v>
      </c>
      <c r="I413" s="109" t="s">
        <v>283</v>
      </c>
      <c r="K413" s="107" t="s">
        <v>284</v>
      </c>
      <c r="L413" s="107">
        <v>1214</v>
      </c>
      <c r="M413" s="107" t="s">
        <v>235</v>
      </c>
      <c r="N413" s="107">
        <v>50</v>
      </c>
      <c r="O413" s="108">
        <v>2.4</v>
      </c>
      <c r="P413" s="109">
        <v>1110.2174827798381</v>
      </c>
      <c r="Q413" s="109">
        <v>1437.7825172201617</v>
      </c>
      <c r="BA413" t="str">
        <f t="shared" si="95"/>
        <v>MD</v>
      </c>
      <c r="BB413">
        <f t="shared" si="96"/>
        <v>400</v>
      </c>
      <c r="BC413" s="73">
        <f t="shared" si="97"/>
        <v>2.4</v>
      </c>
      <c r="BD413">
        <f t="shared" si="98"/>
        <v>50</v>
      </c>
      <c r="BE413" s="66">
        <f t="shared" si="99"/>
        <v>600.92999999999995</v>
      </c>
      <c r="BJ413" s="66" t="str">
        <f t="shared" si="100"/>
        <v/>
      </c>
      <c r="BK413" s="66">
        <f t="shared" si="101"/>
        <v>605.31855955678668</v>
      </c>
      <c r="BO413" s="66"/>
      <c r="CI413" s="116"/>
      <c r="CJ413" s="116"/>
      <c r="CR413">
        <f t="shared" ref="CR413:CR476" si="102">BB398</f>
        <v>385</v>
      </c>
      <c r="CS413">
        <f t="shared" si="93"/>
        <v>50</v>
      </c>
      <c r="CT413" s="73">
        <f t="shared" si="94"/>
        <v>2.4</v>
      </c>
      <c r="CU413" s="66">
        <f t="shared" ref="CU413:CU476" si="103">BK398</f>
        <v>905.66607907328125</v>
      </c>
    </row>
    <row r="414" spans="2:99" x14ac:dyDescent="0.25">
      <c r="B414" s="107" t="s">
        <v>281</v>
      </c>
      <c r="C414" s="107">
        <v>404</v>
      </c>
      <c r="D414" s="107" t="s">
        <v>282</v>
      </c>
      <c r="E414" s="107">
        <v>50</v>
      </c>
      <c r="F414" s="108">
        <v>2.4</v>
      </c>
      <c r="G414" s="107"/>
      <c r="H414" s="109">
        <v>1020</v>
      </c>
      <c r="I414" s="109" t="s">
        <v>283</v>
      </c>
      <c r="K414" s="107" t="s">
        <v>284</v>
      </c>
      <c r="L414" s="107">
        <v>1215</v>
      </c>
      <c r="M414" s="107" t="s">
        <v>235</v>
      </c>
      <c r="N414" s="107">
        <v>50</v>
      </c>
      <c r="O414" s="108">
        <v>2.4</v>
      </c>
      <c r="P414" s="109">
        <v>935.92902394469866</v>
      </c>
      <c r="Q414" s="109">
        <v>1212.0709760553011</v>
      </c>
      <c r="BA414" t="str">
        <f t="shared" si="95"/>
        <v>MD</v>
      </c>
      <c r="BB414">
        <f t="shared" si="96"/>
        <v>401</v>
      </c>
      <c r="BC414" s="73">
        <f t="shared" si="97"/>
        <v>2.4</v>
      </c>
      <c r="BD414">
        <f t="shared" si="98"/>
        <v>50</v>
      </c>
      <c r="BE414" s="66">
        <f t="shared" si="99"/>
        <v>899.1</v>
      </c>
      <c r="BJ414" s="66" t="str">
        <f t="shared" si="100"/>
        <v/>
      </c>
      <c r="BK414" s="66">
        <f t="shared" si="101"/>
        <v>905.66607907328125</v>
      </c>
      <c r="BO414" s="66"/>
      <c r="CI414" s="116"/>
      <c r="CJ414" s="116"/>
      <c r="CR414">
        <f t="shared" si="102"/>
        <v>386</v>
      </c>
      <c r="CS414">
        <f t="shared" ref="CS414:CS477" si="104">BD399</f>
        <v>50</v>
      </c>
      <c r="CT414" s="73">
        <f t="shared" ref="CT414:CT477" si="105">BC399</f>
        <v>2.4</v>
      </c>
      <c r="CU414" s="66">
        <f t="shared" si="103"/>
        <v>981.92898514228148</v>
      </c>
    </row>
    <row r="415" spans="2:99" x14ac:dyDescent="0.25">
      <c r="B415" s="107" t="s">
        <v>281</v>
      </c>
      <c r="C415" s="107">
        <v>405</v>
      </c>
      <c r="D415" s="107" t="s">
        <v>282</v>
      </c>
      <c r="E415" s="107">
        <v>50</v>
      </c>
      <c r="F415" s="108">
        <v>2.4</v>
      </c>
      <c r="G415" s="107"/>
      <c r="H415" s="109">
        <v>939</v>
      </c>
      <c r="I415" s="109" t="s">
        <v>283</v>
      </c>
      <c r="K415" s="107" t="s">
        <v>284</v>
      </c>
      <c r="L415" s="107">
        <v>1216</v>
      </c>
      <c r="M415" s="107" t="s">
        <v>235</v>
      </c>
      <c r="N415" s="107">
        <v>50</v>
      </c>
      <c r="O415" s="108">
        <v>2.4</v>
      </c>
      <c r="P415" s="109">
        <v>1197.3617121974078</v>
      </c>
      <c r="Q415" s="109">
        <v>1550.638287802592</v>
      </c>
      <c r="BA415" t="str">
        <f t="shared" si="95"/>
        <v>MD</v>
      </c>
      <c r="BB415">
        <f t="shared" si="96"/>
        <v>402</v>
      </c>
      <c r="BC415" s="73">
        <f t="shared" si="97"/>
        <v>2.4</v>
      </c>
      <c r="BD415">
        <f t="shared" si="98"/>
        <v>50</v>
      </c>
      <c r="BE415" s="66">
        <f t="shared" si="99"/>
        <v>999.99</v>
      </c>
      <c r="BJ415" s="66" t="str">
        <f t="shared" si="100"/>
        <v/>
      </c>
      <c r="BK415" s="66">
        <f t="shared" si="101"/>
        <v>1007.2928733316545</v>
      </c>
      <c r="BO415" s="66"/>
      <c r="CI415" s="116"/>
      <c r="CJ415" s="116"/>
      <c r="CR415">
        <f t="shared" si="102"/>
        <v>387</v>
      </c>
      <c r="CS415">
        <f t="shared" si="104"/>
        <v>50</v>
      </c>
      <c r="CT415" s="73">
        <f t="shared" si="105"/>
        <v>2.4</v>
      </c>
      <c r="CU415" s="66">
        <f t="shared" si="103"/>
        <v>1006.2956434147569</v>
      </c>
    </row>
    <row r="416" spans="2:99" x14ac:dyDescent="0.25">
      <c r="B416" s="107" t="s">
        <v>281</v>
      </c>
      <c r="C416" s="107">
        <v>406</v>
      </c>
      <c r="D416" s="107" t="s">
        <v>282</v>
      </c>
      <c r="E416" s="107">
        <v>50</v>
      </c>
      <c r="F416" s="108">
        <v>2.4</v>
      </c>
      <c r="G416" s="107"/>
      <c r="H416" s="109">
        <v>999.99</v>
      </c>
      <c r="I416" s="109" t="s">
        <v>283</v>
      </c>
      <c r="K416" s="107" t="s">
        <v>284</v>
      </c>
      <c r="L416" s="107">
        <v>1217</v>
      </c>
      <c r="M416" s="107" t="s">
        <v>235</v>
      </c>
      <c r="N416" s="107">
        <v>50</v>
      </c>
      <c r="O416" s="108">
        <v>2.4</v>
      </c>
      <c r="P416" s="109">
        <v>1114.3001899280512</v>
      </c>
      <c r="Q416" s="109">
        <v>1443.0698100719485</v>
      </c>
      <c r="BA416" t="str">
        <f t="shared" si="95"/>
        <v>MD</v>
      </c>
      <c r="BB416">
        <f t="shared" si="96"/>
        <v>403</v>
      </c>
      <c r="BC416" s="73">
        <f t="shared" si="97"/>
        <v>2.4</v>
      </c>
      <c r="BD416">
        <f t="shared" si="98"/>
        <v>50</v>
      </c>
      <c r="BE416" s="66">
        <f t="shared" si="99"/>
        <v>999</v>
      </c>
      <c r="BJ416" s="66" t="str">
        <f t="shared" si="100"/>
        <v/>
      </c>
      <c r="BK416" s="66">
        <f t="shared" si="101"/>
        <v>1006.2956434147569</v>
      </c>
      <c r="BO416" s="66"/>
      <c r="CI416" s="116"/>
      <c r="CJ416" s="116"/>
      <c r="CR416">
        <f t="shared" si="102"/>
        <v>388</v>
      </c>
      <c r="CS416">
        <f t="shared" si="104"/>
        <v>50</v>
      </c>
      <c r="CT416" s="73">
        <f t="shared" si="105"/>
        <v>2.4</v>
      </c>
      <c r="CU416" s="66">
        <f t="shared" si="103"/>
        <v>905.66607907328125</v>
      </c>
    </row>
    <row r="417" spans="2:99" x14ac:dyDescent="0.25">
      <c r="B417" s="107" t="s">
        <v>281</v>
      </c>
      <c r="C417" s="107">
        <v>407</v>
      </c>
      <c r="D417" s="107" t="s">
        <v>282</v>
      </c>
      <c r="E417" s="107">
        <v>50</v>
      </c>
      <c r="F417" s="108">
        <v>2.4</v>
      </c>
      <c r="G417" s="107"/>
      <c r="H417" s="109">
        <v>999.99</v>
      </c>
      <c r="I417" s="109" t="s">
        <v>283</v>
      </c>
      <c r="K417" s="107" t="s">
        <v>284</v>
      </c>
      <c r="L417" s="107">
        <v>1218</v>
      </c>
      <c r="M417" s="107" t="s">
        <v>235</v>
      </c>
      <c r="N417" s="107">
        <v>50</v>
      </c>
      <c r="O417" s="108">
        <v>2.4</v>
      </c>
      <c r="P417" s="109">
        <v>1199.99</v>
      </c>
      <c r="Q417" s="109">
        <v>1274.99</v>
      </c>
      <c r="BA417" t="str">
        <f t="shared" si="95"/>
        <v>MD</v>
      </c>
      <c r="BB417">
        <f t="shared" si="96"/>
        <v>404</v>
      </c>
      <c r="BC417" s="73">
        <f t="shared" si="97"/>
        <v>2.4</v>
      </c>
      <c r="BD417">
        <f t="shared" si="98"/>
        <v>50</v>
      </c>
      <c r="BE417" s="66">
        <f t="shared" si="99"/>
        <v>1020</v>
      </c>
      <c r="BJ417" s="66" t="str">
        <f t="shared" si="100"/>
        <v/>
      </c>
      <c r="BK417" s="66">
        <f t="shared" si="101"/>
        <v>1027.4490052883405</v>
      </c>
      <c r="BO417" s="66"/>
      <c r="CI417" s="116"/>
      <c r="CJ417" s="116"/>
      <c r="CR417">
        <f t="shared" si="102"/>
        <v>389</v>
      </c>
      <c r="CS417">
        <f t="shared" si="104"/>
        <v>50</v>
      </c>
      <c r="CT417" s="73">
        <f t="shared" si="105"/>
        <v>2.4</v>
      </c>
      <c r="CU417" s="66">
        <f t="shared" si="103"/>
        <v>1007.1820700075548</v>
      </c>
    </row>
    <row r="418" spans="2:99" x14ac:dyDescent="0.25">
      <c r="B418" s="107" t="s">
        <v>281</v>
      </c>
      <c r="C418" s="107">
        <v>408</v>
      </c>
      <c r="D418" s="107" t="s">
        <v>282</v>
      </c>
      <c r="E418" s="107">
        <v>50</v>
      </c>
      <c r="F418" s="108">
        <v>2.4</v>
      </c>
      <c r="G418" s="107"/>
      <c r="H418" s="109">
        <v>899.1</v>
      </c>
      <c r="I418" s="109" t="s">
        <v>283</v>
      </c>
      <c r="K418" s="107" t="s">
        <v>284</v>
      </c>
      <c r="L418" s="107">
        <v>1220</v>
      </c>
      <c r="M418" s="107" t="s">
        <v>235</v>
      </c>
      <c r="N418" s="107">
        <v>50</v>
      </c>
      <c r="O418" s="108">
        <v>2.4</v>
      </c>
      <c r="P418" s="109">
        <v>1274</v>
      </c>
      <c r="Q418" s="109">
        <v>1649.8883825465111</v>
      </c>
      <c r="BA418" t="str">
        <f t="shared" si="95"/>
        <v>MD</v>
      </c>
      <c r="BB418">
        <f t="shared" si="96"/>
        <v>405</v>
      </c>
      <c r="BC418" s="73">
        <f t="shared" si="97"/>
        <v>2.4</v>
      </c>
      <c r="BD418">
        <f t="shared" si="98"/>
        <v>50</v>
      </c>
      <c r="BE418" s="66">
        <f t="shared" si="99"/>
        <v>939</v>
      </c>
      <c r="BJ418" s="66" t="str">
        <f t="shared" si="100"/>
        <v/>
      </c>
      <c r="BK418" s="66">
        <f t="shared" si="101"/>
        <v>945.85746663308987</v>
      </c>
      <c r="BO418" s="66"/>
      <c r="CI418" s="116"/>
      <c r="CJ418" s="116"/>
      <c r="CR418">
        <f t="shared" si="102"/>
        <v>390</v>
      </c>
      <c r="CS418">
        <f t="shared" si="104"/>
        <v>50</v>
      </c>
      <c r="CT418" s="73">
        <f t="shared" si="105"/>
        <v>2.4</v>
      </c>
      <c r="CU418" s="66">
        <f t="shared" si="103"/>
        <v>1059.6826995718961</v>
      </c>
    </row>
    <row r="419" spans="2:99" x14ac:dyDescent="0.25">
      <c r="B419" s="107" t="s">
        <v>281</v>
      </c>
      <c r="C419" s="107">
        <v>409</v>
      </c>
      <c r="D419" s="107" t="s">
        <v>282</v>
      </c>
      <c r="E419" s="107">
        <v>50</v>
      </c>
      <c r="F419" s="108">
        <v>2.4</v>
      </c>
      <c r="G419" s="107"/>
      <c r="H419" s="109">
        <v>1079.0999999999999</v>
      </c>
      <c r="I419" s="109" t="s">
        <v>283</v>
      </c>
      <c r="K419" s="107" t="s">
        <v>284</v>
      </c>
      <c r="L419" s="107">
        <v>1222</v>
      </c>
      <c r="M419" s="107" t="s">
        <v>235</v>
      </c>
      <c r="N419" s="107">
        <v>50</v>
      </c>
      <c r="O419" s="108">
        <v>2.4</v>
      </c>
      <c r="P419" s="109">
        <v>899.57245143168859</v>
      </c>
      <c r="Q419" s="109">
        <v>1164.9875485683112</v>
      </c>
      <c r="BA419" t="str">
        <f t="shared" si="95"/>
        <v>MD</v>
      </c>
      <c r="BB419">
        <f t="shared" si="96"/>
        <v>406</v>
      </c>
      <c r="BC419" s="73">
        <f t="shared" si="97"/>
        <v>2.4</v>
      </c>
      <c r="BD419">
        <f t="shared" si="98"/>
        <v>50</v>
      </c>
      <c r="BE419" s="66">
        <f t="shared" si="99"/>
        <v>999.99</v>
      </c>
      <c r="BJ419" s="66" t="str">
        <f t="shared" si="100"/>
        <v/>
      </c>
      <c r="BK419" s="66">
        <f t="shared" si="101"/>
        <v>1007.2928733316545</v>
      </c>
      <c r="BO419" s="66"/>
      <c r="CI419" s="116"/>
      <c r="CJ419" s="116"/>
      <c r="CR419">
        <f t="shared" si="102"/>
        <v>391</v>
      </c>
      <c r="CS419">
        <f t="shared" si="104"/>
        <v>50</v>
      </c>
      <c r="CT419" s="73">
        <f t="shared" si="105"/>
        <v>2.4</v>
      </c>
      <c r="CU419" s="66">
        <f t="shared" si="103"/>
        <v>1007.2928733316545</v>
      </c>
    </row>
    <row r="420" spans="2:99" x14ac:dyDescent="0.25">
      <c r="B420" s="107" t="s">
        <v>281</v>
      </c>
      <c r="C420" s="107">
        <v>410</v>
      </c>
      <c r="D420" s="107" t="s">
        <v>282</v>
      </c>
      <c r="E420" s="107">
        <v>50</v>
      </c>
      <c r="F420" s="108">
        <v>2.4</v>
      </c>
      <c r="G420" s="107"/>
      <c r="H420" s="109">
        <v>892.11</v>
      </c>
      <c r="I420" s="109" t="s">
        <v>283</v>
      </c>
      <c r="K420" s="107" t="s">
        <v>284</v>
      </c>
      <c r="L420" s="107">
        <v>1223</v>
      </c>
      <c r="M420" s="107" t="s">
        <v>235</v>
      </c>
      <c r="N420" s="107">
        <v>50</v>
      </c>
      <c r="O420" s="108">
        <v>2.4</v>
      </c>
      <c r="P420" s="109">
        <v>1010.0451910643417</v>
      </c>
      <c r="Q420" s="109">
        <v>1308.0548089356582</v>
      </c>
      <c r="BA420" t="str">
        <f t="shared" si="95"/>
        <v>MD</v>
      </c>
      <c r="BB420">
        <f t="shared" si="96"/>
        <v>407</v>
      </c>
      <c r="BC420" s="73">
        <f t="shared" si="97"/>
        <v>2.4</v>
      </c>
      <c r="BD420">
        <f t="shared" si="98"/>
        <v>50</v>
      </c>
      <c r="BE420" s="66">
        <f t="shared" si="99"/>
        <v>999.99</v>
      </c>
      <c r="BJ420" s="66" t="str">
        <f t="shared" si="100"/>
        <v/>
      </c>
      <c r="BK420" s="66">
        <f t="shared" si="101"/>
        <v>1007.2928733316545</v>
      </c>
      <c r="BO420" s="66"/>
      <c r="CI420" s="116"/>
      <c r="CJ420" s="116"/>
      <c r="CR420">
        <f t="shared" si="102"/>
        <v>392</v>
      </c>
      <c r="CS420">
        <f t="shared" si="104"/>
        <v>50</v>
      </c>
      <c r="CT420" s="73">
        <f t="shared" si="105"/>
        <v>2.4</v>
      </c>
      <c r="CU420" s="66">
        <f t="shared" si="103"/>
        <v>1410.2140518761016</v>
      </c>
    </row>
    <row r="421" spans="2:99" x14ac:dyDescent="0.25">
      <c r="B421" s="107" t="s">
        <v>281</v>
      </c>
      <c r="C421" s="107">
        <v>411</v>
      </c>
      <c r="D421" s="107" t="s">
        <v>282</v>
      </c>
      <c r="E421" s="107">
        <v>50</v>
      </c>
      <c r="F421" s="108">
        <v>2.4</v>
      </c>
      <c r="G421" s="107"/>
      <c r="H421" s="109">
        <v>999.99</v>
      </c>
      <c r="I421" s="109" t="s">
        <v>283</v>
      </c>
      <c r="K421" s="107" t="s">
        <v>284</v>
      </c>
      <c r="L421" s="107">
        <v>1227</v>
      </c>
      <c r="M421" s="107" t="s">
        <v>235</v>
      </c>
      <c r="N421" s="107">
        <v>50</v>
      </c>
      <c r="O421" s="108">
        <v>2.4</v>
      </c>
      <c r="P421" s="109">
        <v>959.53203848244743</v>
      </c>
      <c r="Q421" s="109">
        <v>1242.6379615175524</v>
      </c>
      <c r="BA421" t="str">
        <f t="shared" si="95"/>
        <v>MD</v>
      </c>
      <c r="BB421">
        <f t="shared" si="96"/>
        <v>408</v>
      </c>
      <c r="BC421" s="73">
        <f t="shared" si="97"/>
        <v>2.4</v>
      </c>
      <c r="BD421">
        <f t="shared" si="98"/>
        <v>50</v>
      </c>
      <c r="BE421" s="66">
        <f t="shared" si="99"/>
        <v>899.1</v>
      </c>
      <c r="BJ421" s="66" t="str">
        <f t="shared" si="100"/>
        <v/>
      </c>
      <c r="BK421" s="66">
        <f t="shared" si="101"/>
        <v>905.66607907328125</v>
      </c>
      <c r="BO421" s="66"/>
      <c r="CI421" s="116"/>
      <c r="CJ421" s="116"/>
      <c r="CR421">
        <f t="shared" si="102"/>
        <v>393</v>
      </c>
      <c r="CS421">
        <f t="shared" si="104"/>
        <v>50</v>
      </c>
      <c r="CT421" s="73">
        <f t="shared" si="105"/>
        <v>2.4</v>
      </c>
      <c r="CU421" s="66">
        <f t="shared" si="103"/>
        <v>905.66607907328125</v>
      </c>
    </row>
    <row r="422" spans="2:99" x14ac:dyDescent="0.25">
      <c r="B422" s="107" t="s">
        <v>281</v>
      </c>
      <c r="C422" s="107">
        <v>412</v>
      </c>
      <c r="D422" s="107" t="s">
        <v>282</v>
      </c>
      <c r="E422" s="107">
        <v>50</v>
      </c>
      <c r="F422" s="108">
        <v>2.4</v>
      </c>
      <c r="G422" s="107"/>
      <c r="H422" s="109">
        <v>1019.15</v>
      </c>
      <c r="I422" s="109" t="s">
        <v>283</v>
      </c>
      <c r="K422" s="107" t="s">
        <v>284</v>
      </c>
      <c r="L422" s="107">
        <v>1228</v>
      </c>
      <c r="M422" s="107" t="s">
        <v>235</v>
      </c>
      <c r="N422" s="107">
        <v>50</v>
      </c>
      <c r="O422" s="108">
        <v>2.4</v>
      </c>
      <c r="P422" s="109">
        <v>1221.383019036361</v>
      </c>
      <c r="Q422" s="109">
        <v>1581.7469809636391</v>
      </c>
      <c r="BA422" t="str">
        <f t="shared" si="95"/>
        <v>MD</v>
      </c>
      <c r="BB422">
        <f t="shared" si="96"/>
        <v>409</v>
      </c>
      <c r="BC422" s="73">
        <f t="shared" si="97"/>
        <v>2.4</v>
      </c>
      <c r="BD422">
        <f t="shared" si="98"/>
        <v>50</v>
      </c>
      <c r="BE422" s="66">
        <f t="shared" si="99"/>
        <v>1079.0999999999999</v>
      </c>
      <c r="BJ422" s="66" t="str">
        <f t="shared" si="100"/>
        <v/>
      </c>
      <c r="BK422" s="66">
        <f t="shared" si="101"/>
        <v>1086.9806094182825</v>
      </c>
      <c r="BO422" s="66"/>
      <c r="CI422" s="116"/>
      <c r="CJ422" s="116"/>
      <c r="CR422">
        <f t="shared" si="102"/>
        <v>394</v>
      </c>
      <c r="CS422">
        <f t="shared" si="104"/>
        <v>50</v>
      </c>
      <c r="CT422" s="73">
        <f t="shared" si="105"/>
        <v>2.4</v>
      </c>
      <c r="CU422" s="66">
        <f t="shared" si="103"/>
        <v>780.86124401913878</v>
      </c>
    </row>
    <row r="423" spans="2:99" x14ac:dyDescent="0.25">
      <c r="B423" s="107" t="s">
        <v>281</v>
      </c>
      <c r="C423" s="107">
        <v>413</v>
      </c>
      <c r="D423" s="107" t="s">
        <v>282</v>
      </c>
      <c r="E423" s="107">
        <v>50</v>
      </c>
      <c r="F423" s="108">
        <v>2.4</v>
      </c>
      <c r="G423" s="107"/>
      <c r="H423" s="109">
        <v>999</v>
      </c>
      <c r="I423" s="109" t="s">
        <v>283</v>
      </c>
      <c r="K423" s="107" t="s">
        <v>284</v>
      </c>
      <c r="L423" s="107">
        <v>1229</v>
      </c>
      <c r="M423" s="107" t="s">
        <v>235</v>
      </c>
      <c r="N423" s="107">
        <v>50</v>
      </c>
      <c r="O423" s="108">
        <v>2.4</v>
      </c>
      <c r="P423" s="109">
        <v>919.56333766007913</v>
      </c>
      <c r="Q423" s="109">
        <v>1190.8766623399208</v>
      </c>
      <c r="BA423" t="str">
        <f t="shared" si="95"/>
        <v>MD</v>
      </c>
      <c r="BB423">
        <f t="shared" si="96"/>
        <v>410</v>
      </c>
      <c r="BC423" s="73">
        <f t="shared" si="97"/>
        <v>2.4</v>
      </c>
      <c r="BD423">
        <f t="shared" si="98"/>
        <v>50</v>
      </c>
      <c r="BE423" s="66">
        <f t="shared" si="99"/>
        <v>892.11</v>
      </c>
      <c r="BJ423" s="66" t="str">
        <f t="shared" si="100"/>
        <v/>
      </c>
      <c r="BK423" s="66">
        <f t="shared" si="101"/>
        <v>898.62503147821712</v>
      </c>
      <c r="BO423" s="66"/>
      <c r="CI423" s="116"/>
      <c r="CJ423" s="116"/>
      <c r="CR423">
        <f t="shared" si="102"/>
        <v>395</v>
      </c>
      <c r="CS423">
        <f t="shared" si="104"/>
        <v>50</v>
      </c>
      <c r="CT423" s="73">
        <f t="shared" si="105"/>
        <v>2.4</v>
      </c>
      <c r="CU423" s="66">
        <f t="shared" si="103"/>
        <v>768.77360866280537</v>
      </c>
    </row>
    <row r="424" spans="2:99" x14ac:dyDescent="0.25">
      <c r="B424" s="107" t="s">
        <v>281</v>
      </c>
      <c r="C424" s="107">
        <v>414</v>
      </c>
      <c r="D424" s="107" t="s">
        <v>282</v>
      </c>
      <c r="E424" s="107">
        <v>50</v>
      </c>
      <c r="F424" s="108">
        <v>2.4</v>
      </c>
      <c r="G424" s="107"/>
      <c r="H424" s="109">
        <v>949.05</v>
      </c>
      <c r="I424" s="109" t="s">
        <v>283</v>
      </c>
      <c r="K424" s="107" t="s">
        <v>284</v>
      </c>
      <c r="L424" s="107">
        <v>1231</v>
      </c>
      <c r="M424" s="107" t="s">
        <v>235</v>
      </c>
      <c r="N424" s="107">
        <v>50</v>
      </c>
      <c r="O424" s="108">
        <v>2.4</v>
      </c>
      <c r="P424" s="109">
        <v>1019.5787697626238</v>
      </c>
      <c r="Q424" s="109">
        <v>1320.401230237376</v>
      </c>
      <c r="BA424" t="str">
        <f t="shared" si="95"/>
        <v>MD</v>
      </c>
      <c r="BB424">
        <f t="shared" si="96"/>
        <v>411</v>
      </c>
      <c r="BC424" s="73">
        <f t="shared" si="97"/>
        <v>2.4</v>
      </c>
      <c r="BD424">
        <f t="shared" si="98"/>
        <v>50</v>
      </c>
      <c r="BE424" s="66">
        <f t="shared" si="99"/>
        <v>999.99</v>
      </c>
      <c r="BJ424" s="66" t="str">
        <f t="shared" si="100"/>
        <v/>
      </c>
      <c r="BK424" s="66">
        <f t="shared" si="101"/>
        <v>1007.2928733316545</v>
      </c>
      <c r="BO424" s="66"/>
      <c r="CI424" s="116"/>
      <c r="CJ424" s="116"/>
      <c r="CR424">
        <f t="shared" si="102"/>
        <v>396</v>
      </c>
      <c r="CS424">
        <f t="shared" si="104"/>
        <v>50</v>
      </c>
      <c r="CT424" s="73">
        <f t="shared" si="105"/>
        <v>2.4</v>
      </c>
      <c r="CU424" s="66">
        <f t="shared" si="103"/>
        <v>935.78443716947868</v>
      </c>
    </row>
    <row r="425" spans="2:99" x14ac:dyDescent="0.25">
      <c r="B425" s="107" t="s">
        <v>281</v>
      </c>
      <c r="C425" s="107">
        <v>415</v>
      </c>
      <c r="D425" s="107" t="s">
        <v>282</v>
      </c>
      <c r="E425" s="107">
        <v>50</v>
      </c>
      <c r="F425" s="108">
        <v>2.4</v>
      </c>
      <c r="G425" s="107"/>
      <c r="H425" s="109">
        <v>999</v>
      </c>
      <c r="I425" s="109" t="s">
        <v>283</v>
      </c>
      <c r="K425" s="107" t="s">
        <v>284</v>
      </c>
      <c r="L425" s="107">
        <v>1232</v>
      </c>
      <c r="M425" s="107" t="s">
        <v>235</v>
      </c>
      <c r="N425" s="107">
        <v>50</v>
      </c>
      <c r="O425" s="108">
        <v>2.4</v>
      </c>
      <c r="P425" s="109">
        <v>1099</v>
      </c>
      <c r="Q425" s="109">
        <v>1699</v>
      </c>
      <c r="BA425" t="str">
        <f t="shared" si="95"/>
        <v>MD</v>
      </c>
      <c r="BB425">
        <f t="shared" si="96"/>
        <v>412</v>
      </c>
      <c r="BC425" s="73">
        <f t="shared" si="97"/>
        <v>2.4</v>
      </c>
      <c r="BD425">
        <f t="shared" si="98"/>
        <v>50</v>
      </c>
      <c r="BE425" s="66">
        <f t="shared" si="99"/>
        <v>1019.15</v>
      </c>
      <c r="BJ425" s="66" t="str">
        <f t="shared" si="100"/>
        <v/>
      </c>
      <c r="BK425" s="66">
        <f t="shared" si="101"/>
        <v>1026.5927977839335</v>
      </c>
      <c r="BO425" s="66"/>
      <c r="CI425" s="116"/>
      <c r="CJ425" s="116"/>
      <c r="CR425">
        <f t="shared" si="102"/>
        <v>397</v>
      </c>
      <c r="CS425">
        <f t="shared" si="104"/>
        <v>50</v>
      </c>
      <c r="CT425" s="73">
        <f t="shared" si="105"/>
        <v>2.4</v>
      </c>
      <c r="CU425" s="66">
        <f t="shared" si="103"/>
        <v>1006.2956434147569</v>
      </c>
    </row>
    <row r="426" spans="2:99" x14ac:dyDescent="0.25">
      <c r="B426" s="107" t="s">
        <v>281</v>
      </c>
      <c r="C426" s="107">
        <v>416</v>
      </c>
      <c r="D426" s="107" t="s">
        <v>282</v>
      </c>
      <c r="E426" s="107">
        <v>50</v>
      </c>
      <c r="F426" s="108">
        <v>2.4</v>
      </c>
      <c r="G426" s="107"/>
      <c r="H426" s="109">
        <v>999.99</v>
      </c>
      <c r="I426" s="109" t="s">
        <v>283</v>
      </c>
      <c r="K426" s="107" t="s">
        <v>284</v>
      </c>
      <c r="L426" s="107">
        <v>1233</v>
      </c>
      <c r="M426" s="107" t="s">
        <v>235</v>
      </c>
      <c r="N426" s="107">
        <v>50</v>
      </c>
      <c r="O426" s="108">
        <v>2.4</v>
      </c>
      <c r="P426" s="109">
        <v>1199</v>
      </c>
      <c r="Q426" s="109">
        <v>1273.94</v>
      </c>
      <c r="BA426" t="str">
        <f t="shared" si="95"/>
        <v>MD</v>
      </c>
      <c r="BB426">
        <f t="shared" si="96"/>
        <v>413</v>
      </c>
      <c r="BC426" s="73">
        <f t="shared" si="97"/>
        <v>2.4</v>
      </c>
      <c r="BD426">
        <f t="shared" si="98"/>
        <v>50</v>
      </c>
      <c r="BE426" s="66">
        <f t="shared" si="99"/>
        <v>999</v>
      </c>
      <c r="BJ426" s="66" t="str">
        <f t="shared" si="100"/>
        <v/>
      </c>
      <c r="BK426" s="66">
        <f t="shared" si="101"/>
        <v>1006.2956434147569</v>
      </c>
      <c r="BO426" s="66"/>
      <c r="CI426" s="116"/>
      <c r="CJ426" s="116"/>
      <c r="CR426">
        <f t="shared" si="102"/>
        <v>398</v>
      </c>
      <c r="CS426">
        <f t="shared" si="104"/>
        <v>50</v>
      </c>
      <c r="CT426" s="73">
        <f t="shared" si="105"/>
        <v>2.4</v>
      </c>
      <c r="CU426" s="66">
        <f t="shared" si="103"/>
        <v>906.52228657768831</v>
      </c>
    </row>
    <row r="427" spans="2:99" x14ac:dyDescent="0.25">
      <c r="B427" s="107" t="s">
        <v>281</v>
      </c>
      <c r="C427" s="107">
        <v>417</v>
      </c>
      <c r="D427" s="107" t="s">
        <v>282</v>
      </c>
      <c r="E427" s="107">
        <v>50</v>
      </c>
      <c r="F427" s="108">
        <v>2.4</v>
      </c>
      <c r="G427" s="107"/>
      <c r="H427" s="109">
        <v>999.99</v>
      </c>
      <c r="I427" s="109" t="s">
        <v>283</v>
      </c>
      <c r="K427" s="107" t="s">
        <v>284</v>
      </c>
      <c r="L427" s="107">
        <v>1234</v>
      </c>
      <c r="M427" s="107" t="s">
        <v>235</v>
      </c>
      <c r="N427" s="107">
        <v>50</v>
      </c>
      <c r="O427" s="108">
        <v>2.4</v>
      </c>
      <c r="P427" s="109">
        <v>1109.82</v>
      </c>
      <c r="Q427" s="109">
        <v>1781.07</v>
      </c>
      <c r="BA427" t="str">
        <f t="shared" si="95"/>
        <v>MD</v>
      </c>
      <c r="BB427">
        <f t="shared" si="96"/>
        <v>414</v>
      </c>
      <c r="BC427" s="73">
        <f t="shared" si="97"/>
        <v>2.4</v>
      </c>
      <c r="BD427">
        <f t="shared" si="98"/>
        <v>50</v>
      </c>
      <c r="BE427" s="66">
        <f t="shared" si="99"/>
        <v>949.05</v>
      </c>
      <c r="BJ427" s="66" t="str">
        <f t="shared" si="100"/>
        <v/>
      </c>
      <c r="BK427" s="66">
        <f t="shared" si="101"/>
        <v>955.98086124401902</v>
      </c>
      <c r="BO427" s="66"/>
      <c r="CI427" s="116"/>
      <c r="CJ427" s="116"/>
      <c r="CR427">
        <f t="shared" si="102"/>
        <v>399</v>
      </c>
      <c r="CS427">
        <f t="shared" si="104"/>
        <v>50</v>
      </c>
      <c r="CT427" s="73">
        <f t="shared" si="105"/>
        <v>2.4</v>
      </c>
      <c r="CU427" s="66">
        <f t="shared" si="103"/>
        <v>905.5653487786451</v>
      </c>
    </row>
    <row r="428" spans="2:99" x14ac:dyDescent="0.25">
      <c r="B428" s="107" t="s">
        <v>281</v>
      </c>
      <c r="C428" s="107">
        <v>418</v>
      </c>
      <c r="D428" s="107" t="s">
        <v>282</v>
      </c>
      <c r="E428" s="107">
        <v>50</v>
      </c>
      <c r="F428" s="108">
        <v>2.4</v>
      </c>
      <c r="G428" s="107"/>
      <c r="H428" s="109">
        <v>999.99</v>
      </c>
      <c r="I428" s="109" t="s">
        <v>283</v>
      </c>
      <c r="K428" s="107" t="s">
        <v>284</v>
      </c>
      <c r="L428" s="107">
        <v>1235</v>
      </c>
      <c r="M428" s="107" t="s">
        <v>235</v>
      </c>
      <c r="N428" s="107">
        <v>50</v>
      </c>
      <c r="O428" s="108">
        <v>2.4</v>
      </c>
      <c r="P428" s="109">
        <v>1046.8156986670851</v>
      </c>
      <c r="Q428" s="109">
        <v>1355.6743013329144</v>
      </c>
      <c r="BA428" t="str">
        <f t="shared" si="95"/>
        <v>MD</v>
      </c>
      <c r="BB428">
        <f t="shared" si="96"/>
        <v>415</v>
      </c>
      <c r="BC428" s="73">
        <f t="shared" si="97"/>
        <v>2.4</v>
      </c>
      <c r="BD428">
        <f t="shared" si="98"/>
        <v>50</v>
      </c>
      <c r="BE428" s="66">
        <f t="shared" si="99"/>
        <v>999</v>
      </c>
      <c r="BJ428" s="66" t="str">
        <f t="shared" si="100"/>
        <v/>
      </c>
      <c r="BK428" s="66">
        <f t="shared" si="101"/>
        <v>1006.2956434147569</v>
      </c>
      <c r="BO428" s="66"/>
      <c r="CI428" s="116"/>
      <c r="CJ428" s="116"/>
      <c r="CR428">
        <f t="shared" si="102"/>
        <v>400</v>
      </c>
      <c r="CS428">
        <f t="shared" si="104"/>
        <v>50</v>
      </c>
      <c r="CT428" s="73">
        <f t="shared" si="105"/>
        <v>2.4</v>
      </c>
      <c r="CU428" s="66">
        <f t="shared" si="103"/>
        <v>605.31855955678668</v>
      </c>
    </row>
    <row r="429" spans="2:99" x14ac:dyDescent="0.25">
      <c r="B429" s="107" t="s">
        <v>281</v>
      </c>
      <c r="C429" s="107">
        <v>419</v>
      </c>
      <c r="D429" s="107" t="s">
        <v>282</v>
      </c>
      <c r="E429" s="107">
        <v>50</v>
      </c>
      <c r="F429" s="108">
        <v>2.4</v>
      </c>
      <c r="G429" s="107"/>
      <c r="H429" s="109">
        <v>899.1</v>
      </c>
      <c r="I429" s="109" t="s">
        <v>283</v>
      </c>
      <c r="K429" s="107" t="s">
        <v>284</v>
      </c>
      <c r="L429" s="107">
        <v>1236</v>
      </c>
      <c r="M429" s="107" t="s">
        <v>235</v>
      </c>
      <c r="N429" s="107">
        <v>50</v>
      </c>
      <c r="O429" s="108">
        <v>2.4</v>
      </c>
      <c r="P429" s="109">
        <v>1274</v>
      </c>
      <c r="Q429" s="109">
        <v>1649.8883825465111</v>
      </c>
      <c r="BA429" t="str">
        <f t="shared" si="95"/>
        <v>MD</v>
      </c>
      <c r="BB429">
        <f t="shared" si="96"/>
        <v>416</v>
      </c>
      <c r="BC429" s="73">
        <f t="shared" si="97"/>
        <v>2.4</v>
      </c>
      <c r="BD429">
        <f t="shared" si="98"/>
        <v>50</v>
      </c>
      <c r="BE429" s="66">
        <f t="shared" si="99"/>
        <v>999.99</v>
      </c>
      <c r="BJ429" s="66" t="str">
        <f t="shared" si="100"/>
        <v/>
      </c>
      <c r="BK429" s="66">
        <f t="shared" si="101"/>
        <v>1007.2928733316545</v>
      </c>
      <c r="BO429" s="66"/>
      <c r="CI429" s="116"/>
      <c r="CJ429" s="116"/>
      <c r="CR429">
        <f t="shared" si="102"/>
        <v>401</v>
      </c>
      <c r="CS429">
        <f t="shared" si="104"/>
        <v>50</v>
      </c>
      <c r="CT429" s="73">
        <f t="shared" si="105"/>
        <v>2.4</v>
      </c>
      <c r="CU429" s="66">
        <f t="shared" si="103"/>
        <v>905.66607907328125</v>
      </c>
    </row>
    <row r="430" spans="2:99" x14ac:dyDescent="0.25">
      <c r="B430" s="107" t="s">
        <v>281</v>
      </c>
      <c r="C430" s="107">
        <v>420</v>
      </c>
      <c r="D430" s="107" t="s">
        <v>282</v>
      </c>
      <c r="E430" s="107">
        <v>50</v>
      </c>
      <c r="F430" s="108">
        <v>2.4</v>
      </c>
      <c r="G430" s="107"/>
      <c r="H430" s="109">
        <v>999.99</v>
      </c>
      <c r="I430" s="109" t="s">
        <v>283</v>
      </c>
      <c r="K430" s="107" t="s">
        <v>284</v>
      </c>
      <c r="L430" s="107">
        <v>1237</v>
      </c>
      <c r="M430" s="107" t="s">
        <v>235</v>
      </c>
      <c r="N430" s="107">
        <v>50</v>
      </c>
      <c r="O430" s="108">
        <v>2.4</v>
      </c>
      <c r="P430" s="109">
        <v>1199.99</v>
      </c>
      <c r="Q430" s="109">
        <v>1554.0420409513249</v>
      </c>
      <c r="BA430" t="str">
        <f t="shared" si="95"/>
        <v>MD</v>
      </c>
      <c r="BB430">
        <f t="shared" si="96"/>
        <v>417</v>
      </c>
      <c r="BC430" s="73">
        <f t="shared" si="97"/>
        <v>2.4</v>
      </c>
      <c r="BD430">
        <f t="shared" si="98"/>
        <v>50</v>
      </c>
      <c r="BE430" s="66">
        <f t="shared" si="99"/>
        <v>999.99</v>
      </c>
      <c r="BJ430" s="66" t="str">
        <f t="shared" si="100"/>
        <v/>
      </c>
      <c r="BK430" s="66">
        <f t="shared" si="101"/>
        <v>1007.2928733316545</v>
      </c>
      <c r="BO430" s="66"/>
      <c r="CI430" s="116"/>
      <c r="CJ430" s="116"/>
      <c r="CR430">
        <f t="shared" si="102"/>
        <v>402</v>
      </c>
      <c r="CS430">
        <f t="shared" si="104"/>
        <v>50</v>
      </c>
      <c r="CT430" s="73">
        <f t="shared" si="105"/>
        <v>2.4</v>
      </c>
      <c r="CU430" s="66">
        <f t="shared" si="103"/>
        <v>1007.2928733316545</v>
      </c>
    </row>
    <row r="431" spans="2:99" x14ac:dyDescent="0.25">
      <c r="B431" s="107" t="s">
        <v>281</v>
      </c>
      <c r="C431" s="107">
        <v>421</v>
      </c>
      <c r="D431" s="107" t="s">
        <v>282</v>
      </c>
      <c r="E431" s="107">
        <v>50</v>
      </c>
      <c r="F431" s="108">
        <v>2.4</v>
      </c>
      <c r="G431" s="107"/>
      <c r="H431" s="109">
        <v>899.1</v>
      </c>
      <c r="I431" s="109" t="s">
        <v>283</v>
      </c>
      <c r="K431" s="107" t="s">
        <v>284</v>
      </c>
      <c r="L431" s="107">
        <v>1238</v>
      </c>
      <c r="M431" s="107" t="s">
        <v>235</v>
      </c>
      <c r="N431" s="107">
        <v>50</v>
      </c>
      <c r="O431" s="108">
        <v>2.4</v>
      </c>
      <c r="P431" s="109">
        <v>1199</v>
      </c>
      <c r="Q431" s="109">
        <v>1552.759945583412</v>
      </c>
      <c r="BA431" t="str">
        <f t="shared" si="95"/>
        <v>MD</v>
      </c>
      <c r="BB431">
        <f t="shared" si="96"/>
        <v>418</v>
      </c>
      <c r="BC431" s="73">
        <f t="shared" si="97"/>
        <v>2.4</v>
      </c>
      <c r="BD431">
        <f t="shared" si="98"/>
        <v>50</v>
      </c>
      <c r="BE431" s="66">
        <f t="shared" si="99"/>
        <v>999.99</v>
      </c>
      <c r="BJ431" s="66" t="str">
        <f t="shared" si="100"/>
        <v/>
      </c>
      <c r="BK431" s="66">
        <f t="shared" si="101"/>
        <v>1007.2928733316545</v>
      </c>
      <c r="BO431" s="66"/>
      <c r="CI431" s="116"/>
      <c r="CJ431" s="116"/>
      <c r="CR431">
        <f t="shared" si="102"/>
        <v>403</v>
      </c>
      <c r="CS431">
        <f t="shared" si="104"/>
        <v>50</v>
      </c>
      <c r="CT431" s="73">
        <f t="shared" si="105"/>
        <v>2.4</v>
      </c>
      <c r="CU431" s="66">
        <f t="shared" si="103"/>
        <v>1006.2956434147569</v>
      </c>
    </row>
    <row r="432" spans="2:99" x14ac:dyDescent="0.25">
      <c r="B432" s="107" t="s">
        <v>281</v>
      </c>
      <c r="C432" s="107">
        <v>422</v>
      </c>
      <c r="D432" s="107" t="s">
        <v>282</v>
      </c>
      <c r="E432" s="107">
        <v>50</v>
      </c>
      <c r="F432" s="108">
        <v>2.4</v>
      </c>
      <c r="G432" s="107"/>
      <c r="H432" s="109">
        <v>999.99</v>
      </c>
      <c r="I432" s="109" t="s">
        <v>283</v>
      </c>
      <c r="K432" s="107" t="s">
        <v>284</v>
      </c>
      <c r="L432" s="107">
        <v>1242</v>
      </c>
      <c r="M432" s="107" t="s">
        <v>235</v>
      </c>
      <c r="N432" s="107">
        <v>50</v>
      </c>
      <c r="O432" s="108">
        <v>2.4</v>
      </c>
      <c r="P432" s="109">
        <v>898.66615144574587</v>
      </c>
      <c r="Q432" s="109">
        <v>1163.813848554254</v>
      </c>
      <c r="BA432" t="str">
        <f t="shared" si="95"/>
        <v>MD</v>
      </c>
      <c r="BB432">
        <f t="shared" si="96"/>
        <v>419</v>
      </c>
      <c r="BC432" s="73">
        <f t="shared" si="97"/>
        <v>2.4</v>
      </c>
      <c r="BD432">
        <f t="shared" si="98"/>
        <v>50</v>
      </c>
      <c r="BE432" s="66">
        <f t="shared" si="99"/>
        <v>899.1</v>
      </c>
      <c r="BJ432" s="66" t="str">
        <f t="shared" si="100"/>
        <v/>
      </c>
      <c r="BK432" s="66">
        <f t="shared" si="101"/>
        <v>905.66607907328125</v>
      </c>
      <c r="BO432" s="66"/>
      <c r="CI432" s="116"/>
      <c r="CJ432" s="116"/>
      <c r="CR432">
        <f t="shared" si="102"/>
        <v>404</v>
      </c>
      <c r="CS432">
        <f t="shared" si="104"/>
        <v>50</v>
      </c>
      <c r="CT432" s="73">
        <f t="shared" si="105"/>
        <v>2.4</v>
      </c>
      <c r="CU432" s="66">
        <f t="shared" si="103"/>
        <v>1027.4490052883405</v>
      </c>
    </row>
    <row r="433" spans="2:99" x14ac:dyDescent="0.25">
      <c r="B433" s="107" t="s">
        <v>281</v>
      </c>
      <c r="C433" s="107">
        <v>423</v>
      </c>
      <c r="D433" s="107" t="s">
        <v>282</v>
      </c>
      <c r="E433" s="107">
        <v>50</v>
      </c>
      <c r="F433" s="108">
        <v>2.4</v>
      </c>
      <c r="G433" s="107"/>
      <c r="H433" s="109">
        <v>999.99</v>
      </c>
      <c r="I433" s="109" t="s">
        <v>283</v>
      </c>
      <c r="K433" s="107" t="s">
        <v>284</v>
      </c>
      <c r="L433" s="107">
        <v>1245</v>
      </c>
      <c r="M433" s="107" t="s">
        <v>235</v>
      </c>
      <c r="N433" s="107">
        <v>50</v>
      </c>
      <c r="O433" s="108">
        <v>2.4</v>
      </c>
      <c r="P433" s="109">
        <v>1199.99</v>
      </c>
      <c r="Q433" s="109">
        <v>1324.99</v>
      </c>
      <c r="BA433" t="str">
        <f t="shared" si="95"/>
        <v>MD</v>
      </c>
      <c r="BB433">
        <f t="shared" si="96"/>
        <v>420</v>
      </c>
      <c r="BC433" s="73">
        <f t="shared" si="97"/>
        <v>2.4</v>
      </c>
      <c r="BD433">
        <f t="shared" si="98"/>
        <v>50</v>
      </c>
      <c r="BE433" s="66">
        <f t="shared" si="99"/>
        <v>999.99</v>
      </c>
      <c r="BJ433" s="66" t="str">
        <f t="shared" si="100"/>
        <v/>
      </c>
      <c r="BK433" s="66">
        <f t="shared" si="101"/>
        <v>1007.2928733316545</v>
      </c>
      <c r="BO433" s="66"/>
      <c r="CI433" s="116"/>
      <c r="CJ433" s="116"/>
      <c r="CR433">
        <f t="shared" si="102"/>
        <v>405</v>
      </c>
      <c r="CS433">
        <f t="shared" si="104"/>
        <v>50</v>
      </c>
      <c r="CT433" s="73">
        <f t="shared" si="105"/>
        <v>2.4</v>
      </c>
      <c r="CU433" s="66">
        <f t="shared" si="103"/>
        <v>945.85746663308987</v>
      </c>
    </row>
    <row r="434" spans="2:99" x14ac:dyDescent="0.25">
      <c r="B434" s="107" t="s">
        <v>281</v>
      </c>
      <c r="C434" s="107">
        <v>424</v>
      </c>
      <c r="D434" s="107" t="s">
        <v>282</v>
      </c>
      <c r="E434" s="107">
        <v>50</v>
      </c>
      <c r="F434" s="108">
        <v>2.4</v>
      </c>
      <c r="G434" s="107"/>
      <c r="H434" s="109">
        <v>949.05</v>
      </c>
      <c r="I434" s="109" t="s">
        <v>283</v>
      </c>
      <c r="K434" s="107" t="s">
        <v>284</v>
      </c>
      <c r="L434" s="107">
        <v>1246</v>
      </c>
      <c r="M434" s="107" t="s">
        <v>235</v>
      </c>
      <c r="N434" s="107">
        <v>50</v>
      </c>
      <c r="O434" s="108">
        <v>2.4</v>
      </c>
      <c r="P434" s="109">
        <v>897.77728030568665</v>
      </c>
      <c r="Q434" s="109">
        <v>1162.6627196943132</v>
      </c>
      <c r="BA434" t="str">
        <f t="shared" si="95"/>
        <v>MD</v>
      </c>
      <c r="BB434">
        <f t="shared" si="96"/>
        <v>421</v>
      </c>
      <c r="BC434" s="73">
        <f t="shared" si="97"/>
        <v>2.4</v>
      </c>
      <c r="BD434">
        <f t="shared" si="98"/>
        <v>50</v>
      </c>
      <c r="BE434" s="66">
        <f t="shared" si="99"/>
        <v>899.1</v>
      </c>
      <c r="BJ434" s="66" t="str">
        <f t="shared" si="100"/>
        <v/>
      </c>
      <c r="BK434" s="66">
        <f t="shared" si="101"/>
        <v>905.66607907328125</v>
      </c>
      <c r="BO434" s="66"/>
      <c r="CI434" s="116"/>
      <c r="CJ434" s="116"/>
      <c r="CR434">
        <f t="shared" si="102"/>
        <v>406</v>
      </c>
      <c r="CS434">
        <f t="shared" si="104"/>
        <v>50</v>
      </c>
      <c r="CT434" s="73">
        <f t="shared" si="105"/>
        <v>2.4</v>
      </c>
      <c r="CU434" s="66">
        <f t="shared" si="103"/>
        <v>1007.2928733316545</v>
      </c>
    </row>
    <row r="435" spans="2:99" x14ac:dyDescent="0.25">
      <c r="B435" s="107" t="s">
        <v>281</v>
      </c>
      <c r="C435" s="107">
        <v>425</v>
      </c>
      <c r="D435" s="107" t="s">
        <v>282</v>
      </c>
      <c r="E435" s="107">
        <v>50</v>
      </c>
      <c r="F435" s="108">
        <v>2.4</v>
      </c>
      <c r="G435" s="107"/>
      <c r="H435" s="109">
        <v>999</v>
      </c>
      <c r="I435" s="109" t="s">
        <v>283</v>
      </c>
      <c r="K435" s="107" t="s">
        <v>284</v>
      </c>
      <c r="L435" s="107">
        <v>1247</v>
      </c>
      <c r="M435" s="107" t="s">
        <v>235</v>
      </c>
      <c r="N435" s="107">
        <v>50</v>
      </c>
      <c r="O435" s="108">
        <v>2.4</v>
      </c>
      <c r="P435" s="109">
        <v>1061.44</v>
      </c>
      <c r="Q435" s="109">
        <v>1374.6134417348264</v>
      </c>
      <c r="BA435" t="str">
        <f t="shared" si="95"/>
        <v>MD</v>
      </c>
      <c r="BB435">
        <f t="shared" si="96"/>
        <v>422</v>
      </c>
      <c r="BC435" s="73">
        <f t="shared" si="97"/>
        <v>2.4</v>
      </c>
      <c r="BD435">
        <f t="shared" si="98"/>
        <v>50</v>
      </c>
      <c r="BE435" s="66">
        <f t="shared" si="99"/>
        <v>999.99</v>
      </c>
      <c r="BJ435" s="66" t="str">
        <f t="shared" si="100"/>
        <v/>
      </c>
      <c r="BK435" s="66">
        <f t="shared" si="101"/>
        <v>1007.2928733316545</v>
      </c>
      <c r="BO435" s="66"/>
      <c r="CI435" s="116"/>
      <c r="CJ435" s="116"/>
      <c r="CR435">
        <f t="shared" si="102"/>
        <v>407</v>
      </c>
      <c r="CS435">
        <f t="shared" si="104"/>
        <v>50</v>
      </c>
      <c r="CT435" s="73">
        <f t="shared" si="105"/>
        <v>2.4</v>
      </c>
      <c r="CU435" s="66">
        <f t="shared" si="103"/>
        <v>1007.2928733316545</v>
      </c>
    </row>
    <row r="436" spans="2:99" x14ac:dyDescent="0.25">
      <c r="B436" s="107" t="s">
        <v>281</v>
      </c>
      <c r="C436" s="107">
        <v>426</v>
      </c>
      <c r="D436" s="107" t="s">
        <v>282</v>
      </c>
      <c r="E436" s="107">
        <v>50</v>
      </c>
      <c r="F436" s="108">
        <v>2.4</v>
      </c>
      <c r="G436" s="107"/>
      <c r="H436" s="109">
        <v>999.88</v>
      </c>
      <c r="I436" s="109" t="s">
        <v>283</v>
      </c>
      <c r="K436" s="107" t="s">
        <v>284</v>
      </c>
      <c r="L436" s="107">
        <v>1248</v>
      </c>
      <c r="M436" s="107" t="s">
        <v>235</v>
      </c>
      <c r="N436" s="107">
        <v>50</v>
      </c>
      <c r="O436" s="108">
        <v>2.4</v>
      </c>
      <c r="P436" s="109">
        <v>897.77728030568665</v>
      </c>
      <c r="Q436" s="109">
        <v>1162.6627196943132</v>
      </c>
      <c r="BA436" t="str">
        <f t="shared" si="95"/>
        <v>MD</v>
      </c>
      <c r="BB436">
        <f t="shared" si="96"/>
        <v>423</v>
      </c>
      <c r="BC436" s="73">
        <f t="shared" si="97"/>
        <v>2.4</v>
      </c>
      <c r="BD436">
        <f t="shared" si="98"/>
        <v>50</v>
      </c>
      <c r="BE436" s="66">
        <f t="shared" si="99"/>
        <v>999.99</v>
      </c>
      <c r="BJ436" s="66" t="str">
        <f t="shared" si="100"/>
        <v/>
      </c>
      <c r="BK436" s="66">
        <f t="shared" si="101"/>
        <v>1007.2928733316545</v>
      </c>
      <c r="BO436" s="66"/>
      <c r="CI436" s="116"/>
      <c r="CJ436" s="116"/>
      <c r="CR436">
        <f t="shared" si="102"/>
        <v>408</v>
      </c>
      <c r="CS436">
        <f t="shared" si="104"/>
        <v>50</v>
      </c>
      <c r="CT436" s="73">
        <f t="shared" si="105"/>
        <v>2.4</v>
      </c>
      <c r="CU436" s="66">
        <f t="shared" si="103"/>
        <v>905.66607907328125</v>
      </c>
    </row>
    <row r="437" spans="2:99" x14ac:dyDescent="0.25">
      <c r="B437" s="107" t="s">
        <v>281</v>
      </c>
      <c r="C437" s="107">
        <v>427</v>
      </c>
      <c r="D437" s="107" t="s">
        <v>282</v>
      </c>
      <c r="E437" s="107">
        <v>50</v>
      </c>
      <c r="F437" s="108">
        <v>2.4</v>
      </c>
      <c r="G437" s="107"/>
      <c r="H437" s="109">
        <v>1259.0999999999999</v>
      </c>
      <c r="I437" s="109" t="s">
        <v>283</v>
      </c>
      <c r="K437" s="107" t="s">
        <v>284</v>
      </c>
      <c r="L437" s="107">
        <v>1256</v>
      </c>
      <c r="M437" s="107" t="s">
        <v>235</v>
      </c>
      <c r="N437" s="107">
        <v>50</v>
      </c>
      <c r="O437" s="108">
        <v>2.4</v>
      </c>
      <c r="P437" s="109">
        <v>1274</v>
      </c>
      <c r="Q437" s="109">
        <v>1649.8883825465111</v>
      </c>
      <c r="BA437" t="str">
        <f t="shared" si="95"/>
        <v>MD</v>
      </c>
      <c r="BB437">
        <f t="shared" si="96"/>
        <v>424</v>
      </c>
      <c r="BC437" s="73">
        <f t="shared" si="97"/>
        <v>2.4</v>
      </c>
      <c r="BD437">
        <f t="shared" si="98"/>
        <v>50</v>
      </c>
      <c r="BE437" s="66">
        <f t="shared" si="99"/>
        <v>949.05</v>
      </c>
      <c r="BJ437" s="66" t="str">
        <f t="shared" si="100"/>
        <v/>
      </c>
      <c r="BK437" s="66">
        <f t="shared" si="101"/>
        <v>955.98086124401902</v>
      </c>
      <c r="BO437" s="66"/>
      <c r="CI437" s="116"/>
      <c r="CJ437" s="116"/>
      <c r="CR437">
        <f t="shared" si="102"/>
        <v>409</v>
      </c>
      <c r="CS437">
        <f t="shared" si="104"/>
        <v>50</v>
      </c>
      <c r="CT437" s="73">
        <f t="shared" si="105"/>
        <v>2.4</v>
      </c>
      <c r="CU437" s="66">
        <f t="shared" si="103"/>
        <v>1086.9806094182825</v>
      </c>
    </row>
    <row r="438" spans="2:99" x14ac:dyDescent="0.25">
      <c r="B438" s="107" t="s">
        <v>281</v>
      </c>
      <c r="C438" s="107">
        <v>428</v>
      </c>
      <c r="D438" s="107" t="s">
        <v>282</v>
      </c>
      <c r="E438" s="107">
        <v>50</v>
      </c>
      <c r="F438" s="108">
        <v>2.4</v>
      </c>
      <c r="G438" s="107"/>
      <c r="H438" s="109">
        <v>899.1</v>
      </c>
      <c r="I438" s="109" t="s">
        <v>283</v>
      </c>
      <c r="K438" s="107" t="s">
        <v>284</v>
      </c>
      <c r="L438" s="107">
        <v>1257</v>
      </c>
      <c r="M438" s="107" t="s">
        <v>235</v>
      </c>
      <c r="N438" s="107">
        <v>50</v>
      </c>
      <c r="O438" s="108">
        <v>2.4</v>
      </c>
      <c r="P438" s="109">
        <v>1204.9650462140908</v>
      </c>
      <c r="Q438" s="109">
        <v>1560.4849537859091</v>
      </c>
      <c r="BA438" t="str">
        <f t="shared" si="95"/>
        <v>MD</v>
      </c>
      <c r="BB438">
        <f t="shared" si="96"/>
        <v>425</v>
      </c>
      <c r="BC438" s="73">
        <f t="shared" si="97"/>
        <v>2.4</v>
      </c>
      <c r="BD438">
        <f t="shared" si="98"/>
        <v>50</v>
      </c>
      <c r="BE438" s="66">
        <f t="shared" si="99"/>
        <v>999</v>
      </c>
      <c r="BJ438" s="66" t="str">
        <f t="shared" si="100"/>
        <v/>
      </c>
      <c r="BK438" s="66">
        <f t="shared" si="101"/>
        <v>1006.2956434147569</v>
      </c>
      <c r="BO438" s="66"/>
      <c r="CI438" s="116"/>
      <c r="CJ438" s="116"/>
      <c r="CR438">
        <f t="shared" si="102"/>
        <v>410</v>
      </c>
      <c r="CS438">
        <f t="shared" si="104"/>
        <v>50</v>
      </c>
      <c r="CT438" s="73">
        <f t="shared" si="105"/>
        <v>2.4</v>
      </c>
      <c r="CU438" s="66">
        <f t="shared" si="103"/>
        <v>898.62503147821712</v>
      </c>
    </row>
    <row r="439" spans="2:99" x14ac:dyDescent="0.25">
      <c r="B439" s="107" t="s">
        <v>281</v>
      </c>
      <c r="C439" s="107">
        <v>429</v>
      </c>
      <c r="D439" s="107" t="s">
        <v>282</v>
      </c>
      <c r="E439" s="107">
        <v>50</v>
      </c>
      <c r="F439" s="108">
        <v>2.4</v>
      </c>
      <c r="G439" s="107"/>
      <c r="H439" s="109">
        <v>899.1</v>
      </c>
      <c r="I439" s="109" t="s">
        <v>283</v>
      </c>
      <c r="K439" s="107" t="s">
        <v>284</v>
      </c>
      <c r="L439" s="107">
        <v>1258</v>
      </c>
      <c r="M439" s="107" t="s">
        <v>235</v>
      </c>
      <c r="N439" s="107">
        <v>50</v>
      </c>
      <c r="O439" s="108">
        <v>2.4</v>
      </c>
      <c r="P439" s="109">
        <v>810.35854656545155</v>
      </c>
      <c r="Q439" s="109">
        <v>1049.4514534345483</v>
      </c>
      <c r="BA439" t="str">
        <f t="shared" si="95"/>
        <v>MD</v>
      </c>
      <c r="BB439">
        <f t="shared" si="96"/>
        <v>426</v>
      </c>
      <c r="BC439" s="73">
        <f t="shared" si="97"/>
        <v>2.4</v>
      </c>
      <c r="BD439">
        <f t="shared" si="98"/>
        <v>50</v>
      </c>
      <c r="BE439" s="66">
        <f t="shared" si="99"/>
        <v>999.88</v>
      </c>
      <c r="BJ439" s="66" t="str">
        <f t="shared" si="100"/>
        <v/>
      </c>
      <c r="BK439" s="66">
        <f t="shared" si="101"/>
        <v>1007.1820700075548</v>
      </c>
      <c r="BO439" s="66"/>
      <c r="CI439" s="116"/>
      <c r="CJ439" s="116"/>
      <c r="CR439">
        <f t="shared" si="102"/>
        <v>411</v>
      </c>
      <c r="CS439">
        <f t="shared" si="104"/>
        <v>50</v>
      </c>
      <c r="CT439" s="73">
        <f t="shared" si="105"/>
        <v>2.4</v>
      </c>
      <c r="CU439" s="66">
        <f t="shared" si="103"/>
        <v>1007.2928733316545</v>
      </c>
    </row>
    <row r="440" spans="2:99" x14ac:dyDescent="0.25">
      <c r="B440" s="107" t="s">
        <v>281</v>
      </c>
      <c r="C440" s="107">
        <v>430</v>
      </c>
      <c r="D440" s="107" t="s">
        <v>282</v>
      </c>
      <c r="E440" s="107">
        <v>50</v>
      </c>
      <c r="F440" s="108">
        <v>2.4</v>
      </c>
      <c r="G440" s="107"/>
      <c r="H440" s="109">
        <v>899.1</v>
      </c>
      <c r="I440" s="109" t="s">
        <v>283</v>
      </c>
      <c r="K440" s="107" t="s">
        <v>284</v>
      </c>
      <c r="L440" s="107">
        <v>1259</v>
      </c>
      <c r="M440" s="107" t="s">
        <v>235</v>
      </c>
      <c r="N440" s="107">
        <v>50</v>
      </c>
      <c r="O440" s="108">
        <v>2.4</v>
      </c>
      <c r="P440" s="109">
        <v>1500.6454166279048</v>
      </c>
      <c r="Q440" s="109">
        <v>1943.4045833720952</v>
      </c>
      <c r="BA440" t="str">
        <f t="shared" si="95"/>
        <v>MD</v>
      </c>
      <c r="BB440">
        <f t="shared" si="96"/>
        <v>427</v>
      </c>
      <c r="BC440" s="73">
        <f t="shared" si="97"/>
        <v>2.4</v>
      </c>
      <c r="BD440">
        <f t="shared" si="98"/>
        <v>50</v>
      </c>
      <c r="BE440" s="66">
        <f t="shared" si="99"/>
        <v>1259.0999999999999</v>
      </c>
      <c r="BJ440" s="66" t="str">
        <f t="shared" si="100"/>
        <v/>
      </c>
      <c r="BK440" s="66">
        <f t="shared" si="101"/>
        <v>1268.2951397632837</v>
      </c>
      <c r="BO440" s="66"/>
      <c r="CI440" s="116"/>
      <c r="CJ440" s="116"/>
      <c r="CR440">
        <f t="shared" si="102"/>
        <v>412</v>
      </c>
      <c r="CS440">
        <f t="shared" si="104"/>
        <v>50</v>
      </c>
      <c r="CT440" s="73">
        <f t="shared" si="105"/>
        <v>2.4</v>
      </c>
      <c r="CU440" s="66">
        <f t="shared" si="103"/>
        <v>1026.5927977839335</v>
      </c>
    </row>
    <row r="441" spans="2:99" x14ac:dyDescent="0.25">
      <c r="B441" s="107" t="s">
        <v>281</v>
      </c>
      <c r="C441" s="107">
        <v>431</v>
      </c>
      <c r="D441" s="107" t="s">
        <v>282</v>
      </c>
      <c r="E441" s="107">
        <v>50</v>
      </c>
      <c r="F441" s="108">
        <v>2.4</v>
      </c>
      <c r="G441" s="107"/>
      <c r="H441" s="109">
        <v>999</v>
      </c>
      <c r="I441" s="109" t="s">
        <v>283</v>
      </c>
      <c r="K441" s="107" t="s">
        <v>284</v>
      </c>
      <c r="L441" s="107">
        <v>1260</v>
      </c>
      <c r="M441" s="107" t="s">
        <v>235</v>
      </c>
      <c r="N441" s="107">
        <v>50</v>
      </c>
      <c r="O441" s="108">
        <v>2.4</v>
      </c>
      <c r="P441" s="109">
        <v>849.65623682130467</v>
      </c>
      <c r="Q441" s="109">
        <v>1100.3437631786953</v>
      </c>
      <c r="BA441" t="str">
        <f t="shared" si="95"/>
        <v>MD</v>
      </c>
      <c r="BB441">
        <f t="shared" si="96"/>
        <v>428</v>
      </c>
      <c r="BC441" s="73">
        <f t="shared" si="97"/>
        <v>2.4</v>
      </c>
      <c r="BD441">
        <f t="shared" si="98"/>
        <v>50</v>
      </c>
      <c r="BE441" s="66">
        <f t="shared" si="99"/>
        <v>899.1</v>
      </c>
      <c r="BJ441" s="66" t="str">
        <f t="shared" si="100"/>
        <v/>
      </c>
      <c r="BK441" s="66">
        <f t="shared" si="101"/>
        <v>905.66607907328125</v>
      </c>
      <c r="BO441" s="66"/>
      <c r="CI441" s="116"/>
      <c r="CJ441" s="116"/>
      <c r="CR441">
        <f t="shared" si="102"/>
        <v>413</v>
      </c>
      <c r="CS441">
        <f t="shared" si="104"/>
        <v>50</v>
      </c>
      <c r="CT441" s="73">
        <f t="shared" si="105"/>
        <v>2.4</v>
      </c>
      <c r="CU441" s="66">
        <f t="shared" si="103"/>
        <v>1006.2956434147569</v>
      </c>
    </row>
    <row r="442" spans="2:99" x14ac:dyDescent="0.25">
      <c r="B442" s="107" t="s">
        <v>281</v>
      </c>
      <c r="C442" s="107">
        <v>432</v>
      </c>
      <c r="D442" s="107" t="s">
        <v>282</v>
      </c>
      <c r="E442" s="107">
        <v>50</v>
      </c>
      <c r="F442" s="108">
        <v>2.4</v>
      </c>
      <c r="G442" s="107"/>
      <c r="H442" s="109">
        <v>899</v>
      </c>
      <c r="I442" s="109" t="s">
        <v>283</v>
      </c>
      <c r="K442" s="107" t="s">
        <v>284</v>
      </c>
      <c r="L442" s="107">
        <v>1263</v>
      </c>
      <c r="M442" s="107" t="s">
        <v>235</v>
      </c>
      <c r="N442" s="107">
        <v>50</v>
      </c>
      <c r="O442" s="108">
        <v>2.4</v>
      </c>
      <c r="P442" s="109">
        <v>897.77728030568665</v>
      </c>
      <c r="Q442" s="109">
        <v>1162.6627196943132</v>
      </c>
      <c r="BA442" t="str">
        <f t="shared" si="95"/>
        <v>MD</v>
      </c>
      <c r="BB442">
        <f t="shared" si="96"/>
        <v>429</v>
      </c>
      <c r="BC442" s="73">
        <f t="shared" si="97"/>
        <v>2.4</v>
      </c>
      <c r="BD442">
        <f t="shared" si="98"/>
        <v>50</v>
      </c>
      <c r="BE442" s="66">
        <f t="shared" si="99"/>
        <v>899.1</v>
      </c>
      <c r="BJ442" s="66" t="str">
        <f t="shared" si="100"/>
        <v/>
      </c>
      <c r="BK442" s="66">
        <f t="shared" si="101"/>
        <v>905.66607907328125</v>
      </c>
      <c r="BO442" s="66"/>
      <c r="CI442" s="116"/>
      <c r="CJ442" s="116"/>
      <c r="CR442">
        <f t="shared" si="102"/>
        <v>414</v>
      </c>
      <c r="CS442">
        <f t="shared" si="104"/>
        <v>50</v>
      </c>
      <c r="CT442" s="73">
        <f t="shared" si="105"/>
        <v>2.4</v>
      </c>
      <c r="CU442" s="66">
        <f t="shared" si="103"/>
        <v>955.98086124401902</v>
      </c>
    </row>
    <row r="443" spans="2:99" x14ac:dyDescent="0.25">
      <c r="B443" s="107" t="s">
        <v>281</v>
      </c>
      <c r="C443" s="107">
        <v>433</v>
      </c>
      <c r="D443" s="107" t="s">
        <v>282</v>
      </c>
      <c r="E443" s="107">
        <v>50</v>
      </c>
      <c r="F443" s="108">
        <v>2.4</v>
      </c>
      <c r="G443" s="107"/>
      <c r="H443" s="109">
        <v>999.99</v>
      </c>
      <c r="I443" s="109" t="s">
        <v>283</v>
      </c>
      <c r="K443" s="107" t="s">
        <v>284</v>
      </c>
      <c r="L443" s="107">
        <v>1264</v>
      </c>
      <c r="M443" s="107" t="s">
        <v>235</v>
      </c>
      <c r="N443" s="107">
        <v>50</v>
      </c>
      <c r="O443" s="108">
        <v>2.4</v>
      </c>
      <c r="P443" s="109">
        <v>877.52931860051433</v>
      </c>
      <c r="Q443" s="109">
        <v>1136.4406813994856</v>
      </c>
      <c r="BA443" t="str">
        <f t="shared" si="95"/>
        <v>MD</v>
      </c>
      <c r="BB443">
        <f t="shared" si="96"/>
        <v>430</v>
      </c>
      <c r="BC443" s="73">
        <f t="shared" si="97"/>
        <v>2.4</v>
      </c>
      <c r="BD443">
        <f t="shared" si="98"/>
        <v>50</v>
      </c>
      <c r="BE443" s="66">
        <f t="shared" si="99"/>
        <v>899.1</v>
      </c>
      <c r="BJ443" s="66" t="str">
        <f t="shared" si="100"/>
        <v/>
      </c>
      <c r="BK443" s="66">
        <f t="shared" si="101"/>
        <v>905.66607907328125</v>
      </c>
      <c r="BO443" s="66"/>
      <c r="CI443" s="116"/>
      <c r="CJ443" s="116"/>
      <c r="CR443">
        <f t="shared" si="102"/>
        <v>415</v>
      </c>
      <c r="CS443">
        <f t="shared" si="104"/>
        <v>50</v>
      </c>
      <c r="CT443" s="73">
        <f t="shared" si="105"/>
        <v>2.4</v>
      </c>
      <c r="CU443" s="66">
        <f t="shared" si="103"/>
        <v>1006.2956434147569</v>
      </c>
    </row>
    <row r="444" spans="2:99" x14ac:dyDescent="0.25">
      <c r="B444" s="107" t="s">
        <v>281</v>
      </c>
      <c r="C444" s="107">
        <v>434</v>
      </c>
      <c r="D444" s="107" t="s">
        <v>282</v>
      </c>
      <c r="E444" s="107">
        <v>50</v>
      </c>
      <c r="F444" s="108">
        <v>2.4</v>
      </c>
      <c r="G444" s="107"/>
      <c r="H444" s="109">
        <v>930</v>
      </c>
      <c r="I444" s="109" t="s">
        <v>283</v>
      </c>
      <c r="K444" s="107" t="s">
        <v>284</v>
      </c>
      <c r="L444" s="107">
        <v>1265</v>
      </c>
      <c r="M444" s="107" t="s">
        <v>235</v>
      </c>
      <c r="N444" s="107">
        <v>50</v>
      </c>
      <c r="O444" s="108">
        <v>2.4</v>
      </c>
      <c r="P444" s="109">
        <v>919.56333766007913</v>
      </c>
      <c r="Q444" s="109">
        <v>1190.8766623399208</v>
      </c>
      <c r="BA444" t="str">
        <f t="shared" si="95"/>
        <v>MD</v>
      </c>
      <c r="BB444">
        <f t="shared" si="96"/>
        <v>431</v>
      </c>
      <c r="BC444" s="73">
        <f t="shared" si="97"/>
        <v>2.4</v>
      </c>
      <c r="BD444">
        <f t="shared" si="98"/>
        <v>50</v>
      </c>
      <c r="BE444" s="66">
        <f t="shared" si="99"/>
        <v>999</v>
      </c>
      <c r="BJ444" s="66" t="str">
        <f t="shared" si="100"/>
        <v/>
      </c>
      <c r="BK444" s="66">
        <f t="shared" si="101"/>
        <v>1006.2956434147569</v>
      </c>
      <c r="BO444" s="66"/>
      <c r="CI444" s="116"/>
      <c r="CJ444" s="116"/>
      <c r="CR444">
        <f t="shared" si="102"/>
        <v>416</v>
      </c>
      <c r="CS444">
        <f t="shared" si="104"/>
        <v>50</v>
      </c>
      <c r="CT444" s="73">
        <f t="shared" si="105"/>
        <v>2.4</v>
      </c>
      <c r="CU444" s="66">
        <f t="shared" si="103"/>
        <v>1007.2928733316545</v>
      </c>
    </row>
    <row r="445" spans="2:99" x14ac:dyDescent="0.25">
      <c r="B445" s="107" t="s">
        <v>281</v>
      </c>
      <c r="C445" s="107">
        <v>435</v>
      </c>
      <c r="D445" s="107" t="s">
        <v>282</v>
      </c>
      <c r="E445" s="107">
        <v>50</v>
      </c>
      <c r="F445" s="108">
        <v>2.4</v>
      </c>
      <c r="G445" s="107"/>
      <c r="H445" s="109">
        <v>1118.5999999999999</v>
      </c>
      <c r="I445" s="109" t="s">
        <v>283</v>
      </c>
      <c r="K445" s="107" t="s">
        <v>284</v>
      </c>
      <c r="L445" s="107">
        <v>1266</v>
      </c>
      <c r="M445" s="107" t="s">
        <v>235</v>
      </c>
      <c r="N445" s="107">
        <v>50</v>
      </c>
      <c r="O445" s="108">
        <v>2.4</v>
      </c>
      <c r="P445" s="109">
        <v>1199</v>
      </c>
      <c r="Q445" s="109">
        <v>1810.44</v>
      </c>
      <c r="BA445" t="str">
        <f t="shared" si="95"/>
        <v>MD</v>
      </c>
      <c r="BB445">
        <f t="shared" si="96"/>
        <v>432</v>
      </c>
      <c r="BC445" s="73">
        <f t="shared" si="97"/>
        <v>2.4</v>
      </c>
      <c r="BD445">
        <f t="shared" si="98"/>
        <v>50</v>
      </c>
      <c r="BE445" s="66">
        <f t="shared" si="99"/>
        <v>899</v>
      </c>
      <c r="BJ445" s="66" t="str">
        <f t="shared" si="100"/>
        <v/>
      </c>
      <c r="BK445" s="66">
        <f t="shared" si="101"/>
        <v>905.5653487786451</v>
      </c>
      <c r="BO445" s="66"/>
      <c r="CI445" s="116"/>
      <c r="CJ445" s="116"/>
      <c r="CR445">
        <f t="shared" si="102"/>
        <v>417</v>
      </c>
      <c r="CS445">
        <f t="shared" si="104"/>
        <v>50</v>
      </c>
      <c r="CT445" s="73">
        <f t="shared" si="105"/>
        <v>2.4</v>
      </c>
      <c r="CU445" s="66">
        <f t="shared" si="103"/>
        <v>1007.2928733316545</v>
      </c>
    </row>
    <row r="446" spans="2:99" x14ac:dyDescent="0.25">
      <c r="B446" s="107" t="s">
        <v>281</v>
      </c>
      <c r="C446" s="107">
        <v>436</v>
      </c>
      <c r="D446" s="107" t="s">
        <v>282</v>
      </c>
      <c r="E446" s="107">
        <v>50</v>
      </c>
      <c r="F446" s="108">
        <v>2.4</v>
      </c>
      <c r="G446" s="107"/>
      <c r="H446" s="109">
        <v>899.1</v>
      </c>
      <c r="I446" s="109" t="s">
        <v>283</v>
      </c>
      <c r="K446" s="107" t="s">
        <v>284</v>
      </c>
      <c r="L446" s="107">
        <v>1267</v>
      </c>
      <c r="M446" s="107" t="s">
        <v>235</v>
      </c>
      <c r="N446" s="107">
        <v>50</v>
      </c>
      <c r="O446" s="108">
        <v>2.4</v>
      </c>
      <c r="P446" s="109">
        <v>845.02887823923174</v>
      </c>
      <c r="Q446" s="109">
        <v>1094.3511217607684</v>
      </c>
      <c r="BA446" t="str">
        <f t="shared" si="95"/>
        <v>MD</v>
      </c>
      <c r="BB446">
        <f t="shared" si="96"/>
        <v>433</v>
      </c>
      <c r="BC446" s="73">
        <f t="shared" si="97"/>
        <v>2.4</v>
      </c>
      <c r="BD446">
        <f t="shared" si="98"/>
        <v>50</v>
      </c>
      <c r="BE446" s="66">
        <f t="shared" si="99"/>
        <v>999.99</v>
      </c>
      <c r="BJ446" s="66" t="str">
        <f t="shared" si="100"/>
        <v/>
      </c>
      <c r="BK446" s="66">
        <f t="shared" si="101"/>
        <v>1007.2928733316545</v>
      </c>
      <c r="BO446" s="66"/>
      <c r="CI446" s="116"/>
      <c r="CJ446" s="116"/>
      <c r="CR446">
        <f t="shared" si="102"/>
        <v>418</v>
      </c>
      <c r="CS446">
        <f t="shared" si="104"/>
        <v>50</v>
      </c>
      <c r="CT446" s="73">
        <f t="shared" si="105"/>
        <v>2.4</v>
      </c>
      <c r="CU446" s="66">
        <f t="shared" si="103"/>
        <v>1007.2928733316545</v>
      </c>
    </row>
    <row r="447" spans="2:99" x14ac:dyDescent="0.25">
      <c r="B447" s="107" t="s">
        <v>281</v>
      </c>
      <c r="C447" s="107">
        <v>437</v>
      </c>
      <c r="D447" s="107" t="s">
        <v>282</v>
      </c>
      <c r="E447" s="107">
        <v>50</v>
      </c>
      <c r="F447" s="108">
        <v>2.4</v>
      </c>
      <c r="G447" s="107"/>
      <c r="H447" s="109">
        <v>684</v>
      </c>
      <c r="I447" s="109" t="s">
        <v>283</v>
      </c>
      <c r="K447" s="107" t="s">
        <v>284</v>
      </c>
      <c r="L447" s="107">
        <v>1268</v>
      </c>
      <c r="M447" s="107" t="s">
        <v>235</v>
      </c>
      <c r="N447" s="107">
        <v>50</v>
      </c>
      <c r="O447" s="108">
        <v>2.4</v>
      </c>
      <c r="P447" s="109">
        <v>1000.31553784987</v>
      </c>
      <c r="Q447" s="109">
        <v>1295.4544621501298</v>
      </c>
      <c r="BA447" t="str">
        <f t="shared" si="95"/>
        <v>MD</v>
      </c>
      <c r="BB447">
        <f t="shared" si="96"/>
        <v>434</v>
      </c>
      <c r="BC447" s="73">
        <f t="shared" si="97"/>
        <v>2.4</v>
      </c>
      <c r="BD447">
        <f t="shared" si="98"/>
        <v>50</v>
      </c>
      <c r="BE447" s="66">
        <f t="shared" si="99"/>
        <v>930</v>
      </c>
      <c r="BJ447" s="66" t="str">
        <f t="shared" si="100"/>
        <v/>
      </c>
      <c r="BK447" s="66">
        <f t="shared" si="101"/>
        <v>936.79174011583984</v>
      </c>
      <c r="BO447" s="66"/>
      <c r="CI447" s="116"/>
      <c r="CJ447" s="116"/>
      <c r="CR447">
        <f t="shared" si="102"/>
        <v>419</v>
      </c>
      <c r="CS447">
        <f t="shared" si="104"/>
        <v>50</v>
      </c>
      <c r="CT447" s="73">
        <f t="shared" si="105"/>
        <v>2.4</v>
      </c>
      <c r="CU447" s="66">
        <f t="shared" si="103"/>
        <v>905.66607907328125</v>
      </c>
    </row>
    <row r="448" spans="2:99" x14ac:dyDescent="0.25">
      <c r="B448" s="107" t="s">
        <v>281</v>
      </c>
      <c r="C448" s="107">
        <v>438</v>
      </c>
      <c r="D448" s="107" t="s">
        <v>282</v>
      </c>
      <c r="E448" s="107">
        <v>50</v>
      </c>
      <c r="F448" s="108">
        <v>2.4</v>
      </c>
      <c r="G448" s="107"/>
      <c r="H448" s="109">
        <v>899.89</v>
      </c>
      <c r="I448" s="109" t="s">
        <v>283</v>
      </c>
      <c r="K448" s="107" t="s">
        <v>284</v>
      </c>
      <c r="L448" s="107">
        <v>1269</v>
      </c>
      <c r="M448" s="107" t="s">
        <v>235</v>
      </c>
      <c r="N448" s="107">
        <v>50</v>
      </c>
      <c r="O448" s="108">
        <v>2.4</v>
      </c>
      <c r="P448" s="109">
        <v>919.56333766007913</v>
      </c>
      <c r="Q448" s="109">
        <v>1190.8766623399208</v>
      </c>
      <c r="BA448" t="str">
        <f t="shared" si="95"/>
        <v>MD</v>
      </c>
      <c r="BB448">
        <f t="shared" si="96"/>
        <v>435</v>
      </c>
      <c r="BC448" s="73">
        <f t="shared" si="97"/>
        <v>2.4</v>
      </c>
      <c r="BD448">
        <f t="shared" si="98"/>
        <v>50</v>
      </c>
      <c r="BE448" s="66">
        <f t="shared" si="99"/>
        <v>1118.5999999999999</v>
      </c>
      <c r="BJ448" s="66" t="str">
        <f t="shared" si="100"/>
        <v/>
      </c>
      <c r="BK448" s="66">
        <f t="shared" si="101"/>
        <v>1126.7690757995465</v>
      </c>
      <c r="BO448" s="66"/>
      <c r="CI448" s="116"/>
      <c r="CJ448" s="116"/>
      <c r="CR448">
        <f t="shared" si="102"/>
        <v>420</v>
      </c>
      <c r="CS448">
        <f t="shared" si="104"/>
        <v>50</v>
      </c>
      <c r="CT448" s="73">
        <f t="shared" si="105"/>
        <v>2.4</v>
      </c>
      <c r="CU448" s="66">
        <f t="shared" si="103"/>
        <v>1007.2928733316545</v>
      </c>
    </row>
    <row r="449" spans="2:99" x14ac:dyDescent="0.25">
      <c r="B449" s="107" t="s">
        <v>281</v>
      </c>
      <c r="C449" s="107">
        <v>439</v>
      </c>
      <c r="D449" s="107" t="s">
        <v>282</v>
      </c>
      <c r="E449" s="107">
        <v>50</v>
      </c>
      <c r="F449" s="108">
        <v>2.4</v>
      </c>
      <c r="G449" s="107"/>
      <c r="H449" s="109">
        <v>999</v>
      </c>
      <c r="I449" s="109" t="s">
        <v>283</v>
      </c>
      <c r="K449" s="107" t="s">
        <v>284</v>
      </c>
      <c r="L449" s="107">
        <v>1272</v>
      </c>
      <c r="M449" s="107" t="s">
        <v>235</v>
      </c>
      <c r="N449" s="107">
        <v>50</v>
      </c>
      <c r="O449" s="108">
        <v>2.4</v>
      </c>
      <c r="P449" s="109">
        <v>1199</v>
      </c>
      <c r="Q449" s="109">
        <v>1098.97</v>
      </c>
      <c r="BA449" t="str">
        <f t="shared" si="95"/>
        <v>MD</v>
      </c>
      <c r="BB449">
        <f t="shared" si="96"/>
        <v>436</v>
      </c>
      <c r="BC449" s="73">
        <f t="shared" si="97"/>
        <v>2.4</v>
      </c>
      <c r="BD449">
        <f t="shared" si="98"/>
        <v>50</v>
      </c>
      <c r="BE449" s="66">
        <f t="shared" si="99"/>
        <v>899.1</v>
      </c>
      <c r="BJ449" s="66" t="str">
        <f t="shared" si="100"/>
        <v/>
      </c>
      <c r="BK449" s="66">
        <f t="shared" si="101"/>
        <v>905.66607907328125</v>
      </c>
      <c r="BO449" s="66"/>
      <c r="CI449" s="116"/>
      <c r="CJ449" s="116"/>
      <c r="CR449">
        <f t="shared" si="102"/>
        <v>421</v>
      </c>
      <c r="CS449">
        <f t="shared" si="104"/>
        <v>50</v>
      </c>
      <c r="CT449" s="73">
        <f t="shared" si="105"/>
        <v>2.4</v>
      </c>
      <c r="CU449" s="66">
        <f t="shared" si="103"/>
        <v>905.66607907328125</v>
      </c>
    </row>
    <row r="450" spans="2:99" x14ac:dyDescent="0.25">
      <c r="B450" s="107" t="s">
        <v>281</v>
      </c>
      <c r="C450" s="107">
        <v>440</v>
      </c>
      <c r="D450" s="107" t="s">
        <v>282</v>
      </c>
      <c r="E450" s="107">
        <v>50</v>
      </c>
      <c r="F450" s="108">
        <v>2.4</v>
      </c>
      <c r="G450" s="107"/>
      <c r="H450" s="109">
        <v>999.99</v>
      </c>
      <c r="I450" s="109" t="s">
        <v>283</v>
      </c>
      <c r="K450" s="107" t="s">
        <v>284</v>
      </c>
      <c r="L450" s="107">
        <v>1274</v>
      </c>
      <c r="M450" s="107" t="s">
        <v>235</v>
      </c>
      <c r="N450" s="107">
        <v>50</v>
      </c>
      <c r="O450" s="108">
        <v>2.4</v>
      </c>
      <c r="P450" s="109">
        <v>1146.6176274075569</v>
      </c>
      <c r="Q450" s="109">
        <v>1484.9223725924428</v>
      </c>
      <c r="BA450" t="str">
        <f t="shared" si="95"/>
        <v>MD</v>
      </c>
      <c r="BB450">
        <f t="shared" si="96"/>
        <v>437</v>
      </c>
      <c r="BC450" s="73">
        <f t="shared" si="97"/>
        <v>2.4</v>
      </c>
      <c r="BD450">
        <f t="shared" si="98"/>
        <v>50</v>
      </c>
      <c r="BE450" s="66">
        <f t="shared" si="99"/>
        <v>684</v>
      </c>
      <c r="BJ450" s="66" t="str">
        <f t="shared" si="100"/>
        <v/>
      </c>
      <c r="BK450" s="66">
        <f t="shared" si="101"/>
        <v>688.99521531100481</v>
      </c>
      <c r="BO450" s="66"/>
      <c r="CI450" s="116"/>
      <c r="CJ450" s="116"/>
      <c r="CR450">
        <f t="shared" si="102"/>
        <v>422</v>
      </c>
      <c r="CS450">
        <f t="shared" si="104"/>
        <v>50</v>
      </c>
      <c r="CT450" s="73">
        <f t="shared" si="105"/>
        <v>2.4</v>
      </c>
      <c r="CU450" s="66">
        <f t="shared" si="103"/>
        <v>1007.2928733316545</v>
      </c>
    </row>
    <row r="451" spans="2:99" x14ac:dyDescent="0.25">
      <c r="B451" s="107" t="s">
        <v>281</v>
      </c>
      <c r="C451" s="107">
        <v>441</v>
      </c>
      <c r="D451" s="107" t="s">
        <v>282</v>
      </c>
      <c r="E451" s="107">
        <v>50</v>
      </c>
      <c r="F451" s="108">
        <v>2.4</v>
      </c>
      <c r="G451" s="107"/>
      <c r="H451" s="109">
        <v>999</v>
      </c>
      <c r="I451" s="109" t="s">
        <v>283</v>
      </c>
      <c r="K451" s="107" t="s">
        <v>284</v>
      </c>
      <c r="L451" s="107">
        <v>1275</v>
      </c>
      <c r="M451" s="107" t="s">
        <v>235</v>
      </c>
      <c r="N451" s="107">
        <v>50</v>
      </c>
      <c r="O451" s="108">
        <v>2.4</v>
      </c>
      <c r="P451" s="109">
        <v>1030.9162340098496</v>
      </c>
      <c r="Q451" s="109">
        <v>1335.0837659901501</v>
      </c>
      <c r="BA451" t="str">
        <f t="shared" si="95"/>
        <v>MD</v>
      </c>
      <c r="BB451">
        <f t="shared" si="96"/>
        <v>438</v>
      </c>
      <c r="BC451" s="73">
        <f t="shared" si="97"/>
        <v>2.4</v>
      </c>
      <c r="BD451">
        <f t="shared" si="98"/>
        <v>50</v>
      </c>
      <c r="BE451" s="66">
        <f t="shared" si="99"/>
        <v>899.89</v>
      </c>
      <c r="BJ451" s="66" t="str">
        <f t="shared" si="100"/>
        <v/>
      </c>
      <c r="BK451" s="66">
        <f t="shared" si="101"/>
        <v>906.46184840090655</v>
      </c>
      <c r="BO451" s="66"/>
      <c r="CI451" s="116"/>
      <c r="CJ451" s="116"/>
      <c r="CR451">
        <f t="shared" si="102"/>
        <v>423</v>
      </c>
      <c r="CS451">
        <f t="shared" si="104"/>
        <v>50</v>
      </c>
      <c r="CT451" s="73">
        <f t="shared" si="105"/>
        <v>2.4</v>
      </c>
      <c r="CU451" s="66">
        <f t="shared" si="103"/>
        <v>1007.2928733316545</v>
      </c>
    </row>
    <row r="452" spans="2:99" x14ac:dyDescent="0.25">
      <c r="B452" s="107" t="s">
        <v>281</v>
      </c>
      <c r="C452" s="107">
        <v>442</v>
      </c>
      <c r="D452" s="107" t="s">
        <v>282</v>
      </c>
      <c r="E452" s="107">
        <v>50</v>
      </c>
      <c r="F452" s="108">
        <v>2.4</v>
      </c>
      <c r="G452" s="107"/>
      <c r="H452" s="109">
        <v>1079.0999999999999</v>
      </c>
      <c r="I452" s="109" t="s">
        <v>283</v>
      </c>
      <c r="K452" s="107" t="s">
        <v>284</v>
      </c>
      <c r="L452" s="107">
        <v>1276</v>
      </c>
      <c r="M452" s="107" t="s">
        <v>235</v>
      </c>
      <c r="N452" s="107">
        <v>50</v>
      </c>
      <c r="O452" s="108">
        <v>2.4</v>
      </c>
      <c r="P452" s="109">
        <v>866.5970750200803</v>
      </c>
      <c r="Q452" s="109">
        <v>1122.2829249799197</v>
      </c>
      <c r="BA452" t="str">
        <f t="shared" si="95"/>
        <v>MD</v>
      </c>
      <c r="BB452">
        <f t="shared" si="96"/>
        <v>439</v>
      </c>
      <c r="BC452" s="73">
        <f t="shared" si="97"/>
        <v>2.4</v>
      </c>
      <c r="BD452">
        <f t="shared" si="98"/>
        <v>50</v>
      </c>
      <c r="BE452" s="66">
        <f t="shared" si="99"/>
        <v>999</v>
      </c>
      <c r="BJ452" s="66" t="str">
        <f t="shared" si="100"/>
        <v/>
      </c>
      <c r="BK452" s="66">
        <f t="shared" si="101"/>
        <v>1006.2956434147569</v>
      </c>
      <c r="BO452" s="66"/>
      <c r="CI452" s="116"/>
      <c r="CJ452" s="116"/>
      <c r="CR452">
        <f t="shared" si="102"/>
        <v>424</v>
      </c>
      <c r="CS452">
        <f t="shared" si="104"/>
        <v>50</v>
      </c>
      <c r="CT452" s="73">
        <f t="shared" si="105"/>
        <v>2.4</v>
      </c>
      <c r="CU452" s="66">
        <f t="shared" si="103"/>
        <v>955.98086124401902</v>
      </c>
    </row>
    <row r="453" spans="2:99" x14ac:dyDescent="0.25">
      <c r="B453" s="107" t="s">
        <v>281</v>
      </c>
      <c r="C453" s="107">
        <v>443</v>
      </c>
      <c r="D453" s="107" t="s">
        <v>282</v>
      </c>
      <c r="E453" s="107">
        <v>50</v>
      </c>
      <c r="F453" s="108">
        <v>2.4</v>
      </c>
      <c r="G453" s="107"/>
      <c r="H453" s="109">
        <v>949.05</v>
      </c>
      <c r="I453" s="109" t="s">
        <v>283</v>
      </c>
      <c r="K453" s="107" t="s">
        <v>284</v>
      </c>
      <c r="L453" s="107">
        <v>1277</v>
      </c>
      <c r="M453" s="107" t="s">
        <v>235</v>
      </c>
      <c r="N453" s="107">
        <v>50</v>
      </c>
      <c r="O453" s="108">
        <v>2.4</v>
      </c>
      <c r="P453" s="109">
        <v>814.55889842337842</v>
      </c>
      <c r="Q453" s="109">
        <v>1054.8911015766214</v>
      </c>
      <c r="BA453" t="str">
        <f t="shared" si="95"/>
        <v>MD</v>
      </c>
      <c r="BB453">
        <f t="shared" si="96"/>
        <v>440</v>
      </c>
      <c r="BC453" s="73">
        <f t="shared" si="97"/>
        <v>2.4</v>
      </c>
      <c r="BD453">
        <f t="shared" si="98"/>
        <v>50</v>
      </c>
      <c r="BE453" s="66">
        <f t="shared" si="99"/>
        <v>999.99</v>
      </c>
      <c r="BJ453" s="66" t="str">
        <f t="shared" si="100"/>
        <v/>
      </c>
      <c r="BK453" s="66">
        <f t="shared" si="101"/>
        <v>1007.2928733316545</v>
      </c>
      <c r="BO453" s="66"/>
      <c r="CI453" s="116"/>
      <c r="CJ453" s="116"/>
      <c r="CR453">
        <f t="shared" si="102"/>
        <v>425</v>
      </c>
      <c r="CS453">
        <f t="shared" si="104"/>
        <v>50</v>
      </c>
      <c r="CT453" s="73">
        <f t="shared" si="105"/>
        <v>2.4</v>
      </c>
      <c r="CU453" s="66">
        <f t="shared" si="103"/>
        <v>1006.2956434147569</v>
      </c>
    </row>
    <row r="454" spans="2:99" x14ac:dyDescent="0.25">
      <c r="B454" s="107" t="s">
        <v>281</v>
      </c>
      <c r="C454" s="107">
        <v>444</v>
      </c>
      <c r="D454" s="107" t="s">
        <v>282</v>
      </c>
      <c r="E454" s="107">
        <v>50</v>
      </c>
      <c r="F454" s="108">
        <v>2.4</v>
      </c>
      <c r="G454" s="107"/>
      <c r="H454" s="109">
        <v>905.76</v>
      </c>
      <c r="I454" s="109" t="s">
        <v>283</v>
      </c>
      <c r="K454" s="107" t="s">
        <v>284</v>
      </c>
      <c r="L454" s="107">
        <v>1278</v>
      </c>
      <c r="M454" s="107" t="s">
        <v>235</v>
      </c>
      <c r="N454" s="107">
        <v>50</v>
      </c>
      <c r="O454" s="108">
        <v>2.4</v>
      </c>
      <c r="P454" s="109">
        <v>1158.0727363644964</v>
      </c>
      <c r="Q454" s="109">
        <v>1499.7572636355033</v>
      </c>
      <c r="BA454" t="str">
        <f t="shared" si="95"/>
        <v>MD</v>
      </c>
      <c r="BB454">
        <f t="shared" si="96"/>
        <v>441</v>
      </c>
      <c r="BC454" s="73">
        <f t="shared" si="97"/>
        <v>2.4</v>
      </c>
      <c r="BD454">
        <f t="shared" si="98"/>
        <v>50</v>
      </c>
      <c r="BE454" s="66">
        <f t="shared" si="99"/>
        <v>999</v>
      </c>
      <c r="BJ454" s="66" t="str">
        <f t="shared" si="100"/>
        <v/>
      </c>
      <c r="BK454" s="66">
        <f t="shared" si="101"/>
        <v>1006.2956434147569</v>
      </c>
      <c r="BO454" s="66"/>
      <c r="CI454" s="116"/>
      <c r="CJ454" s="116"/>
      <c r="CR454">
        <f t="shared" si="102"/>
        <v>426</v>
      </c>
      <c r="CS454">
        <f t="shared" si="104"/>
        <v>50</v>
      </c>
      <c r="CT454" s="73">
        <f t="shared" si="105"/>
        <v>2.4</v>
      </c>
      <c r="CU454" s="66">
        <f t="shared" si="103"/>
        <v>1007.1820700075548</v>
      </c>
    </row>
    <row r="455" spans="2:99" x14ac:dyDescent="0.25">
      <c r="B455" s="107" t="s">
        <v>281</v>
      </c>
      <c r="C455" s="107">
        <v>445</v>
      </c>
      <c r="D455" s="107" t="s">
        <v>282</v>
      </c>
      <c r="E455" s="107">
        <v>50</v>
      </c>
      <c r="F455" s="108">
        <v>2.4</v>
      </c>
      <c r="G455" s="107"/>
      <c r="H455" s="109">
        <v>999.99</v>
      </c>
      <c r="I455" s="109" t="s">
        <v>283</v>
      </c>
      <c r="K455" s="107" t="s">
        <v>284</v>
      </c>
      <c r="L455" s="107">
        <v>1279</v>
      </c>
      <c r="M455" s="107" t="s">
        <v>235</v>
      </c>
      <c r="N455" s="107">
        <v>50</v>
      </c>
      <c r="O455" s="108">
        <v>2.4</v>
      </c>
      <c r="P455" s="109">
        <v>1199</v>
      </c>
      <c r="Q455" s="109">
        <v>1273.94</v>
      </c>
      <c r="BA455" t="str">
        <f t="shared" si="95"/>
        <v>MD</v>
      </c>
      <c r="BB455">
        <f t="shared" si="96"/>
        <v>442</v>
      </c>
      <c r="BC455" s="73">
        <f t="shared" si="97"/>
        <v>2.4</v>
      </c>
      <c r="BD455">
        <f t="shared" si="98"/>
        <v>50</v>
      </c>
      <c r="BE455" s="66">
        <f t="shared" si="99"/>
        <v>1079.0999999999999</v>
      </c>
      <c r="BJ455" s="66" t="str">
        <f t="shared" si="100"/>
        <v/>
      </c>
      <c r="BK455" s="66">
        <f t="shared" si="101"/>
        <v>1086.9806094182825</v>
      </c>
      <c r="BO455" s="66"/>
      <c r="CI455" s="116"/>
      <c r="CJ455" s="116"/>
      <c r="CR455">
        <f t="shared" si="102"/>
        <v>427</v>
      </c>
      <c r="CS455">
        <f t="shared" si="104"/>
        <v>50</v>
      </c>
      <c r="CT455" s="73">
        <f t="shared" si="105"/>
        <v>2.4</v>
      </c>
      <c r="CU455" s="66">
        <f t="shared" si="103"/>
        <v>1268.2951397632837</v>
      </c>
    </row>
    <row r="456" spans="2:99" x14ac:dyDescent="0.25">
      <c r="B456" s="107" t="s">
        <v>281</v>
      </c>
      <c r="C456" s="107">
        <v>446</v>
      </c>
      <c r="D456" s="107" t="s">
        <v>282</v>
      </c>
      <c r="E456" s="107">
        <v>50</v>
      </c>
      <c r="F456" s="108">
        <v>2.4</v>
      </c>
      <c r="G456" s="107"/>
      <c r="H456" s="109">
        <v>999.99</v>
      </c>
      <c r="I456" s="109" t="s">
        <v>283</v>
      </c>
      <c r="K456" s="107" t="s">
        <v>284</v>
      </c>
      <c r="L456" s="107">
        <v>1281</v>
      </c>
      <c r="M456" s="107" t="s">
        <v>235</v>
      </c>
      <c r="N456" s="107">
        <v>50</v>
      </c>
      <c r="O456" s="108">
        <v>2.4</v>
      </c>
      <c r="P456" s="109">
        <v>1019.15</v>
      </c>
      <c r="Q456" s="109">
        <v>1090.1300000000001</v>
      </c>
      <c r="BA456" t="str">
        <f t="shared" si="95"/>
        <v>MD</v>
      </c>
      <c r="BB456">
        <f t="shared" si="96"/>
        <v>443</v>
      </c>
      <c r="BC456" s="73">
        <f t="shared" si="97"/>
        <v>2.4</v>
      </c>
      <c r="BD456">
        <f t="shared" si="98"/>
        <v>50</v>
      </c>
      <c r="BE456" s="66">
        <f t="shared" si="99"/>
        <v>949.05</v>
      </c>
      <c r="BJ456" s="66" t="str">
        <f t="shared" si="100"/>
        <v/>
      </c>
      <c r="BK456" s="66">
        <f t="shared" si="101"/>
        <v>955.98086124401902</v>
      </c>
      <c r="BO456" s="66"/>
      <c r="CI456" s="116"/>
      <c r="CJ456" s="116"/>
      <c r="CR456">
        <f t="shared" si="102"/>
        <v>428</v>
      </c>
      <c r="CS456">
        <f t="shared" si="104"/>
        <v>50</v>
      </c>
      <c r="CT456" s="73">
        <f t="shared" si="105"/>
        <v>2.4</v>
      </c>
      <c r="CU456" s="66">
        <f t="shared" si="103"/>
        <v>905.66607907328125</v>
      </c>
    </row>
    <row r="457" spans="2:99" x14ac:dyDescent="0.25">
      <c r="B457" s="107" t="s">
        <v>281</v>
      </c>
      <c r="C457" s="107">
        <v>447</v>
      </c>
      <c r="D457" s="107" t="s">
        <v>282</v>
      </c>
      <c r="E457" s="107">
        <v>50</v>
      </c>
      <c r="F457" s="108">
        <v>2.4</v>
      </c>
      <c r="G457" s="107"/>
      <c r="H457" s="109">
        <v>750</v>
      </c>
      <c r="I457" s="109" t="s">
        <v>283</v>
      </c>
      <c r="K457" s="107" t="s">
        <v>284</v>
      </c>
      <c r="L457" s="107">
        <v>1282</v>
      </c>
      <c r="M457" s="107" t="s">
        <v>235</v>
      </c>
      <c r="N457" s="107">
        <v>50</v>
      </c>
      <c r="O457" s="108">
        <v>2.4</v>
      </c>
      <c r="P457" s="109">
        <v>923.77676115241843</v>
      </c>
      <c r="Q457" s="109">
        <v>1196.3332388475812</v>
      </c>
      <c r="BA457" t="str">
        <f t="shared" si="95"/>
        <v>MD</v>
      </c>
      <c r="BB457">
        <f t="shared" si="96"/>
        <v>444</v>
      </c>
      <c r="BC457" s="73">
        <f t="shared" si="97"/>
        <v>2.4</v>
      </c>
      <c r="BD457">
        <f t="shared" si="98"/>
        <v>50</v>
      </c>
      <c r="BE457" s="66">
        <f t="shared" si="99"/>
        <v>905.76</v>
      </c>
      <c r="BJ457" s="66" t="str">
        <f t="shared" si="100"/>
        <v/>
      </c>
      <c r="BK457" s="66">
        <f t="shared" si="101"/>
        <v>912.37471669604633</v>
      </c>
      <c r="BO457" s="66"/>
      <c r="CI457" s="116"/>
      <c r="CJ457" s="116"/>
      <c r="CR457">
        <f t="shared" si="102"/>
        <v>429</v>
      </c>
      <c r="CS457">
        <f t="shared" si="104"/>
        <v>50</v>
      </c>
      <c r="CT457" s="73">
        <f t="shared" si="105"/>
        <v>2.4</v>
      </c>
      <c r="CU457" s="66">
        <f t="shared" si="103"/>
        <v>905.66607907328125</v>
      </c>
    </row>
    <row r="458" spans="2:99" x14ac:dyDescent="0.25">
      <c r="B458" s="107" t="s">
        <v>281</v>
      </c>
      <c r="C458" s="107">
        <v>448</v>
      </c>
      <c r="D458" s="107" t="s">
        <v>282</v>
      </c>
      <c r="E458" s="107">
        <v>50</v>
      </c>
      <c r="F458" s="108">
        <v>2.4</v>
      </c>
      <c r="G458" s="107"/>
      <c r="H458" s="109">
        <v>949.05</v>
      </c>
      <c r="I458" s="109" t="s">
        <v>283</v>
      </c>
      <c r="K458" s="107" t="s">
        <v>284</v>
      </c>
      <c r="L458" s="107">
        <v>1283</v>
      </c>
      <c r="M458" s="107" t="s">
        <v>235</v>
      </c>
      <c r="N458" s="107">
        <v>50</v>
      </c>
      <c r="O458" s="108">
        <v>2.4</v>
      </c>
      <c r="P458" s="109">
        <v>1119.1671951410224</v>
      </c>
      <c r="Q458" s="109">
        <v>1449.3728048589774</v>
      </c>
      <c r="BA458" t="str">
        <f t="shared" si="95"/>
        <v>MD</v>
      </c>
      <c r="BB458">
        <f t="shared" si="96"/>
        <v>445</v>
      </c>
      <c r="BC458" s="73">
        <f t="shared" si="97"/>
        <v>2.4</v>
      </c>
      <c r="BD458">
        <f t="shared" si="98"/>
        <v>50</v>
      </c>
      <c r="BE458" s="66">
        <f t="shared" si="99"/>
        <v>999.99</v>
      </c>
      <c r="BJ458" s="66" t="str">
        <f t="shared" si="100"/>
        <v/>
      </c>
      <c r="BK458" s="66">
        <f t="shared" si="101"/>
        <v>1007.2928733316545</v>
      </c>
      <c r="BO458" s="66"/>
      <c r="CI458" s="116"/>
      <c r="CJ458" s="116"/>
      <c r="CR458">
        <f t="shared" si="102"/>
        <v>430</v>
      </c>
      <c r="CS458">
        <f t="shared" si="104"/>
        <v>50</v>
      </c>
      <c r="CT458" s="73">
        <f t="shared" si="105"/>
        <v>2.4</v>
      </c>
      <c r="CU458" s="66">
        <f t="shared" si="103"/>
        <v>905.66607907328125</v>
      </c>
    </row>
    <row r="459" spans="2:99" x14ac:dyDescent="0.25">
      <c r="B459" s="107" t="s">
        <v>281</v>
      </c>
      <c r="C459" s="107">
        <v>449</v>
      </c>
      <c r="D459" s="107" t="s">
        <v>282</v>
      </c>
      <c r="E459" s="107">
        <v>50</v>
      </c>
      <c r="F459" s="108">
        <v>2.4</v>
      </c>
      <c r="G459" s="107"/>
      <c r="H459" s="109">
        <v>899.1</v>
      </c>
      <c r="I459" s="109" t="s">
        <v>283</v>
      </c>
      <c r="K459" s="107" t="s">
        <v>284</v>
      </c>
      <c r="L459" s="107">
        <v>1285</v>
      </c>
      <c r="M459" s="107" t="s">
        <v>235</v>
      </c>
      <c r="N459" s="107">
        <v>50</v>
      </c>
      <c r="O459" s="108">
        <v>2.4</v>
      </c>
      <c r="P459" s="109">
        <v>1199</v>
      </c>
      <c r="Q459" s="109">
        <v>1552.759945583412</v>
      </c>
      <c r="BA459" t="str">
        <f t="shared" si="95"/>
        <v>MD</v>
      </c>
      <c r="BB459">
        <f t="shared" si="96"/>
        <v>446</v>
      </c>
      <c r="BC459" s="73">
        <f t="shared" si="97"/>
        <v>2.4</v>
      </c>
      <c r="BD459">
        <f t="shared" si="98"/>
        <v>50</v>
      </c>
      <c r="BE459" s="66">
        <f t="shared" si="99"/>
        <v>999.99</v>
      </c>
      <c r="BJ459" s="66" t="str">
        <f t="shared" si="100"/>
        <v/>
      </c>
      <c r="BK459" s="66">
        <f t="shared" si="101"/>
        <v>1007.2928733316545</v>
      </c>
      <c r="BO459" s="66"/>
      <c r="CI459" s="116"/>
      <c r="CJ459" s="116"/>
      <c r="CR459">
        <f t="shared" si="102"/>
        <v>431</v>
      </c>
      <c r="CS459">
        <f t="shared" si="104"/>
        <v>50</v>
      </c>
      <c r="CT459" s="73">
        <f t="shared" si="105"/>
        <v>2.4</v>
      </c>
      <c r="CU459" s="66">
        <f t="shared" si="103"/>
        <v>1006.2956434147569</v>
      </c>
    </row>
    <row r="460" spans="2:99" x14ac:dyDescent="0.25">
      <c r="B460" s="107" t="s">
        <v>281</v>
      </c>
      <c r="C460" s="107">
        <v>450</v>
      </c>
      <c r="D460" s="107" t="s">
        <v>282</v>
      </c>
      <c r="E460" s="107">
        <v>50</v>
      </c>
      <c r="F460" s="108">
        <v>2.4</v>
      </c>
      <c r="G460" s="107"/>
      <c r="H460" s="109">
        <v>899.1</v>
      </c>
      <c r="I460" s="109" t="s">
        <v>283</v>
      </c>
      <c r="K460" s="107" t="s">
        <v>284</v>
      </c>
      <c r="L460" s="107">
        <v>1287</v>
      </c>
      <c r="M460" s="107" t="s">
        <v>235</v>
      </c>
      <c r="N460" s="107">
        <v>50</v>
      </c>
      <c r="O460" s="108">
        <v>2.4</v>
      </c>
      <c r="P460" s="109">
        <v>1199.99</v>
      </c>
      <c r="Q460" s="109">
        <v>1554.0420409513249</v>
      </c>
      <c r="BA460" t="str">
        <f t="shared" si="95"/>
        <v>MD</v>
      </c>
      <c r="BB460">
        <f t="shared" si="96"/>
        <v>447</v>
      </c>
      <c r="BC460" s="73">
        <f t="shared" si="97"/>
        <v>2.4</v>
      </c>
      <c r="BD460">
        <f t="shared" si="98"/>
        <v>50</v>
      </c>
      <c r="BE460" s="66">
        <f t="shared" si="99"/>
        <v>750</v>
      </c>
      <c r="BJ460" s="66" t="str">
        <f t="shared" si="100"/>
        <v/>
      </c>
      <c r="BK460" s="66">
        <f t="shared" si="101"/>
        <v>755.47720977083861</v>
      </c>
      <c r="BO460" s="66"/>
      <c r="CI460" s="116"/>
      <c r="CJ460" s="116"/>
      <c r="CR460">
        <f t="shared" si="102"/>
        <v>432</v>
      </c>
      <c r="CS460">
        <f t="shared" si="104"/>
        <v>50</v>
      </c>
      <c r="CT460" s="73">
        <f t="shared" si="105"/>
        <v>2.4</v>
      </c>
      <c r="CU460" s="66">
        <f t="shared" si="103"/>
        <v>905.5653487786451</v>
      </c>
    </row>
    <row r="461" spans="2:99" x14ac:dyDescent="0.25">
      <c r="B461" s="107" t="s">
        <v>281</v>
      </c>
      <c r="C461" s="107">
        <v>451</v>
      </c>
      <c r="D461" s="107" t="s">
        <v>282</v>
      </c>
      <c r="E461" s="107">
        <v>50</v>
      </c>
      <c r="F461" s="108">
        <v>2.4</v>
      </c>
      <c r="G461" s="107"/>
      <c r="H461" s="109">
        <v>949.05</v>
      </c>
      <c r="I461" s="109" t="s">
        <v>283</v>
      </c>
      <c r="K461" s="107" t="s">
        <v>284</v>
      </c>
      <c r="L461" s="107">
        <v>1288</v>
      </c>
      <c r="M461" s="107" t="s">
        <v>235</v>
      </c>
      <c r="N461" s="107">
        <v>50</v>
      </c>
      <c r="O461" s="108">
        <v>2.4</v>
      </c>
      <c r="P461" s="109">
        <v>1028.4936244320413</v>
      </c>
      <c r="Q461" s="109">
        <v>1331.9463755679587</v>
      </c>
      <c r="BA461" t="str">
        <f t="shared" si="95"/>
        <v>MD</v>
      </c>
      <c r="BB461">
        <f t="shared" si="96"/>
        <v>448</v>
      </c>
      <c r="BC461" s="73">
        <f t="shared" si="97"/>
        <v>2.4</v>
      </c>
      <c r="BD461">
        <f t="shared" si="98"/>
        <v>50</v>
      </c>
      <c r="BE461" s="66">
        <f t="shared" si="99"/>
        <v>949.05</v>
      </c>
      <c r="BJ461" s="66" t="str">
        <f t="shared" si="100"/>
        <v/>
      </c>
      <c r="BK461" s="66">
        <f t="shared" si="101"/>
        <v>955.98086124401902</v>
      </c>
      <c r="BO461" s="66"/>
      <c r="CI461" s="116"/>
      <c r="CJ461" s="116"/>
      <c r="CR461">
        <f t="shared" si="102"/>
        <v>433</v>
      </c>
      <c r="CS461">
        <f t="shared" si="104"/>
        <v>50</v>
      </c>
      <c r="CT461" s="73">
        <f t="shared" si="105"/>
        <v>2.4</v>
      </c>
      <c r="CU461" s="66">
        <f t="shared" si="103"/>
        <v>1007.2928733316545</v>
      </c>
    </row>
    <row r="462" spans="2:99" x14ac:dyDescent="0.25">
      <c r="B462" s="107" t="s">
        <v>281</v>
      </c>
      <c r="C462" s="107">
        <v>452</v>
      </c>
      <c r="D462" s="107" t="s">
        <v>282</v>
      </c>
      <c r="E462" s="107">
        <v>50</v>
      </c>
      <c r="F462" s="108">
        <v>2.4</v>
      </c>
      <c r="G462" s="107"/>
      <c r="H462" s="109">
        <v>949.05</v>
      </c>
      <c r="I462" s="109" t="s">
        <v>283</v>
      </c>
      <c r="K462" s="107" t="s">
        <v>284</v>
      </c>
      <c r="L462" s="107">
        <v>1290</v>
      </c>
      <c r="M462" s="107" t="s">
        <v>235</v>
      </c>
      <c r="N462" s="107">
        <v>50</v>
      </c>
      <c r="O462" s="108">
        <v>2.4</v>
      </c>
      <c r="P462" s="109">
        <v>1199.99</v>
      </c>
      <c r="Q462" s="109">
        <v>1274.99</v>
      </c>
      <c r="BA462" t="str">
        <f t="shared" si="95"/>
        <v>MD</v>
      </c>
      <c r="BB462">
        <f t="shared" si="96"/>
        <v>449</v>
      </c>
      <c r="BC462" s="73">
        <f t="shared" si="97"/>
        <v>2.4</v>
      </c>
      <c r="BD462">
        <f t="shared" si="98"/>
        <v>50</v>
      </c>
      <c r="BE462" s="66">
        <f t="shared" si="99"/>
        <v>899.1</v>
      </c>
      <c r="BJ462" s="66" t="str">
        <f t="shared" si="100"/>
        <v/>
      </c>
      <c r="BK462" s="66">
        <f t="shared" si="101"/>
        <v>905.66607907328125</v>
      </c>
      <c r="BO462" s="66"/>
      <c r="CI462" s="116"/>
      <c r="CJ462" s="116"/>
      <c r="CR462">
        <f t="shared" si="102"/>
        <v>434</v>
      </c>
      <c r="CS462">
        <f t="shared" si="104"/>
        <v>50</v>
      </c>
      <c r="CT462" s="73">
        <f t="shared" si="105"/>
        <v>2.4</v>
      </c>
      <c r="CU462" s="66">
        <f t="shared" si="103"/>
        <v>936.79174011583984</v>
      </c>
    </row>
    <row r="463" spans="2:99" x14ac:dyDescent="0.25">
      <c r="B463" s="107" t="s">
        <v>281</v>
      </c>
      <c r="C463" s="107">
        <v>453</v>
      </c>
      <c r="D463" s="107" t="s">
        <v>282</v>
      </c>
      <c r="E463" s="107">
        <v>50</v>
      </c>
      <c r="F463" s="108">
        <v>2.4</v>
      </c>
      <c r="G463" s="107"/>
      <c r="H463" s="109">
        <v>999.99</v>
      </c>
      <c r="I463" s="109" t="s">
        <v>283</v>
      </c>
      <c r="K463" s="107" t="s">
        <v>284</v>
      </c>
      <c r="L463" s="107">
        <v>1291</v>
      </c>
      <c r="M463" s="107" t="s">
        <v>235</v>
      </c>
      <c r="N463" s="107">
        <v>50</v>
      </c>
      <c r="O463" s="108">
        <v>2.4</v>
      </c>
      <c r="P463" s="109">
        <v>1274</v>
      </c>
      <c r="Q463" s="109">
        <v>1649.8883825465111</v>
      </c>
      <c r="BA463" t="str">
        <f t="shared" ref="BA463:BA526" si="106">D460</f>
        <v>MD</v>
      </c>
      <c r="BB463">
        <f t="shared" ref="BB463:BB526" si="107">C460</f>
        <v>450</v>
      </c>
      <c r="BC463" s="73">
        <f t="shared" ref="BC463:BC526" si="108">F460</f>
        <v>2.4</v>
      </c>
      <c r="BD463">
        <f t="shared" ref="BD463:BD526" si="109">E460</f>
        <v>50</v>
      </c>
      <c r="BE463" s="66">
        <f t="shared" ref="BE463:BE526" si="110">H460</f>
        <v>899.1</v>
      </c>
      <c r="BJ463" s="66" t="str">
        <f t="shared" ref="BJ463:BJ499" si="111">I460</f>
        <v/>
      </c>
      <c r="BK463" s="66">
        <f t="shared" ref="BK463:BK526" si="112">BE463/VLOOKUP($BA463,$DQ$53:$DT$60,2,FALSE)</f>
        <v>905.66607907328125</v>
      </c>
      <c r="BO463" s="66"/>
      <c r="CI463" s="116"/>
      <c r="CJ463" s="116"/>
      <c r="CR463">
        <f t="shared" si="102"/>
        <v>435</v>
      </c>
      <c r="CS463">
        <f t="shared" si="104"/>
        <v>50</v>
      </c>
      <c r="CT463" s="73">
        <f t="shared" si="105"/>
        <v>2.4</v>
      </c>
      <c r="CU463" s="66">
        <f t="shared" si="103"/>
        <v>1126.7690757995465</v>
      </c>
    </row>
    <row r="464" spans="2:99" x14ac:dyDescent="0.25">
      <c r="B464" s="107" t="s">
        <v>281</v>
      </c>
      <c r="C464" s="107">
        <v>454</v>
      </c>
      <c r="D464" s="107" t="s">
        <v>282</v>
      </c>
      <c r="E464" s="107">
        <v>50</v>
      </c>
      <c r="F464" s="108">
        <v>2.4</v>
      </c>
      <c r="G464" s="107"/>
      <c r="H464" s="109">
        <v>696.09</v>
      </c>
      <c r="I464" s="109" t="s">
        <v>283</v>
      </c>
      <c r="K464" s="107" t="s">
        <v>284</v>
      </c>
      <c r="L464" s="107">
        <v>1292</v>
      </c>
      <c r="M464" s="107" t="s">
        <v>235</v>
      </c>
      <c r="N464" s="107">
        <v>50</v>
      </c>
      <c r="O464" s="108">
        <v>2.4</v>
      </c>
      <c r="P464" s="109">
        <v>1199</v>
      </c>
      <c r="Q464" s="109">
        <v>1552.759945583412</v>
      </c>
      <c r="BA464" t="str">
        <f t="shared" si="106"/>
        <v>MD</v>
      </c>
      <c r="BB464">
        <f t="shared" si="107"/>
        <v>451</v>
      </c>
      <c r="BC464" s="73">
        <f t="shared" si="108"/>
        <v>2.4</v>
      </c>
      <c r="BD464">
        <f t="shared" si="109"/>
        <v>50</v>
      </c>
      <c r="BE464" s="66">
        <f t="shared" si="110"/>
        <v>949.05</v>
      </c>
      <c r="BJ464" s="66" t="str">
        <f t="shared" si="111"/>
        <v/>
      </c>
      <c r="BK464" s="66">
        <f t="shared" si="112"/>
        <v>955.98086124401902</v>
      </c>
      <c r="BO464" s="66"/>
      <c r="CI464" s="116"/>
      <c r="CJ464" s="116"/>
      <c r="CR464">
        <f t="shared" si="102"/>
        <v>436</v>
      </c>
      <c r="CS464">
        <f t="shared" si="104"/>
        <v>50</v>
      </c>
      <c r="CT464" s="73">
        <f t="shared" si="105"/>
        <v>2.4</v>
      </c>
      <c r="CU464" s="66">
        <f t="shared" si="103"/>
        <v>905.66607907328125</v>
      </c>
    </row>
    <row r="465" spans="2:99" x14ac:dyDescent="0.25">
      <c r="B465" s="107" t="s">
        <v>281</v>
      </c>
      <c r="C465" s="107">
        <v>455</v>
      </c>
      <c r="D465" s="107" t="s">
        <v>282</v>
      </c>
      <c r="E465" s="107">
        <v>50</v>
      </c>
      <c r="F465" s="108">
        <v>2.4</v>
      </c>
      <c r="G465" s="107"/>
      <c r="H465" s="109">
        <v>999.99</v>
      </c>
      <c r="I465" s="109" t="s">
        <v>283</v>
      </c>
      <c r="K465" s="107" t="s">
        <v>284</v>
      </c>
      <c r="L465" s="107">
        <v>1293</v>
      </c>
      <c r="M465" s="107" t="s">
        <v>235</v>
      </c>
      <c r="N465" s="107">
        <v>50</v>
      </c>
      <c r="O465" s="108">
        <v>2.4</v>
      </c>
      <c r="P465" s="109">
        <v>1199</v>
      </c>
      <c r="Q465" s="109">
        <v>1449</v>
      </c>
      <c r="BA465" t="str">
        <f t="shared" si="106"/>
        <v>MD</v>
      </c>
      <c r="BB465">
        <f t="shared" si="107"/>
        <v>452</v>
      </c>
      <c r="BC465" s="73">
        <f t="shared" si="108"/>
        <v>2.4</v>
      </c>
      <c r="BD465">
        <f t="shared" si="109"/>
        <v>50</v>
      </c>
      <c r="BE465" s="66">
        <f t="shared" si="110"/>
        <v>949.05</v>
      </c>
      <c r="BJ465" s="66" t="str">
        <f t="shared" si="111"/>
        <v/>
      </c>
      <c r="BK465" s="66">
        <f t="shared" si="112"/>
        <v>955.98086124401902</v>
      </c>
      <c r="BO465" s="66"/>
      <c r="CI465" s="116"/>
      <c r="CJ465" s="116"/>
      <c r="CR465">
        <f t="shared" si="102"/>
        <v>437</v>
      </c>
      <c r="CS465">
        <f t="shared" si="104"/>
        <v>50</v>
      </c>
      <c r="CT465" s="73">
        <f t="shared" si="105"/>
        <v>2.4</v>
      </c>
      <c r="CU465" s="66">
        <f t="shared" si="103"/>
        <v>688.99521531100481</v>
      </c>
    </row>
    <row r="466" spans="2:99" x14ac:dyDescent="0.25">
      <c r="B466" s="107" t="s">
        <v>281</v>
      </c>
      <c r="C466" s="107">
        <v>456</v>
      </c>
      <c r="D466" s="107" t="s">
        <v>282</v>
      </c>
      <c r="E466" s="107">
        <v>50</v>
      </c>
      <c r="F466" s="108">
        <v>2.4</v>
      </c>
      <c r="G466" s="107"/>
      <c r="H466" s="109">
        <v>899.1</v>
      </c>
      <c r="I466" s="109" t="s">
        <v>283</v>
      </c>
      <c r="K466" s="107" t="s">
        <v>284</v>
      </c>
      <c r="L466" s="107">
        <v>1294</v>
      </c>
      <c r="M466" s="107" t="s">
        <v>235</v>
      </c>
      <c r="N466" s="107">
        <v>50</v>
      </c>
      <c r="O466" s="108">
        <v>2.4</v>
      </c>
      <c r="P466" s="109">
        <v>935.05758165052293</v>
      </c>
      <c r="Q466" s="109">
        <v>1210.9424183494768</v>
      </c>
      <c r="BA466" t="str">
        <f t="shared" si="106"/>
        <v>MD</v>
      </c>
      <c r="BB466">
        <f t="shared" si="107"/>
        <v>453</v>
      </c>
      <c r="BC466" s="73">
        <f t="shared" si="108"/>
        <v>2.4</v>
      </c>
      <c r="BD466">
        <f t="shared" si="109"/>
        <v>50</v>
      </c>
      <c r="BE466" s="66">
        <f t="shared" si="110"/>
        <v>999.99</v>
      </c>
      <c r="BJ466" s="66" t="str">
        <f t="shared" si="111"/>
        <v/>
      </c>
      <c r="BK466" s="66">
        <f t="shared" si="112"/>
        <v>1007.2928733316545</v>
      </c>
      <c r="BO466" s="66"/>
      <c r="CI466" s="116"/>
      <c r="CJ466" s="116"/>
      <c r="CR466">
        <f t="shared" si="102"/>
        <v>438</v>
      </c>
      <c r="CS466">
        <f t="shared" si="104"/>
        <v>50</v>
      </c>
      <c r="CT466" s="73">
        <f t="shared" si="105"/>
        <v>2.4</v>
      </c>
      <c r="CU466" s="66">
        <f t="shared" si="103"/>
        <v>906.46184840090655</v>
      </c>
    </row>
    <row r="467" spans="2:99" x14ac:dyDescent="0.25">
      <c r="B467" s="107" t="s">
        <v>281</v>
      </c>
      <c r="C467" s="107">
        <v>457</v>
      </c>
      <c r="D467" s="107" t="s">
        <v>282</v>
      </c>
      <c r="E467" s="107">
        <v>50</v>
      </c>
      <c r="F467" s="108">
        <v>2.4</v>
      </c>
      <c r="G467" s="107"/>
      <c r="H467" s="109">
        <v>999</v>
      </c>
      <c r="I467" s="109" t="s">
        <v>283</v>
      </c>
      <c r="K467" s="107" t="s">
        <v>284</v>
      </c>
      <c r="L467" s="107">
        <v>1295</v>
      </c>
      <c r="M467" s="107" t="s">
        <v>235</v>
      </c>
      <c r="N467" s="107">
        <v>50</v>
      </c>
      <c r="O467" s="108">
        <v>2.4</v>
      </c>
      <c r="P467" s="109">
        <v>1199.99</v>
      </c>
      <c r="Q467" s="109">
        <v>1274.99</v>
      </c>
      <c r="BA467" t="str">
        <f t="shared" si="106"/>
        <v>MD</v>
      </c>
      <c r="BB467">
        <f t="shared" si="107"/>
        <v>454</v>
      </c>
      <c r="BC467" s="73">
        <f t="shared" si="108"/>
        <v>2.4</v>
      </c>
      <c r="BD467">
        <f t="shared" si="109"/>
        <v>50</v>
      </c>
      <c r="BE467" s="66">
        <f t="shared" si="110"/>
        <v>696.09</v>
      </c>
      <c r="BJ467" s="66" t="str">
        <f t="shared" si="111"/>
        <v/>
      </c>
      <c r="BK467" s="66">
        <f t="shared" si="112"/>
        <v>701.17350793251069</v>
      </c>
      <c r="BO467" s="66"/>
      <c r="CI467" s="116"/>
      <c r="CJ467" s="116"/>
      <c r="CR467">
        <f t="shared" si="102"/>
        <v>439</v>
      </c>
      <c r="CS467">
        <f t="shared" si="104"/>
        <v>50</v>
      </c>
      <c r="CT467" s="73">
        <f t="shared" si="105"/>
        <v>2.4</v>
      </c>
      <c r="CU467" s="66">
        <f t="shared" si="103"/>
        <v>1006.2956434147569</v>
      </c>
    </row>
    <row r="468" spans="2:99" x14ac:dyDescent="0.25">
      <c r="B468" s="107" t="s">
        <v>281</v>
      </c>
      <c r="C468" s="107">
        <v>458</v>
      </c>
      <c r="D468" s="107" t="s">
        <v>282</v>
      </c>
      <c r="E468" s="107">
        <v>50</v>
      </c>
      <c r="F468" s="108">
        <v>2.4</v>
      </c>
      <c r="G468" s="107"/>
      <c r="H468" s="109">
        <v>1198</v>
      </c>
      <c r="I468" s="109" t="s">
        <v>283</v>
      </c>
      <c r="K468" s="107" t="s">
        <v>284</v>
      </c>
      <c r="L468" s="107">
        <v>1296</v>
      </c>
      <c r="M468" s="107" t="s">
        <v>235</v>
      </c>
      <c r="N468" s="107">
        <v>50</v>
      </c>
      <c r="O468" s="108">
        <v>2.4</v>
      </c>
      <c r="P468" s="109">
        <v>947.87214058637653</v>
      </c>
      <c r="Q468" s="109">
        <v>1227.5378594136232</v>
      </c>
      <c r="BA468" t="str">
        <f t="shared" si="106"/>
        <v>MD</v>
      </c>
      <c r="BB468">
        <f t="shared" si="107"/>
        <v>455</v>
      </c>
      <c r="BC468" s="73">
        <f t="shared" si="108"/>
        <v>2.4</v>
      </c>
      <c r="BD468">
        <f t="shared" si="109"/>
        <v>50</v>
      </c>
      <c r="BE468" s="66">
        <f t="shared" si="110"/>
        <v>999.99</v>
      </c>
      <c r="BJ468" s="66" t="str">
        <f t="shared" si="111"/>
        <v/>
      </c>
      <c r="BK468" s="66">
        <f t="shared" si="112"/>
        <v>1007.2928733316545</v>
      </c>
      <c r="BO468" s="66"/>
      <c r="CI468" s="116"/>
      <c r="CJ468" s="116"/>
      <c r="CR468">
        <f t="shared" si="102"/>
        <v>440</v>
      </c>
      <c r="CS468">
        <f t="shared" si="104"/>
        <v>50</v>
      </c>
      <c r="CT468" s="73">
        <f t="shared" si="105"/>
        <v>2.4</v>
      </c>
      <c r="CU468" s="66">
        <f t="shared" si="103"/>
        <v>1007.2928733316545</v>
      </c>
    </row>
    <row r="469" spans="2:99" x14ac:dyDescent="0.25">
      <c r="B469" s="107" t="s">
        <v>281</v>
      </c>
      <c r="C469" s="107">
        <v>459</v>
      </c>
      <c r="D469" s="107" t="s">
        <v>282</v>
      </c>
      <c r="E469" s="107">
        <v>50</v>
      </c>
      <c r="F469" s="108">
        <v>2.4</v>
      </c>
      <c r="G469" s="107"/>
      <c r="H469" s="109">
        <v>1139.05</v>
      </c>
      <c r="I469" s="109" t="s">
        <v>283</v>
      </c>
      <c r="K469" s="107" t="s">
        <v>284</v>
      </c>
      <c r="L469" s="107">
        <v>1297</v>
      </c>
      <c r="M469" s="107" t="s">
        <v>235</v>
      </c>
      <c r="N469" s="107">
        <v>50</v>
      </c>
      <c r="O469" s="108">
        <v>2.4</v>
      </c>
      <c r="P469" s="109">
        <v>1079.99</v>
      </c>
      <c r="Q469" s="109">
        <v>1398.6365418103662</v>
      </c>
      <c r="BA469" t="str">
        <f t="shared" si="106"/>
        <v>MD</v>
      </c>
      <c r="BB469">
        <f t="shared" si="107"/>
        <v>456</v>
      </c>
      <c r="BC469" s="73">
        <f t="shared" si="108"/>
        <v>2.4</v>
      </c>
      <c r="BD469">
        <f t="shared" si="109"/>
        <v>50</v>
      </c>
      <c r="BE469" s="66">
        <f t="shared" si="110"/>
        <v>899.1</v>
      </c>
      <c r="BJ469" s="66" t="str">
        <f t="shared" si="111"/>
        <v/>
      </c>
      <c r="BK469" s="66">
        <f t="shared" si="112"/>
        <v>905.66607907328125</v>
      </c>
      <c r="BO469" s="66"/>
      <c r="CI469" s="116"/>
      <c r="CJ469" s="116"/>
      <c r="CR469">
        <f t="shared" si="102"/>
        <v>441</v>
      </c>
      <c r="CS469">
        <f t="shared" si="104"/>
        <v>50</v>
      </c>
      <c r="CT469" s="73">
        <f t="shared" si="105"/>
        <v>2.4</v>
      </c>
      <c r="CU469" s="66">
        <f t="shared" si="103"/>
        <v>1006.2956434147569</v>
      </c>
    </row>
    <row r="470" spans="2:99" x14ac:dyDescent="0.25">
      <c r="B470" s="107" t="s">
        <v>281</v>
      </c>
      <c r="C470" s="107">
        <v>460</v>
      </c>
      <c r="D470" s="107" t="s">
        <v>282</v>
      </c>
      <c r="E470" s="107">
        <v>50</v>
      </c>
      <c r="F470" s="108">
        <v>2.4</v>
      </c>
      <c r="G470" s="107"/>
      <c r="H470" s="109">
        <v>999</v>
      </c>
      <c r="I470" s="109" t="s">
        <v>283</v>
      </c>
      <c r="K470" s="107" t="s">
        <v>284</v>
      </c>
      <c r="L470" s="107">
        <v>1298</v>
      </c>
      <c r="M470" s="107" t="s">
        <v>235</v>
      </c>
      <c r="N470" s="107">
        <v>50</v>
      </c>
      <c r="O470" s="108">
        <v>2.4</v>
      </c>
      <c r="P470" s="109">
        <v>897.77728030568665</v>
      </c>
      <c r="Q470" s="109">
        <v>1162.6627196943132</v>
      </c>
      <c r="BA470" t="str">
        <f t="shared" si="106"/>
        <v>MD</v>
      </c>
      <c r="BB470">
        <f t="shared" si="107"/>
        <v>457</v>
      </c>
      <c r="BC470" s="73">
        <f t="shared" si="108"/>
        <v>2.4</v>
      </c>
      <c r="BD470">
        <f t="shared" si="109"/>
        <v>50</v>
      </c>
      <c r="BE470" s="66">
        <f t="shared" si="110"/>
        <v>999</v>
      </c>
      <c r="BJ470" s="66" t="str">
        <f t="shared" si="111"/>
        <v/>
      </c>
      <c r="BK470" s="66">
        <f t="shared" si="112"/>
        <v>1006.2956434147569</v>
      </c>
      <c r="BO470" s="66"/>
      <c r="CI470" s="116"/>
      <c r="CJ470" s="116"/>
      <c r="CR470">
        <f t="shared" si="102"/>
        <v>442</v>
      </c>
      <c r="CS470">
        <f t="shared" si="104"/>
        <v>50</v>
      </c>
      <c r="CT470" s="73">
        <f t="shared" si="105"/>
        <v>2.4</v>
      </c>
      <c r="CU470" s="66">
        <f t="shared" si="103"/>
        <v>1086.9806094182825</v>
      </c>
    </row>
    <row r="471" spans="2:99" x14ac:dyDescent="0.25">
      <c r="B471" s="107" t="s">
        <v>281</v>
      </c>
      <c r="C471" s="107">
        <v>461</v>
      </c>
      <c r="D471" s="107" t="s">
        <v>282</v>
      </c>
      <c r="E471" s="107">
        <v>50</v>
      </c>
      <c r="F471" s="108">
        <v>2.4</v>
      </c>
      <c r="G471" s="107"/>
      <c r="H471" s="109">
        <v>999</v>
      </c>
      <c r="I471" s="109" t="s">
        <v>283</v>
      </c>
      <c r="K471" s="107" t="s">
        <v>284</v>
      </c>
      <c r="L471" s="107">
        <v>1299</v>
      </c>
      <c r="M471" s="107" t="s">
        <v>235</v>
      </c>
      <c r="N471" s="107">
        <v>50</v>
      </c>
      <c r="O471" s="108">
        <v>2.4</v>
      </c>
      <c r="P471" s="109">
        <v>1250</v>
      </c>
      <c r="Q471" s="109">
        <v>1600</v>
      </c>
      <c r="BA471" t="str">
        <f t="shared" si="106"/>
        <v>MD</v>
      </c>
      <c r="BB471">
        <f t="shared" si="107"/>
        <v>458</v>
      </c>
      <c r="BC471" s="73">
        <f t="shared" si="108"/>
        <v>2.4</v>
      </c>
      <c r="BD471">
        <f t="shared" si="109"/>
        <v>50</v>
      </c>
      <c r="BE471" s="66">
        <f t="shared" si="110"/>
        <v>1198</v>
      </c>
      <c r="BJ471" s="66" t="str">
        <f t="shared" si="111"/>
        <v/>
      </c>
      <c r="BK471" s="66">
        <f t="shared" si="112"/>
        <v>1206.7489297406194</v>
      </c>
      <c r="BO471" s="66"/>
      <c r="CI471" s="116"/>
      <c r="CJ471" s="116"/>
      <c r="CR471">
        <f t="shared" si="102"/>
        <v>443</v>
      </c>
      <c r="CS471">
        <f t="shared" si="104"/>
        <v>50</v>
      </c>
      <c r="CT471" s="73">
        <f t="shared" si="105"/>
        <v>2.4</v>
      </c>
      <c r="CU471" s="66">
        <f t="shared" si="103"/>
        <v>955.98086124401902</v>
      </c>
    </row>
    <row r="472" spans="2:99" x14ac:dyDescent="0.25">
      <c r="B472" s="107" t="s">
        <v>281</v>
      </c>
      <c r="C472" s="107">
        <v>462</v>
      </c>
      <c r="D472" s="107" t="s">
        <v>282</v>
      </c>
      <c r="E472" s="107">
        <v>50</v>
      </c>
      <c r="F472" s="108">
        <v>2.4</v>
      </c>
      <c r="G472" s="107"/>
      <c r="H472" s="109">
        <v>999</v>
      </c>
      <c r="I472" s="109" t="s">
        <v>283</v>
      </c>
      <c r="K472" s="107" t="s">
        <v>284</v>
      </c>
      <c r="L472" s="107">
        <v>1300</v>
      </c>
      <c r="M472" s="107" t="s">
        <v>235</v>
      </c>
      <c r="N472" s="107">
        <v>50</v>
      </c>
      <c r="O472" s="108">
        <v>2.4</v>
      </c>
      <c r="P472" s="109">
        <v>1199</v>
      </c>
      <c r="Q472" s="109">
        <v>1552.759945583412</v>
      </c>
      <c r="BA472" t="str">
        <f t="shared" si="106"/>
        <v>MD</v>
      </c>
      <c r="BB472">
        <f t="shared" si="107"/>
        <v>459</v>
      </c>
      <c r="BC472" s="73">
        <f t="shared" si="108"/>
        <v>2.4</v>
      </c>
      <c r="BD472">
        <f t="shared" si="109"/>
        <v>50</v>
      </c>
      <c r="BE472" s="66">
        <f t="shared" si="110"/>
        <v>1139.05</v>
      </c>
      <c r="BJ472" s="66" t="str">
        <f t="shared" si="111"/>
        <v/>
      </c>
      <c r="BK472" s="66">
        <f t="shared" si="112"/>
        <v>1147.3684210526314</v>
      </c>
      <c r="BO472" s="66"/>
      <c r="CI472" s="116"/>
      <c r="CJ472" s="116"/>
      <c r="CR472">
        <f t="shared" si="102"/>
        <v>444</v>
      </c>
      <c r="CS472">
        <f t="shared" si="104"/>
        <v>50</v>
      </c>
      <c r="CT472" s="73">
        <f t="shared" si="105"/>
        <v>2.4</v>
      </c>
      <c r="CU472" s="66">
        <f t="shared" si="103"/>
        <v>912.37471669604633</v>
      </c>
    </row>
    <row r="473" spans="2:99" x14ac:dyDescent="0.25">
      <c r="B473" s="107" t="s">
        <v>281</v>
      </c>
      <c r="C473" s="107">
        <v>463</v>
      </c>
      <c r="D473" s="107" t="s">
        <v>282</v>
      </c>
      <c r="E473" s="107">
        <v>50</v>
      </c>
      <c r="F473" s="108">
        <v>2.4</v>
      </c>
      <c r="G473" s="107"/>
      <c r="H473" s="109">
        <v>939.99</v>
      </c>
      <c r="I473" s="109" t="s">
        <v>283</v>
      </c>
      <c r="K473" s="107" t="s">
        <v>284</v>
      </c>
      <c r="L473" s="107">
        <v>1301</v>
      </c>
      <c r="M473" s="107" t="s">
        <v>235</v>
      </c>
      <c r="N473" s="107">
        <v>50</v>
      </c>
      <c r="O473" s="108">
        <v>2.4</v>
      </c>
      <c r="P473" s="109">
        <v>897.77728030568665</v>
      </c>
      <c r="Q473" s="109">
        <v>1162.6627196943132</v>
      </c>
      <c r="BA473" t="str">
        <f t="shared" si="106"/>
        <v>MD</v>
      </c>
      <c r="BB473">
        <f t="shared" si="107"/>
        <v>460</v>
      </c>
      <c r="BC473" s="73">
        <f t="shared" si="108"/>
        <v>2.4</v>
      </c>
      <c r="BD473">
        <f t="shared" si="109"/>
        <v>50</v>
      </c>
      <c r="BE473" s="66">
        <f t="shared" si="110"/>
        <v>999</v>
      </c>
      <c r="BJ473" s="66" t="str">
        <f t="shared" si="111"/>
        <v/>
      </c>
      <c r="BK473" s="66">
        <f t="shared" si="112"/>
        <v>1006.2956434147569</v>
      </c>
      <c r="BO473" s="66"/>
      <c r="CI473" s="116"/>
      <c r="CJ473" s="116"/>
      <c r="CR473">
        <f t="shared" si="102"/>
        <v>445</v>
      </c>
      <c r="CS473">
        <f t="shared" si="104"/>
        <v>50</v>
      </c>
      <c r="CT473" s="73">
        <f t="shared" si="105"/>
        <v>2.4</v>
      </c>
      <c r="CU473" s="66">
        <f t="shared" si="103"/>
        <v>1007.2928733316545</v>
      </c>
    </row>
    <row r="474" spans="2:99" x14ac:dyDescent="0.25">
      <c r="B474" s="107" t="s">
        <v>281</v>
      </c>
      <c r="C474" s="107">
        <v>464</v>
      </c>
      <c r="D474" s="107" t="s">
        <v>282</v>
      </c>
      <c r="E474" s="107">
        <v>50</v>
      </c>
      <c r="F474" s="108">
        <v>2.4</v>
      </c>
      <c r="G474" s="107"/>
      <c r="H474" s="109">
        <v>999</v>
      </c>
      <c r="I474" s="109" t="s">
        <v>283</v>
      </c>
      <c r="K474" s="107" t="s">
        <v>284</v>
      </c>
      <c r="L474" s="107">
        <v>1302</v>
      </c>
      <c r="M474" s="107" t="s">
        <v>235</v>
      </c>
      <c r="N474" s="107">
        <v>50</v>
      </c>
      <c r="O474" s="108">
        <v>2.4</v>
      </c>
      <c r="P474" s="109">
        <v>897.77728030568665</v>
      </c>
      <c r="Q474" s="109">
        <v>1162.6627196943132</v>
      </c>
      <c r="BA474" t="str">
        <f t="shared" si="106"/>
        <v>MD</v>
      </c>
      <c r="BB474">
        <f t="shared" si="107"/>
        <v>461</v>
      </c>
      <c r="BC474" s="73">
        <f t="shared" si="108"/>
        <v>2.4</v>
      </c>
      <c r="BD474">
        <f t="shared" si="109"/>
        <v>50</v>
      </c>
      <c r="BE474" s="66">
        <f t="shared" si="110"/>
        <v>999</v>
      </c>
      <c r="BJ474" s="66" t="str">
        <f t="shared" si="111"/>
        <v/>
      </c>
      <c r="BK474" s="66">
        <f t="shared" si="112"/>
        <v>1006.2956434147569</v>
      </c>
      <c r="BO474" s="66"/>
      <c r="CI474" s="116"/>
      <c r="CJ474" s="116"/>
      <c r="CR474">
        <f t="shared" si="102"/>
        <v>446</v>
      </c>
      <c r="CS474">
        <f t="shared" si="104"/>
        <v>50</v>
      </c>
      <c r="CT474" s="73">
        <f t="shared" si="105"/>
        <v>2.4</v>
      </c>
      <c r="CU474" s="66">
        <f t="shared" si="103"/>
        <v>1007.2928733316545</v>
      </c>
    </row>
    <row r="475" spans="2:99" x14ac:dyDescent="0.25">
      <c r="B475" s="107" t="s">
        <v>281</v>
      </c>
      <c r="C475" s="107">
        <v>465</v>
      </c>
      <c r="D475" s="107" t="s">
        <v>282</v>
      </c>
      <c r="E475" s="107">
        <v>50</v>
      </c>
      <c r="F475" s="108">
        <v>2.4</v>
      </c>
      <c r="G475" s="107"/>
      <c r="H475" s="109">
        <v>899</v>
      </c>
      <c r="I475" s="109" t="s">
        <v>283</v>
      </c>
      <c r="K475" s="107" t="s">
        <v>284</v>
      </c>
      <c r="L475" s="107">
        <v>1303</v>
      </c>
      <c r="M475" s="107" t="s">
        <v>235</v>
      </c>
      <c r="N475" s="107">
        <v>50</v>
      </c>
      <c r="O475" s="108">
        <v>2.4</v>
      </c>
      <c r="P475" s="109">
        <v>1044.8593107166607</v>
      </c>
      <c r="Q475" s="109">
        <v>1353.140689283339</v>
      </c>
      <c r="BA475" t="str">
        <f t="shared" si="106"/>
        <v>MD</v>
      </c>
      <c r="BB475">
        <f t="shared" si="107"/>
        <v>462</v>
      </c>
      <c r="BC475" s="73">
        <f t="shared" si="108"/>
        <v>2.4</v>
      </c>
      <c r="BD475">
        <f t="shared" si="109"/>
        <v>50</v>
      </c>
      <c r="BE475" s="66">
        <f t="shared" si="110"/>
        <v>999</v>
      </c>
      <c r="BJ475" s="66" t="str">
        <f t="shared" si="111"/>
        <v/>
      </c>
      <c r="BK475" s="66">
        <f t="shared" si="112"/>
        <v>1006.2956434147569</v>
      </c>
      <c r="BO475" s="66"/>
      <c r="CI475" s="116"/>
      <c r="CJ475" s="116"/>
      <c r="CR475">
        <f t="shared" si="102"/>
        <v>447</v>
      </c>
      <c r="CS475">
        <f t="shared" si="104"/>
        <v>50</v>
      </c>
      <c r="CT475" s="73">
        <f t="shared" si="105"/>
        <v>2.4</v>
      </c>
      <c r="CU475" s="66">
        <f t="shared" si="103"/>
        <v>755.47720977083861</v>
      </c>
    </row>
    <row r="476" spans="2:99" x14ac:dyDescent="0.25">
      <c r="B476" s="107" t="s">
        <v>281</v>
      </c>
      <c r="C476" s="107">
        <v>466</v>
      </c>
      <c r="D476" s="107" t="s">
        <v>282</v>
      </c>
      <c r="E476" s="107">
        <v>50</v>
      </c>
      <c r="F476" s="108">
        <v>2.4</v>
      </c>
      <c r="G476" s="107"/>
      <c r="H476" s="109">
        <v>949.05</v>
      </c>
      <c r="I476" s="109" t="s">
        <v>283</v>
      </c>
      <c r="K476" s="107" t="s">
        <v>284</v>
      </c>
      <c r="L476" s="107">
        <v>1304</v>
      </c>
      <c r="M476" s="107" t="s">
        <v>235</v>
      </c>
      <c r="N476" s="107">
        <v>50</v>
      </c>
      <c r="O476" s="108">
        <v>2.4</v>
      </c>
      <c r="P476" s="109">
        <v>1049.2034505531267</v>
      </c>
      <c r="Q476" s="109">
        <v>1358.7665494468733</v>
      </c>
      <c r="BA476" t="str">
        <f t="shared" si="106"/>
        <v>MD</v>
      </c>
      <c r="BB476">
        <f t="shared" si="107"/>
        <v>463</v>
      </c>
      <c r="BC476" s="73">
        <f t="shared" si="108"/>
        <v>2.4</v>
      </c>
      <c r="BD476">
        <f t="shared" si="109"/>
        <v>50</v>
      </c>
      <c r="BE476" s="66">
        <f t="shared" si="110"/>
        <v>939.99</v>
      </c>
      <c r="BJ476" s="66" t="str">
        <f t="shared" si="111"/>
        <v/>
      </c>
      <c r="BK476" s="66">
        <f t="shared" si="112"/>
        <v>946.85469654998735</v>
      </c>
      <c r="BO476" s="66"/>
      <c r="CI476" s="116"/>
      <c r="CJ476" s="116"/>
      <c r="CR476">
        <f t="shared" si="102"/>
        <v>448</v>
      </c>
      <c r="CS476">
        <f t="shared" si="104"/>
        <v>50</v>
      </c>
      <c r="CT476" s="73">
        <f t="shared" si="105"/>
        <v>2.4</v>
      </c>
      <c r="CU476" s="66">
        <f t="shared" si="103"/>
        <v>955.98086124401902</v>
      </c>
    </row>
    <row r="477" spans="2:99" x14ac:dyDescent="0.25">
      <c r="B477" s="107" t="s">
        <v>281</v>
      </c>
      <c r="C477" s="107">
        <v>467</v>
      </c>
      <c r="D477" s="107" t="s">
        <v>282</v>
      </c>
      <c r="E477" s="107">
        <v>50</v>
      </c>
      <c r="F477" s="108">
        <v>2.4</v>
      </c>
      <c r="G477" s="107"/>
      <c r="H477" s="109">
        <v>1135</v>
      </c>
      <c r="I477" s="109" t="s">
        <v>283</v>
      </c>
      <c r="K477" s="107" t="s">
        <v>284</v>
      </c>
      <c r="L477" s="107">
        <v>1306</v>
      </c>
      <c r="M477" s="107" t="s">
        <v>235</v>
      </c>
      <c r="N477" s="107">
        <v>50</v>
      </c>
      <c r="O477" s="108">
        <v>2.4</v>
      </c>
      <c r="P477" s="109">
        <v>1079.99</v>
      </c>
      <c r="Q477" s="109">
        <v>1398.6365418103662</v>
      </c>
      <c r="BA477" t="str">
        <f t="shared" si="106"/>
        <v>MD</v>
      </c>
      <c r="BB477">
        <f t="shared" si="107"/>
        <v>464</v>
      </c>
      <c r="BC477" s="73">
        <f t="shared" si="108"/>
        <v>2.4</v>
      </c>
      <c r="BD477">
        <f t="shared" si="109"/>
        <v>50</v>
      </c>
      <c r="BE477" s="66">
        <f t="shared" si="110"/>
        <v>999</v>
      </c>
      <c r="BJ477" s="66" t="str">
        <f t="shared" si="111"/>
        <v/>
      </c>
      <c r="BK477" s="66">
        <f t="shared" si="112"/>
        <v>1006.2956434147569</v>
      </c>
      <c r="BO477" s="66"/>
      <c r="CI477" s="116"/>
      <c r="CJ477" s="116"/>
      <c r="CR477">
        <f t="shared" ref="CR477:CR540" si="113">BB462</f>
        <v>449</v>
      </c>
      <c r="CS477">
        <f t="shared" si="104"/>
        <v>50</v>
      </c>
      <c r="CT477" s="73">
        <f t="shared" si="105"/>
        <v>2.4</v>
      </c>
      <c r="CU477" s="66">
        <f t="shared" ref="CU477:CU540" si="114">BK462</f>
        <v>905.66607907328125</v>
      </c>
    </row>
    <row r="478" spans="2:99" x14ac:dyDescent="0.25">
      <c r="B478" s="107" t="s">
        <v>281</v>
      </c>
      <c r="C478" s="107">
        <v>468</v>
      </c>
      <c r="D478" s="107" t="s">
        <v>282</v>
      </c>
      <c r="E478" s="107">
        <v>50</v>
      </c>
      <c r="F478" s="108">
        <v>2.4</v>
      </c>
      <c r="G478" s="107"/>
      <c r="H478" s="109">
        <v>1199</v>
      </c>
      <c r="I478" s="109" t="s">
        <v>283</v>
      </c>
      <c r="K478" s="107" t="s">
        <v>284</v>
      </c>
      <c r="L478" s="107">
        <v>1307</v>
      </c>
      <c r="M478" s="107" t="s">
        <v>235</v>
      </c>
      <c r="N478" s="107">
        <v>50</v>
      </c>
      <c r="O478" s="108">
        <v>2.4</v>
      </c>
      <c r="P478" s="109">
        <v>1044.9028828313694</v>
      </c>
      <c r="Q478" s="109">
        <v>1353.1971171686303</v>
      </c>
      <c r="BA478" t="str">
        <f t="shared" si="106"/>
        <v>MD</v>
      </c>
      <c r="BB478">
        <f t="shared" si="107"/>
        <v>465</v>
      </c>
      <c r="BC478" s="73">
        <f t="shared" si="108"/>
        <v>2.4</v>
      </c>
      <c r="BD478">
        <f t="shared" si="109"/>
        <v>50</v>
      </c>
      <c r="BE478" s="66">
        <f t="shared" si="110"/>
        <v>899</v>
      </c>
      <c r="BJ478" s="66" t="str">
        <f t="shared" si="111"/>
        <v/>
      </c>
      <c r="BK478" s="66">
        <f t="shared" si="112"/>
        <v>905.5653487786451</v>
      </c>
      <c r="BO478" s="66"/>
      <c r="CI478" s="116"/>
      <c r="CJ478" s="116"/>
      <c r="CR478">
        <f t="shared" si="113"/>
        <v>450</v>
      </c>
      <c r="CS478">
        <f t="shared" ref="CS478:CS541" si="115">BD463</f>
        <v>50</v>
      </c>
      <c r="CT478" s="73">
        <f t="shared" ref="CT478:CT541" si="116">BC463</f>
        <v>2.4</v>
      </c>
      <c r="CU478" s="66">
        <f t="shared" si="114"/>
        <v>905.66607907328125</v>
      </c>
    </row>
    <row r="479" spans="2:99" x14ac:dyDescent="0.25">
      <c r="B479" s="107" t="s">
        <v>281</v>
      </c>
      <c r="C479" s="107">
        <v>469</v>
      </c>
      <c r="D479" s="107" t="s">
        <v>282</v>
      </c>
      <c r="E479" s="107">
        <v>50</v>
      </c>
      <c r="F479" s="108">
        <v>2.4</v>
      </c>
      <c r="G479" s="107"/>
      <c r="H479" s="109">
        <v>1199.99</v>
      </c>
      <c r="I479" s="109" t="s">
        <v>283</v>
      </c>
      <c r="K479" s="107" t="s">
        <v>284</v>
      </c>
      <c r="L479" s="107">
        <v>1309</v>
      </c>
      <c r="M479" s="107" t="s">
        <v>235</v>
      </c>
      <c r="N479" s="107">
        <v>50</v>
      </c>
      <c r="O479" s="108">
        <v>2.4</v>
      </c>
      <c r="P479" s="109">
        <v>1199</v>
      </c>
      <c r="Q479" s="109">
        <v>1999</v>
      </c>
      <c r="BA479" t="str">
        <f t="shared" si="106"/>
        <v>MD</v>
      </c>
      <c r="BB479">
        <f t="shared" si="107"/>
        <v>466</v>
      </c>
      <c r="BC479" s="73">
        <f t="shared" si="108"/>
        <v>2.4</v>
      </c>
      <c r="BD479">
        <f t="shared" si="109"/>
        <v>50</v>
      </c>
      <c r="BE479" s="66">
        <f t="shared" si="110"/>
        <v>949.05</v>
      </c>
      <c r="BJ479" s="66" t="str">
        <f t="shared" si="111"/>
        <v/>
      </c>
      <c r="BK479" s="66">
        <f t="shared" si="112"/>
        <v>955.98086124401902</v>
      </c>
      <c r="BO479" s="66"/>
      <c r="CI479" s="116"/>
      <c r="CJ479" s="116"/>
      <c r="CR479">
        <f t="shared" si="113"/>
        <v>451</v>
      </c>
      <c r="CS479">
        <f t="shared" si="115"/>
        <v>50</v>
      </c>
      <c r="CT479" s="73">
        <f t="shared" si="116"/>
        <v>2.4</v>
      </c>
      <c r="CU479" s="66">
        <f t="shared" si="114"/>
        <v>955.98086124401902</v>
      </c>
    </row>
    <row r="480" spans="2:99" x14ac:dyDescent="0.25">
      <c r="B480" s="107" t="s">
        <v>281</v>
      </c>
      <c r="C480" s="107">
        <v>470</v>
      </c>
      <c r="D480" s="107" t="s">
        <v>282</v>
      </c>
      <c r="E480" s="107">
        <v>50</v>
      </c>
      <c r="F480" s="108">
        <v>2.4</v>
      </c>
      <c r="G480" s="107"/>
      <c r="H480" s="109">
        <v>999</v>
      </c>
      <c r="I480" s="109" t="s">
        <v>283</v>
      </c>
      <c r="K480" s="107" t="s">
        <v>284</v>
      </c>
      <c r="L480" s="107">
        <v>1310</v>
      </c>
      <c r="M480" s="107" t="s">
        <v>235</v>
      </c>
      <c r="N480" s="107">
        <v>50</v>
      </c>
      <c r="O480" s="108">
        <v>2.4</v>
      </c>
      <c r="P480" s="109">
        <v>1199</v>
      </c>
      <c r="Q480" s="109">
        <v>1552.759945583412</v>
      </c>
      <c r="BA480" t="str">
        <f t="shared" si="106"/>
        <v>MD</v>
      </c>
      <c r="BB480">
        <f t="shared" si="107"/>
        <v>467</v>
      </c>
      <c r="BC480" s="73">
        <f t="shared" si="108"/>
        <v>2.4</v>
      </c>
      <c r="BD480">
        <f t="shared" si="109"/>
        <v>50</v>
      </c>
      <c r="BE480" s="66">
        <f t="shared" si="110"/>
        <v>1135</v>
      </c>
      <c r="BJ480" s="66" t="str">
        <f t="shared" si="111"/>
        <v/>
      </c>
      <c r="BK480" s="66">
        <f t="shared" si="112"/>
        <v>1143.2888441198691</v>
      </c>
      <c r="BO480" s="66"/>
      <c r="CI480" s="116"/>
      <c r="CJ480" s="116"/>
      <c r="CR480">
        <f t="shared" si="113"/>
        <v>452</v>
      </c>
      <c r="CS480">
        <f t="shared" si="115"/>
        <v>50</v>
      </c>
      <c r="CT480" s="73">
        <f t="shared" si="116"/>
        <v>2.4</v>
      </c>
      <c r="CU480" s="66">
        <f t="shared" si="114"/>
        <v>955.98086124401902</v>
      </c>
    </row>
    <row r="481" spans="2:99" x14ac:dyDescent="0.25">
      <c r="B481" s="107" t="s">
        <v>281</v>
      </c>
      <c r="C481" s="107">
        <v>471</v>
      </c>
      <c r="D481" s="107" t="s">
        <v>282</v>
      </c>
      <c r="E481" s="107">
        <v>50</v>
      </c>
      <c r="F481" s="108">
        <v>2.4</v>
      </c>
      <c r="G481" s="107"/>
      <c r="H481" s="109">
        <v>1079.0999999999999</v>
      </c>
      <c r="I481" s="109" t="s">
        <v>283</v>
      </c>
      <c r="K481" s="107" t="s">
        <v>284</v>
      </c>
      <c r="L481" s="107">
        <v>1311</v>
      </c>
      <c r="M481" s="107" t="s">
        <v>235</v>
      </c>
      <c r="N481" s="107">
        <v>50</v>
      </c>
      <c r="O481" s="108">
        <v>2.4</v>
      </c>
      <c r="P481" s="109">
        <v>941.15767770975287</v>
      </c>
      <c r="Q481" s="109">
        <v>1218.842322290247</v>
      </c>
      <c r="BA481" t="str">
        <f t="shared" si="106"/>
        <v>MD</v>
      </c>
      <c r="BB481">
        <f t="shared" si="107"/>
        <v>468</v>
      </c>
      <c r="BC481" s="73">
        <f t="shared" si="108"/>
        <v>2.4</v>
      </c>
      <c r="BD481">
        <f t="shared" si="109"/>
        <v>50</v>
      </c>
      <c r="BE481" s="66">
        <f t="shared" si="110"/>
        <v>1199</v>
      </c>
      <c r="BJ481" s="66" t="str">
        <f t="shared" si="111"/>
        <v/>
      </c>
      <c r="BK481" s="66">
        <f t="shared" si="112"/>
        <v>1207.7562326869806</v>
      </c>
      <c r="BO481" s="66"/>
      <c r="CI481" s="116"/>
      <c r="CJ481" s="116"/>
      <c r="CR481">
        <f t="shared" si="113"/>
        <v>453</v>
      </c>
      <c r="CS481">
        <f t="shared" si="115"/>
        <v>50</v>
      </c>
      <c r="CT481" s="73">
        <f t="shared" si="116"/>
        <v>2.4</v>
      </c>
      <c r="CU481" s="66">
        <f t="shared" si="114"/>
        <v>1007.2928733316545</v>
      </c>
    </row>
    <row r="482" spans="2:99" x14ac:dyDescent="0.25">
      <c r="B482" s="107" t="s">
        <v>281</v>
      </c>
      <c r="C482" s="107">
        <v>472</v>
      </c>
      <c r="D482" s="107" t="s">
        <v>282</v>
      </c>
      <c r="E482" s="107">
        <v>50</v>
      </c>
      <c r="F482" s="108">
        <v>2.4</v>
      </c>
      <c r="G482" s="107"/>
      <c r="H482" s="109">
        <v>1199.99</v>
      </c>
      <c r="I482" s="109" t="s">
        <v>283</v>
      </c>
      <c r="K482" s="107" t="s">
        <v>284</v>
      </c>
      <c r="L482" s="107">
        <v>1312</v>
      </c>
      <c r="M482" s="107" t="s">
        <v>235</v>
      </c>
      <c r="N482" s="107">
        <v>50</v>
      </c>
      <c r="O482" s="108">
        <v>2.4</v>
      </c>
      <c r="P482" s="109">
        <v>1079.0999999999999</v>
      </c>
      <c r="Q482" s="109">
        <v>1152.26</v>
      </c>
      <c r="BA482" t="str">
        <f t="shared" si="106"/>
        <v>MD</v>
      </c>
      <c r="BB482">
        <f t="shared" si="107"/>
        <v>469</v>
      </c>
      <c r="BC482" s="73">
        <f t="shared" si="108"/>
        <v>2.4</v>
      </c>
      <c r="BD482">
        <f t="shared" si="109"/>
        <v>50</v>
      </c>
      <c r="BE482" s="66">
        <f t="shared" si="110"/>
        <v>1199.99</v>
      </c>
      <c r="BJ482" s="66" t="str">
        <f t="shared" si="111"/>
        <v/>
      </c>
      <c r="BK482" s="66">
        <f t="shared" si="112"/>
        <v>1208.753462603878</v>
      </c>
      <c r="BO482" s="66"/>
      <c r="CI482" s="116"/>
      <c r="CJ482" s="116"/>
      <c r="CR482">
        <f t="shared" si="113"/>
        <v>454</v>
      </c>
      <c r="CS482">
        <f t="shared" si="115"/>
        <v>50</v>
      </c>
      <c r="CT482" s="73">
        <f t="shared" si="116"/>
        <v>2.4</v>
      </c>
      <c r="CU482" s="66">
        <f t="shared" si="114"/>
        <v>701.17350793251069</v>
      </c>
    </row>
    <row r="483" spans="2:99" x14ac:dyDescent="0.25">
      <c r="B483" s="107" t="s">
        <v>281</v>
      </c>
      <c r="C483" s="107">
        <v>473</v>
      </c>
      <c r="D483" s="107" t="s">
        <v>282</v>
      </c>
      <c r="E483" s="107">
        <v>50</v>
      </c>
      <c r="F483" s="108">
        <v>2.4</v>
      </c>
      <c r="G483" s="107"/>
      <c r="H483" s="109">
        <v>1079.0999999999999</v>
      </c>
      <c r="I483" s="109" t="s">
        <v>283</v>
      </c>
      <c r="K483" s="107" t="s">
        <v>284</v>
      </c>
      <c r="L483" s="107">
        <v>1313</v>
      </c>
      <c r="M483" s="107" t="s">
        <v>235</v>
      </c>
      <c r="N483" s="107">
        <v>50</v>
      </c>
      <c r="O483" s="108">
        <v>2.4</v>
      </c>
      <c r="P483" s="109">
        <v>1199.99</v>
      </c>
      <c r="Q483" s="109">
        <v>1554.0420409513249</v>
      </c>
      <c r="BA483" t="str">
        <f t="shared" si="106"/>
        <v>MD</v>
      </c>
      <c r="BB483">
        <f t="shared" si="107"/>
        <v>470</v>
      </c>
      <c r="BC483" s="73">
        <f t="shared" si="108"/>
        <v>2.4</v>
      </c>
      <c r="BD483">
        <f t="shared" si="109"/>
        <v>50</v>
      </c>
      <c r="BE483" s="66">
        <f t="shared" si="110"/>
        <v>999</v>
      </c>
      <c r="BJ483" s="66" t="str">
        <f t="shared" si="111"/>
        <v/>
      </c>
      <c r="BK483" s="66">
        <f t="shared" si="112"/>
        <v>1006.2956434147569</v>
      </c>
      <c r="BO483" s="66"/>
      <c r="CI483" s="116"/>
      <c r="CJ483" s="116"/>
      <c r="CR483">
        <f t="shared" si="113"/>
        <v>455</v>
      </c>
      <c r="CS483">
        <f t="shared" si="115"/>
        <v>50</v>
      </c>
      <c r="CT483" s="73">
        <f t="shared" si="116"/>
        <v>2.4</v>
      </c>
      <c r="CU483" s="66">
        <f t="shared" si="114"/>
        <v>1007.2928733316545</v>
      </c>
    </row>
    <row r="484" spans="2:99" x14ac:dyDescent="0.25">
      <c r="B484" s="107" t="s">
        <v>281</v>
      </c>
      <c r="C484" s="107">
        <v>474</v>
      </c>
      <c r="D484" s="107" t="s">
        <v>282</v>
      </c>
      <c r="E484" s="107">
        <v>50</v>
      </c>
      <c r="F484" s="108">
        <v>2.4</v>
      </c>
      <c r="G484" s="107"/>
      <c r="H484" s="109">
        <v>899.1</v>
      </c>
      <c r="I484" s="109" t="s">
        <v>283</v>
      </c>
      <c r="K484" s="107" t="s">
        <v>284</v>
      </c>
      <c r="L484" s="107">
        <v>1314</v>
      </c>
      <c r="M484" s="107" t="s">
        <v>235</v>
      </c>
      <c r="N484" s="107">
        <v>50</v>
      </c>
      <c r="O484" s="108">
        <v>2.4</v>
      </c>
      <c r="P484" s="109">
        <v>1091.4553301862354</v>
      </c>
      <c r="Q484" s="109">
        <v>1413.4846698137646</v>
      </c>
      <c r="BA484" t="str">
        <f t="shared" si="106"/>
        <v>MD</v>
      </c>
      <c r="BB484">
        <f t="shared" si="107"/>
        <v>471</v>
      </c>
      <c r="BC484" s="73">
        <f t="shared" si="108"/>
        <v>2.4</v>
      </c>
      <c r="BD484">
        <f t="shared" si="109"/>
        <v>50</v>
      </c>
      <c r="BE484" s="66">
        <f t="shared" si="110"/>
        <v>1079.0999999999999</v>
      </c>
      <c r="BJ484" s="66" t="str">
        <f t="shared" si="111"/>
        <v/>
      </c>
      <c r="BK484" s="66">
        <f t="shared" si="112"/>
        <v>1086.9806094182825</v>
      </c>
      <c r="BO484" s="66"/>
      <c r="CI484" s="116"/>
      <c r="CJ484" s="116"/>
      <c r="CR484">
        <f t="shared" si="113"/>
        <v>456</v>
      </c>
      <c r="CS484">
        <f t="shared" si="115"/>
        <v>50</v>
      </c>
      <c r="CT484" s="73">
        <f t="shared" si="116"/>
        <v>2.4</v>
      </c>
      <c r="CU484" s="66">
        <f t="shared" si="114"/>
        <v>905.66607907328125</v>
      </c>
    </row>
    <row r="485" spans="2:99" x14ac:dyDescent="0.25">
      <c r="B485" s="107" t="s">
        <v>281</v>
      </c>
      <c r="C485" s="107">
        <v>475</v>
      </c>
      <c r="D485" s="107" t="s">
        <v>282</v>
      </c>
      <c r="E485" s="107">
        <v>50</v>
      </c>
      <c r="F485" s="108">
        <v>2.4</v>
      </c>
      <c r="G485" s="107"/>
      <c r="H485" s="109">
        <v>949.98</v>
      </c>
      <c r="I485" s="109" t="s">
        <v>283</v>
      </c>
      <c r="K485" s="107" t="s">
        <v>284</v>
      </c>
      <c r="L485" s="107">
        <v>1315</v>
      </c>
      <c r="M485" s="107" t="s">
        <v>235</v>
      </c>
      <c r="N485" s="107">
        <v>50</v>
      </c>
      <c r="O485" s="108">
        <v>2.4</v>
      </c>
      <c r="P485" s="109">
        <v>1199</v>
      </c>
      <c r="Q485" s="109">
        <v>1552.759945583412</v>
      </c>
      <c r="BA485" t="str">
        <f t="shared" si="106"/>
        <v>MD</v>
      </c>
      <c r="BB485">
        <f t="shared" si="107"/>
        <v>472</v>
      </c>
      <c r="BC485" s="73">
        <f t="shared" si="108"/>
        <v>2.4</v>
      </c>
      <c r="BD485">
        <f t="shared" si="109"/>
        <v>50</v>
      </c>
      <c r="BE485" s="66">
        <f t="shared" si="110"/>
        <v>1199.99</v>
      </c>
      <c r="BJ485" s="66" t="str">
        <f t="shared" si="111"/>
        <v/>
      </c>
      <c r="BK485" s="66">
        <f t="shared" si="112"/>
        <v>1208.753462603878</v>
      </c>
      <c r="BO485" s="66"/>
      <c r="CI485" s="116"/>
      <c r="CJ485" s="116"/>
      <c r="CR485">
        <f t="shared" si="113"/>
        <v>457</v>
      </c>
      <c r="CS485">
        <f t="shared" si="115"/>
        <v>50</v>
      </c>
      <c r="CT485" s="73">
        <f t="shared" si="116"/>
        <v>2.4</v>
      </c>
      <c r="CU485" s="66">
        <f t="shared" si="114"/>
        <v>1006.2956434147569</v>
      </c>
    </row>
    <row r="486" spans="2:99" x14ac:dyDescent="0.25">
      <c r="B486" s="107" t="s">
        <v>281</v>
      </c>
      <c r="C486" s="107">
        <v>476</v>
      </c>
      <c r="D486" s="107" t="s">
        <v>282</v>
      </c>
      <c r="E486" s="107">
        <v>50</v>
      </c>
      <c r="F486" s="108">
        <v>2.4</v>
      </c>
      <c r="G486" s="107"/>
      <c r="H486" s="109">
        <v>999.99</v>
      </c>
      <c r="I486" s="109" t="s">
        <v>283</v>
      </c>
      <c r="K486" s="107" t="s">
        <v>284</v>
      </c>
      <c r="L486" s="107">
        <v>1316</v>
      </c>
      <c r="M486" s="107" t="s">
        <v>235</v>
      </c>
      <c r="N486" s="107">
        <v>50</v>
      </c>
      <c r="O486" s="108">
        <v>2.4</v>
      </c>
      <c r="P486" s="109">
        <v>1274</v>
      </c>
      <c r="Q486" s="109">
        <v>1649.8883825465111</v>
      </c>
      <c r="BA486" t="str">
        <f t="shared" si="106"/>
        <v>MD</v>
      </c>
      <c r="BB486">
        <f t="shared" si="107"/>
        <v>473</v>
      </c>
      <c r="BC486" s="73">
        <f t="shared" si="108"/>
        <v>2.4</v>
      </c>
      <c r="BD486">
        <f t="shared" si="109"/>
        <v>50</v>
      </c>
      <c r="BE486" s="66">
        <f t="shared" si="110"/>
        <v>1079.0999999999999</v>
      </c>
      <c r="BJ486" s="66" t="str">
        <f t="shared" si="111"/>
        <v/>
      </c>
      <c r="BK486" s="66">
        <f t="shared" si="112"/>
        <v>1086.9806094182825</v>
      </c>
      <c r="BO486" s="66"/>
      <c r="CI486" s="116"/>
      <c r="CJ486" s="116"/>
      <c r="CR486">
        <f t="shared" si="113"/>
        <v>458</v>
      </c>
      <c r="CS486">
        <f t="shared" si="115"/>
        <v>50</v>
      </c>
      <c r="CT486" s="73">
        <f t="shared" si="116"/>
        <v>2.4</v>
      </c>
      <c r="CU486" s="66">
        <f t="shared" si="114"/>
        <v>1206.7489297406194</v>
      </c>
    </row>
    <row r="487" spans="2:99" x14ac:dyDescent="0.25">
      <c r="B487" s="107" t="s">
        <v>281</v>
      </c>
      <c r="C487" s="107">
        <v>477</v>
      </c>
      <c r="D487" s="107" t="s">
        <v>282</v>
      </c>
      <c r="E487" s="107">
        <v>50</v>
      </c>
      <c r="F487" s="108">
        <v>2.4</v>
      </c>
      <c r="G487" s="107"/>
      <c r="H487" s="109">
        <v>1139.05</v>
      </c>
      <c r="I487" s="109" t="s">
        <v>283</v>
      </c>
      <c r="K487" s="107" t="s">
        <v>284</v>
      </c>
      <c r="L487" s="107">
        <v>1317</v>
      </c>
      <c r="M487" s="107" t="s">
        <v>235</v>
      </c>
      <c r="N487" s="107">
        <v>50</v>
      </c>
      <c r="O487" s="108">
        <v>2.4</v>
      </c>
      <c r="P487" s="109">
        <v>1056.1880605409449</v>
      </c>
      <c r="Q487" s="109">
        <v>1367.8119394590551</v>
      </c>
      <c r="BA487" t="str">
        <f t="shared" si="106"/>
        <v>MD</v>
      </c>
      <c r="BB487">
        <f t="shared" si="107"/>
        <v>474</v>
      </c>
      <c r="BC487" s="73">
        <f t="shared" si="108"/>
        <v>2.4</v>
      </c>
      <c r="BD487">
        <f t="shared" si="109"/>
        <v>50</v>
      </c>
      <c r="BE487" s="66">
        <f t="shared" si="110"/>
        <v>899.1</v>
      </c>
      <c r="BJ487" s="66" t="str">
        <f t="shared" si="111"/>
        <v/>
      </c>
      <c r="BK487" s="66">
        <f t="shared" si="112"/>
        <v>905.66607907328125</v>
      </c>
      <c r="BO487" s="66"/>
      <c r="CI487" s="116"/>
      <c r="CJ487" s="116"/>
      <c r="CR487">
        <f t="shared" si="113"/>
        <v>459</v>
      </c>
      <c r="CS487">
        <f t="shared" si="115"/>
        <v>50</v>
      </c>
      <c r="CT487" s="73">
        <f t="shared" si="116"/>
        <v>2.4</v>
      </c>
      <c r="CU487" s="66">
        <f t="shared" si="114"/>
        <v>1147.3684210526314</v>
      </c>
    </row>
    <row r="488" spans="2:99" x14ac:dyDescent="0.25">
      <c r="B488" s="107" t="s">
        <v>281</v>
      </c>
      <c r="C488" s="107">
        <v>478</v>
      </c>
      <c r="D488" s="107" t="s">
        <v>282</v>
      </c>
      <c r="E488" s="107">
        <v>50</v>
      </c>
      <c r="F488" s="108">
        <v>2.4</v>
      </c>
      <c r="G488" s="107"/>
      <c r="H488" s="109">
        <v>899.1</v>
      </c>
      <c r="I488" s="109" t="s">
        <v>283</v>
      </c>
      <c r="K488" s="107" t="s">
        <v>284</v>
      </c>
      <c r="L488" s="107">
        <v>1318</v>
      </c>
      <c r="M488" s="107" t="s">
        <v>235</v>
      </c>
      <c r="N488" s="107">
        <v>50</v>
      </c>
      <c r="O488" s="108">
        <v>2.4</v>
      </c>
      <c r="P488" s="109">
        <v>1139.99</v>
      </c>
      <c r="Q488" s="109">
        <v>1765.09</v>
      </c>
      <c r="BA488" t="str">
        <f t="shared" si="106"/>
        <v>MD</v>
      </c>
      <c r="BB488">
        <f t="shared" si="107"/>
        <v>475</v>
      </c>
      <c r="BC488" s="73">
        <f t="shared" si="108"/>
        <v>2.4</v>
      </c>
      <c r="BD488">
        <f t="shared" si="109"/>
        <v>50</v>
      </c>
      <c r="BE488" s="66">
        <f t="shared" si="110"/>
        <v>949.98</v>
      </c>
      <c r="BJ488" s="66" t="str">
        <f t="shared" si="111"/>
        <v/>
      </c>
      <c r="BK488" s="66">
        <f t="shared" si="112"/>
        <v>956.91765298413497</v>
      </c>
      <c r="BO488" s="66"/>
      <c r="CI488" s="116"/>
      <c r="CJ488" s="116"/>
      <c r="CR488">
        <f t="shared" si="113"/>
        <v>460</v>
      </c>
      <c r="CS488">
        <f t="shared" si="115"/>
        <v>50</v>
      </c>
      <c r="CT488" s="73">
        <f t="shared" si="116"/>
        <v>2.4</v>
      </c>
      <c r="CU488" s="66">
        <f t="shared" si="114"/>
        <v>1006.2956434147569</v>
      </c>
    </row>
    <row r="489" spans="2:99" x14ac:dyDescent="0.25">
      <c r="B489" s="107" t="s">
        <v>281</v>
      </c>
      <c r="C489" s="107">
        <v>479</v>
      </c>
      <c r="D489" s="107" t="s">
        <v>282</v>
      </c>
      <c r="E489" s="107">
        <v>50</v>
      </c>
      <c r="F489" s="108">
        <v>2.4</v>
      </c>
      <c r="G489" s="107"/>
      <c r="H489" s="109">
        <v>854.14</v>
      </c>
      <c r="I489" s="109" t="s">
        <v>283</v>
      </c>
      <c r="K489" s="107" t="s">
        <v>284</v>
      </c>
      <c r="L489" s="107">
        <v>1319</v>
      </c>
      <c r="M489" s="107" t="s">
        <v>235</v>
      </c>
      <c r="N489" s="107">
        <v>50</v>
      </c>
      <c r="O489" s="108">
        <v>2.4</v>
      </c>
      <c r="P489" s="109">
        <v>1199.99</v>
      </c>
      <c r="Q489" s="109">
        <v>1624.98</v>
      </c>
      <c r="BA489" t="str">
        <f t="shared" si="106"/>
        <v>MD</v>
      </c>
      <c r="BB489">
        <f t="shared" si="107"/>
        <v>476</v>
      </c>
      <c r="BC489" s="73">
        <f t="shared" si="108"/>
        <v>2.4</v>
      </c>
      <c r="BD489">
        <f t="shared" si="109"/>
        <v>50</v>
      </c>
      <c r="BE489" s="66">
        <f t="shared" si="110"/>
        <v>999.99</v>
      </c>
      <c r="BJ489" s="66" t="str">
        <f t="shared" si="111"/>
        <v/>
      </c>
      <c r="BK489" s="66">
        <f t="shared" si="112"/>
        <v>1007.2928733316545</v>
      </c>
      <c r="BO489" s="66"/>
      <c r="CI489" s="116"/>
      <c r="CJ489" s="116"/>
      <c r="CR489">
        <f t="shared" si="113"/>
        <v>461</v>
      </c>
      <c r="CS489">
        <f t="shared" si="115"/>
        <v>50</v>
      </c>
      <c r="CT489" s="73">
        <f t="shared" si="116"/>
        <v>2.4</v>
      </c>
      <c r="CU489" s="66">
        <f t="shared" si="114"/>
        <v>1006.2956434147569</v>
      </c>
    </row>
    <row r="490" spans="2:99" x14ac:dyDescent="0.25">
      <c r="B490" s="107" t="s">
        <v>281</v>
      </c>
      <c r="C490" s="107">
        <v>480</v>
      </c>
      <c r="D490" s="107" t="s">
        <v>282</v>
      </c>
      <c r="E490" s="107">
        <v>50</v>
      </c>
      <c r="F490" s="108">
        <v>2.4</v>
      </c>
      <c r="G490" s="107"/>
      <c r="H490" s="109">
        <v>999.88</v>
      </c>
      <c r="I490" s="109" t="s">
        <v>283</v>
      </c>
      <c r="K490" s="107" t="s">
        <v>284</v>
      </c>
      <c r="L490" s="107">
        <v>1320</v>
      </c>
      <c r="M490" s="107" t="s">
        <v>235</v>
      </c>
      <c r="N490" s="107">
        <v>50</v>
      </c>
      <c r="O490" s="108">
        <v>2.4</v>
      </c>
      <c r="P490" s="109">
        <v>1055.930985064163</v>
      </c>
      <c r="Q490" s="109">
        <v>1367.4790149358369</v>
      </c>
      <c r="BA490" t="str">
        <f t="shared" si="106"/>
        <v>MD</v>
      </c>
      <c r="BB490">
        <f t="shared" si="107"/>
        <v>477</v>
      </c>
      <c r="BC490" s="73">
        <f t="shared" si="108"/>
        <v>2.4</v>
      </c>
      <c r="BD490">
        <f t="shared" si="109"/>
        <v>50</v>
      </c>
      <c r="BE490" s="66">
        <f t="shared" si="110"/>
        <v>1139.05</v>
      </c>
      <c r="BJ490" s="66" t="str">
        <f t="shared" si="111"/>
        <v/>
      </c>
      <c r="BK490" s="66">
        <f t="shared" si="112"/>
        <v>1147.3684210526314</v>
      </c>
      <c r="BO490" s="66"/>
      <c r="CI490" s="116"/>
      <c r="CJ490" s="116"/>
      <c r="CR490">
        <f t="shared" si="113"/>
        <v>462</v>
      </c>
      <c r="CS490">
        <f t="shared" si="115"/>
        <v>50</v>
      </c>
      <c r="CT490" s="73">
        <f t="shared" si="116"/>
        <v>2.4</v>
      </c>
      <c r="CU490" s="66">
        <f t="shared" si="114"/>
        <v>1006.2956434147569</v>
      </c>
    </row>
    <row r="491" spans="2:99" x14ac:dyDescent="0.25">
      <c r="B491" s="107" t="s">
        <v>281</v>
      </c>
      <c r="C491" s="107">
        <v>481</v>
      </c>
      <c r="D491" s="107" t="s">
        <v>282</v>
      </c>
      <c r="E491" s="107">
        <v>50</v>
      </c>
      <c r="F491" s="108">
        <v>2.4</v>
      </c>
      <c r="G491" s="107"/>
      <c r="H491" s="109">
        <v>1049</v>
      </c>
      <c r="I491" s="109" t="s">
        <v>283</v>
      </c>
      <c r="K491" s="107" t="s">
        <v>284</v>
      </c>
      <c r="L491" s="107">
        <v>1321</v>
      </c>
      <c r="M491" s="107" t="s">
        <v>235</v>
      </c>
      <c r="N491" s="107">
        <v>50</v>
      </c>
      <c r="O491" s="108">
        <v>2.4</v>
      </c>
      <c r="P491" s="109">
        <v>1500</v>
      </c>
      <c r="Q491" s="109">
        <v>1942.5687392619832</v>
      </c>
      <c r="BA491" t="str">
        <f t="shared" si="106"/>
        <v>MD</v>
      </c>
      <c r="BB491">
        <f t="shared" si="107"/>
        <v>478</v>
      </c>
      <c r="BC491" s="73">
        <f t="shared" si="108"/>
        <v>2.4</v>
      </c>
      <c r="BD491">
        <f t="shared" si="109"/>
        <v>50</v>
      </c>
      <c r="BE491" s="66">
        <f t="shared" si="110"/>
        <v>899.1</v>
      </c>
      <c r="BJ491" s="66" t="str">
        <f t="shared" si="111"/>
        <v/>
      </c>
      <c r="BK491" s="66">
        <f t="shared" si="112"/>
        <v>905.66607907328125</v>
      </c>
      <c r="BO491" s="66"/>
      <c r="CI491" s="116"/>
      <c r="CJ491" s="116"/>
      <c r="CR491">
        <f t="shared" si="113"/>
        <v>463</v>
      </c>
      <c r="CS491">
        <f t="shared" si="115"/>
        <v>50</v>
      </c>
      <c r="CT491" s="73">
        <f t="shared" si="116"/>
        <v>2.4</v>
      </c>
      <c r="CU491" s="66">
        <f t="shared" si="114"/>
        <v>946.85469654998735</v>
      </c>
    </row>
    <row r="492" spans="2:99" x14ac:dyDescent="0.25">
      <c r="B492" s="107" t="s">
        <v>281</v>
      </c>
      <c r="C492" s="107">
        <v>482</v>
      </c>
      <c r="D492" s="107" t="s">
        <v>282</v>
      </c>
      <c r="E492" s="107">
        <v>50</v>
      </c>
      <c r="F492" s="108">
        <v>2.4</v>
      </c>
      <c r="G492" s="107"/>
      <c r="H492" s="109">
        <v>999</v>
      </c>
      <c r="I492" s="109" t="s">
        <v>283</v>
      </c>
      <c r="K492" s="107" t="s">
        <v>284</v>
      </c>
      <c r="L492" s="107">
        <v>1322</v>
      </c>
      <c r="M492" s="107" t="s">
        <v>235</v>
      </c>
      <c r="N492" s="107">
        <v>50</v>
      </c>
      <c r="O492" s="108">
        <v>2.4</v>
      </c>
      <c r="P492" s="109">
        <v>1149.4323860177444</v>
      </c>
      <c r="Q492" s="109">
        <v>1488.5676139822554</v>
      </c>
      <c r="BA492" t="str">
        <f t="shared" si="106"/>
        <v>MD</v>
      </c>
      <c r="BB492">
        <f t="shared" si="107"/>
        <v>479</v>
      </c>
      <c r="BC492" s="73">
        <f t="shared" si="108"/>
        <v>2.4</v>
      </c>
      <c r="BD492">
        <f t="shared" si="109"/>
        <v>50</v>
      </c>
      <c r="BE492" s="66">
        <f t="shared" si="110"/>
        <v>854.14</v>
      </c>
      <c r="BJ492" s="66" t="str">
        <f t="shared" si="111"/>
        <v/>
      </c>
      <c r="BK492" s="66">
        <f t="shared" si="112"/>
        <v>860.37773860488539</v>
      </c>
      <c r="BO492" s="66"/>
      <c r="CI492" s="116"/>
      <c r="CJ492" s="116"/>
      <c r="CR492">
        <f t="shared" si="113"/>
        <v>464</v>
      </c>
      <c r="CS492">
        <f t="shared" si="115"/>
        <v>50</v>
      </c>
      <c r="CT492" s="73">
        <f t="shared" si="116"/>
        <v>2.4</v>
      </c>
      <c r="CU492" s="66">
        <f t="shared" si="114"/>
        <v>1006.2956434147569</v>
      </c>
    </row>
    <row r="493" spans="2:99" x14ac:dyDescent="0.25">
      <c r="B493" s="107" t="s">
        <v>281</v>
      </c>
      <c r="C493" s="107">
        <v>483</v>
      </c>
      <c r="D493" s="107" t="s">
        <v>282</v>
      </c>
      <c r="E493" s="107">
        <v>50</v>
      </c>
      <c r="F493" s="108">
        <v>2.4</v>
      </c>
      <c r="G493" s="107"/>
      <c r="H493" s="109">
        <v>999.99</v>
      </c>
      <c r="I493" s="109" t="s">
        <v>283</v>
      </c>
      <c r="K493" s="107" t="s">
        <v>284</v>
      </c>
      <c r="L493" s="107">
        <v>1323</v>
      </c>
      <c r="M493" s="107" t="s">
        <v>235</v>
      </c>
      <c r="N493" s="107">
        <v>50</v>
      </c>
      <c r="O493" s="108">
        <v>2.4</v>
      </c>
      <c r="P493" s="109">
        <v>1040.0663780986945</v>
      </c>
      <c r="Q493" s="109">
        <v>1346.9336219013055</v>
      </c>
      <c r="BA493" t="str">
        <f t="shared" si="106"/>
        <v>MD</v>
      </c>
      <c r="BB493">
        <f t="shared" si="107"/>
        <v>480</v>
      </c>
      <c r="BC493" s="73">
        <f t="shared" si="108"/>
        <v>2.4</v>
      </c>
      <c r="BD493">
        <f t="shared" si="109"/>
        <v>50</v>
      </c>
      <c r="BE493" s="66">
        <f t="shared" si="110"/>
        <v>999.88</v>
      </c>
      <c r="BJ493" s="66" t="str">
        <f t="shared" si="111"/>
        <v/>
      </c>
      <c r="BK493" s="66">
        <f t="shared" si="112"/>
        <v>1007.1820700075548</v>
      </c>
      <c r="BO493" s="66"/>
      <c r="CI493" s="116"/>
      <c r="CJ493" s="116"/>
      <c r="CR493">
        <f t="shared" si="113"/>
        <v>465</v>
      </c>
      <c r="CS493">
        <f t="shared" si="115"/>
        <v>50</v>
      </c>
      <c r="CT493" s="73">
        <f t="shared" si="116"/>
        <v>2.4</v>
      </c>
      <c r="CU493" s="66">
        <f t="shared" si="114"/>
        <v>905.5653487786451</v>
      </c>
    </row>
    <row r="494" spans="2:99" x14ac:dyDescent="0.25">
      <c r="B494" s="107" t="s">
        <v>281</v>
      </c>
      <c r="C494" s="107">
        <v>484</v>
      </c>
      <c r="D494" s="107" t="s">
        <v>282</v>
      </c>
      <c r="E494" s="107">
        <v>50</v>
      </c>
      <c r="F494" s="108">
        <v>2.4</v>
      </c>
      <c r="G494" s="107"/>
      <c r="H494" s="109">
        <v>1199.99</v>
      </c>
      <c r="I494" s="109" t="s">
        <v>283</v>
      </c>
      <c r="K494" s="107" t="s">
        <v>284</v>
      </c>
      <c r="L494" s="107">
        <v>1324</v>
      </c>
      <c r="M494" s="107" t="s">
        <v>235</v>
      </c>
      <c r="N494" s="107">
        <v>50</v>
      </c>
      <c r="O494" s="108">
        <v>2.4</v>
      </c>
      <c r="P494" s="109">
        <v>1199</v>
      </c>
      <c r="Q494" s="109">
        <v>1552.759945583412</v>
      </c>
      <c r="BA494" t="str">
        <f t="shared" si="106"/>
        <v>MD</v>
      </c>
      <c r="BB494">
        <f t="shared" si="107"/>
        <v>481</v>
      </c>
      <c r="BC494" s="73">
        <f t="shared" si="108"/>
        <v>2.4</v>
      </c>
      <c r="BD494">
        <f t="shared" si="109"/>
        <v>50</v>
      </c>
      <c r="BE494" s="66">
        <f t="shared" si="110"/>
        <v>1049</v>
      </c>
      <c r="BJ494" s="66" t="str">
        <f t="shared" si="111"/>
        <v/>
      </c>
      <c r="BK494" s="66">
        <f t="shared" si="112"/>
        <v>1056.660790732813</v>
      </c>
      <c r="BO494" s="66"/>
      <c r="CI494" s="116"/>
      <c r="CJ494" s="116"/>
      <c r="CR494">
        <f t="shared" si="113"/>
        <v>466</v>
      </c>
      <c r="CS494">
        <f t="shared" si="115"/>
        <v>50</v>
      </c>
      <c r="CT494" s="73">
        <f t="shared" si="116"/>
        <v>2.4</v>
      </c>
      <c r="CU494" s="66">
        <f t="shared" si="114"/>
        <v>955.98086124401902</v>
      </c>
    </row>
    <row r="495" spans="2:99" x14ac:dyDescent="0.25">
      <c r="B495" s="107" t="s">
        <v>281</v>
      </c>
      <c r="C495" s="107">
        <v>485</v>
      </c>
      <c r="D495" s="107" t="s">
        <v>282</v>
      </c>
      <c r="E495" s="107">
        <v>50</v>
      </c>
      <c r="F495" s="108">
        <v>2.4</v>
      </c>
      <c r="G495" s="107"/>
      <c r="H495" s="109">
        <v>999</v>
      </c>
      <c r="I495" s="109" t="s">
        <v>283</v>
      </c>
      <c r="K495" s="107" t="s">
        <v>284</v>
      </c>
      <c r="L495" s="107">
        <v>1325</v>
      </c>
      <c r="M495" s="107" t="s">
        <v>235</v>
      </c>
      <c r="N495" s="107">
        <v>50</v>
      </c>
      <c r="O495" s="108">
        <v>2.4</v>
      </c>
      <c r="P495" s="109">
        <v>1052.4000000000001</v>
      </c>
      <c r="Q495" s="109">
        <v>1651.4</v>
      </c>
      <c r="BA495" t="str">
        <f t="shared" si="106"/>
        <v>MD</v>
      </c>
      <c r="BB495">
        <f t="shared" si="107"/>
        <v>482</v>
      </c>
      <c r="BC495" s="73">
        <f t="shared" si="108"/>
        <v>2.4</v>
      </c>
      <c r="BD495">
        <f t="shared" si="109"/>
        <v>50</v>
      </c>
      <c r="BE495" s="66">
        <f t="shared" si="110"/>
        <v>999</v>
      </c>
      <c r="BJ495" s="66" t="str">
        <f t="shared" si="111"/>
        <v/>
      </c>
      <c r="BK495" s="66">
        <f t="shared" si="112"/>
        <v>1006.2956434147569</v>
      </c>
      <c r="BO495" s="66"/>
      <c r="CI495" s="116"/>
      <c r="CJ495" s="116"/>
      <c r="CR495">
        <f t="shared" si="113"/>
        <v>467</v>
      </c>
      <c r="CS495">
        <f t="shared" si="115"/>
        <v>50</v>
      </c>
      <c r="CT495" s="73">
        <f t="shared" si="116"/>
        <v>2.4</v>
      </c>
      <c r="CU495" s="66">
        <f t="shared" si="114"/>
        <v>1143.2888441198691</v>
      </c>
    </row>
    <row r="496" spans="2:99" x14ac:dyDescent="0.25">
      <c r="B496" s="107" t="s">
        <v>281</v>
      </c>
      <c r="C496" s="107">
        <v>486</v>
      </c>
      <c r="D496" s="107" t="s">
        <v>282</v>
      </c>
      <c r="E496" s="107">
        <v>50</v>
      </c>
      <c r="F496" s="108">
        <v>2.4500000000000002</v>
      </c>
      <c r="G496" s="107"/>
      <c r="H496" s="109">
        <v>1299.99</v>
      </c>
      <c r="I496" s="109" t="s">
        <v>283</v>
      </c>
      <c r="K496" s="107" t="s">
        <v>284</v>
      </c>
      <c r="L496" s="107">
        <v>1326</v>
      </c>
      <c r="M496" s="107" t="s">
        <v>235</v>
      </c>
      <c r="N496" s="107">
        <v>50</v>
      </c>
      <c r="O496" s="108">
        <v>2.4</v>
      </c>
      <c r="P496" s="109">
        <v>1199</v>
      </c>
      <c r="Q496" s="109">
        <v>1552.759945583412</v>
      </c>
      <c r="BA496" t="str">
        <f t="shared" si="106"/>
        <v>MD</v>
      </c>
      <c r="BB496">
        <f t="shared" si="107"/>
        <v>483</v>
      </c>
      <c r="BC496" s="73">
        <f t="shared" si="108"/>
        <v>2.4</v>
      </c>
      <c r="BD496">
        <f t="shared" si="109"/>
        <v>50</v>
      </c>
      <c r="BE496" s="66">
        <f t="shared" si="110"/>
        <v>999.99</v>
      </c>
      <c r="BJ496" s="66" t="str">
        <f t="shared" si="111"/>
        <v/>
      </c>
      <c r="BK496" s="66">
        <f t="shared" si="112"/>
        <v>1007.2928733316545</v>
      </c>
      <c r="BO496" s="66"/>
      <c r="CI496" s="116"/>
      <c r="CJ496" s="116"/>
      <c r="CR496">
        <f t="shared" si="113"/>
        <v>468</v>
      </c>
      <c r="CS496">
        <f t="shared" si="115"/>
        <v>50</v>
      </c>
      <c r="CT496" s="73">
        <f t="shared" si="116"/>
        <v>2.4</v>
      </c>
      <c r="CU496" s="66">
        <f t="shared" si="114"/>
        <v>1207.7562326869806</v>
      </c>
    </row>
    <row r="497" spans="2:99" x14ac:dyDescent="0.25">
      <c r="B497" s="107" t="s">
        <v>284</v>
      </c>
      <c r="C497" s="107">
        <v>487</v>
      </c>
      <c r="D497" s="107" t="s">
        <v>235</v>
      </c>
      <c r="E497" s="107">
        <v>80</v>
      </c>
      <c r="F497" s="108">
        <v>2.33</v>
      </c>
      <c r="G497" s="109"/>
      <c r="H497" s="109">
        <v>1799.99</v>
      </c>
      <c r="I497" s="109">
        <v>1912.49</v>
      </c>
      <c r="K497" s="107" t="s">
        <v>284</v>
      </c>
      <c r="L497" s="107">
        <v>1330</v>
      </c>
      <c r="M497" s="107" t="s">
        <v>235</v>
      </c>
      <c r="N497" s="107">
        <v>50</v>
      </c>
      <c r="O497" s="108">
        <v>2.4</v>
      </c>
      <c r="P497" s="109">
        <v>1010.4373400967207</v>
      </c>
      <c r="Q497" s="109">
        <v>1308.5626599032792</v>
      </c>
      <c r="BA497" t="str">
        <f t="shared" si="106"/>
        <v>MD</v>
      </c>
      <c r="BB497">
        <f t="shared" si="107"/>
        <v>484</v>
      </c>
      <c r="BC497" s="73">
        <f t="shared" si="108"/>
        <v>2.4</v>
      </c>
      <c r="BD497">
        <f t="shared" si="109"/>
        <v>50</v>
      </c>
      <c r="BE497" s="66">
        <f t="shared" si="110"/>
        <v>1199.99</v>
      </c>
      <c r="BJ497" s="66" t="str">
        <f t="shared" si="111"/>
        <v/>
      </c>
      <c r="BK497" s="66">
        <f t="shared" si="112"/>
        <v>1208.753462603878</v>
      </c>
      <c r="BO497" s="66"/>
      <c r="CI497" s="116"/>
      <c r="CJ497" s="116"/>
      <c r="CR497">
        <f t="shared" si="113"/>
        <v>469</v>
      </c>
      <c r="CS497">
        <f t="shared" si="115"/>
        <v>50</v>
      </c>
      <c r="CT497" s="73">
        <f t="shared" si="116"/>
        <v>2.4</v>
      </c>
      <c r="CU497" s="66">
        <f t="shared" si="114"/>
        <v>1208.753462603878</v>
      </c>
    </row>
    <row r="498" spans="2:99" x14ac:dyDescent="0.25">
      <c r="B498" s="107" t="s">
        <v>284</v>
      </c>
      <c r="C498" s="107">
        <v>488</v>
      </c>
      <c r="D498" s="107" t="s">
        <v>235</v>
      </c>
      <c r="E498" s="107">
        <v>60</v>
      </c>
      <c r="F498" s="108">
        <v>2.33</v>
      </c>
      <c r="G498" s="109"/>
      <c r="H498" s="109">
        <v>1569</v>
      </c>
      <c r="I498" s="109">
        <v>1944</v>
      </c>
      <c r="K498" s="107" t="s">
        <v>284</v>
      </c>
      <c r="L498" s="107">
        <v>1331</v>
      </c>
      <c r="M498" s="107" t="s">
        <v>235</v>
      </c>
      <c r="N498" s="107">
        <v>50</v>
      </c>
      <c r="O498" s="108">
        <v>2.4</v>
      </c>
      <c r="P498" s="109">
        <v>1119.4634855210422</v>
      </c>
      <c r="Q498" s="109">
        <v>1449.7565144789578</v>
      </c>
      <c r="BA498" t="str">
        <f t="shared" si="106"/>
        <v>MD</v>
      </c>
      <c r="BB498">
        <f t="shared" si="107"/>
        <v>485</v>
      </c>
      <c r="BC498" s="73">
        <f t="shared" si="108"/>
        <v>2.4</v>
      </c>
      <c r="BD498">
        <f t="shared" si="109"/>
        <v>50</v>
      </c>
      <c r="BE498" s="66">
        <f t="shared" si="110"/>
        <v>999</v>
      </c>
      <c r="BJ498" s="66" t="str">
        <f t="shared" si="111"/>
        <v/>
      </c>
      <c r="BK498" s="66">
        <f t="shared" si="112"/>
        <v>1006.2956434147569</v>
      </c>
      <c r="BO498" s="66"/>
      <c r="CI498" s="116"/>
      <c r="CJ498" s="116"/>
      <c r="CR498">
        <f t="shared" si="113"/>
        <v>470</v>
      </c>
      <c r="CS498">
        <f t="shared" si="115"/>
        <v>50</v>
      </c>
      <c r="CT498" s="73">
        <f t="shared" si="116"/>
        <v>2.4</v>
      </c>
      <c r="CU498" s="66">
        <f t="shared" si="114"/>
        <v>1006.2956434147569</v>
      </c>
    </row>
    <row r="499" spans="2:99" x14ac:dyDescent="0.25">
      <c r="B499" s="107" t="s">
        <v>284</v>
      </c>
      <c r="C499" s="107">
        <v>489</v>
      </c>
      <c r="D499" s="107" t="s">
        <v>235</v>
      </c>
      <c r="E499" s="107">
        <v>80</v>
      </c>
      <c r="F499" s="108">
        <v>2.33</v>
      </c>
      <c r="G499" s="109"/>
      <c r="H499" s="109">
        <v>1999.99</v>
      </c>
      <c r="I499" s="109">
        <v>2136.23</v>
      </c>
      <c r="K499" s="107" t="s">
        <v>284</v>
      </c>
      <c r="L499" s="107">
        <v>1332</v>
      </c>
      <c r="M499" s="107" t="s">
        <v>235</v>
      </c>
      <c r="N499" s="107">
        <v>50</v>
      </c>
      <c r="O499" s="108">
        <v>2.4</v>
      </c>
      <c r="P499" s="109">
        <v>1012.2673689144897</v>
      </c>
      <c r="Q499" s="109">
        <v>1310.9326310855101</v>
      </c>
      <c r="BA499" t="str">
        <f t="shared" si="106"/>
        <v>MD</v>
      </c>
      <c r="BB499">
        <f t="shared" si="107"/>
        <v>486</v>
      </c>
      <c r="BC499" s="73">
        <f t="shared" si="108"/>
        <v>2.4500000000000002</v>
      </c>
      <c r="BD499">
        <f t="shared" si="109"/>
        <v>50</v>
      </c>
      <c r="BE499" s="66">
        <f t="shared" si="110"/>
        <v>1299.99</v>
      </c>
      <c r="BJ499" s="66" t="str">
        <f t="shared" si="111"/>
        <v/>
      </c>
      <c r="BK499" s="66">
        <f t="shared" si="112"/>
        <v>1309.4837572399899</v>
      </c>
      <c r="BO499" s="66"/>
      <c r="CI499" s="116"/>
      <c r="CJ499" s="116"/>
      <c r="CR499">
        <f t="shared" si="113"/>
        <v>471</v>
      </c>
      <c r="CS499">
        <f t="shared" si="115"/>
        <v>50</v>
      </c>
      <c r="CT499" s="73">
        <f t="shared" si="116"/>
        <v>2.4</v>
      </c>
      <c r="CU499" s="66">
        <f t="shared" si="114"/>
        <v>1086.9806094182825</v>
      </c>
    </row>
    <row r="500" spans="2:99" x14ac:dyDescent="0.25">
      <c r="B500" s="107" t="s">
        <v>284</v>
      </c>
      <c r="C500" s="107">
        <v>490</v>
      </c>
      <c r="D500" s="107" t="s">
        <v>235</v>
      </c>
      <c r="E500" s="107">
        <v>50</v>
      </c>
      <c r="F500" s="108">
        <v>2.4</v>
      </c>
      <c r="G500" s="109"/>
      <c r="H500" s="109">
        <v>1200</v>
      </c>
      <c r="I500" s="109">
        <v>1875</v>
      </c>
      <c r="K500" s="107" t="s">
        <v>284</v>
      </c>
      <c r="L500" s="107">
        <v>1333</v>
      </c>
      <c r="M500" s="107" t="s">
        <v>235</v>
      </c>
      <c r="N500" s="107">
        <v>50</v>
      </c>
      <c r="O500" s="108">
        <v>2.4</v>
      </c>
      <c r="P500" s="109">
        <v>1033.9662820394647</v>
      </c>
      <c r="Q500" s="109">
        <v>1339.0337179605353</v>
      </c>
      <c r="BA500" t="str">
        <f t="shared" si="106"/>
        <v>MA</v>
      </c>
      <c r="BB500">
        <f t="shared" si="107"/>
        <v>487</v>
      </c>
      <c r="BC500" s="73">
        <f t="shared" si="108"/>
        <v>2.33</v>
      </c>
      <c r="BD500">
        <f t="shared" si="109"/>
        <v>80</v>
      </c>
      <c r="BE500" s="66">
        <f t="shared" si="110"/>
        <v>1799.99</v>
      </c>
      <c r="BI500" s="66">
        <f t="shared" ref="BI500:BI563" si="117">I497</f>
        <v>1912.49</v>
      </c>
      <c r="BK500" s="66">
        <f t="shared" si="112"/>
        <v>1807.5818437437238</v>
      </c>
      <c r="BN500" s="66">
        <f t="shared" ref="BN500:BN563" si="118">BI500/VLOOKUP($BA500,$DQ$53:$DT$60,3,FALSE)</f>
        <v>1565.8820158021865</v>
      </c>
      <c r="BO500" s="66">
        <f>SUM(BK500+BN500)</f>
        <v>3373.4638595459101</v>
      </c>
      <c r="CI500" s="116">
        <f>BK500/$BO500</f>
        <v>0.53582368716617468</v>
      </c>
      <c r="CJ500" s="116">
        <f>BN500/$BO500</f>
        <v>0.46417631283382543</v>
      </c>
      <c r="CR500">
        <f t="shared" si="113"/>
        <v>472</v>
      </c>
      <c r="CS500">
        <f t="shared" si="115"/>
        <v>50</v>
      </c>
      <c r="CT500" s="73">
        <f t="shared" si="116"/>
        <v>2.4</v>
      </c>
      <c r="CU500" s="66">
        <f t="shared" si="114"/>
        <v>1208.753462603878</v>
      </c>
    </row>
    <row r="501" spans="2:99" x14ac:dyDescent="0.25">
      <c r="B501" s="107" t="s">
        <v>284</v>
      </c>
      <c r="C501" s="107">
        <v>491</v>
      </c>
      <c r="D501" s="107" t="s">
        <v>235</v>
      </c>
      <c r="E501" s="107">
        <v>80</v>
      </c>
      <c r="F501" s="108">
        <v>2.5099999999999998</v>
      </c>
      <c r="G501" s="109"/>
      <c r="H501" s="109">
        <v>997.50513645115325</v>
      </c>
      <c r="I501" s="109">
        <v>1291.8148635488462</v>
      </c>
      <c r="K501" s="107" t="s">
        <v>284</v>
      </c>
      <c r="L501" s="107">
        <v>1334</v>
      </c>
      <c r="M501" s="107" t="s">
        <v>235</v>
      </c>
      <c r="N501" s="107">
        <v>50</v>
      </c>
      <c r="O501" s="108">
        <v>2.4</v>
      </c>
      <c r="P501" s="109">
        <v>1077.5383967482494</v>
      </c>
      <c r="Q501" s="109">
        <v>1395.4616032517504</v>
      </c>
      <c r="BA501" t="str">
        <f t="shared" si="106"/>
        <v>MA</v>
      </c>
      <c r="BB501">
        <f t="shared" si="107"/>
        <v>488</v>
      </c>
      <c r="BC501" s="73">
        <f t="shared" si="108"/>
        <v>2.33</v>
      </c>
      <c r="BD501">
        <f t="shared" si="109"/>
        <v>60</v>
      </c>
      <c r="BE501" s="66">
        <f t="shared" si="110"/>
        <v>1569</v>
      </c>
      <c r="BI501" s="66">
        <f t="shared" si="117"/>
        <v>1944</v>
      </c>
      <c r="BK501" s="66">
        <f t="shared" si="112"/>
        <v>1575.6175938943563</v>
      </c>
      <c r="BN501" s="66">
        <f t="shared" si="118"/>
        <v>1591.6813362263074</v>
      </c>
      <c r="BO501" s="66">
        <f t="shared" ref="BO501:BO564" si="119">SUM(BK501+BN501)</f>
        <v>3167.2989301206635</v>
      </c>
      <c r="CI501" s="116">
        <f t="shared" ref="CI501:CI564" si="120">BK501/$BO501</f>
        <v>0.4974641259498454</v>
      </c>
      <c r="CJ501" s="116">
        <f t="shared" ref="CJ501:CJ564" si="121">BN501/$BO501</f>
        <v>0.50253587405015465</v>
      </c>
      <c r="CR501">
        <f t="shared" si="113"/>
        <v>473</v>
      </c>
      <c r="CS501">
        <f t="shared" si="115"/>
        <v>50</v>
      </c>
      <c r="CT501" s="73">
        <f t="shared" si="116"/>
        <v>2.4</v>
      </c>
      <c r="CU501" s="66">
        <f t="shared" si="114"/>
        <v>1086.9806094182825</v>
      </c>
    </row>
    <row r="502" spans="2:99" x14ac:dyDescent="0.25">
      <c r="B502" s="107" t="s">
        <v>284</v>
      </c>
      <c r="C502" s="107">
        <v>492</v>
      </c>
      <c r="D502" s="107" t="s">
        <v>235</v>
      </c>
      <c r="E502" s="107">
        <v>80</v>
      </c>
      <c r="F502" s="108">
        <v>2.5099999999999998</v>
      </c>
      <c r="G502" s="109"/>
      <c r="H502" s="109">
        <v>870.61878120770098</v>
      </c>
      <c r="I502" s="109">
        <v>1127.4912187922987</v>
      </c>
      <c r="K502" s="107" t="s">
        <v>284</v>
      </c>
      <c r="L502" s="107">
        <v>1335</v>
      </c>
      <c r="M502" s="107" t="s">
        <v>235</v>
      </c>
      <c r="N502" s="107">
        <v>50</v>
      </c>
      <c r="O502" s="108">
        <v>2.4</v>
      </c>
      <c r="P502" s="109">
        <v>1060.1531229794443</v>
      </c>
      <c r="Q502" s="109">
        <v>1372.9468770205556</v>
      </c>
      <c r="BA502" t="str">
        <f t="shared" si="106"/>
        <v>MA</v>
      </c>
      <c r="BB502">
        <f t="shared" si="107"/>
        <v>489</v>
      </c>
      <c r="BC502" s="73">
        <f t="shared" si="108"/>
        <v>2.33</v>
      </c>
      <c r="BD502">
        <f t="shared" si="109"/>
        <v>80</v>
      </c>
      <c r="BE502" s="66">
        <f t="shared" si="110"/>
        <v>1999.99</v>
      </c>
      <c r="BI502" s="66">
        <f t="shared" si="117"/>
        <v>2136.23</v>
      </c>
      <c r="BK502" s="66">
        <f t="shared" si="112"/>
        <v>2008.4253866238203</v>
      </c>
      <c r="BN502" s="66">
        <f t="shared" si="118"/>
        <v>1749.0727473697143</v>
      </c>
      <c r="BO502" s="66">
        <f t="shared" si="119"/>
        <v>3757.4981339935348</v>
      </c>
      <c r="CI502" s="116">
        <f t="shared" si="120"/>
        <v>0.53451134638069153</v>
      </c>
      <c r="CJ502" s="116">
        <f t="shared" si="121"/>
        <v>0.46548865361930841</v>
      </c>
      <c r="CR502">
        <f t="shared" si="113"/>
        <v>474</v>
      </c>
      <c r="CS502">
        <f t="shared" si="115"/>
        <v>50</v>
      </c>
      <c r="CT502" s="73">
        <f t="shared" si="116"/>
        <v>2.4</v>
      </c>
      <c r="CU502" s="66">
        <f t="shared" si="114"/>
        <v>905.66607907328125</v>
      </c>
    </row>
    <row r="503" spans="2:99" x14ac:dyDescent="0.25">
      <c r="B503" s="107" t="s">
        <v>284</v>
      </c>
      <c r="C503" s="107">
        <v>493</v>
      </c>
      <c r="D503" s="107" t="s">
        <v>235</v>
      </c>
      <c r="E503" s="107">
        <v>80</v>
      </c>
      <c r="F503" s="108">
        <v>2.5099999999999998</v>
      </c>
      <c r="G503" s="109"/>
      <c r="H503" s="109">
        <v>1311.5816536950163</v>
      </c>
      <c r="I503" s="109">
        <v>1698.5583463049834</v>
      </c>
      <c r="K503" s="107" t="s">
        <v>284</v>
      </c>
      <c r="L503" s="107">
        <v>1336</v>
      </c>
      <c r="M503" s="107" t="s">
        <v>235</v>
      </c>
      <c r="N503" s="107">
        <v>50</v>
      </c>
      <c r="O503" s="108">
        <v>2.4</v>
      </c>
      <c r="P503" s="109">
        <v>996.92562732552653</v>
      </c>
      <c r="Q503" s="109">
        <v>1291.0643726744731</v>
      </c>
      <c r="BA503" t="str">
        <f t="shared" si="106"/>
        <v>MA</v>
      </c>
      <c r="BB503">
        <f t="shared" si="107"/>
        <v>490</v>
      </c>
      <c r="BC503" s="73">
        <f t="shared" si="108"/>
        <v>2.4</v>
      </c>
      <c r="BD503">
        <f t="shared" si="109"/>
        <v>50</v>
      </c>
      <c r="BE503" s="66">
        <f t="shared" si="110"/>
        <v>1200</v>
      </c>
      <c r="BI503" s="66">
        <f t="shared" si="117"/>
        <v>1875</v>
      </c>
      <c r="BK503" s="66">
        <f t="shared" si="112"/>
        <v>1205.0612572805785</v>
      </c>
      <c r="BN503" s="66">
        <f t="shared" si="118"/>
        <v>1535.1864739837069</v>
      </c>
      <c r="BO503" s="66">
        <f t="shared" si="119"/>
        <v>2740.2477312642854</v>
      </c>
      <c r="CI503" s="116">
        <f t="shared" si="120"/>
        <v>0.43976361827862614</v>
      </c>
      <c r="CJ503" s="116">
        <f t="shared" si="121"/>
        <v>0.56023638172137391</v>
      </c>
      <c r="CR503">
        <f t="shared" si="113"/>
        <v>475</v>
      </c>
      <c r="CS503">
        <f t="shared" si="115"/>
        <v>50</v>
      </c>
      <c r="CT503" s="73">
        <f t="shared" si="116"/>
        <v>2.4</v>
      </c>
      <c r="CU503" s="66">
        <f t="shared" si="114"/>
        <v>956.91765298413497</v>
      </c>
    </row>
    <row r="504" spans="2:99" x14ac:dyDescent="0.25">
      <c r="B504" s="107" t="s">
        <v>284</v>
      </c>
      <c r="C504" s="107">
        <v>494</v>
      </c>
      <c r="D504" s="107" t="s">
        <v>235</v>
      </c>
      <c r="E504" s="107">
        <v>80</v>
      </c>
      <c r="F504" s="108">
        <v>2.5099999999999998</v>
      </c>
      <c r="G504" s="109"/>
      <c r="H504" s="109">
        <v>1087.1242619841821</v>
      </c>
      <c r="I504" s="109">
        <v>1407.8757380158177</v>
      </c>
      <c r="K504" s="107" t="s">
        <v>284</v>
      </c>
      <c r="L504" s="107">
        <v>1337</v>
      </c>
      <c r="M504" s="107" t="s">
        <v>235</v>
      </c>
      <c r="N504" s="107">
        <v>50</v>
      </c>
      <c r="O504" s="108">
        <v>2.4</v>
      </c>
      <c r="P504" s="109">
        <v>1088.4314254254457</v>
      </c>
      <c r="Q504" s="109">
        <v>1409.5685745745543</v>
      </c>
      <c r="BA504" t="str">
        <f t="shared" si="106"/>
        <v>MA</v>
      </c>
      <c r="BB504">
        <f t="shared" si="107"/>
        <v>491</v>
      </c>
      <c r="BC504" s="73">
        <f t="shared" si="108"/>
        <v>2.5099999999999998</v>
      </c>
      <c r="BD504">
        <f t="shared" si="109"/>
        <v>80</v>
      </c>
      <c r="BE504" s="66">
        <f t="shared" si="110"/>
        <v>997.50513645115325</v>
      </c>
      <c r="BI504" s="66">
        <f t="shared" si="117"/>
        <v>1291.8148635488462</v>
      </c>
      <c r="BK504" s="66">
        <f t="shared" si="112"/>
        <v>1001.7123282297182</v>
      </c>
      <c r="BN504" s="66">
        <f t="shared" si="118"/>
        <v>1057.694242886025</v>
      </c>
      <c r="BO504" s="66">
        <f t="shared" si="119"/>
        <v>2059.4065711157432</v>
      </c>
      <c r="CI504" s="116">
        <f t="shared" si="120"/>
        <v>0.48640824122796283</v>
      </c>
      <c r="CJ504" s="116">
        <f t="shared" si="121"/>
        <v>0.51359175877203722</v>
      </c>
      <c r="CR504">
        <f t="shared" si="113"/>
        <v>476</v>
      </c>
      <c r="CS504">
        <f t="shared" si="115"/>
        <v>50</v>
      </c>
      <c r="CT504" s="73">
        <f t="shared" si="116"/>
        <v>2.4</v>
      </c>
      <c r="CU504" s="66">
        <f t="shared" si="114"/>
        <v>1007.2928733316545</v>
      </c>
    </row>
    <row r="505" spans="2:99" x14ac:dyDescent="0.25">
      <c r="B505" s="107" t="s">
        <v>284</v>
      </c>
      <c r="C505" s="107">
        <v>495</v>
      </c>
      <c r="D505" s="107" t="s">
        <v>235</v>
      </c>
      <c r="E505" s="107">
        <v>80</v>
      </c>
      <c r="F505" s="108">
        <v>2.5099999999999998</v>
      </c>
      <c r="G505" s="109"/>
      <c r="H505" s="109">
        <v>871.44229417569704</v>
      </c>
      <c r="I505" s="109">
        <v>1128.5577058243027</v>
      </c>
      <c r="K505" s="107" t="s">
        <v>284</v>
      </c>
      <c r="L505" s="107">
        <v>1339</v>
      </c>
      <c r="M505" s="107" t="s">
        <v>235</v>
      </c>
      <c r="N505" s="107">
        <v>50</v>
      </c>
      <c r="O505" s="108">
        <v>2.4</v>
      </c>
      <c r="P505" s="109">
        <v>964.68661965249669</v>
      </c>
      <c r="Q505" s="109">
        <v>1249.3133803475032</v>
      </c>
      <c r="BA505" t="str">
        <f t="shared" si="106"/>
        <v>MA</v>
      </c>
      <c r="BB505">
        <f t="shared" si="107"/>
        <v>492</v>
      </c>
      <c r="BC505" s="73">
        <f t="shared" si="108"/>
        <v>2.5099999999999998</v>
      </c>
      <c r="BD505">
        <f t="shared" si="109"/>
        <v>80</v>
      </c>
      <c r="BE505" s="66">
        <f t="shared" si="110"/>
        <v>870.61878120770098</v>
      </c>
      <c r="BI505" s="66">
        <f t="shared" si="117"/>
        <v>1127.4912187922987</v>
      </c>
      <c r="BK505" s="66">
        <f t="shared" si="112"/>
        <v>874.29080257853093</v>
      </c>
      <c r="BN505" s="66">
        <f t="shared" si="118"/>
        <v>923.15160993351537</v>
      </c>
      <c r="BO505" s="66">
        <f t="shared" si="119"/>
        <v>1797.4424125120463</v>
      </c>
      <c r="CI505" s="116">
        <f t="shared" si="120"/>
        <v>0.48640824122796283</v>
      </c>
      <c r="CJ505" s="116">
        <f t="shared" si="121"/>
        <v>0.51359175877203711</v>
      </c>
      <c r="CR505">
        <f t="shared" si="113"/>
        <v>477</v>
      </c>
      <c r="CS505">
        <f t="shared" si="115"/>
        <v>50</v>
      </c>
      <c r="CT505" s="73">
        <f t="shared" si="116"/>
        <v>2.4</v>
      </c>
      <c r="CU505" s="66">
        <f t="shared" si="114"/>
        <v>1147.3684210526314</v>
      </c>
    </row>
    <row r="506" spans="2:99" x14ac:dyDescent="0.25">
      <c r="B506" s="107" t="s">
        <v>284</v>
      </c>
      <c r="C506" s="107">
        <v>496</v>
      </c>
      <c r="D506" s="107" t="s">
        <v>235</v>
      </c>
      <c r="E506" s="107">
        <v>60</v>
      </c>
      <c r="F506" s="108">
        <v>2.33</v>
      </c>
      <c r="G506" s="109"/>
      <c r="H506" s="109">
        <v>932.44325476799588</v>
      </c>
      <c r="I506" s="109">
        <v>1207.556745232004</v>
      </c>
      <c r="K506" s="107" t="s">
        <v>284</v>
      </c>
      <c r="L506" s="107">
        <v>1340</v>
      </c>
      <c r="M506" s="107" t="s">
        <v>235</v>
      </c>
      <c r="N506" s="107">
        <v>50</v>
      </c>
      <c r="O506" s="108">
        <v>2.4</v>
      </c>
      <c r="P506" s="109">
        <v>1148.6916600676952</v>
      </c>
      <c r="Q506" s="109">
        <v>1487.6083399323049</v>
      </c>
      <c r="BA506" t="str">
        <f t="shared" si="106"/>
        <v>MA</v>
      </c>
      <c r="BB506">
        <f t="shared" si="107"/>
        <v>493</v>
      </c>
      <c r="BC506" s="73">
        <f t="shared" si="108"/>
        <v>2.5099999999999998</v>
      </c>
      <c r="BD506">
        <f t="shared" si="109"/>
        <v>80</v>
      </c>
      <c r="BE506" s="66">
        <f t="shared" si="110"/>
        <v>1311.5816536950163</v>
      </c>
      <c r="BI506" s="66">
        <f t="shared" si="117"/>
        <v>1698.5583463049834</v>
      </c>
      <c r="BK506" s="66">
        <f t="shared" si="112"/>
        <v>1317.113530523214</v>
      </c>
      <c r="BN506" s="66">
        <f t="shared" si="118"/>
        <v>1390.7220258770899</v>
      </c>
      <c r="BO506" s="66">
        <f t="shared" si="119"/>
        <v>2707.8355564003041</v>
      </c>
      <c r="CI506" s="116">
        <f t="shared" si="120"/>
        <v>0.48640824122796278</v>
      </c>
      <c r="CJ506" s="116">
        <f t="shared" si="121"/>
        <v>0.51359175877203711</v>
      </c>
      <c r="CR506">
        <f t="shared" si="113"/>
        <v>478</v>
      </c>
      <c r="CS506">
        <f t="shared" si="115"/>
        <v>50</v>
      </c>
      <c r="CT506" s="73">
        <f t="shared" si="116"/>
        <v>2.4</v>
      </c>
      <c r="CU506" s="66">
        <f t="shared" si="114"/>
        <v>905.66607907328125</v>
      </c>
    </row>
    <row r="507" spans="2:99" x14ac:dyDescent="0.25">
      <c r="B507" s="107" t="s">
        <v>284</v>
      </c>
      <c r="C507" s="107">
        <v>497</v>
      </c>
      <c r="D507" s="107" t="s">
        <v>235</v>
      </c>
      <c r="E507" s="107">
        <v>50</v>
      </c>
      <c r="F507" s="108">
        <v>2.4</v>
      </c>
      <c r="G507" s="109"/>
      <c r="H507" s="109">
        <v>1102.44</v>
      </c>
      <c r="I507" s="109">
        <v>1171.3399999999999</v>
      </c>
      <c r="K507" s="107" t="s">
        <v>284</v>
      </c>
      <c r="L507" s="107">
        <v>1341</v>
      </c>
      <c r="M507" s="107" t="s">
        <v>235</v>
      </c>
      <c r="N507" s="107">
        <v>50</v>
      </c>
      <c r="O507" s="108">
        <v>2.4</v>
      </c>
      <c r="P507" s="109">
        <v>914.23011081972368</v>
      </c>
      <c r="Q507" s="109">
        <v>1183.9698891802759</v>
      </c>
      <c r="BA507" t="str">
        <f t="shared" si="106"/>
        <v>MA</v>
      </c>
      <c r="BB507">
        <f t="shared" si="107"/>
        <v>494</v>
      </c>
      <c r="BC507" s="73">
        <f t="shared" si="108"/>
        <v>2.5099999999999998</v>
      </c>
      <c r="BD507">
        <f t="shared" si="109"/>
        <v>80</v>
      </c>
      <c r="BE507" s="66">
        <f t="shared" si="110"/>
        <v>1087.1242619841821</v>
      </c>
      <c r="BI507" s="66">
        <f t="shared" si="117"/>
        <v>1407.8757380158177</v>
      </c>
      <c r="BK507" s="66">
        <f t="shared" si="112"/>
        <v>1091.7094416390662</v>
      </c>
      <c r="BN507" s="66">
        <f t="shared" si="118"/>
        <v>1152.7209546942465</v>
      </c>
      <c r="BO507" s="66">
        <f t="shared" si="119"/>
        <v>2244.4303963333127</v>
      </c>
      <c r="CI507" s="116">
        <f t="shared" si="120"/>
        <v>0.48640824122796283</v>
      </c>
      <c r="CJ507" s="116">
        <f t="shared" si="121"/>
        <v>0.51359175877203722</v>
      </c>
      <c r="CR507">
        <f t="shared" si="113"/>
        <v>479</v>
      </c>
      <c r="CS507">
        <f t="shared" si="115"/>
        <v>50</v>
      </c>
      <c r="CT507" s="73">
        <f t="shared" si="116"/>
        <v>2.4</v>
      </c>
      <c r="CU507" s="66">
        <f t="shared" si="114"/>
        <v>860.37773860488539</v>
      </c>
    </row>
    <row r="508" spans="2:99" x14ac:dyDescent="0.25">
      <c r="B508" s="107" t="s">
        <v>284</v>
      </c>
      <c r="C508" s="107">
        <v>498</v>
      </c>
      <c r="D508" s="107" t="s">
        <v>235</v>
      </c>
      <c r="E508" s="107">
        <v>60</v>
      </c>
      <c r="F508" s="108">
        <v>2.33</v>
      </c>
      <c r="G508" s="109"/>
      <c r="H508" s="109">
        <v>915.0144088844819</v>
      </c>
      <c r="I508" s="109">
        <v>1184.985591115518</v>
      </c>
      <c r="K508" s="107" t="s">
        <v>284</v>
      </c>
      <c r="L508" s="107">
        <v>1342</v>
      </c>
      <c r="M508" s="107" t="s">
        <v>235</v>
      </c>
      <c r="N508" s="107">
        <v>50</v>
      </c>
      <c r="O508" s="108">
        <v>2.4</v>
      </c>
      <c r="P508" s="109">
        <v>894.5790870860618</v>
      </c>
      <c r="Q508" s="109">
        <v>1158.520912913938</v>
      </c>
      <c r="BA508" t="str">
        <f t="shared" si="106"/>
        <v>MA</v>
      </c>
      <c r="BB508">
        <f t="shared" si="107"/>
        <v>495</v>
      </c>
      <c r="BC508" s="73">
        <f t="shared" si="108"/>
        <v>2.5099999999999998</v>
      </c>
      <c r="BD508">
        <f t="shared" si="109"/>
        <v>80</v>
      </c>
      <c r="BE508" s="66">
        <f t="shared" si="110"/>
        <v>871.44229417569704</v>
      </c>
      <c r="BI508" s="66">
        <f t="shared" si="117"/>
        <v>1128.5577058243027</v>
      </c>
      <c r="BK508" s="66">
        <f t="shared" si="112"/>
        <v>875.11778888903109</v>
      </c>
      <c r="BN508" s="66">
        <f t="shared" si="118"/>
        <v>924.02481338216148</v>
      </c>
      <c r="BO508" s="66">
        <f t="shared" si="119"/>
        <v>1799.1426022711926</v>
      </c>
      <c r="CI508" s="116">
        <f t="shared" si="120"/>
        <v>0.48640824122796289</v>
      </c>
      <c r="CJ508" s="116">
        <f t="shared" si="121"/>
        <v>0.51359175877203711</v>
      </c>
      <c r="CR508">
        <f t="shared" si="113"/>
        <v>480</v>
      </c>
      <c r="CS508">
        <f t="shared" si="115"/>
        <v>50</v>
      </c>
      <c r="CT508" s="73">
        <f t="shared" si="116"/>
        <v>2.4</v>
      </c>
      <c r="CU508" s="66">
        <f t="shared" si="114"/>
        <v>1007.1820700075548</v>
      </c>
    </row>
    <row r="509" spans="2:99" x14ac:dyDescent="0.25">
      <c r="B509" s="107" t="s">
        <v>284</v>
      </c>
      <c r="C509" s="107">
        <v>499</v>
      </c>
      <c r="D509" s="107" t="s">
        <v>235</v>
      </c>
      <c r="E509" s="107">
        <v>60</v>
      </c>
      <c r="F509" s="108">
        <v>2.33</v>
      </c>
      <c r="G509" s="109"/>
      <c r="H509" s="109">
        <v>1200</v>
      </c>
      <c r="I509" s="109">
        <v>1995.36</v>
      </c>
      <c r="K509" s="107" t="s">
        <v>284</v>
      </c>
      <c r="L509" s="107">
        <v>1343</v>
      </c>
      <c r="M509" s="107" t="s">
        <v>235</v>
      </c>
      <c r="N509" s="107">
        <v>50</v>
      </c>
      <c r="O509" s="108">
        <v>2.4</v>
      </c>
      <c r="P509" s="109">
        <v>1050.9899072561868</v>
      </c>
      <c r="Q509" s="109">
        <v>1361.0800927438131</v>
      </c>
      <c r="BA509" t="str">
        <f t="shared" si="106"/>
        <v>MA</v>
      </c>
      <c r="BB509">
        <f t="shared" si="107"/>
        <v>496</v>
      </c>
      <c r="BC509" s="73">
        <f t="shared" si="108"/>
        <v>2.33</v>
      </c>
      <c r="BD509">
        <f t="shared" si="109"/>
        <v>60</v>
      </c>
      <c r="BE509" s="66">
        <f t="shared" si="110"/>
        <v>932.44325476799588</v>
      </c>
      <c r="BI509" s="66">
        <f t="shared" si="117"/>
        <v>1207.556745232004</v>
      </c>
      <c r="BK509" s="66">
        <f t="shared" si="112"/>
        <v>936.37603411126327</v>
      </c>
      <c r="BN509" s="66">
        <f t="shared" si="118"/>
        <v>988.70655031891295</v>
      </c>
      <c r="BO509" s="66">
        <f t="shared" si="119"/>
        <v>1925.0825844301762</v>
      </c>
      <c r="CI509" s="116">
        <f t="shared" si="120"/>
        <v>0.48640824122796283</v>
      </c>
      <c r="CJ509" s="116">
        <f t="shared" si="121"/>
        <v>0.51359175877203722</v>
      </c>
      <c r="CR509">
        <f t="shared" si="113"/>
        <v>481</v>
      </c>
      <c r="CS509">
        <f t="shared" si="115"/>
        <v>50</v>
      </c>
      <c r="CT509" s="73">
        <f t="shared" si="116"/>
        <v>2.4</v>
      </c>
      <c r="CU509" s="66">
        <f t="shared" si="114"/>
        <v>1056.660790732813</v>
      </c>
    </row>
    <row r="510" spans="2:99" x14ac:dyDescent="0.25">
      <c r="B510" s="107" t="s">
        <v>284</v>
      </c>
      <c r="C510" s="107">
        <v>500</v>
      </c>
      <c r="D510" s="107" t="s">
        <v>235</v>
      </c>
      <c r="E510" s="107">
        <v>60</v>
      </c>
      <c r="F510" s="108">
        <v>2.33</v>
      </c>
      <c r="G510" s="109"/>
      <c r="H510" s="109">
        <v>1387.76</v>
      </c>
      <c r="I510" s="109">
        <v>2364</v>
      </c>
      <c r="K510" s="107" t="s">
        <v>284</v>
      </c>
      <c r="L510" s="107">
        <v>1344</v>
      </c>
      <c r="M510" s="107" t="s">
        <v>235</v>
      </c>
      <c r="N510" s="107">
        <v>50</v>
      </c>
      <c r="O510" s="108">
        <v>2.4</v>
      </c>
      <c r="P510" s="109">
        <v>1199</v>
      </c>
      <c r="Q510" s="109">
        <v>1552.759945583412</v>
      </c>
      <c r="BA510" t="str">
        <f t="shared" si="106"/>
        <v>MA</v>
      </c>
      <c r="BB510">
        <f t="shared" si="107"/>
        <v>497</v>
      </c>
      <c r="BC510" s="73">
        <f t="shared" si="108"/>
        <v>2.4</v>
      </c>
      <c r="BD510">
        <f t="shared" si="109"/>
        <v>50</v>
      </c>
      <c r="BE510" s="66">
        <f t="shared" si="110"/>
        <v>1102.44</v>
      </c>
      <c r="BI510" s="66">
        <f t="shared" si="117"/>
        <v>1171.3399999999999</v>
      </c>
      <c r="BK510" s="66">
        <f t="shared" si="112"/>
        <v>1107.0897770636675</v>
      </c>
      <c r="BN510" s="66">
        <f t="shared" si="118"/>
        <v>959.05350636590674</v>
      </c>
      <c r="BO510" s="66">
        <f t="shared" si="119"/>
        <v>2066.1432834295742</v>
      </c>
      <c r="CI510" s="116">
        <f t="shared" si="120"/>
        <v>0.53582429928384168</v>
      </c>
      <c r="CJ510" s="116">
        <f t="shared" si="121"/>
        <v>0.46417570071615832</v>
      </c>
      <c r="CR510">
        <f t="shared" si="113"/>
        <v>482</v>
      </c>
      <c r="CS510">
        <f t="shared" si="115"/>
        <v>50</v>
      </c>
      <c r="CT510" s="73">
        <f t="shared" si="116"/>
        <v>2.4</v>
      </c>
      <c r="CU510" s="66">
        <f t="shared" si="114"/>
        <v>1006.2956434147569</v>
      </c>
    </row>
    <row r="511" spans="2:99" x14ac:dyDescent="0.25">
      <c r="B511" s="107" t="s">
        <v>284</v>
      </c>
      <c r="C511" s="107">
        <v>501</v>
      </c>
      <c r="D511" s="107" t="s">
        <v>235</v>
      </c>
      <c r="E511" s="107">
        <v>60</v>
      </c>
      <c r="F511" s="108">
        <v>2.33</v>
      </c>
      <c r="G511" s="109"/>
      <c r="H511" s="109">
        <v>958.58652359326675</v>
      </c>
      <c r="I511" s="109">
        <v>1241.413476406733</v>
      </c>
      <c r="K511" s="107" t="s">
        <v>284</v>
      </c>
      <c r="L511" s="107">
        <v>1345</v>
      </c>
      <c r="M511" s="107" t="s">
        <v>235</v>
      </c>
      <c r="N511" s="107">
        <v>50</v>
      </c>
      <c r="O511" s="108">
        <v>2.4</v>
      </c>
      <c r="P511" s="109">
        <v>911.52428249630816</v>
      </c>
      <c r="Q511" s="109">
        <v>1180.4657175036914</v>
      </c>
      <c r="BA511" t="str">
        <f t="shared" si="106"/>
        <v>MA</v>
      </c>
      <c r="BB511">
        <f t="shared" si="107"/>
        <v>498</v>
      </c>
      <c r="BC511" s="73">
        <f t="shared" si="108"/>
        <v>2.33</v>
      </c>
      <c r="BD511">
        <f t="shared" si="109"/>
        <v>60</v>
      </c>
      <c r="BE511" s="66">
        <f t="shared" si="110"/>
        <v>915.0144088844819</v>
      </c>
      <c r="BI511" s="66">
        <f t="shared" si="117"/>
        <v>1184.985591115518</v>
      </c>
      <c r="BK511" s="66">
        <f t="shared" si="112"/>
        <v>918.87367833348264</v>
      </c>
      <c r="BN511" s="66">
        <f t="shared" si="118"/>
        <v>970.22605405126967</v>
      </c>
      <c r="BO511" s="66">
        <f t="shared" si="119"/>
        <v>1889.0997323847523</v>
      </c>
      <c r="CI511" s="116">
        <f t="shared" si="120"/>
        <v>0.48640824122796283</v>
      </c>
      <c r="CJ511" s="116">
        <f t="shared" si="121"/>
        <v>0.51359175877203711</v>
      </c>
      <c r="CR511">
        <f t="shared" si="113"/>
        <v>483</v>
      </c>
      <c r="CS511">
        <f t="shared" si="115"/>
        <v>50</v>
      </c>
      <c r="CT511" s="73">
        <f t="shared" si="116"/>
        <v>2.4</v>
      </c>
      <c r="CU511" s="66">
        <f t="shared" si="114"/>
        <v>1007.2928733316545</v>
      </c>
    </row>
    <row r="512" spans="2:99" x14ac:dyDescent="0.25">
      <c r="B512" s="107" t="s">
        <v>284</v>
      </c>
      <c r="C512" s="107">
        <v>502</v>
      </c>
      <c r="D512" s="107" t="s">
        <v>235</v>
      </c>
      <c r="E512" s="107">
        <v>60</v>
      </c>
      <c r="F512" s="108">
        <v>2.33</v>
      </c>
      <c r="G512" s="109"/>
      <c r="H512" s="109">
        <v>1043.5521472753971</v>
      </c>
      <c r="I512" s="109">
        <v>1351.4478527246026</v>
      </c>
      <c r="K512" s="107" t="s">
        <v>284</v>
      </c>
      <c r="L512" s="107">
        <v>1346</v>
      </c>
      <c r="M512" s="107" t="s">
        <v>235</v>
      </c>
      <c r="N512" s="107">
        <v>50</v>
      </c>
      <c r="O512" s="108">
        <v>2.4</v>
      </c>
      <c r="P512" s="109">
        <v>1088.8671465725336</v>
      </c>
      <c r="Q512" s="109">
        <v>1410.1328534274664</v>
      </c>
      <c r="BA512" t="str">
        <f t="shared" si="106"/>
        <v>MA</v>
      </c>
      <c r="BB512">
        <f t="shared" si="107"/>
        <v>499</v>
      </c>
      <c r="BC512" s="73">
        <f t="shared" si="108"/>
        <v>2.33</v>
      </c>
      <c r="BD512">
        <f t="shared" si="109"/>
        <v>60</v>
      </c>
      <c r="BE512" s="66">
        <f t="shared" si="110"/>
        <v>1200</v>
      </c>
      <c r="BI512" s="66">
        <f t="shared" si="117"/>
        <v>1995.36</v>
      </c>
      <c r="BK512" s="66">
        <f t="shared" si="112"/>
        <v>1205.0612572805785</v>
      </c>
      <c r="BN512" s="66">
        <f t="shared" si="118"/>
        <v>1633.733164121669</v>
      </c>
      <c r="BO512" s="66">
        <f t="shared" si="119"/>
        <v>2838.7944214022473</v>
      </c>
      <c r="CI512" s="116">
        <f t="shared" si="120"/>
        <v>0.42449754311033483</v>
      </c>
      <c r="CJ512" s="116">
        <f t="shared" si="121"/>
        <v>0.57550245688966528</v>
      </c>
      <c r="CR512">
        <f t="shared" si="113"/>
        <v>484</v>
      </c>
      <c r="CS512">
        <f t="shared" si="115"/>
        <v>50</v>
      </c>
      <c r="CT512" s="73">
        <f t="shared" si="116"/>
        <v>2.4</v>
      </c>
      <c r="CU512" s="66">
        <f t="shared" si="114"/>
        <v>1208.753462603878</v>
      </c>
    </row>
    <row r="513" spans="2:99" x14ac:dyDescent="0.25">
      <c r="B513" s="107" t="s">
        <v>284</v>
      </c>
      <c r="C513" s="107">
        <v>503</v>
      </c>
      <c r="D513" s="107" t="s">
        <v>235</v>
      </c>
      <c r="E513" s="107">
        <v>60</v>
      </c>
      <c r="F513" s="108">
        <v>2.33</v>
      </c>
      <c r="G513" s="109"/>
      <c r="H513" s="109">
        <v>1002.1586383020516</v>
      </c>
      <c r="I513" s="109">
        <v>1297.8413616979483</v>
      </c>
      <c r="K513" s="107" t="s">
        <v>284</v>
      </c>
      <c r="L513" s="107">
        <v>1347</v>
      </c>
      <c r="M513" s="107" t="s">
        <v>235</v>
      </c>
      <c r="N513" s="107">
        <v>50</v>
      </c>
      <c r="O513" s="108">
        <v>2.4</v>
      </c>
      <c r="P513" s="109">
        <v>946.87433915954534</v>
      </c>
      <c r="Q513" s="109">
        <v>1226.2456608404543</v>
      </c>
      <c r="BA513" t="str">
        <f t="shared" si="106"/>
        <v>MA</v>
      </c>
      <c r="BB513">
        <f t="shared" si="107"/>
        <v>500</v>
      </c>
      <c r="BC513" s="73">
        <f t="shared" si="108"/>
        <v>2.33</v>
      </c>
      <c r="BD513">
        <f t="shared" si="109"/>
        <v>60</v>
      </c>
      <c r="BE513" s="66">
        <f t="shared" si="110"/>
        <v>1387.76</v>
      </c>
      <c r="BI513" s="66">
        <f t="shared" si="117"/>
        <v>2364</v>
      </c>
      <c r="BK513" s="66">
        <f t="shared" si="112"/>
        <v>1393.613175336413</v>
      </c>
      <c r="BN513" s="66">
        <f t="shared" si="118"/>
        <v>1935.5631063986577</v>
      </c>
      <c r="BO513" s="66">
        <f t="shared" si="119"/>
        <v>3329.1762817350709</v>
      </c>
      <c r="CI513" s="116">
        <f t="shared" si="120"/>
        <v>0.41860600262660225</v>
      </c>
      <c r="CJ513" s="116">
        <f t="shared" si="121"/>
        <v>0.5813939973733977</v>
      </c>
      <c r="CR513">
        <f t="shared" si="113"/>
        <v>485</v>
      </c>
      <c r="CS513">
        <f t="shared" si="115"/>
        <v>50</v>
      </c>
      <c r="CT513" s="73">
        <f t="shared" si="116"/>
        <v>2.4</v>
      </c>
      <c r="CU513" s="66">
        <f t="shared" si="114"/>
        <v>1006.2956434147569</v>
      </c>
    </row>
    <row r="514" spans="2:99" x14ac:dyDescent="0.25">
      <c r="B514" s="107" t="s">
        <v>284</v>
      </c>
      <c r="C514" s="107">
        <v>504</v>
      </c>
      <c r="D514" s="107" t="s">
        <v>235</v>
      </c>
      <c r="E514" s="107">
        <v>60</v>
      </c>
      <c r="F514" s="108">
        <v>2.33</v>
      </c>
      <c r="G514" s="109"/>
      <c r="H514" s="109">
        <v>1499.9</v>
      </c>
      <c r="I514" s="109">
        <v>1900</v>
      </c>
      <c r="K514" s="107" t="s">
        <v>284</v>
      </c>
      <c r="L514" s="107">
        <v>1349</v>
      </c>
      <c r="M514" s="107" t="s">
        <v>235</v>
      </c>
      <c r="N514" s="107">
        <v>50</v>
      </c>
      <c r="O514" s="108">
        <v>2.4</v>
      </c>
      <c r="P514" s="109">
        <v>898.63129375397887</v>
      </c>
      <c r="Q514" s="109">
        <v>1163.7687062460211</v>
      </c>
      <c r="BA514" t="str">
        <f t="shared" si="106"/>
        <v>MA</v>
      </c>
      <c r="BB514">
        <f t="shared" si="107"/>
        <v>501</v>
      </c>
      <c r="BC514" s="73">
        <f t="shared" si="108"/>
        <v>2.33</v>
      </c>
      <c r="BD514">
        <f t="shared" si="109"/>
        <v>60</v>
      </c>
      <c r="BE514" s="66">
        <f t="shared" si="110"/>
        <v>958.58652359326675</v>
      </c>
      <c r="BI514" s="66">
        <f t="shared" si="117"/>
        <v>1241.413476406733</v>
      </c>
      <c r="BK514" s="66">
        <f t="shared" si="112"/>
        <v>962.6295677779342</v>
      </c>
      <c r="BN514" s="66">
        <f t="shared" si="118"/>
        <v>1016.4272947203777</v>
      </c>
      <c r="BO514" s="66">
        <f t="shared" si="119"/>
        <v>1979.0568624983121</v>
      </c>
      <c r="CI514" s="116">
        <f t="shared" si="120"/>
        <v>0.48640824122796283</v>
      </c>
      <c r="CJ514" s="116">
        <f t="shared" si="121"/>
        <v>0.51359175877203711</v>
      </c>
      <c r="CR514">
        <f t="shared" si="113"/>
        <v>486</v>
      </c>
      <c r="CS514">
        <f t="shared" si="115"/>
        <v>50</v>
      </c>
      <c r="CT514" s="73">
        <f t="shared" si="116"/>
        <v>2.4500000000000002</v>
      </c>
      <c r="CU514" s="66">
        <f t="shared" si="114"/>
        <v>1309.4837572399899</v>
      </c>
    </row>
    <row r="515" spans="2:99" x14ac:dyDescent="0.25">
      <c r="B515" s="107" t="s">
        <v>284</v>
      </c>
      <c r="C515" s="107">
        <v>505</v>
      </c>
      <c r="D515" s="107" t="s">
        <v>235</v>
      </c>
      <c r="E515" s="107">
        <v>60</v>
      </c>
      <c r="F515" s="108">
        <v>2.33</v>
      </c>
      <c r="G515" s="109"/>
      <c r="H515" s="109">
        <v>958.58652359326675</v>
      </c>
      <c r="I515" s="109">
        <v>1241.413476406733</v>
      </c>
      <c r="K515" s="107" t="s">
        <v>284</v>
      </c>
      <c r="L515" s="107">
        <v>1350</v>
      </c>
      <c r="M515" s="107" t="s">
        <v>235</v>
      </c>
      <c r="N515" s="107">
        <v>50</v>
      </c>
      <c r="O515" s="108">
        <v>2.4</v>
      </c>
      <c r="P515" s="109">
        <v>1061.8524354530869</v>
      </c>
      <c r="Q515" s="109">
        <v>1375.1475645469129</v>
      </c>
      <c r="BA515" t="str">
        <f t="shared" si="106"/>
        <v>MA</v>
      </c>
      <c r="BB515">
        <f t="shared" si="107"/>
        <v>502</v>
      </c>
      <c r="BC515" s="73">
        <f t="shared" si="108"/>
        <v>2.33</v>
      </c>
      <c r="BD515">
        <f t="shared" si="109"/>
        <v>60</v>
      </c>
      <c r="BE515" s="66">
        <f t="shared" si="110"/>
        <v>1043.5521472753971</v>
      </c>
      <c r="BI515" s="66">
        <f t="shared" si="117"/>
        <v>1351.4478527246026</v>
      </c>
      <c r="BK515" s="66">
        <f t="shared" si="112"/>
        <v>1047.9535521946145</v>
      </c>
      <c r="BN515" s="66">
        <f t="shared" si="118"/>
        <v>1106.5197140251385</v>
      </c>
      <c r="BO515" s="66">
        <f t="shared" si="119"/>
        <v>2154.473266219753</v>
      </c>
      <c r="CI515" s="116">
        <f t="shared" si="120"/>
        <v>0.48640824122796278</v>
      </c>
      <c r="CJ515" s="116">
        <f t="shared" si="121"/>
        <v>0.51359175877203722</v>
      </c>
      <c r="CR515">
        <f t="shared" si="113"/>
        <v>487</v>
      </c>
      <c r="CS515">
        <f t="shared" si="115"/>
        <v>80</v>
      </c>
      <c r="CT515" s="73">
        <f t="shared" si="116"/>
        <v>2.33</v>
      </c>
      <c r="CU515" s="66">
        <f t="shared" si="114"/>
        <v>1807.5818437437238</v>
      </c>
    </row>
    <row r="516" spans="2:99" x14ac:dyDescent="0.25">
      <c r="B516" s="107" t="s">
        <v>284</v>
      </c>
      <c r="C516" s="107">
        <v>506</v>
      </c>
      <c r="D516" s="107" t="s">
        <v>235</v>
      </c>
      <c r="E516" s="107">
        <v>60</v>
      </c>
      <c r="F516" s="108">
        <v>2.33</v>
      </c>
      <c r="G516" s="109"/>
      <c r="H516" s="109">
        <v>1128.5999999999999</v>
      </c>
      <c r="I516" s="109">
        <v>2072.25</v>
      </c>
      <c r="K516" s="107" t="s">
        <v>284</v>
      </c>
      <c r="L516" s="107">
        <v>1355</v>
      </c>
      <c r="M516" s="107" t="s">
        <v>235</v>
      </c>
      <c r="N516" s="107">
        <v>50</v>
      </c>
      <c r="O516" s="108">
        <v>2.4</v>
      </c>
      <c r="P516" s="109">
        <v>905.5156878779668</v>
      </c>
      <c r="Q516" s="109">
        <v>1172.6843121220329</v>
      </c>
      <c r="BA516" t="str">
        <f t="shared" si="106"/>
        <v>MA</v>
      </c>
      <c r="BB516">
        <f t="shared" si="107"/>
        <v>503</v>
      </c>
      <c r="BC516" s="73">
        <f t="shared" si="108"/>
        <v>2.33</v>
      </c>
      <c r="BD516">
        <f t="shared" si="109"/>
        <v>60</v>
      </c>
      <c r="BE516" s="66">
        <f t="shared" si="110"/>
        <v>1002.1586383020516</v>
      </c>
      <c r="BI516" s="66">
        <f t="shared" si="117"/>
        <v>1297.8413616979483</v>
      </c>
      <c r="BK516" s="66">
        <f t="shared" si="112"/>
        <v>1006.3854572223858</v>
      </c>
      <c r="BN516" s="66">
        <f t="shared" si="118"/>
        <v>1062.6285353894859</v>
      </c>
      <c r="BO516" s="66">
        <f t="shared" si="119"/>
        <v>2069.0139926118718</v>
      </c>
      <c r="CI516" s="116">
        <f t="shared" si="120"/>
        <v>0.48640824122796278</v>
      </c>
      <c r="CJ516" s="116">
        <f t="shared" si="121"/>
        <v>0.51359175877203711</v>
      </c>
      <c r="CR516">
        <f t="shared" si="113"/>
        <v>488</v>
      </c>
      <c r="CS516">
        <f t="shared" si="115"/>
        <v>60</v>
      </c>
      <c r="CT516" s="73">
        <f t="shared" si="116"/>
        <v>2.33</v>
      </c>
      <c r="CU516" s="66">
        <f t="shared" si="114"/>
        <v>1575.6175938943563</v>
      </c>
    </row>
    <row r="517" spans="2:99" x14ac:dyDescent="0.25">
      <c r="B517" s="107" t="s">
        <v>284</v>
      </c>
      <c r="C517" s="107">
        <v>507</v>
      </c>
      <c r="D517" s="107" t="s">
        <v>235</v>
      </c>
      <c r="E517" s="107">
        <v>60</v>
      </c>
      <c r="F517" s="108">
        <v>2.33</v>
      </c>
      <c r="G517" s="109"/>
      <c r="H517" s="109">
        <v>1181.67</v>
      </c>
      <c r="I517" s="109">
        <v>2095.37</v>
      </c>
      <c r="K517" s="107" t="s">
        <v>284</v>
      </c>
      <c r="L517" s="107">
        <v>1356</v>
      </c>
      <c r="M517" s="107" t="s">
        <v>235</v>
      </c>
      <c r="N517" s="107">
        <v>50</v>
      </c>
      <c r="O517" s="108">
        <v>2.4</v>
      </c>
      <c r="P517" s="109">
        <v>1038.323493510343</v>
      </c>
      <c r="Q517" s="109">
        <v>1344.6765064896567</v>
      </c>
      <c r="BA517" t="str">
        <f t="shared" si="106"/>
        <v>MA</v>
      </c>
      <c r="BB517">
        <f t="shared" si="107"/>
        <v>504</v>
      </c>
      <c r="BC517" s="73">
        <f t="shared" si="108"/>
        <v>2.33</v>
      </c>
      <c r="BD517">
        <f t="shared" si="109"/>
        <v>60</v>
      </c>
      <c r="BE517" s="66">
        <f t="shared" si="110"/>
        <v>1499.9</v>
      </c>
      <c r="BI517" s="66">
        <f t="shared" si="117"/>
        <v>1900</v>
      </c>
      <c r="BK517" s="66">
        <f t="shared" si="112"/>
        <v>1506.2261498292833</v>
      </c>
      <c r="BN517" s="66">
        <f t="shared" si="118"/>
        <v>1555.6556269701564</v>
      </c>
      <c r="BO517" s="66">
        <f t="shared" si="119"/>
        <v>3061.8817767994396</v>
      </c>
      <c r="CI517" s="116">
        <f t="shared" si="120"/>
        <v>0.49192825184900812</v>
      </c>
      <c r="CJ517" s="116">
        <f t="shared" si="121"/>
        <v>0.50807174815099188</v>
      </c>
      <c r="CR517">
        <f t="shared" si="113"/>
        <v>489</v>
      </c>
      <c r="CS517">
        <f t="shared" si="115"/>
        <v>80</v>
      </c>
      <c r="CT517" s="73">
        <f t="shared" si="116"/>
        <v>2.33</v>
      </c>
      <c r="CU517" s="66">
        <f t="shared" si="114"/>
        <v>2008.4253866238203</v>
      </c>
    </row>
    <row r="518" spans="2:99" x14ac:dyDescent="0.25">
      <c r="B518" s="107" t="s">
        <v>284</v>
      </c>
      <c r="C518" s="107">
        <v>508</v>
      </c>
      <c r="D518" s="107" t="s">
        <v>235</v>
      </c>
      <c r="E518" s="107">
        <v>60</v>
      </c>
      <c r="F518" s="108">
        <v>2.33</v>
      </c>
      <c r="G518" s="109"/>
      <c r="H518" s="109">
        <v>1575</v>
      </c>
      <c r="I518" s="109">
        <v>2150</v>
      </c>
      <c r="K518" s="107" t="s">
        <v>284</v>
      </c>
      <c r="L518" s="107">
        <v>1365</v>
      </c>
      <c r="M518" s="107" t="s">
        <v>235</v>
      </c>
      <c r="N518" s="107">
        <v>50</v>
      </c>
      <c r="O518" s="108">
        <v>2.4</v>
      </c>
      <c r="P518" s="109">
        <v>1199</v>
      </c>
      <c r="Q518" s="109">
        <v>1552.759945583412</v>
      </c>
      <c r="BA518" t="str">
        <f t="shared" si="106"/>
        <v>MA</v>
      </c>
      <c r="BB518">
        <f t="shared" si="107"/>
        <v>505</v>
      </c>
      <c r="BC518" s="73">
        <f t="shared" si="108"/>
        <v>2.33</v>
      </c>
      <c r="BD518">
        <f t="shared" si="109"/>
        <v>60</v>
      </c>
      <c r="BE518" s="66">
        <f t="shared" si="110"/>
        <v>958.58652359326675</v>
      </c>
      <c r="BI518" s="66">
        <f t="shared" si="117"/>
        <v>1241.413476406733</v>
      </c>
      <c r="BK518" s="66">
        <f t="shared" si="112"/>
        <v>962.6295677779342</v>
      </c>
      <c r="BN518" s="66">
        <f t="shared" si="118"/>
        <v>1016.4272947203777</v>
      </c>
      <c r="BO518" s="66">
        <f t="shared" si="119"/>
        <v>1979.0568624983121</v>
      </c>
      <c r="CI518" s="116">
        <f t="shared" si="120"/>
        <v>0.48640824122796283</v>
      </c>
      <c r="CJ518" s="116">
        <f t="shared" si="121"/>
        <v>0.51359175877203711</v>
      </c>
      <c r="CR518">
        <f t="shared" si="113"/>
        <v>490</v>
      </c>
      <c r="CS518">
        <f t="shared" si="115"/>
        <v>50</v>
      </c>
      <c r="CT518" s="73">
        <f t="shared" si="116"/>
        <v>2.4</v>
      </c>
      <c r="CU518" s="66">
        <f t="shared" si="114"/>
        <v>1205.0612572805785</v>
      </c>
    </row>
    <row r="519" spans="2:99" x14ac:dyDescent="0.25">
      <c r="B519" s="107" t="s">
        <v>284</v>
      </c>
      <c r="C519" s="107">
        <v>509</v>
      </c>
      <c r="D519" s="107" t="s">
        <v>235</v>
      </c>
      <c r="E519" s="107">
        <v>60</v>
      </c>
      <c r="F519" s="108">
        <v>2.33</v>
      </c>
      <c r="G519" s="109"/>
      <c r="H519" s="109">
        <v>1132.8749824284062</v>
      </c>
      <c r="I519" s="109">
        <v>1467.1250175715936</v>
      </c>
      <c r="K519" s="107" t="s">
        <v>284</v>
      </c>
      <c r="L519" s="107">
        <v>1368</v>
      </c>
      <c r="M519" s="107" t="s">
        <v>235</v>
      </c>
      <c r="N519" s="107">
        <v>50</v>
      </c>
      <c r="O519" s="108">
        <v>2.4</v>
      </c>
      <c r="P519" s="109">
        <v>1139.99</v>
      </c>
      <c r="Q519" s="109">
        <v>1514.99</v>
      </c>
      <c r="BA519" t="str">
        <f t="shared" si="106"/>
        <v>MA</v>
      </c>
      <c r="BB519">
        <f t="shared" si="107"/>
        <v>506</v>
      </c>
      <c r="BC519" s="73">
        <f t="shared" si="108"/>
        <v>2.33</v>
      </c>
      <c r="BD519">
        <f t="shared" si="109"/>
        <v>60</v>
      </c>
      <c r="BE519" s="66">
        <f t="shared" si="110"/>
        <v>1128.5999999999999</v>
      </c>
      <c r="BI519" s="66">
        <f t="shared" si="117"/>
        <v>2072.25</v>
      </c>
      <c r="BK519" s="66">
        <f t="shared" si="112"/>
        <v>1133.3601124723841</v>
      </c>
      <c r="BN519" s="66">
        <f t="shared" si="118"/>
        <v>1696.6880910467928</v>
      </c>
      <c r="BO519" s="66">
        <f t="shared" si="119"/>
        <v>2830.0482035191772</v>
      </c>
      <c r="CI519" s="116">
        <f t="shared" si="120"/>
        <v>0.40047378382567689</v>
      </c>
      <c r="CJ519" s="116">
        <f t="shared" si="121"/>
        <v>0.599526216174323</v>
      </c>
      <c r="CR519">
        <f t="shared" si="113"/>
        <v>491</v>
      </c>
      <c r="CS519">
        <f t="shared" si="115"/>
        <v>80</v>
      </c>
      <c r="CT519" s="73">
        <f t="shared" si="116"/>
        <v>2.5099999999999998</v>
      </c>
      <c r="CU519" s="66">
        <f t="shared" si="114"/>
        <v>1001.7123282297182</v>
      </c>
    </row>
    <row r="520" spans="2:99" x14ac:dyDescent="0.25">
      <c r="B520" s="107" t="s">
        <v>284</v>
      </c>
      <c r="C520" s="107">
        <v>510</v>
      </c>
      <c r="D520" s="107" t="s">
        <v>235</v>
      </c>
      <c r="E520" s="107">
        <v>60</v>
      </c>
      <c r="F520" s="108">
        <v>2.33</v>
      </c>
      <c r="G520" s="109"/>
      <c r="H520" s="109">
        <v>1395</v>
      </c>
      <c r="I520" s="109">
        <v>1745</v>
      </c>
      <c r="K520" s="107" t="s">
        <v>284</v>
      </c>
      <c r="L520" s="107">
        <v>1376</v>
      </c>
      <c r="M520" s="107" t="s">
        <v>235</v>
      </c>
      <c r="N520" s="107">
        <v>50</v>
      </c>
      <c r="O520" s="108">
        <v>2.4</v>
      </c>
      <c r="P520" s="109">
        <v>914.18653870501498</v>
      </c>
      <c r="Q520" s="109">
        <v>1183.9134612949849</v>
      </c>
      <c r="BA520" t="str">
        <f t="shared" si="106"/>
        <v>MA</v>
      </c>
      <c r="BB520">
        <f t="shared" si="107"/>
        <v>507</v>
      </c>
      <c r="BC520" s="73">
        <f t="shared" si="108"/>
        <v>2.33</v>
      </c>
      <c r="BD520">
        <f t="shared" si="109"/>
        <v>60</v>
      </c>
      <c r="BE520" s="66">
        <f t="shared" si="110"/>
        <v>1181.67</v>
      </c>
      <c r="BI520" s="66">
        <f t="shared" si="117"/>
        <v>2095.37</v>
      </c>
      <c r="BK520" s="66">
        <f t="shared" si="112"/>
        <v>1186.6539465756177</v>
      </c>
      <c r="BN520" s="66">
        <f t="shared" si="118"/>
        <v>1715.6179637286612</v>
      </c>
      <c r="BO520" s="66">
        <f t="shared" si="119"/>
        <v>2902.2719103042791</v>
      </c>
      <c r="CI520" s="116">
        <f t="shared" si="120"/>
        <v>0.40887069966204748</v>
      </c>
      <c r="CJ520" s="116">
        <f t="shared" si="121"/>
        <v>0.59112930033795241</v>
      </c>
      <c r="CR520">
        <f t="shared" si="113"/>
        <v>492</v>
      </c>
      <c r="CS520">
        <f t="shared" si="115"/>
        <v>80</v>
      </c>
      <c r="CT520" s="73">
        <f t="shared" si="116"/>
        <v>2.5099999999999998</v>
      </c>
      <c r="CU520" s="66">
        <f t="shared" si="114"/>
        <v>874.29080257853093</v>
      </c>
    </row>
    <row r="521" spans="2:99" x14ac:dyDescent="0.25">
      <c r="B521" s="107" t="s">
        <v>284</v>
      </c>
      <c r="C521" s="107">
        <v>511</v>
      </c>
      <c r="D521" s="107" t="s">
        <v>235</v>
      </c>
      <c r="E521" s="107">
        <v>60</v>
      </c>
      <c r="F521" s="108">
        <v>2.33</v>
      </c>
      <c r="G521" s="109"/>
      <c r="H521" s="109">
        <v>1015.5</v>
      </c>
      <c r="I521" s="109">
        <v>1928.92</v>
      </c>
      <c r="K521" s="107" t="s">
        <v>284</v>
      </c>
      <c r="L521" s="107">
        <v>1377</v>
      </c>
      <c r="M521" s="107" t="s">
        <v>235</v>
      </c>
      <c r="N521" s="107">
        <v>50</v>
      </c>
      <c r="O521" s="108">
        <v>2.4</v>
      </c>
      <c r="P521" s="109">
        <v>1107.6031558973109</v>
      </c>
      <c r="Q521" s="109">
        <v>1434.3968441026889</v>
      </c>
      <c r="BA521" t="str">
        <f t="shared" si="106"/>
        <v>MA</v>
      </c>
      <c r="BB521">
        <f t="shared" si="107"/>
        <v>508</v>
      </c>
      <c r="BC521" s="73">
        <f t="shared" si="108"/>
        <v>2.33</v>
      </c>
      <c r="BD521">
        <f t="shared" si="109"/>
        <v>60</v>
      </c>
      <c r="BE521" s="66">
        <f t="shared" si="110"/>
        <v>1575</v>
      </c>
      <c r="BI521" s="66">
        <f t="shared" si="117"/>
        <v>2150</v>
      </c>
      <c r="BK521" s="66">
        <f t="shared" si="112"/>
        <v>1581.6429001807594</v>
      </c>
      <c r="BN521" s="66">
        <f t="shared" si="118"/>
        <v>1760.3471568346506</v>
      </c>
      <c r="BO521" s="66">
        <f t="shared" si="119"/>
        <v>3341.99005701541</v>
      </c>
      <c r="CI521" s="116">
        <f t="shared" si="120"/>
        <v>0.47326379588132522</v>
      </c>
      <c r="CJ521" s="116">
        <f t="shared" si="121"/>
        <v>0.52673620411867483</v>
      </c>
      <c r="CR521">
        <f t="shared" si="113"/>
        <v>493</v>
      </c>
      <c r="CS521">
        <f t="shared" si="115"/>
        <v>80</v>
      </c>
      <c r="CT521" s="73">
        <f t="shared" si="116"/>
        <v>2.5099999999999998</v>
      </c>
      <c r="CU521" s="66">
        <f t="shared" si="114"/>
        <v>1317.113530523214</v>
      </c>
    </row>
    <row r="522" spans="2:99" x14ac:dyDescent="0.25">
      <c r="B522" s="107" t="s">
        <v>284</v>
      </c>
      <c r="C522" s="107">
        <v>512</v>
      </c>
      <c r="D522" s="107" t="s">
        <v>235</v>
      </c>
      <c r="E522" s="107">
        <v>60</v>
      </c>
      <c r="F522" s="108">
        <v>2.33</v>
      </c>
      <c r="G522" s="109"/>
      <c r="H522" s="109">
        <v>1022.72</v>
      </c>
      <c r="I522" s="109">
        <v>1266.6400000000001</v>
      </c>
      <c r="K522" s="107" t="s">
        <v>284</v>
      </c>
      <c r="L522" s="107">
        <v>1378</v>
      </c>
      <c r="M522" s="107" t="s">
        <v>235</v>
      </c>
      <c r="N522" s="107">
        <v>50</v>
      </c>
      <c r="O522" s="108">
        <v>2.4</v>
      </c>
      <c r="P522" s="109">
        <v>1257.9269516426186</v>
      </c>
      <c r="Q522" s="109">
        <v>1629.0730483573811</v>
      </c>
      <c r="BA522" t="str">
        <f t="shared" si="106"/>
        <v>MA</v>
      </c>
      <c r="BB522">
        <f t="shared" si="107"/>
        <v>509</v>
      </c>
      <c r="BC522" s="73">
        <f t="shared" si="108"/>
        <v>2.33</v>
      </c>
      <c r="BD522">
        <f t="shared" si="109"/>
        <v>60</v>
      </c>
      <c r="BE522" s="66">
        <f t="shared" si="110"/>
        <v>1132.8749824284062</v>
      </c>
      <c r="BI522" s="66">
        <f t="shared" si="117"/>
        <v>1467.1250175715936</v>
      </c>
      <c r="BK522" s="66">
        <f t="shared" si="112"/>
        <v>1137.6531255557404</v>
      </c>
      <c r="BN522" s="66">
        <f t="shared" si="118"/>
        <v>1201.2322573968102</v>
      </c>
      <c r="BO522" s="66">
        <f t="shared" si="119"/>
        <v>2338.8853829525506</v>
      </c>
      <c r="CI522" s="116">
        <f t="shared" si="120"/>
        <v>0.48640824122796283</v>
      </c>
      <c r="CJ522" s="116">
        <f t="shared" si="121"/>
        <v>0.51359175877203722</v>
      </c>
      <c r="CR522">
        <f t="shared" si="113"/>
        <v>494</v>
      </c>
      <c r="CS522">
        <f t="shared" si="115"/>
        <v>80</v>
      </c>
      <c r="CT522" s="73">
        <f t="shared" si="116"/>
        <v>2.5099999999999998</v>
      </c>
      <c r="CU522" s="66">
        <f t="shared" si="114"/>
        <v>1091.7094416390662</v>
      </c>
    </row>
    <row r="523" spans="2:99" x14ac:dyDescent="0.25">
      <c r="B523" s="107" t="s">
        <v>284</v>
      </c>
      <c r="C523" s="107">
        <v>513</v>
      </c>
      <c r="D523" s="107" t="s">
        <v>235</v>
      </c>
      <c r="E523" s="107">
        <v>60</v>
      </c>
      <c r="F523" s="108">
        <v>2.33</v>
      </c>
      <c r="G523" s="109"/>
      <c r="H523" s="109">
        <v>1380</v>
      </c>
      <c r="I523" s="109">
        <v>1960</v>
      </c>
      <c r="K523" s="107" t="s">
        <v>284</v>
      </c>
      <c r="L523" s="107">
        <v>1380</v>
      </c>
      <c r="M523" s="107" t="s">
        <v>235</v>
      </c>
      <c r="N523" s="107">
        <v>50</v>
      </c>
      <c r="O523" s="108">
        <v>2.4</v>
      </c>
      <c r="P523" s="109">
        <v>1228.2891992177033</v>
      </c>
      <c r="Q523" s="109">
        <v>1590.6908007822965</v>
      </c>
      <c r="BA523" t="str">
        <f t="shared" si="106"/>
        <v>MA</v>
      </c>
      <c r="BB523">
        <f t="shared" si="107"/>
        <v>510</v>
      </c>
      <c r="BC523" s="73">
        <f t="shared" si="108"/>
        <v>2.33</v>
      </c>
      <c r="BD523">
        <f t="shared" si="109"/>
        <v>60</v>
      </c>
      <c r="BE523" s="66">
        <f t="shared" si="110"/>
        <v>1395</v>
      </c>
      <c r="BI523" s="66">
        <f t="shared" si="117"/>
        <v>1745</v>
      </c>
      <c r="BK523" s="66">
        <f t="shared" si="112"/>
        <v>1400.8837115886727</v>
      </c>
      <c r="BN523" s="66">
        <f t="shared" si="118"/>
        <v>1428.74687845417</v>
      </c>
      <c r="BO523" s="66">
        <f t="shared" si="119"/>
        <v>2829.6305900428424</v>
      </c>
      <c r="CI523" s="116">
        <f t="shared" si="120"/>
        <v>0.49507653632181803</v>
      </c>
      <c r="CJ523" s="116">
        <f t="shared" si="121"/>
        <v>0.50492346367818208</v>
      </c>
      <c r="CR523">
        <f t="shared" si="113"/>
        <v>495</v>
      </c>
      <c r="CS523">
        <f t="shared" si="115"/>
        <v>80</v>
      </c>
      <c r="CT523" s="73">
        <f t="shared" si="116"/>
        <v>2.5099999999999998</v>
      </c>
      <c r="CU523" s="66">
        <f t="shared" si="114"/>
        <v>875.11778888903109</v>
      </c>
    </row>
    <row r="524" spans="2:99" x14ac:dyDescent="0.25">
      <c r="B524" s="107" t="s">
        <v>284</v>
      </c>
      <c r="C524" s="107">
        <v>514</v>
      </c>
      <c r="D524" s="107" t="s">
        <v>235</v>
      </c>
      <c r="E524" s="107">
        <v>60</v>
      </c>
      <c r="F524" s="108">
        <v>2.33</v>
      </c>
      <c r="G524" s="109"/>
      <c r="H524" s="109">
        <v>1089.3028677196214</v>
      </c>
      <c r="I524" s="109">
        <v>1410.6971322803786</v>
      </c>
      <c r="K524" s="107" t="s">
        <v>284</v>
      </c>
      <c r="L524" s="107">
        <v>1382</v>
      </c>
      <c r="M524" s="107" t="s">
        <v>235</v>
      </c>
      <c r="N524" s="107">
        <v>50</v>
      </c>
      <c r="O524" s="108">
        <v>2.4</v>
      </c>
      <c r="P524" s="109">
        <v>1250</v>
      </c>
      <c r="Q524" s="109">
        <v>1803</v>
      </c>
      <c r="BA524" t="str">
        <f t="shared" si="106"/>
        <v>MA</v>
      </c>
      <c r="BB524">
        <f t="shared" si="107"/>
        <v>511</v>
      </c>
      <c r="BC524" s="73">
        <f t="shared" si="108"/>
        <v>2.33</v>
      </c>
      <c r="BD524">
        <f t="shared" si="109"/>
        <v>60</v>
      </c>
      <c r="BE524" s="66">
        <f t="shared" si="110"/>
        <v>1015.5</v>
      </c>
      <c r="BI524" s="66">
        <f t="shared" si="117"/>
        <v>1928.92</v>
      </c>
      <c r="BK524" s="66">
        <f t="shared" si="112"/>
        <v>1019.7830889736896</v>
      </c>
      <c r="BN524" s="66">
        <f t="shared" si="118"/>
        <v>1579.3343431448811</v>
      </c>
      <c r="BO524" s="66">
        <f t="shared" si="119"/>
        <v>2599.1174321185708</v>
      </c>
      <c r="CI524" s="116">
        <f t="shared" si="120"/>
        <v>0.3923574504067146</v>
      </c>
      <c r="CJ524" s="116">
        <f t="shared" si="121"/>
        <v>0.60764254959328534</v>
      </c>
      <c r="CR524">
        <f t="shared" si="113"/>
        <v>496</v>
      </c>
      <c r="CS524">
        <f t="shared" si="115"/>
        <v>60</v>
      </c>
      <c r="CT524" s="73">
        <f t="shared" si="116"/>
        <v>2.33</v>
      </c>
      <c r="CU524" s="66">
        <f t="shared" si="114"/>
        <v>936.37603411126327</v>
      </c>
    </row>
    <row r="525" spans="2:99" x14ac:dyDescent="0.25">
      <c r="B525" s="107" t="s">
        <v>284</v>
      </c>
      <c r="C525" s="107">
        <v>515</v>
      </c>
      <c r="D525" s="107" t="s">
        <v>235</v>
      </c>
      <c r="E525" s="107">
        <v>60</v>
      </c>
      <c r="F525" s="108">
        <v>2.33</v>
      </c>
      <c r="G525" s="109"/>
      <c r="H525" s="109">
        <v>1100</v>
      </c>
      <c r="I525" s="109">
        <v>1600</v>
      </c>
      <c r="K525" s="107" t="s">
        <v>284</v>
      </c>
      <c r="L525" s="107">
        <v>1384</v>
      </c>
      <c r="M525" s="107" t="s">
        <v>235</v>
      </c>
      <c r="N525" s="107">
        <v>50</v>
      </c>
      <c r="O525" s="108">
        <v>2.4</v>
      </c>
      <c r="P525" s="109">
        <v>1136.0862472824435</v>
      </c>
      <c r="Q525" s="109">
        <v>1471.2837527175561</v>
      </c>
      <c r="BA525" t="str">
        <f t="shared" si="106"/>
        <v>MA</v>
      </c>
      <c r="BB525">
        <f t="shared" si="107"/>
        <v>512</v>
      </c>
      <c r="BC525" s="73">
        <f t="shared" si="108"/>
        <v>2.33</v>
      </c>
      <c r="BD525">
        <f t="shared" si="109"/>
        <v>60</v>
      </c>
      <c r="BE525" s="66">
        <f t="shared" si="110"/>
        <v>1022.72</v>
      </c>
      <c r="BI525" s="66">
        <f t="shared" si="117"/>
        <v>1266.6400000000001</v>
      </c>
      <c r="BK525" s="66">
        <f t="shared" si="112"/>
        <v>1027.033540871661</v>
      </c>
      <c r="BN525" s="66">
        <f t="shared" si="118"/>
        <v>1037.081917550252</v>
      </c>
      <c r="BO525" s="66">
        <f t="shared" si="119"/>
        <v>2064.115458421913</v>
      </c>
      <c r="CI525" s="116">
        <f t="shared" si="120"/>
        <v>0.4975659363826786</v>
      </c>
      <c r="CJ525" s="116">
        <f t="shared" si="121"/>
        <v>0.50243406361732146</v>
      </c>
      <c r="CR525">
        <f t="shared" si="113"/>
        <v>497</v>
      </c>
      <c r="CS525">
        <f t="shared" si="115"/>
        <v>50</v>
      </c>
      <c r="CT525" s="73">
        <f t="shared" si="116"/>
        <v>2.4</v>
      </c>
      <c r="CU525" s="66">
        <f t="shared" si="114"/>
        <v>1107.0897770636675</v>
      </c>
    </row>
    <row r="526" spans="2:99" x14ac:dyDescent="0.25">
      <c r="B526" s="107" t="s">
        <v>284</v>
      </c>
      <c r="C526" s="107">
        <v>516</v>
      </c>
      <c r="D526" s="107" t="s">
        <v>235</v>
      </c>
      <c r="E526" s="107">
        <v>60</v>
      </c>
      <c r="F526" s="108">
        <v>2.33</v>
      </c>
      <c r="G526" s="109"/>
      <c r="H526" s="109">
        <v>1089.3028677196214</v>
      </c>
      <c r="I526" s="109">
        <v>1410.6971322803786</v>
      </c>
      <c r="K526" s="107" t="s">
        <v>284</v>
      </c>
      <c r="L526" s="107">
        <v>1386</v>
      </c>
      <c r="M526" s="107" t="s">
        <v>235</v>
      </c>
      <c r="N526" s="107">
        <v>50</v>
      </c>
      <c r="O526" s="108">
        <v>2.4</v>
      </c>
      <c r="P526" s="109">
        <v>968.60810997628732</v>
      </c>
      <c r="Q526" s="109">
        <v>1254.3918900237127</v>
      </c>
      <c r="BA526" t="str">
        <f t="shared" si="106"/>
        <v>MA</v>
      </c>
      <c r="BB526">
        <f t="shared" si="107"/>
        <v>513</v>
      </c>
      <c r="BC526" s="73">
        <f t="shared" si="108"/>
        <v>2.33</v>
      </c>
      <c r="BD526">
        <f t="shared" si="109"/>
        <v>60</v>
      </c>
      <c r="BE526" s="66">
        <f t="shared" si="110"/>
        <v>1380</v>
      </c>
      <c r="BI526" s="66">
        <f t="shared" si="117"/>
        <v>1960</v>
      </c>
      <c r="BK526" s="66">
        <f t="shared" si="112"/>
        <v>1385.8204458726652</v>
      </c>
      <c r="BN526" s="66">
        <f t="shared" si="118"/>
        <v>1604.781594137635</v>
      </c>
      <c r="BO526" s="66">
        <f t="shared" si="119"/>
        <v>2990.6020400103002</v>
      </c>
      <c r="CI526" s="116">
        <f t="shared" si="120"/>
        <v>0.46339179447222345</v>
      </c>
      <c r="CJ526" s="116">
        <f t="shared" si="121"/>
        <v>0.53660820552777655</v>
      </c>
      <c r="CR526">
        <f t="shared" si="113"/>
        <v>498</v>
      </c>
      <c r="CS526">
        <f t="shared" si="115"/>
        <v>60</v>
      </c>
      <c r="CT526" s="73">
        <f t="shared" si="116"/>
        <v>2.33</v>
      </c>
      <c r="CU526" s="66">
        <f t="shared" si="114"/>
        <v>918.87367833348264</v>
      </c>
    </row>
    <row r="527" spans="2:99" x14ac:dyDescent="0.25">
      <c r="B527" s="107" t="s">
        <v>284</v>
      </c>
      <c r="C527" s="107">
        <v>517</v>
      </c>
      <c r="D527" s="107" t="s">
        <v>235</v>
      </c>
      <c r="E527" s="107">
        <v>60</v>
      </c>
      <c r="F527" s="108">
        <v>2.33</v>
      </c>
      <c r="G527" s="109"/>
      <c r="H527" s="109">
        <v>1089.3028677196214</v>
      </c>
      <c r="I527" s="109">
        <v>1410.6971322803786</v>
      </c>
      <c r="K527" s="107" t="s">
        <v>284</v>
      </c>
      <c r="L527" s="107">
        <v>1387</v>
      </c>
      <c r="M527" s="107" t="s">
        <v>235</v>
      </c>
      <c r="N527" s="107">
        <v>50</v>
      </c>
      <c r="O527" s="108">
        <v>2.4</v>
      </c>
      <c r="P527" s="109">
        <v>957.71508129909114</v>
      </c>
      <c r="Q527" s="109">
        <v>1240.2849187009087</v>
      </c>
      <c r="BA527" t="str">
        <f t="shared" ref="BA527:BA590" si="122">D524</f>
        <v>MA</v>
      </c>
      <c r="BB527">
        <f t="shared" ref="BB527:BB590" si="123">C524</f>
        <v>514</v>
      </c>
      <c r="BC527" s="73">
        <f t="shared" ref="BC527:BC590" si="124">F524</f>
        <v>2.33</v>
      </c>
      <c r="BD527">
        <f t="shared" ref="BD527:BD590" si="125">E524</f>
        <v>60</v>
      </c>
      <c r="BE527" s="66">
        <f t="shared" ref="BE527:BE590" si="126">H524</f>
        <v>1089.3028677196214</v>
      </c>
      <c r="BI527" s="66">
        <f t="shared" si="117"/>
        <v>1410.6971322803786</v>
      </c>
      <c r="BK527" s="66">
        <f t="shared" ref="BK527:BK590" si="127">BE527/VLOOKUP($BA527,$DQ$53:$DT$60,2,FALSE)</f>
        <v>1093.897236111289</v>
      </c>
      <c r="BN527" s="66">
        <f t="shared" si="118"/>
        <v>1155.0310167277021</v>
      </c>
      <c r="BO527" s="66">
        <f t="shared" si="119"/>
        <v>2248.9282528389913</v>
      </c>
      <c r="CI527" s="116">
        <f t="shared" si="120"/>
        <v>0.48640824122796278</v>
      </c>
      <c r="CJ527" s="116">
        <f t="shared" si="121"/>
        <v>0.51359175877203711</v>
      </c>
      <c r="CR527">
        <f t="shared" si="113"/>
        <v>499</v>
      </c>
      <c r="CS527">
        <f t="shared" si="115"/>
        <v>60</v>
      </c>
      <c r="CT527" s="73">
        <f t="shared" si="116"/>
        <v>2.33</v>
      </c>
      <c r="CU527" s="66">
        <f t="shared" si="114"/>
        <v>1205.0612572805785</v>
      </c>
    </row>
    <row r="528" spans="2:99" x14ac:dyDescent="0.25">
      <c r="B528" s="107" t="s">
        <v>284</v>
      </c>
      <c r="C528" s="107">
        <v>518</v>
      </c>
      <c r="D528" s="107" t="s">
        <v>235</v>
      </c>
      <c r="E528" s="107">
        <v>60</v>
      </c>
      <c r="F528" s="108">
        <v>2.33</v>
      </c>
      <c r="G528" s="109"/>
      <c r="H528" s="109">
        <v>1067</v>
      </c>
      <c r="I528" s="109">
        <v>1317</v>
      </c>
      <c r="K528" s="107" t="s">
        <v>284</v>
      </c>
      <c r="L528" s="107">
        <v>1388</v>
      </c>
      <c r="M528" s="107" t="s">
        <v>235</v>
      </c>
      <c r="N528" s="107">
        <v>50</v>
      </c>
      <c r="O528" s="108">
        <v>2.4</v>
      </c>
      <c r="P528" s="109">
        <v>979.50113865348351</v>
      </c>
      <c r="Q528" s="109">
        <v>1268.4988613465164</v>
      </c>
      <c r="BA528" t="str">
        <f t="shared" si="122"/>
        <v>MA</v>
      </c>
      <c r="BB528">
        <f t="shared" si="123"/>
        <v>515</v>
      </c>
      <c r="BC528" s="73">
        <f t="shared" si="124"/>
        <v>2.33</v>
      </c>
      <c r="BD528">
        <f t="shared" si="125"/>
        <v>60</v>
      </c>
      <c r="BE528" s="66">
        <f t="shared" si="126"/>
        <v>1100</v>
      </c>
      <c r="BI528" s="66">
        <f t="shared" si="117"/>
        <v>1600</v>
      </c>
      <c r="BK528" s="66">
        <f t="shared" si="127"/>
        <v>1104.6394858405304</v>
      </c>
      <c r="BN528" s="66">
        <f t="shared" si="118"/>
        <v>1310.0257911327633</v>
      </c>
      <c r="BO528" s="66">
        <f t="shared" si="119"/>
        <v>2414.6652769732937</v>
      </c>
      <c r="CI528" s="116">
        <f t="shared" si="120"/>
        <v>0.45747106084416012</v>
      </c>
      <c r="CJ528" s="116">
        <f t="shared" si="121"/>
        <v>0.54252893915583988</v>
      </c>
      <c r="CR528">
        <f t="shared" si="113"/>
        <v>500</v>
      </c>
      <c r="CS528">
        <f t="shared" si="115"/>
        <v>60</v>
      </c>
      <c r="CT528" s="73">
        <f t="shared" si="116"/>
        <v>2.33</v>
      </c>
      <c r="CU528" s="66">
        <f t="shared" si="114"/>
        <v>1393.613175336413</v>
      </c>
    </row>
    <row r="529" spans="2:99" x14ac:dyDescent="0.25">
      <c r="B529" s="107" t="s">
        <v>284</v>
      </c>
      <c r="C529" s="107">
        <v>519</v>
      </c>
      <c r="D529" s="107" t="s">
        <v>235</v>
      </c>
      <c r="E529" s="107">
        <v>60</v>
      </c>
      <c r="F529" s="108">
        <v>2.33</v>
      </c>
      <c r="G529" s="109"/>
      <c r="H529" s="109">
        <v>1040.9378203928702</v>
      </c>
      <c r="I529" s="109">
        <v>1348.0621796071298</v>
      </c>
      <c r="K529" s="107" t="s">
        <v>284</v>
      </c>
      <c r="L529" s="107">
        <v>1393</v>
      </c>
      <c r="M529" s="107" t="s">
        <v>235</v>
      </c>
      <c r="N529" s="107">
        <v>50</v>
      </c>
      <c r="O529" s="108">
        <v>2.4</v>
      </c>
      <c r="P529" s="109">
        <v>1199</v>
      </c>
      <c r="Q529" s="109">
        <v>1552.759945583412</v>
      </c>
      <c r="BA529" t="str">
        <f t="shared" si="122"/>
        <v>MA</v>
      </c>
      <c r="BB529">
        <f t="shared" si="123"/>
        <v>516</v>
      </c>
      <c r="BC529" s="73">
        <f t="shared" si="124"/>
        <v>2.33</v>
      </c>
      <c r="BD529">
        <f t="shared" si="125"/>
        <v>60</v>
      </c>
      <c r="BE529" s="66">
        <f t="shared" si="126"/>
        <v>1089.3028677196214</v>
      </c>
      <c r="BI529" s="66">
        <f t="shared" si="117"/>
        <v>1410.6971322803786</v>
      </c>
      <c r="BK529" s="66">
        <f t="shared" si="127"/>
        <v>1093.897236111289</v>
      </c>
      <c r="BN529" s="66">
        <f t="shared" si="118"/>
        <v>1155.0310167277021</v>
      </c>
      <c r="BO529" s="66">
        <f t="shared" si="119"/>
        <v>2248.9282528389913</v>
      </c>
      <c r="CI529" s="116">
        <f t="shared" si="120"/>
        <v>0.48640824122796278</v>
      </c>
      <c r="CJ529" s="116">
        <f t="shared" si="121"/>
        <v>0.51359175877203711</v>
      </c>
      <c r="CR529">
        <f t="shared" si="113"/>
        <v>501</v>
      </c>
      <c r="CS529">
        <f t="shared" si="115"/>
        <v>60</v>
      </c>
      <c r="CT529" s="73">
        <f t="shared" si="116"/>
        <v>2.33</v>
      </c>
      <c r="CU529" s="66">
        <f t="shared" si="114"/>
        <v>962.6295677779342</v>
      </c>
    </row>
    <row r="530" spans="2:99" x14ac:dyDescent="0.25">
      <c r="B530" s="107" t="s">
        <v>284</v>
      </c>
      <c r="C530" s="107">
        <v>520</v>
      </c>
      <c r="D530" s="107" t="s">
        <v>235</v>
      </c>
      <c r="E530" s="107">
        <v>60</v>
      </c>
      <c r="F530" s="108">
        <v>2.33</v>
      </c>
      <c r="G530" s="109"/>
      <c r="H530" s="109">
        <v>1600</v>
      </c>
      <c r="I530" s="109">
        <v>2060</v>
      </c>
      <c r="K530" s="107" t="s">
        <v>284</v>
      </c>
      <c r="L530" s="107">
        <v>1397</v>
      </c>
      <c r="M530" s="107" t="s">
        <v>235</v>
      </c>
      <c r="N530" s="107">
        <v>50</v>
      </c>
      <c r="O530" s="108">
        <v>2.4</v>
      </c>
      <c r="P530" s="109">
        <v>1061.44</v>
      </c>
      <c r="Q530" s="109">
        <v>1361.44</v>
      </c>
      <c r="BA530" t="str">
        <f t="shared" si="122"/>
        <v>MA</v>
      </c>
      <c r="BB530">
        <f t="shared" si="123"/>
        <v>517</v>
      </c>
      <c r="BC530" s="73">
        <f t="shared" si="124"/>
        <v>2.33</v>
      </c>
      <c r="BD530">
        <f t="shared" si="125"/>
        <v>60</v>
      </c>
      <c r="BE530" s="66">
        <f t="shared" si="126"/>
        <v>1089.3028677196214</v>
      </c>
      <c r="BI530" s="66">
        <f t="shared" si="117"/>
        <v>1410.6971322803786</v>
      </c>
      <c r="BK530" s="66">
        <f t="shared" si="127"/>
        <v>1093.897236111289</v>
      </c>
      <c r="BN530" s="66">
        <f t="shared" si="118"/>
        <v>1155.0310167277021</v>
      </c>
      <c r="BO530" s="66">
        <f t="shared" si="119"/>
        <v>2248.9282528389913</v>
      </c>
      <c r="CI530" s="116">
        <f t="shared" si="120"/>
        <v>0.48640824122796278</v>
      </c>
      <c r="CJ530" s="116">
        <f t="shared" si="121"/>
        <v>0.51359175877203711</v>
      </c>
      <c r="CR530">
        <f t="shared" si="113"/>
        <v>502</v>
      </c>
      <c r="CS530">
        <f t="shared" si="115"/>
        <v>60</v>
      </c>
      <c r="CT530" s="73">
        <f t="shared" si="116"/>
        <v>2.33</v>
      </c>
      <c r="CU530" s="66">
        <f t="shared" si="114"/>
        <v>1047.9535521946145</v>
      </c>
    </row>
    <row r="531" spans="2:99" x14ac:dyDescent="0.25">
      <c r="B531" s="107" t="s">
        <v>284</v>
      </c>
      <c r="C531" s="107">
        <v>521</v>
      </c>
      <c r="D531" s="107" t="s">
        <v>235</v>
      </c>
      <c r="E531" s="107">
        <v>60</v>
      </c>
      <c r="F531" s="108">
        <v>2.33</v>
      </c>
      <c r="G531" s="109"/>
      <c r="H531" s="109">
        <v>1100</v>
      </c>
      <c r="I531" s="109">
        <v>2100</v>
      </c>
      <c r="K531" s="107" t="s">
        <v>284</v>
      </c>
      <c r="L531" s="107">
        <v>1398</v>
      </c>
      <c r="M531" s="107" t="s">
        <v>235</v>
      </c>
      <c r="N531" s="107">
        <v>50</v>
      </c>
      <c r="O531" s="108">
        <v>2.4</v>
      </c>
      <c r="P531" s="109">
        <v>1061.44</v>
      </c>
      <c r="Q531" s="109">
        <v>1728.15</v>
      </c>
      <c r="BA531" t="str">
        <f t="shared" si="122"/>
        <v>MA</v>
      </c>
      <c r="BB531">
        <f t="shared" si="123"/>
        <v>518</v>
      </c>
      <c r="BC531" s="73">
        <f t="shared" si="124"/>
        <v>2.33</v>
      </c>
      <c r="BD531">
        <f t="shared" si="125"/>
        <v>60</v>
      </c>
      <c r="BE531" s="66">
        <f t="shared" si="126"/>
        <v>1067</v>
      </c>
      <c r="BI531" s="66">
        <f t="shared" si="117"/>
        <v>1317</v>
      </c>
      <c r="BK531" s="66">
        <f t="shared" si="127"/>
        <v>1071.5003012653144</v>
      </c>
      <c r="BN531" s="66">
        <f t="shared" si="118"/>
        <v>1078.3149793261557</v>
      </c>
      <c r="BO531" s="66">
        <f t="shared" si="119"/>
        <v>2149.8152805914701</v>
      </c>
      <c r="CI531" s="116">
        <f t="shared" si="120"/>
        <v>0.49841505497649863</v>
      </c>
      <c r="CJ531" s="116">
        <f t="shared" si="121"/>
        <v>0.50158494502350137</v>
      </c>
      <c r="CR531">
        <f t="shared" si="113"/>
        <v>503</v>
      </c>
      <c r="CS531">
        <f t="shared" si="115"/>
        <v>60</v>
      </c>
      <c r="CT531" s="73">
        <f t="shared" si="116"/>
        <v>2.33</v>
      </c>
      <c r="CU531" s="66">
        <f t="shared" si="114"/>
        <v>1006.3854572223858</v>
      </c>
    </row>
    <row r="532" spans="2:99" x14ac:dyDescent="0.25">
      <c r="B532" s="107" t="s">
        <v>284</v>
      </c>
      <c r="C532" s="107">
        <v>522</v>
      </c>
      <c r="D532" s="107" t="s">
        <v>235</v>
      </c>
      <c r="E532" s="107">
        <v>60</v>
      </c>
      <c r="F532" s="108">
        <v>2.33</v>
      </c>
      <c r="G532" s="109"/>
      <c r="H532" s="109">
        <v>1220.0192118459759</v>
      </c>
      <c r="I532" s="109">
        <v>1579.9807881540239</v>
      </c>
      <c r="K532" s="107" t="s">
        <v>284</v>
      </c>
      <c r="L532" s="107">
        <v>1399</v>
      </c>
      <c r="M532" s="107" t="s">
        <v>235</v>
      </c>
      <c r="N532" s="107">
        <v>50</v>
      </c>
      <c r="O532" s="108">
        <v>2.4</v>
      </c>
      <c r="P532" s="109">
        <v>1093.9127974558107</v>
      </c>
      <c r="Q532" s="109">
        <v>1416.667202544189</v>
      </c>
      <c r="BA532" t="str">
        <f t="shared" si="122"/>
        <v>MA</v>
      </c>
      <c r="BB532">
        <f t="shared" si="123"/>
        <v>519</v>
      </c>
      <c r="BC532" s="73">
        <f t="shared" si="124"/>
        <v>2.33</v>
      </c>
      <c r="BD532">
        <f t="shared" si="125"/>
        <v>60</v>
      </c>
      <c r="BE532" s="66">
        <f t="shared" si="126"/>
        <v>1040.9378203928702</v>
      </c>
      <c r="BI532" s="66">
        <f t="shared" si="117"/>
        <v>1348.0621796071298</v>
      </c>
      <c r="BK532" s="66">
        <f t="shared" si="127"/>
        <v>1045.3281988279477</v>
      </c>
      <c r="BN532" s="66">
        <f t="shared" si="118"/>
        <v>1103.7476395849922</v>
      </c>
      <c r="BO532" s="66">
        <f t="shared" si="119"/>
        <v>2149.0758384129399</v>
      </c>
      <c r="CI532" s="116">
        <f t="shared" si="120"/>
        <v>0.48640824122796283</v>
      </c>
      <c r="CJ532" s="116">
        <f t="shared" si="121"/>
        <v>0.51359175877203722</v>
      </c>
      <c r="CR532">
        <f t="shared" si="113"/>
        <v>504</v>
      </c>
      <c r="CS532">
        <f t="shared" si="115"/>
        <v>60</v>
      </c>
      <c r="CT532" s="73">
        <f t="shared" si="116"/>
        <v>2.33</v>
      </c>
      <c r="CU532" s="66">
        <f t="shared" si="114"/>
        <v>1506.2261498292833</v>
      </c>
    </row>
    <row r="533" spans="2:99" x14ac:dyDescent="0.25">
      <c r="B533" s="107" t="s">
        <v>284</v>
      </c>
      <c r="C533" s="107">
        <v>523</v>
      </c>
      <c r="D533" s="107" t="s">
        <v>235</v>
      </c>
      <c r="E533" s="107">
        <v>60</v>
      </c>
      <c r="F533" s="108">
        <v>2.33</v>
      </c>
      <c r="G533" s="109"/>
      <c r="H533" s="109">
        <v>796.71611745013104</v>
      </c>
      <c r="I533" s="109">
        <v>1031.7838825498688</v>
      </c>
      <c r="K533" s="107" t="s">
        <v>284</v>
      </c>
      <c r="L533" s="107">
        <v>1400</v>
      </c>
      <c r="M533" s="107" t="s">
        <v>235</v>
      </c>
      <c r="N533" s="107">
        <v>50</v>
      </c>
      <c r="O533" s="108">
        <v>2.4</v>
      </c>
      <c r="P533" s="109">
        <v>1088.4314254254457</v>
      </c>
      <c r="Q533" s="109">
        <v>1409.5685745745543</v>
      </c>
      <c r="BA533" t="str">
        <f t="shared" si="122"/>
        <v>MA</v>
      </c>
      <c r="BB533">
        <f t="shared" si="123"/>
        <v>520</v>
      </c>
      <c r="BC533" s="73">
        <f t="shared" si="124"/>
        <v>2.33</v>
      </c>
      <c r="BD533">
        <f t="shared" si="125"/>
        <v>60</v>
      </c>
      <c r="BE533" s="66">
        <f t="shared" si="126"/>
        <v>1600</v>
      </c>
      <c r="BI533" s="66">
        <f t="shared" si="117"/>
        <v>2060</v>
      </c>
      <c r="BK533" s="66">
        <f t="shared" si="127"/>
        <v>1606.7483430407715</v>
      </c>
      <c r="BN533" s="66">
        <f t="shared" si="118"/>
        <v>1686.6582060834326</v>
      </c>
      <c r="BO533" s="66">
        <f t="shared" si="119"/>
        <v>3293.406549124204</v>
      </c>
      <c r="CI533" s="116">
        <f t="shared" si="120"/>
        <v>0.48786820548105259</v>
      </c>
      <c r="CJ533" s="116">
        <f t="shared" si="121"/>
        <v>0.51213179451894741</v>
      </c>
      <c r="CR533">
        <f t="shared" si="113"/>
        <v>505</v>
      </c>
      <c r="CS533">
        <f t="shared" si="115"/>
        <v>60</v>
      </c>
      <c r="CT533" s="73">
        <f t="shared" si="116"/>
        <v>2.33</v>
      </c>
      <c r="CU533" s="66">
        <f t="shared" si="114"/>
        <v>962.6295677779342</v>
      </c>
    </row>
    <row r="534" spans="2:99" x14ac:dyDescent="0.25">
      <c r="B534" s="107" t="s">
        <v>284</v>
      </c>
      <c r="C534" s="107">
        <v>524</v>
      </c>
      <c r="D534" s="107" t="s">
        <v>235</v>
      </c>
      <c r="E534" s="107">
        <v>60</v>
      </c>
      <c r="F534" s="108">
        <v>2.33</v>
      </c>
      <c r="G534" s="109"/>
      <c r="H534" s="109">
        <v>1002.1586383020516</v>
      </c>
      <c r="I534" s="109">
        <v>1297.8413616979483</v>
      </c>
      <c r="K534" s="107" t="s">
        <v>284</v>
      </c>
      <c r="L534" s="107">
        <v>1401</v>
      </c>
      <c r="M534" s="107" t="s">
        <v>235</v>
      </c>
      <c r="N534" s="107">
        <v>50</v>
      </c>
      <c r="O534" s="108">
        <v>2.4</v>
      </c>
      <c r="P534" s="109">
        <v>1007.36</v>
      </c>
      <c r="Q534" s="109">
        <v>1287.3599999999999</v>
      </c>
      <c r="BA534" t="str">
        <f t="shared" si="122"/>
        <v>MA</v>
      </c>
      <c r="BB534">
        <f t="shared" si="123"/>
        <v>521</v>
      </c>
      <c r="BC534" s="73">
        <f t="shared" si="124"/>
        <v>2.33</v>
      </c>
      <c r="BD534">
        <f t="shared" si="125"/>
        <v>60</v>
      </c>
      <c r="BE534" s="66">
        <f t="shared" si="126"/>
        <v>1100</v>
      </c>
      <c r="BI534" s="66">
        <f t="shared" si="117"/>
        <v>2100</v>
      </c>
      <c r="BK534" s="66">
        <f t="shared" si="127"/>
        <v>1104.6394858405304</v>
      </c>
      <c r="BN534" s="66">
        <f t="shared" si="118"/>
        <v>1719.4088508617517</v>
      </c>
      <c r="BO534" s="66">
        <f t="shared" si="119"/>
        <v>2824.0483367022821</v>
      </c>
      <c r="CI534" s="116">
        <f t="shared" si="120"/>
        <v>0.39115459586306084</v>
      </c>
      <c r="CJ534" s="116">
        <f t="shared" si="121"/>
        <v>0.60884540413693911</v>
      </c>
      <c r="CR534">
        <f t="shared" si="113"/>
        <v>506</v>
      </c>
      <c r="CS534">
        <f t="shared" si="115"/>
        <v>60</v>
      </c>
      <c r="CT534" s="73">
        <f t="shared" si="116"/>
        <v>2.33</v>
      </c>
      <c r="CU534" s="66">
        <f t="shared" si="114"/>
        <v>1133.3601124723841</v>
      </c>
    </row>
    <row r="535" spans="2:99" x14ac:dyDescent="0.25">
      <c r="B535" s="107" t="s">
        <v>284</v>
      </c>
      <c r="C535" s="107">
        <v>525</v>
      </c>
      <c r="D535" s="107" t="s">
        <v>235</v>
      </c>
      <c r="E535" s="107">
        <v>60</v>
      </c>
      <c r="F535" s="108">
        <v>2.33</v>
      </c>
      <c r="G535" s="109"/>
      <c r="H535" s="109">
        <v>2039.24</v>
      </c>
      <c r="I535" s="109">
        <v>2640.9092505684043</v>
      </c>
      <c r="K535" s="107" t="s">
        <v>284</v>
      </c>
      <c r="L535" s="107">
        <v>1402</v>
      </c>
      <c r="M535" s="107" t="s">
        <v>235</v>
      </c>
      <c r="N535" s="107">
        <v>50</v>
      </c>
      <c r="O535" s="108">
        <v>2.4</v>
      </c>
      <c r="P535" s="109">
        <v>895.14116736580513</v>
      </c>
      <c r="Q535" s="109">
        <v>1159.2488326341947</v>
      </c>
      <c r="BA535" t="str">
        <f t="shared" si="122"/>
        <v>MA</v>
      </c>
      <c r="BB535">
        <f t="shared" si="123"/>
        <v>522</v>
      </c>
      <c r="BC535" s="73">
        <f t="shared" si="124"/>
        <v>2.33</v>
      </c>
      <c r="BD535">
        <f t="shared" si="125"/>
        <v>60</v>
      </c>
      <c r="BE535" s="66">
        <f t="shared" si="126"/>
        <v>1220.0192118459759</v>
      </c>
      <c r="BI535" s="66">
        <f t="shared" si="117"/>
        <v>1579.9807881540239</v>
      </c>
      <c r="BK535" s="66">
        <f t="shared" si="127"/>
        <v>1225.1649044446435</v>
      </c>
      <c r="BN535" s="66">
        <f t="shared" si="118"/>
        <v>1293.6347387350263</v>
      </c>
      <c r="BO535" s="66">
        <f t="shared" si="119"/>
        <v>2518.7996431796701</v>
      </c>
      <c r="CI535" s="116">
        <f t="shared" si="120"/>
        <v>0.48640824122796278</v>
      </c>
      <c r="CJ535" s="116">
        <f t="shared" si="121"/>
        <v>0.51359175877203711</v>
      </c>
      <c r="CR535">
        <f t="shared" si="113"/>
        <v>507</v>
      </c>
      <c r="CS535">
        <f t="shared" si="115"/>
        <v>60</v>
      </c>
      <c r="CT535" s="73">
        <f t="shared" si="116"/>
        <v>2.33</v>
      </c>
      <c r="CU535" s="66">
        <f t="shared" si="114"/>
        <v>1186.6539465756177</v>
      </c>
    </row>
    <row r="536" spans="2:99" x14ac:dyDescent="0.25">
      <c r="B536" s="107" t="s">
        <v>284</v>
      </c>
      <c r="C536" s="107">
        <v>526</v>
      </c>
      <c r="D536" s="107" t="s">
        <v>235</v>
      </c>
      <c r="E536" s="107">
        <v>60</v>
      </c>
      <c r="F536" s="108">
        <v>2.33</v>
      </c>
      <c r="G536" s="109"/>
      <c r="H536" s="109">
        <v>1026.9000000000001</v>
      </c>
      <c r="I536" s="109">
        <v>1594.29</v>
      </c>
      <c r="K536" s="107" t="s">
        <v>284</v>
      </c>
      <c r="L536" s="107">
        <v>1403</v>
      </c>
      <c r="M536" s="107" t="s">
        <v>235</v>
      </c>
      <c r="N536" s="107">
        <v>50</v>
      </c>
      <c r="O536" s="108">
        <v>2.4</v>
      </c>
      <c r="P536" s="109">
        <v>1092.42</v>
      </c>
      <c r="Q536" s="109">
        <v>1710.14</v>
      </c>
      <c r="BA536" t="str">
        <f t="shared" si="122"/>
        <v>MA</v>
      </c>
      <c r="BB536">
        <f t="shared" si="123"/>
        <v>523</v>
      </c>
      <c r="BC536" s="73">
        <f t="shared" si="124"/>
        <v>2.33</v>
      </c>
      <c r="BD536">
        <f t="shared" si="125"/>
        <v>60</v>
      </c>
      <c r="BE536" s="66">
        <f t="shared" si="126"/>
        <v>796.71611745013104</v>
      </c>
      <c r="BI536" s="66">
        <f t="shared" si="117"/>
        <v>1031.7838825498688</v>
      </c>
      <c r="BK536" s="66">
        <f t="shared" si="127"/>
        <v>800.07643849179669</v>
      </c>
      <c r="BN536" s="66">
        <f t="shared" si="118"/>
        <v>844.78968563464127</v>
      </c>
      <c r="BO536" s="66">
        <f t="shared" si="119"/>
        <v>1644.8661241264381</v>
      </c>
      <c r="CI536" s="116">
        <f t="shared" si="120"/>
        <v>0.48640824122796278</v>
      </c>
      <c r="CJ536" s="116">
        <f t="shared" si="121"/>
        <v>0.51359175877203711</v>
      </c>
      <c r="CR536">
        <f t="shared" si="113"/>
        <v>508</v>
      </c>
      <c r="CS536">
        <f t="shared" si="115"/>
        <v>60</v>
      </c>
      <c r="CT536" s="73">
        <f t="shared" si="116"/>
        <v>2.33</v>
      </c>
      <c r="CU536" s="66">
        <f t="shared" si="114"/>
        <v>1581.6429001807594</v>
      </c>
    </row>
    <row r="537" spans="2:99" x14ac:dyDescent="0.25">
      <c r="B537" s="107" t="s">
        <v>284</v>
      </c>
      <c r="C537" s="107">
        <v>527</v>
      </c>
      <c r="D537" s="107" t="s">
        <v>235</v>
      </c>
      <c r="E537" s="107">
        <v>60</v>
      </c>
      <c r="F537" s="108">
        <v>2.33</v>
      </c>
      <c r="G537" s="109"/>
      <c r="H537" s="109">
        <v>1225.3480814748602</v>
      </c>
      <c r="I537" s="109">
        <v>1586.8819185251396</v>
      </c>
      <c r="K537" s="107" t="s">
        <v>284</v>
      </c>
      <c r="L537" s="107">
        <v>1408</v>
      </c>
      <c r="M537" s="107" t="s">
        <v>235</v>
      </c>
      <c r="N537" s="107">
        <v>50</v>
      </c>
      <c r="O537" s="108">
        <v>2.4</v>
      </c>
      <c r="P537" s="109">
        <v>1079.0999999999999</v>
      </c>
      <c r="Q537" s="109">
        <v>1170.08</v>
      </c>
      <c r="BA537" t="str">
        <f t="shared" si="122"/>
        <v>MA</v>
      </c>
      <c r="BB537">
        <f t="shared" si="123"/>
        <v>524</v>
      </c>
      <c r="BC537" s="73">
        <f t="shared" si="124"/>
        <v>2.33</v>
      </c>
      <c r="BD537">
        <f t="shared" si="125"/>
        <v>60</v>
      </c>
      <c r="BE537" s="66">
        <f t="shared" si="126"/>
        <v>1002.1586383020516</v>
      </c>
      <c r="BI537" s="66">
        <f t="shared" si="117"/>
        <v>1297.8413616979483</v>
      </c>
      <c r="BK537" s="66">
        <f t="shared" si="127"/>
        <v>1006.3854572223858</v>
      </c>
      <c r="BN537" s="66">
        <f t="shared" si="118"/>
        <v>1062.6285353894859</v>
      </c>
      <c r="BO537" s="66">
        <f t="shared" si="119"/>
        <v>2069.0139926118718</v>
      </c>
      <c r="CI537" s="116">
        <f t="shared" si="120"/>
        <v>0.48640824122796278</v>
      </c>
      <c r="CJ537" s="116">
        <f t="shared" si="121"/>
        <v>0.51359175877203711</v>
      </c>
      <c r="CR537">
        <f t="shared" si="113"/>
        <v>509</v>
      </c>
      <c r="CS537">
        <f t="shared" si="115"/>
        <v>60</v>
      </c>
      <c r="CT537" s="73">
        <f t="shared" si="116"/>
        <v>2.33</v>
      </c>
      <c r="CU537" s="66">
        <f t="shared" si="114"/>
        <v>1137.6531255557404</v>
      </c>
    </row>
    <row r="538" spans="2:99" x14ac:dyDescent="0.25">
      <c r="B538" s="107" t="s">
        <v>284</v>
      </c>
      <c r="C538" s="107">
        <v>528</v>
      </c>
      <c r="D538" s="107" t="s">
        <v>235</v>
      </c>
      <c r="E538" s="107">
        <v>60</v>
      </c>
      <c r="F538" s="108">
        <v>2.33</v>
      </c>
      <c r="G538" s="109"/>
      <c r="H538" s="109">
        <v>872.40088069929038</v>
      </c>
      <c r="I538" s="109">
        <v>1129.7991193007097</v>
      </c>
      <c r="K538" s="107" t="s">
        <v>284</v>
      </c>
      <c r="L538" s="107">
        <v>1409</v>
      </c>
      <c r="M538" s="107" t="s">
        <v>235</v>
      </c>
      <c r="N538" s="107">
        <v>50</v>
      </c>
      <c r="O538" s="108">
        <v>2.4</v>
      </c>
      <c r="P538" s="109">
        <v>898.66615144574587</v>
      </c>
      <c r="Q538" s="109">
        <v>1163.813848554254</v>
      </c>
      <c r="BA538" t="str">
        <f t="shared" si="122"/>
        <v>MA</v>
      </c>
      <c r="BB538">
        <f t="shared" si="123"/>
        <v>525</v>
      </c>
      <c r="BC538" s="73">
        <f t="shared" si="124"/>
        <v>2.33</v>
      </c>
      <c r="BD538">
        <f t="shared" si="125"/>
        <v>60</v>
      </c>
      <c r="BE538" s="66">
        <f t="shared" si="126"/>
        <v>2039.24</v>
      </c>
      <c r="BI538" s="66">
        <f t="shared" si="117"/>
        <v>2640.9092505684043</v>
      </c>
      <c r="BK538" s="66">
        <f t="shared" si="127"/>
        <v>2047.8409319140392</v>
      </c>
      <c r="BN538" s="66">
        <f t="shared" si="118"/>
        <v>2162.2870189285668</v>
      </c>
      <c r="BO538" s="66">
        <f t="shared" si="119"/>
        <v>4210.127950842606</v>
      </c>
      <c r="CI538" s="116">
        <f t="shared" si="120"/>
        <v>0.48640824122796283</v>
      </c>
      <c r="CJ538" s="116">
        <f t="shared" si="121"/>
        <v>0.51359175877203711</v>
      </c>
      <c r="CR538">
        <f t="shared" si="113"/>
        <v>510</v>
      </c>
      <c r="CS538">
        <f t="shared" si="115"/>
        <v>60</v>
      </c>
      <c r="CT538" s="73">
        <f t="shared" si="116"/>
        <v>2.33</v>
      </c>
      <c r="CU538" s="66">
        <f t="shared" si="114"/>
        <v>1400.8837115886727</v>
      </c>
    </row>
    <row r="539" spans="2:99" x14ac:dyDescent="0.25">
      <c r="B539" s="107" t="s">
        <v>284</v>
      </c>
      <c r="C539" s="107">
        <v>529</v>
      </c>
      <c r="D539" s="107" t="s">
        <v>235</v>
      </c>
      <c r="E539" s="107">
        <v>60</v>
      </c>
      <c r="F539" s="108">
        <v>2.33</v>
      </c>
      <c r="G539" s="109"/>
      <c r="H539" s="109">
        <v>1167.68</v>
      </c>
      <c r="I539" s="109">
        <v>1509.06</v>
      </c>
      <c r="K539" s="107" t="s">
        <v>284</v>
      </c>
      <c r="L539" s="107">
        <v>1410</v>
      </c>
      <c r="M539" s="107" t="s">
        <v>235</v>
      </c>
      <c r="N539" s="107">
        <v>50</v>
      </c>
      <c r="O539" s="108">
        <v>2.4</v>
      </c>
      <c r="P539" s="109">
        <v>1322.6053987163391</v>
      </c>
      <c r="Q539" s="109">
        <v>1712.834601283661</v>
      </c>
      <c r="BA539" t="str">
        <f t="shared" si="122"/>
        <v>MA</v>
      </c>
      <c r="BB539">
        <f t="shared" si="123"/>
        <v>526</v>
      </c>
      <c r="BC539" s="73">
        <f t="shared" si="124"/>
        <v>2.33</v>
      </c>
      <c r="BD539">
        <f t="shared" si="125"/>
        <v>60</v>
      </c>
      <c r="BE539" s="66">
        <f t="shared" si="126"/>
        <v>1026.9000000000001</v>
      </c>
      <c r="BI539" s="66">
        <f t="shared" si="117"/>
        <v>1594.29</v>
      </c>
      <c r="BK539" s="66">
        <f t="shared" si="127"/>
        <v>1031.2311709178553</v>
      </c>
      <c r="BN539" s="66">
        <f t="shared" si="118"/>
        <v>1305.350636590658</v>
      </c>
      <c r="BO539" s="66">
        <f t="shared" si="119"/>
        <v>2336.5818075085135</v>
      </c>
      <c r="CI539" s="116">
        <f t="shared" si="120"/>
        <v>0.44134177866318847</v>
      </c>
      <c r="CJ539" s="116">
        <f t="shared" si="121"/>
        <v>0.55865822133681142</v>
      </c>
      <c r="CR539">
        <f t="shared" si="113"/>
        <v>511</v>
      </c>
      <c r="CS539">
        <f t="shared" si="115"/>
        <v>60</v>
      </c>
      <c r="CT539" s="73">
        <f t="shared" si="116"/>
        <v>2.33</v>
      </c>
      <c r="CU539" s="66">
        <f t="shared" si="114"/>
        <v>1019.7830889736896</v>
      </c>
    </row>
    <row r="540" spans="2:99" x14ac:dyDescent="0.25">
      <c r="B540" s="107" t="s">
        <v>284</v>
      </c>
      <c r="C540" s="107">
        <v>530</v>
      </c>
      <c r="D540" s="107" t="s">
        <v>235</v>
      </c>
      <c r="E540" s="107">
        <v>60</v>
      </c>
      <c r="F540" s="108">
        <v>2.33</v>
      </c>
      <c r="G540" s="109"/>
      <c r="H540" s="109">
        <v>1130</v>
      </c>
      <c r="I540" s="109">
        <v>1800</v>
      </c>
      <c r="K540" s="107" t="s">
        <v>284</v>
      </c>
      <c r="L540" s="107">
        <v>1412</v>
      </c>
      <c r="M540" s="107" t="s">
        <v>235</v>
      </c>
      <c r="N540" s="107">
        <v>50</v>
      </c>
      <c r="O540" s="108">
        <v>2.4</v>
      </c>
      <c r="P540" s="109">
        <v>957.7368673564456</v>
      </c>
      <c r="Q540" s="109">
        <v>1240.3131326435546</v>
      </c>
      <c r="BA540" t="str">
        <f t="shared" si="122"/>
        <v>MA</v>
      </c>
      <c r="BB540">
        <f t="shared" si="123"/>
        <v>527</v>
      </c>
      <c r="BC540" s="73">
        <f t="shared" si="124"/>
        <v>2.33</v>
      </c>
      <c r="BD540">
        <f t="shared" si="125"/>
        <v>60</v>
      </c>
      <c r="BE540" s="66">
        <f t="shared" si="126"/>
        <v>1225.3480814748602</v>
      </c>
      <c r="BI540" s="66">
        <f t="shared" si="117"/>
        <v>1586.8819185251396</v>
      </c>
      <c r="BK540" s="66">
        <f t="shared" si="127"/>
        <v>1230.5162497237</v>
      </c>
      <c r="BN540" s="66">
        <f t="shared" si="118"/>
        <v>1299.2851504688581</v>
      </c>
      <c r="BO540" s="66">
        <f t="shared" si="119"/>
        <v>2529.801400192558</v>
      </c>
      <c r="CI540" s="116">
        <f t="shared" si="120"/>
        <v>0.48640824122796283</v>
      </c>
      <c r="CJ540" s="116">
        <f t="shared" si="121"/>
        <v>0.51359175877203711</v>
      </c>
      <c r="CR540">
        <f t="shared" si="113"/>
        <v>512</v>
      </c>
      <c r="CS540">
        <f t="shared" si="115"/>
        <v>60</v>
      </c>
      <c r="CT540" s="73">
        <f t="shared" si="116"/>
        <v>2.33</v>
      </c>
      <c r="CU540" s="66">
        <f t="shared" si="114"/>
        <v>1027.033540871661</v>
      </c>
    </row>
    <row r="541" spans="2:99" x14ac:dyDescent="0.25">
      <c r="B541" s="107" t="s">
        <v>284</v>
      </c>
      <c r="C541" s="107">
        <v>531</v>
      </c>
      <c r="D541" s="107" t="s">
        <v>235</v>
      </c>
      <c r="E541" s="107">
        <v>60</v>
      </c>
      <c r="F541" s="108">
        <v>2.33</v>
      </c>
      <c r="G541" s="109"/>
      <c r="H541" s="109">
        <v>958.58652359326675</v>
      </c>
      <c r="I541" s="109">
        <v>1241.413476406733</v>
      </c>
      <c r="K541" s="107" t="s">
        <v>284</v>
      </c>
      <c r="L541" s="107">
        <v>1417</v>
      </c>
      <c r="M541" s="107" t="s">
        <v>235</v>
      </c>
      <c r="N541" s="107">
        <v>50</v>
      </c>
      <c r="O541" s="108">
        <v>2.4</v>
      </c>
      <c r="P541" s="109">
        <v>1062</v>
      </c>
      <c r="Q541" s="109">
        <v>1562</v>
      </c>
      <c r="BA541" t="str">
        <f t="shared" si="122"/>
        <v>MA</v>
      </c>
      <c r="BB541">
        <f t="shared" si="123"/>
        <v>528</v>
      </c>
      <c r="BC541" s="73">
        <f t="shared" si="124"/>
        <v>2.33</v>
      </c>
      <c r="BD541">
        <f t="shared" si="125"/>
        <v>60</v>
      </c>
      <c r="BE541" s="66">
        <f t="shared" si="126"/>
        <v>872.40088069929038</v>
      </c>
      <c r="BI541" s="66">
        <f t="shared" si="117"/>
        <v>1129.7991193007097</v>
      </c>
      <c r="BK541" s="66">
        <f t="shared" si="127"/>
        <v>876.08041845680907</v>
      </c>
      <c r="BN541" s="66">
        <f t="shared" si="118"/>
        <v>925.04124067688213</v>
      </c>
      <c r="BO541" s="66">
        <f t="shared" si="119"/>
        <v>1801.1216591336911</v>
      </c>
      <c r="CI541" s="116">
        <f t="shared" si="120"/>
        <v>0.48640824122796283</v>
      </c>
      <c r="CJ541" s="116">
        <f t="shared" si="121"/>
        <v>0.51359175877203722</v>
      </c>
      <c r="CR541">
        <f t="shared" ref="CR541:CR604" si="128">BB526</f>
        <v>513</v>
      </c>
      <c r="CS541">
        <f t="shared" si="115"/>
        <v>60</v>
      </c>
      <c r="CT541" s="73">
        <f t="shared" si="116"/>
        <v>2.33</v>
      </c>
      <c r="CU541" s="66">
        <f t="shared" ref="CU541:CU604" si="129">BK526</f>
        <v>1385.8204458726652</v>
      </c>
    </row>
    <row r="542" spans="2:99" x14ac:dyDescent="0.25">
      <c r="B542" s="107" t="s">
        <v>284</v>
      </c>
      <c r="C542" s="107">
        <v>532</v>
      </c>
      <c r="D542" s="107" t="s">
        <v>235</v>
      </c>
      <c r="E542" s="107">
        <v>60</v>
      </c>
      <c r="F542" s="108">
        <v>2.33</v>
      </c>
      <c r="G542" s="109"/>
      <c r="H542" s="109">
        <v>1400</v>
      </c>
      <c r="I542" s="109">
        <v>1850</v>
      </c>
      <c r="K542" s="107" t="s">
        <v>284</v>
      </c>
      <c r="L542" s="107">
        <v>1418</v>
      </c>
      <c r="M542" s="107" t="s">
        <v>235</v>
      </c>
      <c r="N542" s="107">
        <v>50</v>
      </c>
      <c r="O542" s="108">
        <v>2.4</v>
      </c>
      <c r="P542" s="109">
        <v>979.50113865348351</v>
      </c>
      <c r="Q542" s="109">
        <v>1268.4988613465164</v>
      </c>
      <c r="BA542" t="str">
        <f t="shared" si="122"/>
        <v>MA</v>
      </c>
      <c r="BB542">
        <f t="shared" si="123"/>
        <v>529</v>
      </c>
      <c r="BC542" s="73">
        <f t="shared" si="124"/>
        <v>2.33</v>
      </c>
      <c r="BD542">
        <f t="shared" si="125"/>
        <v>60</v>
      </c>
      <c r="BE542" s="66">
        <f t="shared" si="126"/>
        <v>1167.68</v>
      </c>
      <c r="BI542" s="66">
        <f t="shared" si="117"/>
        <v>1509.06</v>
      </c>
      <c r="BK542" s="66">
        <f t="shared" si="127"/>
        <v>1172.604940751155</v>
      </c>
      <c r="BN542" s="66">
        <f t="shared" si="118"/>
        <v>1235.5672002292547</v>
      </c>
      <c r="BO542" s="66">
        <f t="shared" si="119"/>
        <v>2408.1721409804095</v>
      </c>
      <c r="CI542" s="116">
        <f t="shared" si="120"/>
        <v>0.48692737566250843</v>
      </c>
      <c r="CJ542" s="116">
        <f t="shared" si="121"/>
        <v>0.51307262433749168</v>
      </c>
      <c r="CR542">
        <f t="shared" si="128"/>
        <v>514</v>
      </c>
      <c r="CS542">
        <f t="shared" ref="CS542:CS605" si="130">BD527</f>
        <v>60</v>
      </c>
      <c r="CT542" s="73">
        <f t="shared" ref="CT542:CT605" si="131">BC527</f>
        <v>2.33</v>
      </c>
      <c r="CU542" s="66">
        <f t="shared" si="129"/>
        <v>1093.897236111289</v>
      </c>
    </row>
    <row r="543" spans="2:99" x14ac:dyDescent="0.25">
      <c r="B543" s="107" t="s">
        <v>284</v>
      </c>
      <c r="C543" s="107">
        <v>533</v>
      </c>
      <c r="D543" s="107" t="s">
        <v>235</v>
      </c>
      <c r="E543" s="107">
        <v>60</v>
      </c>
      <c r="F543" s="108">
        <v>2.33</v>
      </c>
      <c r="G543" s="109"/>
      <c r="H543" s="109">
        <v>1250</v>
      </c>
      <c r="I543" s="109">
        <v>1618.8072827183194</v>
      </c>
      <c r="K543" s="107" t="s">
        <v>284</v>
      </c>
      <c r="L543" s="107">
        <v>1419</v>
      </c>
      <c r="M543" s="107" t="s">
        <v>235</v>
      </c>
      <c r="N543" s="107">
        <v>50</v>
      </c>
      <c r="O543" s="108">
        <v>2.4</v>
      </c>
      <c r="P543" s="109">
        <v>1199</v>
      </c>
      <c r="Q543" s="109">
        <v>1552.759945583412</v>
      </c>
      <c r="BA543" t="str">
        <f t="shared" si="122"/>
        <v>MA</v>
      </c>
      <c r="BB543">
        <f t="shared" si="123"/>
        <v>530</v>
      </c>
      <c r="BC543" s="73">
        <f t="shared" si="124"/>
        <v>2.33</v>
      </c>
      <c r="BD543">
        <f t="shared" si="125"/>
        <v>60</v>
      </c>
      <c r="BE543" s="66">
        <f t="shared" si="126"/>
        <v>1130</v>
      </c>
      <c r="BI543" s="66">
        <f t="shared" si="117"/>
        <v>1800</v>
      </c>
      <c r="BK543" s="66">
        <f t="shared" si="127"/>
        <v>1134.7660172725448</v>
      </c>
      <c r="BN543" s="66">
        <f t="shared" si="118"/>
        <v>1473.7790150243586</v>
      </c>
      <c r="BO543" s="66">
        <f t="shared" si="119"/>
        <v>2608.5450322969036</v>
      </c>
      <c r="CI543" s="116">
        <f t="shared" si="120"/>
        <v>0.43501875690194569</v>
      </c>
      <c r="CJ543" s="116">
        <f t="shared" si="121"/>
        <v>0.5649812430980542</v>
      </c>
      <c r="CR543">
        <f t="shared" si="128"/>
        <v>515</v>
      </c>
      <c r="CS543">
        <f t="shared" si="130"/>
        <v>60</v>
      </c>
      <c r="CT543" s="73">
        <f t="shared" si="131"/>
        <v>2.33</v>
      </c>
      <c r="CU543" s="66">
        <f t="shared" si="129"/>
        <v>1104.6394858405304</v>
      </c>
    </row>
    <row r="544" spans="2:99" x14ac:dyDescent="0.25">
      <c r="B544" s="107" t="s">
        <v>284</v>
      </c>
      <c r="C544" s="107">
        <v>534</v>
      </c>
      <c r="D544" s="107" t="s">
        <v>235</v>
      </c>
      <c r="E544" s="107">
        <v>60</v>
      </c>
      <c r="F544" s="108">
        <v>2.33</v>
      </c>
      <c r="G544" s="109"/>
      <c r="H544" s="109">
        <v>1725.23</v>
      </c>
      <c r="I544" s="109">
        <v>2355.23</v>
      </c>
      <c r="K544" s="107" t="s">
        <v>284</v>
      </c>
      <c r="L544" s="107">
        <v>1420</v>
      </c>
      <c r="M544" s="107" t="s">
        <v>235</v>
      </c>
      <c r="N544" s="107">
        <v>50</v>
      </c>
      <c r="O544" s="108">
        <v>2.4</v>
      </c>
      <c r="P544" s="109">
        <v>1042.6807049812217</v>
      </c>
      <c r="Q544" s="109">
        <v>1350.3192950187783</v>
      </c>
      <c r="BA544" t="str">
        <f t="shared" si="122"/>
        <v>MA</v>
      </c>
      <c r="BB544">
        <f t="shared" si="123"/>
        <v>531</v>
      </c>
      <c r="BC544" s="73">
        <f t="shared" si="124"/>
        <v>2.33</v>
      </c>
      <c r="BD544">
        <f t="shared" si="125"/>
        <v>60</v>
      </c>
      <c r="BE544" s="66">
        <f t="shared" si="126"/>
        <v>958.58652359326675</v>
      </c>
      <c r="BI544" s="66">
        <f t="shared" si="117"/>
        <v>1241.413476406733</v>
      </c>
      <c r="BK544" s="66">
        <f t="shared" si="127"/>
        <v>962.6295677779342</v>
      </c>
      <c r="BN544" s="66">
        <f t="shared" si="118"/>
        <v>1016.4272947203777</v>
      </c>
      <c r="BO544" s="66">
        <f t="shared" si="119"/>
        <v>1979.0568624983121</v>
      </c>
      <c r="CI544" s="116">
        <f t="shared" si="120"/>
        <v>0.48640824122796283</v>
      </c>
      <c r="CJ544" s="116">
        <f t="shared" si="121"/>
        <v>0.51359175877203711</v>
      </c>
      <c r="CR544">
        <f t="shared" si="128"/>
        <v>516</v>
      </c>
      <c r="CS544">
        <f t="shared" si="130"/>
        <v>60</v>
      </c>
      <c r="CT544" s="73">
        <f t="shared" si="131"/>
        <v>2.33</v>
      </c>
      <c r="CU544" s="66">
        <f t="shared" si="129"/>
        <v>1093.897236111289</v>
      </c>
    </row>
    <row r="545" spans="2:99" x14ac:dyDescent="0.25">
      <c r="B545" s="107" t="s">
        <v>284</v>
      </c>
      <c r="C545" s="107">
        <v>535</v>
      </c>
      <c r="D545" s="107" t="s">
        <v>235</v>
      </c>
      <c r="E545" s="107">
        <v>60</v>
      </c>
      <c r="F545" s="108">
        <v>2.33</v>
      </c>
      <c r="G545" s="109"/>
      <c r="H545" s="109">
        <v>789.62693438701172</v>
      </c>
      <c r="I545" s="109">
        <v>1022.6030656129882</v>
      </c>
      <c r="K545" s="107" t="s">
        <v>284</v>
      </c>
      <c r="L545" s="107">
        <v>1421</v>
      </c>
      <c r="M545" s="107" t="s">
        <v>235</v>
      </c>
      <c r="N545" s="107">
        <v>50</v>
      </c>
      <c r="O545" s="108">
        <v>2.4</v>
      </c>
      <c r="P545" s="109">
        <v>911.52863970777912</v>
      </c>
      <c r="Q545" s="109">
        <v>1180.4713602922207</v>
      </c>
      <c r="BA545" t="str">
        <f t="shared" si="122"/>
        <v>MA</v>
      </c>
      <c r="BB545">
        <f t="shared" si="123"/>
        <v>532</v>
      </c>
      <c r="BC545" s="73">
        <f t="shared" si="124"/>
        <v>2.33</v>
      </c>
      <c r="BD545">
        <f t="shared" si="125"/>
        <v>60</v>
      </c>
      <c r="BE545" s="66">
        <f t="shared" si="126"/>
        <v>1400</v>
      </c>
      <c r="BI545" s="66">
        <f t="shared" si="117"/>
        <v>1850</v>
      </c>
      <c r="BK545" s="66">
        <f t="shared" si="127"/>
        <v>1405.904800160675</v>
      </c>
      <c r="BN545" s="66">
        <f t="shared" si="118"/>
        <v>1514.7173209972575</v>
      </c>
      <c r="BO545" s="66">
        <f t="shared" si="119"/>
        <v>2920.6221211579323</v>
      </c>
      <c r="CI545" s="116">
        <f t="shared" si="120"/>
        <v>0.48137168789342705</v>
      </c>
      <c r="CJ545" s="116">
        <f t="shared" si="121"/>
        <v>0.51862831210657301</v>
      </c>
      <c r="CR545">
        <f t="shared" si="128"/>
        <v>517</v>
      </c>
      <c r="CS545">
        <f t="shared" si="130"/>
        <v>60</v>
      </c>
      <c r="CT545" s="73">
        <f t="shared" si="131"/>
        <v>2.33</v>
      </c>
      <c r="CU545" s="66">
        <f t="shared" si="129"/>
        <v>1093.897236111289</v>
      </c>
    </row>
    <row r="546" spans="2:99" x14ac:dyDescent="0.25">
      <c r="B546" s="107" t="s">
        <v>284</v>
      </c>
      <c r="C546" s="107">
        <v>536</v>
      </c>
      <c r="D546" s="107" t="s">
        <v>235</v>
      </c>
      <c r="E546" s="107">
        <v>60</v>
      </c>
      <c r="F546" s="108">
        <v>2.33</v>
      </c>
      <c r="G546" s="109"/>
      <c r="H546" s="109">
        <v>1155.83</v>
      </c>
      <c r="I546" s="109">
        <v>1478.07</v>
      </c>
      <c r="K546" s="107" t="s">
        <v>284</v>
      </c>
      <c r="L546" s="107">
        <v>1426</v>
      </c>
      <c r="M546" s="107" t="s">
        <v>235</v>
      </c>
      <c r="N546" s="107">
        <v>50</v>
      </c>
      <c r="O546" s="108">
        <v>2.4</v>
      </c>
      <c r="P546" s="109">
        <v>1088.4314254254457</v>
      </c>
      <c r="Q546" s="109">
        <v>1409.5685745745543</v>
      </c>
      <c r="BA546" t="str">
        <f t="shared" si="122"/>
        <v>MA</v>
      </c>
      <c r="BB546">
        <f t="shared" si="123"/>
        <v>533</v>
      </c>
      <c r="BC546" s="73">
        <f t="shared" si="124"/>
        <v>2.33</v>
      </c>
      <c r="BD546">
        <f t="shared" si="125"/>
        <v>60</v>
      </c>
      <c r="BE546" s="66">
        <f t="shared" si="126"/>
        <v>1250</v>
      </c>
      <c r="BI546" s="66">
        <f t="shared" si="117"/>
        <v>1618.8072827183194</v>
      </c>
      <c r="BK546" s="66">
        <f t="shared" si="127"/>
        <v>1255.2721430006027</v>
      </c>
      <c r="BN546" s="66">
        <f t="shared" si="118"/>
        <v>1325.4245570215905</v>
      </c>
      <c r="BO546" s="66">
        <f t="shared" si="119"/>
        <v>2580.696700022193</v>
      </c>
      <c r="CI546" s="116">
        <f t="shared" si="120"/>
        <v>0.48640824122796289</v>
      </c>
      <c r="CJ546" s="116">
        <f t="shared" si="121"/>
        <v>0.51359175877203722</v>
      </c>
      <c r="CR546">
        <f t="shared" si="128"/>
        <v>518</v>
      </c>
      <c r="CS546">
        <f t="shared" si="130"/>
        <v>60</v>
      </c>
      <c r="CT546" s="73">
        <f t="shared" si="131"/>
        <v>2.33</v>
      </c>
      <c r="CU546" s="66">
        <f t="shared" si="129"/>
        <v>1071.5003012653144</v>
      </c>
    </row>
    <row r="547" spans="2:99" x14ac:dyDescent="0.25">
      <c r="B547" s="107" t="s">
        <v>284</v>
      </c>
      <c r="C547" s="107">
        <v>537</v>
      </c>
      <c r="D547" s="107" t="s">
        <v>235</v>
      </c>
      <c r="E547" s="107">
        <v>60</v>
      </c>
      <c r="F547" s="108">
        <v>2.33</v>
      </c>
      <c r="G547" s="109"/>
      <c r="H547" s="109">
        <v>1050</v>
      </c>
      <c r="I547" s="109">
        <v>1600</v>
      </c>
      <c r="K547" s="107" t="s">
        <v>284</v>
      </c>
      <c r="L547" s="107">
        <v>1427</v>
      </c>
      <c r="M547" s="107" t="s">
        <v>235</v>
      </c>
      <c r="N547" s="107">
        <v>50</v>
      </c>
      <c r="O547" s="108">
        <v>2.4</v>
      </c>
      <c r="P547" s="109">
        <v>1437.4440642428124</v>
      </c>
      <c r="Q547" s="109">
        <v>1861.5559357571874</v>
      </c>
      <c r="BA547" t="str">
        <f t="shared" si="122"/>
        <v>MA</v>
      </c>
      <c r="BB547">
        <f t="shared" si="123"/>
        <v>534</v>
      </c>
      <c r="BC547" s="73">
        <f t="shared" si="124"/>
        <v>2.33</v>
      </c>
      <c r="BD547">
        <f t="shared" si="125"/>
        <v>60</v>
      </c>
      <c r="BE547" s="66">
        <f t="shared" si="126"/>
        <v>1725.23</v>
      </c>
      <c r="BI547" s="66">
        <f t="shared" si="117"/>
        <v>2355.23</v>
      </c>
      <c r="BK547" s="66">
        <f t="shared" si="127"/>
        <v>1732.5065274151439</v>
      </c>
      <c r="BN547" s="66">
        <f t="shared" si="118"/>
        <v>1928.3825275310112</v>
      </c>
      <c r="BO547" s="66">
        <f t="shared" si="119"/>
        <v>3660.8890549461548</v>
      </c>
      <c r="CI547" s="116">
        <f t="shared" si="120"/>
        <v>0.4732474820766252</v>
      </c>
      <c r="CJ547" s="116">
        <f t="shared" si="121"/>
        <v>0.52675251792337485</v>
      </c>
      <c r="CR547">
        <f t="shared" si="128"/>
        <v>519</v>
      </c>
      <c r="CS547">
        <f t="shared" si="130"/>
        <v>60</v>
      </c>
      <c r="CT547" s="73">
        <f t="shared" si="131"/>
        <v>2.33</v>
      </c>
      <c r="CU547" s="66">
        <f t="shared" si="129"/>
        <v>1045.3281988279477</v>
      </c>
    </row>
    <row r="548" spans="2:99" x14ac:dyDescent="0.25">
      <c r="B548" s="107" t="s">
        <v>284</v>
      </c>
      <c r="C548" s="107">
        <v>538</v>
      </c>
      <c r="D548" s="107" t="s">
        <v>235</v>
      </c>
      <c r="E548" s="107">
        <v>60</v>
      </c>
      <c r="F548" s="108">
        <v>2.33</v>
      </c>
      <c r="G548" s="109"/>
      <c r="H548" s="109">
        <v>1188.6472892556508</v>
      </c>
      <c r="I548" s="109">
        <v>1539.352710744349</v>
      </c>
      <c r="K548" s="107" t="s">
        <v>284</v>
      </c>
      <c r="L548" s="107">
        <v>1428</v>
      </c>
      <c r="M548" s="107" t="s">
        <v>235</v>
      </c>
      <c r="N548" s="107">
        <v>50</v>
      </c>
      <c r="O548" s="108">
        <v>2.4</v>
      </c>
      <c r="P548" s="109">
        <v>897.77728030568665</v>
      </c>
      <c r="Q548" s="109">
        <v>1162.6627196943132</v>
      </c>
      <c r="BA548" t="str">
        <f t="shared" si="122"/>
        <v>MA</v>
      </c>
      <c r="BB548">
        <f t="shared" si="123"/>
        <v>535</v>
      </c>
      <c r="BC548" s="73">
        <f t="shared" si="124"/>
        <v>2.33</v>
      </c>
      <c r="BD548">
        <f t="shared" si="125"/>
        <v>60</v>
      </c>
      <c r="BE548" s="66">
        <f t="shared" si="126"/>
        <v>789.62693438701172</v>
      </c>
      <c r="BI548" s="66">
        <f t="shared" si="117"/>
        <v>1022.6030656129882</v>
      </c>
      <c r="BK548" s="66">
        <f t="shared" si="127"/>
        <v>792.95735527918441</v>
      </c>
      <c r="BN548" s="66">
        <f t="shared" si="118"/>
        <v>837.27274377777735</v>
      </c>
      <c r="BO548" s="66">
        <f t="shared" si="119"/>
        <v>1630.2300990569618</v>
      </c>
      <c r="CI548" s="116">
        <f t="shared" si="120"/>
        <v>0.48640824122796283</v>
      </c>
      <c r="CJ548" s="116">
        <f t="shared" si="121"/>
        <v>0.51359175877203711</v>
      </c>
      <c r="CR548">
        <f t="shared" si="128"/>
        <v>520</v>
      </c>
      <c r="CS548">
        <f t="shared" si="130"/>
        <v>60</v>
      </c>
      <c r="CT548" s="73">
        <f t="shared" si="131"/>
        <v>2.33</v>
      </c>
      <c r="CU548" s="66">
        <f t="shared" si="129"/>
        <v>1606.7483430407715</v>
      </c>
    </row>
    <row r="549" spans="2:99" x14ac:dyDescent="0.25">
      <c r="B549" s="107" t="s">
        <v>284</v>
      </c>
      <c r="C549" s="107">
        <v>539</v>
      </c>
      <c r="D549" s="107" t="s">
        <v>235</v>
      </c>
      <c r="E549" s="107">
        <v>60</v>
      </c>
      <c r="F549" s="108">
        <v>2.33</v>
      </c>
      <c r="G549" s="109"/>
      <c r="H549" s="109">
        <v>849.65623682130467</v>
      </c>
      <c r="I549" s="109">
        <v>1100.3437631786953</v>
      </c>
      <c r="K549" s="107" t="s">
        <v>284</v>
      </c>
      <c r="L549" s="107">
        <v>1429</v>
      </c>
      <c r="M549" s="107" t="s">
        <v>235</v>
      </c>
      <c r="N549" s="107">
        <v>50</v>
      </c>
      <c r="O549" s="108">
        <v>2.4</v>
      </c>
      <c r="P549" s="109">
        <v>897.77728030568665</v>
      </c>
      <c r="Q549" s="109">
        <v>1162.6627196943132</v>
      </c>
      <c r="BA549" t="str">
        <f t="shared" si="122"/>
        <v>MA</v>
      </c>
      <c r="BB549">
        <f t="shared" si="123"/>
        <v>536</v>
      </c>
      <c r="BC549" s="73">
        <f t="shared" si="124"/>
        <v>2.33</v>
      </c>
      <c r="BD549">
        <f t="shared" si="125"/>
        <v>60</v>
      </c>
      <c r="BE549" s="66">
        <f t="shared" si="126"/>
        <v>1155.83</v>
      </c>
      <c r="BI549" s="66">
        <f t="shared" si="117"/>
        <v>1478.07</v>
      </c>
      <c r="BK549" s="66">
        <f t="shared" si="127"/>
        <v>1160.7049608355092</v>
      </c>
      <c r="BN549" s="66">
        <f t="shared" si="118"/>
        <v>1210.193638187252</v>
      </c>
      <c r="BO549" s="66">
        <f t="shared" si="119"/>
        <v>2370.8985990227611</v>
      </c>
      <c r="CI549" s="116">
        <f t="shared" si="120"/>
        <v>0.48956330790103358</v>
      </c>
      <c r="CJ549" s="116">
        <f t="shared" si="121"/>
        <v>0.51043669209896647</v>
      </c>
      <c r="CR549">
        <f t="shared" si="128"/>
        <v>521</v>
      </c>
      <c r="CS549">
        <f t="shared" si="130"/>
        <v>60</v>
      </c>
      <c r="CT549" s="73">
        <f t="shared" si="131"/>
        <v>2.33</v>
      </c>
      <c r="CU549" s="66">
        <f t="shared" si="129"/>
        <v>1104.6394858405304</v>
      </c>
    </row>
    <row r="550" spans="2:99" x14ac:dyDescent="0.25">
      <c r="B550" s="107" t="s">
        <v>284</v>
      </c>
      <c r="C550" s="107">
        <v>540</v>
      </c>
      <c r="D550" s="107" t="s">
        <v>235</v>
      </c>
      <c r="E550" s="107">
        <v>60</v>
      </c>
      <c r="F550" s="108">
        <v>2.33</v>
      </c>
      <c r="G550" s="109"/>
      <c r="H550" s="109">
        <v>1120</v>
      </c>
      <c r="I550" s="109">
        <v>1731.1</v>
      </c>
      <c r="K550" s="107" t="s">
        <v>284</v>
      </c>
      <c r="L550" s="107">
        <v>1430</v>
      </c>
      <c r="M550" s="107" t="s">
        <v>235</v>
      </c>
      <c r="N550" s="107">
        <v>50</v>
      </c>
      <c r="O550" s="108">
        <v>2.4</v>
      </c>
      <c r="P550" s="109">
        <v>897.77292309421591</v>
      </c>
      <c r="Q550" s="109">
        <v>1162.6570769057844</v>
      </c>
      <c r="BA550" t="str">
        <f t="shared" si="122"/>
        <v>MA</v>
      </c>
      <c r="BB550">
        <f t="shared" si="123"/>
        <v>537</v>
      </c>
      <c r="BC550" s="73">
        <f t="shared" si="124"/>
        <v>2.33</v>
      </c>
      <c r="BD550">
        <f t="shared" si="125"/>
        <v>60</v>
      </c>
      <c r="BE550" s="66">
        <f t="shared" si="126"/>
        <v>1050</v>
      </c>
      <c r="BI550" s="66">
        <f t="shared" si="117"/>
        <v>1600</v>
      </c>
      <c r="BK550" s="66">
        <f t="shared" si="127"/>
        <v>1054.4286001205062</v>
      </c>
      <c r="BN550" s="66">
        <f t="shared" si="118"/>
        <v>1310.0257911327633</v>
      </c>
      <c r="BO550" s="66">
        <f t="shared" si="119"/>
        <v>2364.4543912532695</v>
      </c>
      <c r="CI550" s="116">
        <f t="shared" si="120"/>
        <v>0.44595006950487659</v>
      </c>
      <c r="CJ550" s="116">
        <f t="shared" si="121"/>
        <v>0.55404993049512341</v>
      </c>
      <c r="CR550">
        <f t="shared" si="128"/>
        <v>522</v>
      </c>
      <c r="CS550">
        <f t="shared" si="130"/>
        <v>60</v>
      </c>
      <c r="CT550" s="73">
        <f t="shared" si="131"/>
        <v>2.33</v>
      </c>
      <c r="CU550" s="66">
        <f t="shared" si="129"/>
        <v>1225.1649044446435</v>
      </c>
    </row>
    <row r="551" spans="2:99" x14ac:dyDescent="0.25">
      <c r="B551" s="107" t="s">
        <v>284</v>
      </c>
      <c r="C551" s="107">
        <v>541</v>
      </c>
      <c r="D551" s="107" t="s">
        <v>235</v>
      </c>
      <c r="E551" s="107">
        <v>60</v>
      </c>
      <c r="F551" s="108">
        <v>2.33</v>
      </c>
      <c r="G551" s="109"/>
      <c r="H551" s="109">
        <v>838.76320814410849</v>
      </c>
      <c r="I551" s="109">
        <v>1086.2367918558914</v>
      </c>
      <c r="K551" s="107" t="s">
        <v>284</v>
      </c>
      <c r="L551" s="107">
        <v>1431</v>
      </c>
      <c r="M551" s="107" t="s">
        <v>235</v>
      </c>
      <c r="N551" s="107">
        <v>50</v>
      </c>
      <c r="O551" s="108">
        <v>2.4</v>
      </c>
      <c r="P551" s="109">
        <v>898.66615144574587</v>
      </c>
      <c r="Q551" s="109">
        <v>1163.813848554254</v>
      </c>
      <c r="BA551" t="str">
        <f t="shared" si="122"/>
        <v>MA</v>
      </c>
      <c r="BB551">
        <f t="shared" si="123"/>
        <v>538</v>
      </c>
      <c r="BC551" s="73">
        <f t="shared" si="124"/>
        <v>2.33</v>
      </c>
      <c r="BD551">
        <f t="shared" si="125"/>
        <v>60</v>
      </c>
      <c r="BE551" s="66">
        <f t="shared" si="126"/>
        <v>1188.6472892556508</v>
      </c>
      <c r="BI551" s="66">
        <f t="shared" si="117"/>
        <v>1539.352710744349</v>
      </c>
      <c r="BK551" s="66">
        <f t="shared" si="127"/>
        <v>1193.6606640446385</v>
      </c>
      <c r="BN551" s="66">
        <f t="shared" si="118"/>
        <v>1260.3698454532685</v>
      </c>
      <c r="BO551" s="66">
        <f t="shared" si="119"/>
        <v>2454.0305094979067</v>
      </c>
      <c r="CI551" s="116">
        <f t="shared" si="120"/>
        <v>0.48640824122796289</v>
      </c>
      <c r="CJ551" s="116">
        <f t="shared" si="121"/>
        <v>0.51359175877203722</v>
      </c>
      <c r="CR551">
        <f t="shared" si="128"/>
        <v>523</v>
      </c>
      <c r="CS551">
        <f t="shared" si="130"/>
        <v>60</v>
      </c>
      <c r="CT551" s="73">
        <f t="shared" si="131"/>
        <v>2.33</v>
      </c>
      <c r="CU551" s="66">
        <f t="shared" si="129"/>
        <v>800.07643849179669</v>
      </c>
    </row>
    <row r="552" spans="2:99" x14ac:dyDescent="0.25">
      <c r="B552" s="107" t="s">
        <v>284</v>
      </c>
      <c r="C552" s="107">
        <v>542</v>
      </c>
      <c r="D552" s="107" t="s">
        <v>235</v>
      </c>
      <c r="E552" s="107">
        <v>60</v>
      </c>
      <c r="F552" s="108">
        <v>2.33</v>
      </c>
      <c r="G552" s="109"/>
      <c r="H552" s="109">
        <v>871.44229417569704</v>
      </c>
      <c r="I552" s="109">
        <v>1128.5577058243027</v>
      </c>
      <c r="K552" s="107" t="s">
        <v>284</v>
      </c>
      <c r="L552" s="107">
        <v>1432</v>
      </c>
      <c r="M552" s="107" t="s">
        <v>235</v>
      </c>
      <c r="N552" s="107">
        <v>50</v>
      </c>
      <c r="O552" s="108">
        <v>2.4</v>
      </c>
      <c r="P552" s="109">
        <v>848.8065805844833</v>
      </c>
      <c r="Q552" s="109">
        <v>1099.2434194155164</v>
      </c>
      <c r="BA552" t="str">
        <f t="shared" si="122"/>
        <v>MA</v>
      </c>
      <c r="BB552">
        <f t="shared" si="123"/>
        <v>539</v>
      </c>
      <c r="BC552" s="73">
        <f t="shared" si="124"/>
        <v>2.33</v>
      </c>
      <c r="BD552">
        <f t="shared" si="125"/>
        <v>60</v>
      </c>
      <c r="BE552" s="66">
        <f t="shared" si="126"/>
        <v>849.65623682130467</v>
      </c>
      <c r="BI552" s="66">
        <f t="shared" si="117"/>
        <v>1100.3437631786953</v>
      </c>
      <c r="BK552" s="66">
        <f t="shared" si="127"/>
        <v>853.23984416680537</v>
      </c>
      <c r="BN552" s="66">
        <f t="shared" si="118"/>
        <v>900.92419304760767</v>
      </c>
      <c r="BO552" s="66">
        <f t="shared" si="119"/>
        <v>1754.1640372144129</v>
      </c>
      <c r="CI552" s="116">
        <f t="shared" si="120"/>
        <v>0.48640824122796283</v>
      </c>
      <c r="CJ552" s="116">
        <f t="shared" si="121"/>
        <v>0.51359175877203722</v>
      </c>
      <c r="CR552">
        <f t="shared" si="128"/>
        <v>524</v>
      </c>
      <c r="CS552">
        <f t="shared" si="130"/>
        <v>60</v>
      </c>
      <c r="CT552" s="73">
        <f t="shared" si="131"/>
        <v>2.33</v>
      </c>
      <c r="CU552" s="66">
        <f t="shared" si="129"/>
        <v>1006.3854572223858</v>
      </c>
    </row>
    <row r="553" spans="2:99" x14ac:dyDescent="0.25">
      <c r="B553" s="107" t="s">
        <v>284</v>
      </c>
      <c r="C553" s="107">
        <v>543</v>
      </c>
      <c r="D553" s="107" t="s">
        <v>235</v>
      </c>
      <c r="E553" s="107">
        <v>60</v>
      </c>
      <c r="F553" s="108">
        <v>2.33</v>
      </c>
      <c r="G553" s="109"/>
      <c r="H553" s="109">
        <v>2100</v>
      </c>
      <c r="I553" s="109">
        <v>2719.5962349667766</v>
      </c>
      <c r="K553" s="107" t="s">
        <v>284</v>
      </c>
      <c r="L553" s="107">
        <v>1433</v>
      </c>
      <c r="M553" s="107" t="s">
        <v>235</v>
      </c>
      <c r="N553" s="107">
        <v>50</v>
      </c>
      <c r="O553" s="108">
        <v>2.4</v>
      </c>
      <c r="P553" s="109">
        <v>941.33632338005884</v>
      </c>
      <c r="Q553" s="109">
        <v>1219.0736766199409</v>
      </c>
      <c r="BA553" t="str">
        <f t="shared" si="122"/>
        <v>MA</v>
      </c>
      <c r="BB553">
        <f t="shared" si="123"/>
        <v>540</v>
      </c>
      <c r="BC553" s="73">
        <f t="shared" si="124"/>
        <v>2.33</v>
      </c>
      <c r="BD553">
        <f t="shared" si="125"/>
        <v>60</v>
      </c>
      <c r="BE553" s="66">
        <f t="shared" si="126"/>
        <v>1120</v>
      </c>
      <c r="BI553" s="66">
        <f t="shared" si="117"/>
        <v>1731.1</v>
      </c>
      <c r="BK553" s="66">
        <f t="shared" si="127"/>
        <v>1124.7238401285399</v>
      </c>
      <c r="BN553" s="66">
        <f t="shared" si="118"/>
        <v>1417.3660293937039</v>
      </c>
      <c r="BO553" s="66">
        <f t="shared" si="119"/>
        <v>2542.089869522244</v>
      </c>
      <c r="CI553" s="116">
        <f t="shared" si="120"/>
        <v>0.44244062871778744</v>
      </c>
      <c r="CJ553" s="116">
        <f t="shared" si="121"/>
        <v>0.55755937128221245</v>
      </c>
      <c r="CR553">
        <f t="shared" si="128"/>
        <v>525</v>
      </c>
      <c r="CS553">
        <f t="shared" si="130"/>
        <v>60</v>
      </c>
      <c r="CT553" s="73">
        <f t="shared" si="131"/>
        <v>2.33</v>
      </c>
      <c r="CU553" s="66">
        <f t="shared" si="129"/>
        <v>2047.8409319140392</v>
      </c>
    </row>
    <row r="554" spans="2:99" x14ac:dyDescent="0.25">
      <c r="B554" s="107" t="s">
        <v>284</v>
      </c>
      <c r="C554" s="107">
        <v>544</v>
      </c>
      <c r="D554" s="107" t="s">
        <v>235</v>
      </c>
      <c r="E554" s="107">
        <v>60</v>
      </c>
      <c r="F554" s="108">
        <v>2.33</v>
      </c>
      <c r="G554" s="109"/>
      <c r="H554" s="109">
        <v>1037.2951916032157</v>
      </c>
      <c r="I554" s="109">
        <v>1343.3448083967839</v>
      </c>
      <c r="K554" s="107" t="s">
        <v>284</v>
      </c>
      <c r="L554" s="107">
        <v>1434</v>
      </c>
      <c r="M554" s="107" t="s">
        <v>235</v>
      </c>
      <c r="N554" s="107">
        <v>50</v>
      </c>
      <c r="O554" s="108">
        <v>2.4</v>
      </c>
      <c r="P554" s="109" t="s">
        <v>283</v>
      </c>
      <c r="Q554" s="109">
        <v>1564.99</v>
      </c>
      <c r="BA554" t="str">
        <f t="shared" si="122"/>
        <v>MA</v>
      </c>
      <c r="BB554">
        <f t="shared" si="123"/>
        <v>541</v>
      </c>
      <c r="BC554" s="73">
        <f t="shared" si="124"/>
        <v>2.33</v>
      </c>
      <c r="BD554">
        <f t="shared" si="125"/>
        <v>60</v>
      </c>
      <c r="BE554" s="66">
        <f t="shared" si="126"/>
        <v>838.76320814410849</v>
      </c>
      <c r="BI554" s="66">
        <f t="shared" si="117"/>
        <v>1086.2367918558914</v>
      </c>
      <c r="BK554" s="66">
        <f t="shared" si="127"/>
        <v>842.30087180569251</v>
      </c>
      <c r="BN554" s="66">
        <f t="shared" si="118"/>
        <v>889.37388288033048</v>
      </c>
      <c r="BO554" s="66">
        <f t="shared" si="119"/>
        <v>1731.6747546860229</v>
      </c>
      <c r="CI554" s="116">
        <f t="shared" si="120"/>
        <v>0.48640824122796289</v>
      </c>
      <c r="CJ554" s="116">
        <f t="shared" si="121"/>
        <v>0.51359175877203711</v>
      </c>
      <c r="CR554">
        <f t="shared" si="128"/>
        <v>526</v>
      </c>
      <c r="CS554">
        <f t="shared" si="130"/>
        <v>60</v>
      </c>
      <c r="CT554" s="73">
        <f t="shared" si="131"/>
        <v>2.33</v>
      </c>
      <c r="CU554" s="66">
        <f t="shared" si="129"/>
        <v>1031.2311709178553</v>
      </c>
    </row>
    <row r="555" spans="2:99" x14ac:dyDescent="0.25">
      <c r="B555" s="107" t="s">
        <v>284</v>
      </c>
      <c r="C555" s="107">
        <v>545</v>
      </c>
      <c r="D555" s="107" t="s">
        <v>235</v>
      </c>
      <c r="E555" s="107">
        <v>60</v>
      </c>
      <c r="F555" s="108">
        <v>2.33</v>
      </c>
      <c r="G555" s="109"/>
      <c r="H555" s="109">
        <v>1307.1634412635456</v>
      </c>
      <c r="I555" s="109">
        <v>1692.8365587364542</v>
      </c>
      <c r="K555" s="107" t="s">
        <v>284</v>
      </c>
      <c r="L555" s="107">
        <v>1438</v>
      </c>
      <c r="M555" s="107" t="s">
        <v>235</v>
      </c>
      <c r="N555" s="107">
        <v>50</v>
      </c>
      <c r="O555" s="108">
        <v>2.4</v>
      </c>
      <c r="P555" s="109">
        <v>1238.8641514575254</v>
      </c>
      <c r="Q555" s="109">
        <v>1604.3858485424744</v>
      </c>
      <c r="BA555" t="str">
        <f t="shared" si="122"/>
        <v>MA</v>
      </c>
      <c r="BB555">
        <f t="shared" si="123"/>
        <v>542</v>
      </c>
      <c r="BC555" s="73">
        <f t="shared" si="124"/>
        <v>2.33</v>
      </c>
      <c r="BD555">
        <f t="shared" si="125"/>
        <v>60</v>
      </c>
      <c r="BE555" s="66">
        <f t="shared" si="126"/>
        <v>871.44229417569704</v>
      </c>
      <c r="BI555" s="66">
        <f t="shared" si="117"/>
        <v>1128.5577058243027</v>
      </c>
      <c r="BK555" s="66">
        <f t="shared" si="127"/>
        <v>875.11778888903109</v>
      </c>
      <c r="BN555" s="66">
        <f t="shared" si="118"/>
        <v>924.02481338216148</v>
      </c>
      <c r="BO555" s="66">
        <f t="shared" si="119"/>
        <v>1799.1426022711926</v>
      </c>
      <c r="CI555" s="116">
        <f t="shared" si="120"/>
        <v>0.48640824122796289</v>
      </c>
      <c r="CJ555" s="116">
        <f t="shared" si="121"/>
        <v>0.51359175877203711</v>
      </c>
      <c r="CR555">
        <f t="shared" si="128"/>
        <v>527</v>
      </c>
      <c r="CS555">
        <f t="shared" si="130"/>
        <v>60</v>
      </c>
      <c r="CT555" s="73">
        <f t="shared" si="131"/>
        <v>2.33</v>
      </c>
      <c r="CU555" s="66">
        <f t="shared" si="129"/>
        <v>1230.5162497237</v>
      </c>
    </row>
    <row r="556" spans="2:99" x14ac:dyDescent="0.25">
      <c r="B556" s="107" t="s">
        <v>284</v>
      </c>
      <c r="C556" s="107">
        <v>546</v>
      </c>
      <c r="D556" s="107" t="s">
        <v>235</v>
      </c>
      <c r="E556" s="107">
        <v>60</v>
      </c>
      <c r="F556" s="108">
        <v>2.33</v>
      </c>
      <c r="G556" s="109"/>
      <c r="H556" s="109">
        <v>1132.8749824284062</v>
      </c>
      <c r="I556" s="109">
        <v>1467.1250175715936</v>
      </c>
      <c r="K556" s="107" t="s">
        <v>284</v>
      </c>
      <c r="L556" s="107">
        <v>1439</v>
      </c>
      <c r="M556" s="107" t="s">
        <v>235</v>
      </c>
      <c r="N556" s="107">
        <v>50</v>
      </c>
      <c r="O556" s="108">
        <v>2.4</v>
      </c>
      <c r="P556" s="109">
        <v>1066.6453680710533</v>
      </c>
      <c r="Q556" s="109">
        <v>1381.3546319289467</v>
      </c>
      <c r="BA556" t="str">
        <f t="shared" si="122"/>
        <v>MA</v>
      </c>
      <c r="BB556">
        <f t="shared" si="123"/>
        <v>543</v>
      </c>
      <c r="BC556" s="73">
        <f t="shared" si="124"/>
        <v>2.33</v>
      </c>
      <c r="BD556">
        <f t="shared" si="125"/>
        <v>60</v>
      </c>
      <c r="BE556" s="66">
        <f t="shared" si="126"/>
        <v>2100</v>
      </c>
      <c r="BI556" s="66">
        <f t="shared" si="117"/>
        <v>2719.5962349667766</v>
      </c>
      <c r="BK556" s="66">
        <f t="shared" si="127"/>
        <v>2108.8572002410124</v>
      </c>
      <c r="BN556" s="66">
        <f t="shared" si="118"/>
        <v>2226.7132557962723</v>
      </c>
      <c r="BO556" s="66">
        <f t="shared" si="119"/>
        <v>4335.5704560372851</v>
      </c>
      <c r="CI556" s="116">
        <f t="shared" si="120"/>
        <v>0.48640824122796278</v>
      </c>
      <c r="CJ556" s="116">
        <f t="shared" si="121"/>
        <v>0.51359175877203711</v>
      </c>
      <c r="CR556">
        <f t="shared" si="128"/>
        <v>528</v>
      </c>
      <c r="CS556">
        <f t="shared" si="130"/>
        <v>60</v>
      </c>
      <c r="CT556" s="73">
        <f t="shared" si="131"/>
        <v>2.33</v>
      </c>
      <c r="CU556" s="66">
        <f t="shared" si="129"/>
        <v>876.08041845680907</v>
      </c>
    </row>
    <row r="557" spans="2:99" x14ac:dyDescent="0.25">
      <c r="B557" s="107" t="s">
        <v>284</v>
      </c>
      <c r="C557" s="107">
        <v>547</v>
      </c>
      <c r="D557" s="107" t="s">
        <v>235</v>
      </c>
      <c r="E557" s="107">
        <v>60</v>
      </c>
      <c r="F557" s="108">
        <v>2.33</v>
      </c>
      <c r="G557" s="109"/>
      <c r="H557" s="109">
        <v>1132.8749824284062</v>
      </c>
      <c r="I557" s="109">
        <v>1467.1250175715936</v>
      </c>
      <c r="K557" s="107" t="s">
        <v>284</v>
      </c>
      <c r="L557" s="107">
        <v>1440</v>
      </c>
      <c r="M557" s="107" t="s">
        <v>235</v>
      </c>
      <c r="N557" s="107">
        <v>50</v>
      </c>
      <c r="O557" s="108">
        <v>2.4</v>
      </c>
      <c r="P557" s="109">
        <v>983.71456214582304</v>
      </c>
      <c r="Q557" s="109">
        <v>1273.9554378541768</v>
      </c>
      <c r="BA557" t="str">
        <f t="shared" si="122"/>
        <v>MA</v>
      </c>
      <c r="BB557">
        <f t="shared" si="123"/>
        <v>544</v>
      </c>
      <c r="BC557" s="73">
        <f t="shared" si="124"/>
        <v>2.33</v>
      </c>
      <c r="BD557">
        <f t="shared" si="125"/>
        <v>60</v>
      </c>
      <c r="BE557" s="66">
        <f t="shared" si="126"/>
        <v>1037.2951916032157</v>
      </c>
      <c r="BI557" s="66">
        <f t="shared" si="117"/>
        <v>1343.3448083967839</v>
      </c>
      <c r="BK557" s="66">
        <f t="shared" si="127"/>
        <v>1041.6702064703913</v>
      </c>
      <c r="BN557" s="66">
        <f t="shared" si="118"/>
        <v>1099.8852158650545</v>
      </c>
      <c r="BO557" s="66">
        <f t="shared" si="119"/>
        <v>2141.5554223354457</v>
      </c>
      <c r="CI557" s="116">
        <f t="shared" si="120"/>
        <v>0.48640824122796289</v>
      </c>
      <c r="CJ557" s="116">
        <f t="shared" si="121"/>
        <v>0.51359175877203722</v>
      </c>
      <c r="CR557">
        <f t="shared" si="128"/>
        <v>529</v>
      </c>
      <c r="CS557">
        <f t="shared" si="130"/>
        <v>60</v>
      </c>
      <c r="CT557" s="73">
        <f t="shared" si="131"/>
        <v>2.33</v>
      </c>
      <c r="CU557" s="66">
        <f t="shared" si="129"/>
        <v>1172.604940751155</v>
      </c>
    </row>
    <row r="558" spans="2:99" x14ac:dyDescent="0.25">
      <c r="B558" s="107" t="s">
        <v>284</v>
      </c>
      <c r="C558" s="107">
        <v>548</v>
      </c>
      <c r="D558" s="107" t="s">
        <v>235</v>
      </c>
      <c r="E558" s="107">
        <v>60</v>
      </c>
      <c r="F558" s="108">
        <v>2.33</v>
      </c>
      <c r="G558" s="109"/>
      <c r="H558" s="109">
        <v>2595</v>
      </c>
      <c r="I558" s="109">
        <v>3360.643918923231</v>
      </c>
      <c r="K558" s="107" t="s">
        <v>284</v>
      </c>
      <c r="L558" s="107">
        <v>1441</v>
      </c>
      <c r="M558" s="107" t="s">
        <v>235</v>
      </c>
      <c r="N558" s="107">
        <v>50</v>
      </c>
      <c r="O558" s="108">
        <v>2.4</v>
      </c>
      <c r="P558" s="109">
        <v>922.85738953206317</v>
      </c>
      <c r="Q558" s="109">
        <v>1195.1426104679367</v>
      </c>
      <c r="BA558" t="str">
        <f t="shared" si="122"/>
        <v>MA</v>
      </c>
      <c r="BB558">
        <f t="shared" si="123"/>
        <v>545</v>
      </c>
      <c r="BC558" s="73">
        <f t="shared" si="124"/>
        <v>2.33</v>
      </c>
      <c r="BD558">
        <f t="shared" si="125"/>
        <v>60</v>
      </c>
      <c r="BE558" s="66">
        <f t="shared" si="126"/>
        <v>1307.1634412635456</v>
      </c>
      <c r="BI558" s="66">
        <f t="shared" si="117"/>
        <v>1692.8365587364542</v>
      </c>
      <c r="BK558" s="66">
        <f t="shared" si="127"/>
        <v>1312.6766833335466</v>
      </c>
      <c r="BN558" s="66">
        <f t="shared" si="118"/>
        <v>1386.0372200732425</v>
      </c>
      <c r="BO558" s="66">
        <f t="shared" si="119"/>
        <v>2698.7139034067891</v>
      </c>
      <c r="CI558" s="116">
        <f t="shared" si="120"/>
        <v>0.48640824122796283</v>
      </c>
      <c r="CJ558" s="116">
        <f t="shared" si="121"/>
        <v>0.51359175877203722</v>
      </c>
      <c r="CR558">
        <f t="shared" si="128"/>
        <v>530</v>
      </c>
      <c r="CS558">
        <f t="shared" si="130"/>
        <v>60</v>
      </c>
      <c r="CT558" s="73">
        <f t="shared" si="131"/>
        <v>2.33</v>
      </c>
      <c r="CU558" s="66">
        <f t="shared" si="129"/>
        <v>1134.7660172725448</v>
      </c>
    </row>
    <row r="559" spans="2:99" x14ac:dyDescent="0.25">
      <c r="B559" s="107" t="s">
        <v>284</v>
      </c>
      <c r="C559" s="107">
        <v>549</v>
      </c>
      <c r="D559" s="107" t="s">
        <v>235</v>
      </c>
      <c r="E559" s="107">
        <v>60</v>
      </c>
      <c r="F559" s="108">
        <v>2.33</v>
      </c>
      <c r="G559" s="109"/>
      <c r="H559" s="109">
        <v>1566.4175237808156</v>
      </c>
      <c r="I559" s="109">
        <v>2028.5824762191844</v>
      </c>
      <c r="K559" s="107" t="s">
        <v>284</v>
      </c>
      <c r="L559" s="107">
        <v>1442</v>
      </c>
      <c r="M559" s="107" t="s">
        <v>235</v>
      </c>
      <c r="N559" s="107">
        <v>50</v>
      </c>
      <c r="O559" s="108">
        <v>2.4</v>
      </c>
      <c r="P559" s="109">
        <v>914.14296659030629</v>
      </c>
      <c r="Q559" s="109">
        <v>1183.8570334096937</v>
      </c>
      <c r="BA559" t="str">
        <f t="shared" si="122"/>
        <v>MA</v>
      </c>
      <c r="BB559">
        <f t="shared" si="123"/>
        <v>546</v>
      </c>
      <c r="BC559" s="73">
        <f t="shared" si="124"/>
        <v>2.33</v>
      </c>
      <c r="BD559">
        <f t="shared" si="125"/>
        <v>60</v>
      </c>
      <c r="BE559" s="66">
        <f t="shared" si="126"/>
        <v>1132.8749824284062</v>
      </c>
      <c r="BI559" s="66">
        <f t="shared" si="117"/>
        <v>1467.1250175715936</v>
      </c>
      <c r="BK559" s="66">
        <f t="shared" si="127"/>
        <v>1137.6531255557404</v>
      </c>
      <c r="BN559" s="66">
        <f t="shared" si="118"/>
        <v>1201.2322573968102</v>
      </c>
      <c r="BO559" s="66">
        <f t="shared" si="119"/>
        <v>2338.8853829525506</v>
      </c>
      <c r="CI559" s="116">
        <f t="shared" si="120"/>
        <v>0.48640824122796283</v>
      </c>
      <c r="CJ559" s="116">
        <f t="shared" si="121"/>
        <v>0.51359175877203722</v>
      </c>
      <c r="CR559">
        <f t="shared" si="128"/>
        <v>531</v>
      </c>
      <c r="CS559">
        <f t="shared" si="130"/>
        <v>60</v>
      </c>
      <c r="CT559" s="73">
        <f t="shared" si="131"/>
        <v>2.33</v>
      </c>
      <c r="CU559" s="66">
        <f t="shared" si="129"/>
        <v>962.6295677779342</v>
      </c>
    </row>
    <row r="560" spans="2:99" x14ac:dyDescent="0.25">
      <c r="B560" s="107" t="s">
        <v>284</v>
      </c>
      <c r="C560" s="107">
        <v>550</v>
      </c>
      <c r="D560" s="107" t="s">
        <v>235</v>
      </c>
      <c r="E560" s="107">
        <v>60</v>
      </c>
      <c r="F560" s="108">
        <v>2.33</v>
      </c>
      <c r="G560" s="109"/>
      <c r="H560" s="109">
        <v>1123.0973998877548</v>
      </c>
      <c r="I560" s="109">
        <v>1454.4626001122449</v>
      </c>
      <c r="K560" s="107" t="s">
        <v>284</v>
      </c>
      <c r="L560" s="107">
        <v>1443</v>
      </c>
      <c r="M560" s="107" t="s">
        <v>235</v>
      </c>
      <c r="N560" s="107">
        <v>50</v>
      </c>
      <c r="O560" s="108">
        <v>2.4</v>
      </c>
      <c r="P560" s="109">
        <v>899.11930143871723</v>
      </c>
      <c r="Q560" s="109">
        <v>1164.4006985612828</v>
      </c>
      <c r="BA560" t="str">
        <f t="shared" si="122"/>
        <v>MA</v>
      </c>
      <c r="BB560">
        <f t="shared" si="123"/>
        <v>547</v>
      </c>
      <c r="BC560" s="73">
        <f t="shared" si="124"/>
        <v>2.33</v>
      </c>
      <c r="BD560">
        <f t="shared" si="125"/>
        <v>60</v>
      </c>
      <c r="BE560" s="66">
        <f t="shared" si="126"/>
        <v>1132.8749824284062</v>
      </c>
      <c r="BI560" s="66">
        <f t="shared" si="117"/>
        <v>1467.1250175715936</v>
      </c>
      <c r="BK560" s="66">
        <f t="shared" si="127"/>
        <v>1137.6531255557404</v>
      </c>
      <c r="BN560" s="66">
        <f t="shared" si="118"/>
        <v>1201.2322573968102</v>
      </c>
      <c r="BO560" s="66">
        <f t="shared" si="119"/>
        <v>2338.8853829525506</v>
      </c>
      <c r="CI560" s="116">
        <f t="shared" si="120"/>
        <v>0.48640824122796283</v>
      </c>
      <c r="CJ560" s="116">
        <f t="shared" si="121"/>
        <v>0.51359175877203722</v>
      </c>
      <c r="CR560">
        <f t="shared" si="128"/>
        <v>532</v>
      </c>
      <c r="CS560">
        <f t="shared" si="130"/>
        <v>60</v>
      </c>
      <c r="CT560" s="73">
        <f t="shared" si="131"/>
        <v>2.33</v>
      </c>
      <c r="CU560" s="66">
        <f t="shared" si="129"/>
        <v>1405.904800160675</v>
      </c>
    </row>
    <row r="561" spans="2:99" x14ac:dyDescent="0.25">
      <c r="B561" s="107" t="s">
        <v>284</v>
      </c>
      <c r="C561" s="107">
        <v>551</v>
      </c>
      <c r="D561" s="107" t="s">
        <v>235</v>
      </c>
      <c r="E561" s="107">
        <v>60</v>
      </c>
      <c r="F561" s="108">
        <v>2.33</v>
      </c>
      <c r="G561" s="109"/>
      <c r="H561" s="109">
        <v>915.0144088844819</v>
      </c>
      <c r="I561" s="109">
        <v>1184.985591115518</v>
      </c>
      <c r="K561" s="107" t="s">
        <v>284</v>
      </c>
      <c r="L561" s="107">
        <v>1444</v>
      </c>
      <c r="M561" s="107" t="s">
        <v>235</v>
      </c>
      <c r="N561" s="107">
        <v>50</v>
      </c>
      <c r="O561" s="108">
        <v>2.4</v>
      </c>
      <c r="P561" s="109">
        <v>853.57336993362446</v>
      </c>
      <c r="Q561" s="109">
        <v>1105.4166300663755</v>
      </c>
      <c r="BA561" t="str">
        <f t="shared" si="122"/>
        <v>MA</v>
      </c>
      <c r="BB561">
        <f t="shared" si="123"/>
        <v>548</v>
      </c>
      <c r="BC561" s="73">
        <f t="shared" si="124"/>
        <v>2.33</v>
      </c>
      <c r="BD561">
        <f t="shared" si="125"/>
        <v>60</v>
      </c>
      <c r="BE561" s="66">
        <f t="shared" si="126"/>
        <v>2595</v>
      </c>
      <c r="BI561" s="66">
        <f t="shared" si="117"/>
        <v>3360.643918923231</v>
      </c>
      <c r="BK561" s="66">
        <f t="shared" si="127"/>
        <v>2605.9449688692512</v>
      </c>
      <c r="BN561" s="66">
        <f t="shared" si="118"/>
        <v>2751.5813803768224</v>
      </c>
      <c r="BO561" s="66">
        <f t="shared" si="119"/>
        <v>5357.5263492460736</v>
      </c>
      <c r="CI561" s="116">
        <f t="shared" si="120"/>
        <v>0.48640824122796283</v>
      </c>
      <c r="CJ561" s="116">
        <f t="shared" si="121"/>
        <v>0.51359175877203722</v>
      </c>
      <c r="CR561">
        <f t="shared" si="128"/>
        <v>533</v>
      </c>
      <c r="CS561">
        <f t="shared" si="130"/>
        <v>60</v>
      </c>
      <c r="CT561" s="73">
        <f t="shared" si="131"/>
        <v>2.33</v>
      </c>
      <c r="CU561" s="66">
        <f t="shared" si="129"/>
        <v>1255.2721430006027</v>
      </c>
    </row>
    <row r="562" spans="2:99" x14ac:dyDescent="0.25">
      <c r="B562" s="107" t="s">
        <v>284</v>
      </c>
      <c r="C562" s="107">
        <v>552</v>
      </c>
      <c r="D562" s="107" t="s">
        <v>235</v>
      </c>
      <c r="E562" s="107">
        <v>60</v>
      </c>
      <c r="F562" s="108">
        <v>2.33</v>
      </c>
      <c r="G562" s="109"/>
      <c r="H562" s="109">
        <v>893.22835153008953</v>
      </c>
      <c r="I562" s="109">
        <v>1156.7716484699104</v>
      </c>
      <c r="K562" s="107" t="s">
        <v>284</v>
      </c>
      <c r="L562" s="107">
        <v>1445</v>
      </c>
      <c r="M562" s="107" t="s">
        <v>235</v>
      </c>
      <c r="N562" s="107">
        <v>50</v>
      </c>
      <c r="O562" s="108">
        <v>2.4</v>
      </c>
      <c r="P562" s="109">
        <v>1118.3567538074392</v>
      </c>
      <c r="Q562" s="109">
        <v>1448.3232461925609</v>
      </c>
      <c r="BA562" t="str">
        <f t="shared" si="122"/>
        <v>MA</v>
      </c>
      <c r="BB562">
        <f t="shared" si="123"/>
        <v>549</v>
      </c>
      <c r="BC562" s="73">
        <f t="shared" si="124"/>
        <v>2.33</v>
      </c>
      <c r="BD562">
        <f t="shared" si="125"/>
        <v>60</v>
      </c>
      <c r="BE562" s="66">
        <f t="shared" si="126"/>
        <v>1566.4175237808156</v>
      </c>
      <c r="BI562" s="66">
        <f t="shared" si="117"/>
        <v>2028.5824762191844</v>
      </c>
      <c r="BK562" s="66">
        <f t="shared" si="127"/>
        <v>1573.0242255280334</v>
      </c>
      <c r="BN562" s="66">
        <f t="shared" si="118"/>
        <v>1660.9346020544356</v>
      </c>
      <c r="BO562" s="66">
        <f t="shared" si="119"/>
        <v>3233.958827582469</v>
      </c>
      <c r="CI562" s="116">
        <f t="shared" si="120"/>
        <v>0.48640824122796283</v>
      </c>
      <c r="CJ562" s="116">
        <f t="shared" si="121"/>
        <v>0.51359175877203722</v>
      </c>
      <c r="CR562">
        <f t="shared" si="128"/>
        <v>534</v>
      </c>
      <c r="CS562">
        <f t="shared" si="130"/>
        <v>60</v>
      </c>
      <c r="CT562" s="73">
        <f t="shared" si="131"/>
        <v>2.33</v>
      </c>
      <c r="CU562" s="66">
        <f t="shared" si="129"/>
        <v>1732.5065274151439</v>
      </c>
    </row>
    <row r="563" spans="2:99" x14ac:dyDescent="0.25">
      <c r="B563" s="107" t="s">
        <v>284</v>
      </c>
      <c r="C563" s="107">
        <v>553</v>
      </c>
      <c r="D563" s="107" t="s">
        <v>235</v>
      </c>
      <c r="E563" s="107">
        <v>60</v>
      </c>
      <c r="F563" s="108">
        <v>2.33</v>
      </c>
      <c r="G563" s="109"/>
      <c r="H563" s="109">
        <v>1150</v>
      </c>
      <c r="I563" s="109">
        <v>1490</v>
      </c>
      <c r="K563" s="107" t="s">
        <v>284</v>
      </c>
      <c r="L563" s="107">
        <v>1450</v>
      </c>
      <c r="M563" s="107" t="s">
        <v>235</v>
      </c>
      <c r="N563" s="107">
        <v>50</v>
      </c>
      <c r="O563" s="108">
        <v>2.4</v>
      </c>
      <c r="P563" s="109">
        <v>979.52292471083797</v>
      </c>
      <c r="Q563" s="109">
        <v>1268.527075289162</v>
      </c>
      <c r="BA563" t="str">
        <f t="shared" si="122"/>
        <v>MA</v>
      </c>
      <c r="BB563">
        <f t="shared" si="123"/>
        <v>550</v>
      </c>
      <c r="BC563" s="73">
        <f t="shared" si="124"/>
        <v>2.33</v>
      </c>
      <c r="BD563">
        <f t="shared" si="125"/>
        <v>60</v>
      </c>
      <c r="BE563" s="66">
        <f t="shared" si="126"/>
        <v>1123.0973998877548</v>
      </c>
      <c r="BI563" s="66">
        <f t="shared" si="117"/>
        <v>1454.4626001122449</v>
      </c>
      <c r="BK563" s="66">
        <f t="shared" si="127"/>
        <v>1127.8343039644055</v>
      </c>
      <c r="BN563" s="66">
        <f t="shared" si="118"/>
        <v>1190.8646989906622</v>
      </c>
      <c r="BO563" s="66">
        <f t="shared" si="119"/>
        <v>2318.699002955068</v>
      </c>
      <c r="CI563" s="116">
        <f t="shared" si="120"/>
        <v>0.48640824122796278</v>
      </c>
      <c r="CJ563" s="116">
        <f t="shared" si="121"/>
        <v>0.51359175877203711</v>
      </c>
      <c r="CR563">
        <f t="shared" si="128"/>
        <v>535</v>
      </c>
      <c r="CS563">
        <f t="shared" si="130"/>
        <v>60</v>
      </c>
      <c r="CT563" s="73">
        <f t="shared" si="131"/>
        <v>2.33</v>
      </c>
      <c r="CU563" s="66">
        <f t="shared" si="129"/>
        <v>792.95735527918441</v>
      </c>
    </row>
    <row r="564" spans="2:99" x14ac:dyDescent="0.25">
      <c r="B564" s="107" t="s">
        <v>284</v>
      </c>
      <c r="C564" s="107">
        <v>554</v>
      </c>
      <c r="D564" s="107" t="s">
        <v>235</v>
      </c>
      <c r="E564" s="107">
        <v>60</v>
      </c>
      <c r="F564" s="108">
        <v>2.33</v>
      </c>
      <c r="G564" s="109"/>
      <c r="H564" s="109">
        <v>1525.0240148074699</v>
      </c>
      <c r="I564" s="109">
        <v>1974.9759851925298</v>
      </c>
      <c r="K564" s="107" t="s">
        <v>284</v>
      </c>
      <c r="L564" s="107">
        <v>1454</v>
      </c>
      <c r="M564" s="107" t="s">
        <v>235</v>
      </c>
      <c r="N564" s="107">
        <v>50</v>
      </c>
      <c r="O564" s="108">
        <v>2.4</v>
      </c>
      <c r="P564" s="109">
        <v>827.04230928744528</v>
      </c>
      <c r="Q564" s="109">
        <v>1071.0576907125546</v>
      </c>
      <c r="BA564" t="str">
        <f t="shared" si="122"/>
        <v>MA</v>
      </c>
      <c r="BB564">
        <f t="shared" si="123"/>
        <v>551</v>
      </c>
      <c r="BC564" s="73">
        <f t="shared" si="124"/>
        <v>2.33</v>
      </c>
      <c r="BD564">
        <f t="shared" si="125"/>
        <v>60</v>
      </c>
      <c r="BE564" s="66">
        <f t="shared" si="126"/>
        <v>915.0144088844819</v>
      </c>
      <c r="BI564" s="66">
        <f t="shared" ref="BI564:BI627" si="132">I561</f>
        <v>1184.985591115518</v>
      </c>
      <c r="BK564" s="66">
        <f t="shared" si="127"/>
        <v>918.87367833348264</v>
      </c>
      <c r="BN564" s="66">
        <f t="shared" ref="BN564:BN627" si="133">BI564/VLOOKUP($BA564,$DQ$53:$DT$60,3,FALSE)</f>
        <v>970.22605405126967</v>
      </c>
      <c r="BO564" s="66">
        <f t="shared" si="119"/>
        <v>1889.0997323847523</v>
      </c>
      <c r="CI564" s="116">
        <f t="shared" si="120"/>
        <v>0.48640824122796283</v>
      </c>
      <c r="CJ564" s="116">
        <f t="shared" si="121"/>
        <v>0.51359175877203711</v>
      </c>
      <c r="CR564">
        <f t="shared" si="128"/>
        <v>536</v>
      </c>
      <c r="CS564">
        <f t="shared" si="130"/>
        <v>60</v>
      </c>
      <c r="CT564" s="73">
        <f t="shared" si="131"/>
        <v>2.33</v>
      </c>
      <c r="CU564" s="66">
        <f t="shared" si="129"/>
        <v>1160.7049608355092</v>
      </c>
    </row>
    <row r="565" spans="2:99" x14ac:dyDescent="0.25">
      <c r="B565" s="107" t="s">
        <v>284</v>
      </c>
      <c r="C565" s="107">
        <v>555</v>
      </c>
      <c r="D565" s="107" t="s">
        <v>235</v>
      </c>
      <c r="E565" s="107">
        <v>60</v>
      </c>
      <c r="F565" s="108">
        <v>2.33</v>
      </c>
      <c r="G565" s="109"/>
      <c r="H565" s="109">
        <v>1132.8749824284062</v>
      </c>
      <c r="I565" s="109">
        <v>1467.1250175715936</v>
      </c>
      <c r="K565" s="107" t="s">
        <v>284</v>
      </c>
      <c r="L565" s="107">
        <v>1455</v>
      </c>
      <c r="M565" s="107" t="s">
        <v>235</v>
      </c>
      <c r="N565" s="107">
        <v>50</v>
      </c>
      <c r="O565" s="108">
        <v>2.4</v>
      </c>
      <c r="P565" s="109">
        <v>922.85738953206317</v>
      </c>
      <c r="Q565" s="109">
        <v>1195.1426104679367</v>
      </c>
      <c r="BA565" t="str">
        <f t="shared" si="122"/>
        <v>MA</v>
      </c>
      <c r="BB565">
        <f t="shared" si="123"/>
        <v>552</v>
      </c>
      <c r="BC565" s="73">
        <f t="shared" si="124"/>
        <v>2.33</v>
      </c>
      <c r="BD565">
        <f t="shared" si="125"/>
        <v>60</v>
      </c>
      <c r="BE565" s="66">
        <f t="shared" si="126"/>
        <v>893.22835153008953</v>
      </c>
      <c r="BI565" s="66">
        <f t="shared" si="132"/>
        <v>1156.7716484699104</v>
      </c>
      <c r="BK565" s="66">
        <f t="shared" si="127"/>
        <v>896.99573361125692</v>
      </c>
      <c r="BN565" s="66">
        <f t="shared" si="133"/>
        <v>947.12543371671563</v>
      </c>
      <c r="BO565" s="66">
        <f t="shared" ref="BO565:BO628" si="134">SUM(BK565+BN565)</f>
        <v>1844.1211673279727</v>
      </c>
      <c r="CI565" s="116">
        <f t="shared" ref="CI565:CI628" si="135">BK565/$BO565</f>
        <v>0.48640824122796283</v>
      </c>
      <c r="CJ565" s="116">
        <f t="shared" ref="CJ565:CJ628" si="136">BN565/$BO565</f>
        <v>0.51359175877203711</v>
      </c>
      <c r="CR565">
        <f t="shared" si="128"/>
        <v>537</v>
      </c>
      <c r="CS565">
        <f t="shared" si="130"/>
        <v>60</v>
      </c>
      <c r="CT565" s="73">
        <f t="shared" si="131"/>
        <v>2.33</v>
      </c>
      <c r="CU565" s="66">
        <f t="shared" si="129"/>
        <v>1054.4286001205062</v>
      </c>
    </row>
    <row r="566" spans="2:99" x14ac:dyDescent="0.25">
      <c r="B566" s="107" t="s">
        <v>284</v>
      </c>
      <c r="C566" s="107">
        <v>556</v>
      </c>
      <c r="D566" s="107" t="s">
        <v>235</v>
      </c>
      <c r="E566" s="107">
        <v>60</v>
      </c>
      <c r="F566" s="108">
        <v>2.33</v>
      </c>
      <c r="G566" s="109"/>
      <c r="H566" s="109">
        <v>1020</v>
      </c>
      <c r="I566" s="109">
        <v>1120</v>
      </c>
      <c r="K566" s="107" t="s">
        <v>284</v>
      </c>
      <c r="L566" s="107">
        <v>1457</v>
      </c>
      <c r="M566" s="107" t="s">
        <v>235</v>
      </c>
      <c r="N566" s="107">
        <v>50</v>
      </c>
      <c r="O566" s="108">
        <v>2.4</v>
      </c>
      <c r="P566" s="109">
        <v>946.90919685131234</v>
      </c>
      <c r="Q566" s="109">
        <v>1226.2908031486872</v>
      </c>
      <c r="BA566" t="str">
        <f t="shared" si="122"/>
        <v>MA</v>
      </c>
      <c r="BB566">
        <f t="shared" si="123"/>
        <v>553</v>
      </c>
      <c r="BC566" s="73">
        <f t="shared" si="124"/>
        <v>2.33</v>
      </c>
      <c r="BD566">
        <f t="shared" si="125"/>
        <v>60</v>
      </c>
      <c r="BE566" s="66">
        <f t="shared" si="126"/>
        <v>1150</v>
      </c>
      <c r="BI566" s="66">
        <f t="shared" si="132"/>
        <v>1490</v>
      </c>
      <c r="BK566" s="66">
        <f t="shared" si="127"/>
        <v>1154.8503715605543</v>
      </c>
      <c r="BN566" s="66">
        <f t="shared" si="133"/>
        <v>1219.9615179923858</v>
      </c>
      <c r="BO566" s="66">
        <f t="shared" si="134"/>
        <v>2374.8118895529401</v>
      </c>
      <c r="CI566" s="116">
        <f t="shared" si="135"/>
        <v>0.48629130443588764</v>
      </c>
      <c r="CJ566" s="116">
        <f t="shared" si="136"/>
        <v>0.51370869556411236</v>
      </c>
      <c r="CR566">
        <f t="shared" si="128"/>
        <v>538</v>
      </c>
      <c r="CS566">
        <f t="shared" si="130"/>
        <v>60</v>
      </c>
      <c r="CT566" s="73">
        <f t="shared" si="131"/>
        <v>2.33</v>
      </c>
      <c r="CU566" s="66">
        <f t="shared" si="129"/>
        <v>1193.6606640446385</v>
      </c>
    </row>
    <row r="567" spans="2:99" x14ac:dyDescent="0.25">
      <c r="B567" s="107" t="s">
        <v>284</v>
      </c>
      <c r="C567" s="107">
        <v>557</v>
      </c>
      <c r="D567" s="107" t="s">
        <v>235</v>
      </c>
      <c r="E567" s="107">
        <v>60</v>
      </c>
      <c r="F567" s="108">
        <v>2.33</v>
      </c>
      <c r="G567" s="109"/>
      <c r="H567" s="109">
        <v>1264.7067726913056</v>
      </c>
      <c r="I567" s="109">
        <v>1637.8532273086942</v>
      </c>
      <c r="K567" s="107" t="s">
        <v>284</v>
      </c>
      <c r="L567" s="107">
        <v>1459</v>
      </c>
      <c r="M567" s="107" t="s">
        <v>235</v>
      </c>
      <c r="N567" s="107">
        <v>50</v>
      </c>
      <c r="O567" s="108">
        <v>2.4</v>
      </c>
      <c r="P567" s="109">
        <v>1001.287196007876</v>
      </c>
      <c r="Q567" s="109">
        <v>1296.712803992124</v>
      </c>
      <c r="BA567" t="str">
        <f t="shared" si="122"/>
        <v>MA</v>
      </c>
      <c r="BB567">
        <f t="shared" si="123"/>
        <v>554</v>
      </c>
      <c r="BC567" s="73">
        <f t="shared" si="124"/>
        <v>2.33</v>
      </c>
      <c r="BD567">
        <f t="shared" si="125"/>
        <v>60</v>
      </c>
      <c r="BE567" s="66">
        <f t="shared" si="126"/>
        <v>1525.0240148074699</v>
      </c>
      <c r="BI567" s="66">
        <f t="shared" si="132"/>
        <v>1974.9759851925298</v>
      </c>
      <c r="BK567" s="66">
        <f t="shared" si="127"/>
        <v>1531.4561305558045</v>
      </c>
      <c r="BN567" s="66">
        <f t="shared" si="133"/>
        <v>1617.0434234187828</v>
      </c>
      <c r="BO567" s="66">
        <f t="shared" si="134"/>
        <v>3148.4995539745873</v>
      </c>
      <c r="CI567" s="116">
        <f t="shared" si="135"/>
        <v>0.48640824122796283</v>
      </c>
      <c r="CJ567" s="116">
        <f t="shared" si="136"/>
        <v>0.51359175877203711</v>
      </c>
      <c r="CR567">
        <f t="shared" si="128"/>
        <v>539</v>
      </c>
      <c r="CS567">
        <f t="shared" si="130"/>
        <v>60</v>
      </c>
      <c r="CT567" s="73">
        <f t="shared" si="131"/>
        <v>2.33</v>
      </c>
      <c r="CU567" s="66">
        <f t="shared" si="129"/>
        <v>853.23984416680537</v>
      </c>
    </row>
    <row r="568" spans="2:99" x14ac:dyDescent="0.25">
      <c r="B568" s="107" t="s">
        <v>284</v>
      </c>
      <c r="C568" s="107">
        <v>558</v>
      </c>
      <c r="D568" s="107" t="s">
        <v>235</v>
      </c>
      <c r="E568" s="107">
        <v>60</v>
      </c>
      <c r="F568" s="108">
        <v>2.33</v>
      </c>
      <c r="G568" s="109"/>
      <c r="H568" s="109">
        <v>1350</v>
      </c>
      <c r="I568" s="109">
        <v>1700</v>
      </c>
      <c r="K568" s="107" t="s">
        <v>284</v>
      </c>
      <c r="L568" s="107">
        <v>1460</v>
      </c>
      <c r="M568" s="107" t="s">
        <v>235</v>
      </c>
      <c r="N568" s="107">
        <v>50</v>
      </c>
      <c r="O568" s="108">
        <v>2.4</v>
      </c>
      <c r="P568" s="109">
        <v>1067.0113738346072</v>
      </c>
      <c r="Q568" s="109">
        <v>1381.828626165393</v>
      </c>
      <c r="BA568" t="str">
        <f t="shared" si="122"/>
        <v>MA</v>
      </c>
      <c r="BB568">
        <f t="shared" si="123"/>
        <v>555</v>
      </c>
      <c r="BC568" s="73">
        <f t="shared" si="124"/>
        <v>2.33</v>
      </c>
      <c r="BD568">
        <f t="shared" si="125"/>
        <v>60</v>
      </c>
      <c r="BE568" s="66">
        <f t="shared" si="126"/>
        <v>1132.8749824284062</v>
      </c>
      <c r="BI568" s="66">
        <f t="shared" si="132"/>
        <v>1467.1250175715936</v>
      </c>
      <c r="BK568" s="66">
        <f t="shared" si="127"/>
        <v>1137.6531255557404</v>
      </c>
      <c r="BN568" s="66">
        <f t="shared" si="133"/>
        <v>1201.2322573968102</v>
      </c>
      <c r="BO568" s="66">
        <f t="shared" si="134"/>
        <v>2338.8853829525506</v>
      </c>
      <c r="CI568" s="116">
        <f t="shared" si="135"/>
        <v>0.48640824122796283</v>
      </c>
      <c r="CJ568" s="116">
        <f t="shared" si="136"/>
        <v>0.51359175877203722</v>
      </c>
      <c r="CR568">
        <f t="shared" si="128"/>
        <v>540</v>
      </c>
      <c r="CS568">
        <f t="shared" si="130"/>
        <v>60</v>
      </c>
      <c r="CT568" s="73">
        <f t="shared" si="131"/>
        <v>2.33</v>
      </c>
      <c r="CU568" s="66">
        <f t="shared" si="129"/>
        <v>1124.7238401285399</v>
      </c>
    </row>
    <row r="569" spans="2:99" x14ac:dyDescent="0.25">
      <c r="B569" s="107" t="s">
        <v>284</v>
      </c>
      <c r="C569" s="107">
        <v>559</v>
      </c>
      <c r="D569" s="107" t="s">
        <v>235</v>
      </c>
      <c r="E569" s="107">
        <v>60</v>
      </c>
      <c r="F569" s="108">
        <v>2.33</v>
      </c>
      <c r="G569" s="109"/>
      <c r="H569" s="109">
        <v>1155.83</v>
      </c>
      <c r="I569" s="109">
        <v>1496.8528172674521</v>
      </c>
      <c r="K569" s="107" t="s">
        <v>284</v>
      </c>
      <c r="L569" s="107">
        <v>1461</v>
      </c>
      <c r="M569" s="107" t="s">
        <v>235</v>
      </c>
      <c r="N569" s="107">
        <v>50</v>
      </c>
      <c r="O569" s="108">
        <v>2.4</v>
      </c>
      <c r="P569" s="109">
        <v>1042.4628444076777</v>
      </c>
      <c r="Q569" s="109">
        <v>1350.0371555923223</v>
      </c>
      <c r="BA569" t="str">
        <f t="shared" si="122"/>
        <v>MA</v>
      </c>
      <c r="BB569">
        <f t="shared" si="123"/>
        <v>556</v>
      </c>
      <c r="BC569" s="73">
        <f t="shared" si="124"/>
        <v>2.33</v>
      </c>
      <c r="BD569">
        <f t="shared" si="125"/>
        <v>60</v>
      </c>
      <c r="BE569" s="66">
        <f t="shared" si="126"/>
        <v>1020</v>
      </c>
      <c r="BI569" s="66">
        <f t="shared" si="132"/>
        <v>1120</v>
      </c>
      <c r="BK569" s="66">
        <f t="shared" si="127"/>
        <v>1024.3020686884918</v>
      </c>
      <c r="BN569" s="66">
        <f t="shared" si="133"/>
        <v>917.01805379293421</v>
      </c>
      <c r="BO569" s="66">
        <f t="shared" si="134"/>
        <v>1941.3201224814261</v>
      </c>
      <c r="CI569" s="116">
        <f t="shared" si="135"/>
        <v>0.52763171659664898</v>
      </c>
      <c r="CJ569" s="116">
        <f t="shared" si="136"/>
        <v>0.47236828340335091</v>
      </c>
      <c r="CR569">
        <f t="shared" si="128"/>
        <v>541</v>
      </c>
      <c r="CS569">
        <f t="shared" si="130"/>
        <v>60</v>
      </c>
      <c r="CT569" s="73">
        <f t="shared" si="131"/>
        <v>2.33</v>
      </c>
      <c r="CU569" s="66">
        <f t="shared" si="129"/>
        <v>842.30087180569251</v>
      </c>
    </row>
    <row r="570" spans="2:99" x14ac:dyDescent="0.25">
      <c r="B570" s="107" t="s">
        <v>284</v>
      </c>
      <c r="C570" s="107">
        <v>560</v>
      </c>
      <c r="D570" s="107" t="s">
        <v>235</v>
      </c>
      <c r="E570" s="107">
        <v>60</v>
      </c>
      <c r="F570" s="108">
        <v>2.33</v>
      </c>
      <c r="G570" s="109"/>
      <c r="H570" s="109">
        <v>1040.33</v>
      </c>
      <c r="I570" s="109">
        <v>1347.2750243442792</v>
      </c>
      <c r="K570" s="107" t="s">
        <v>284</v>
      </c>
      <c r="L570" s="107">
        <v>1462</v>
      </c>
      <c r="M570" s="107" t="s">
        <v>235</v>
      </c>
      <c r="N570" s="107">
        <v>50</v>
      </c>
      <c r="O570" s="108">
        <v>2.4</v>
      </c>
      <c r="P570" s="109">
        <v>1415.59</v>
      </c>
      <c r="Q570" s="109">
        <v>1300</v>
      </c>
      <c r="BA570" t="str">
        <f t="shared" si="122"/>
        <v>MA</v>
      </c>
      <c r="BB570">
        <f t="shared" si="123"/>
        <v>557</v>
      </c>
      <c r="BC570" s="73">
        <f t="shared" si="124"/>
        <v>2.33</v>
      </c>
      <c r="BD570">
        <f t="shared" si="125"/>
        <v>60</v>
      </c>
      <c r="BE570" s="66">
        <f t="shared" si="126"/>
        <v>1264.7067726913056</v>
      </c>
      <c r="BI570" s="66">
        <f t="shared" si="132"/>
        <v>1637.8532273086942</v>
      </c>
      <c r="BK570" s="66">
        <f t="shared" si="127"/>
        <v>1270.0409446588728</v>
      </c>
      <c r="BN570" s="66">
        <f t="shared" si="133"/>
        <v>1341.0187311652635</v>
      </c>
      <c r="BO570" s="66">
        <f t="shared" si="134"/>
        <v>2611.0596758241363</v>
      </c>
      <c r="CI570" s="116">
        <f t="shared" si="135"/>
        <v>0.48640824122796278</v>
      </c>
      <c r="CJ570" s="116">
        <f t="shared" si="136"/>
        <v>0.51359175877203722</v>
      </c>
      <c r="CR570">
        <f t="shared" si="128"/>
        <v>542</v>
      </c>
      <c r="CS570">
        <f t="shared" si="130"/>
        <v>60</v>
      </c>
      <c r="CT570" s="73">
        <f t="shared" si="131"/>
        <v>2.33</v>
      </c>
      <c r="CU570" s="66">
        <f t="shared" si="129"/>
        <v>875.11778888903109</v>
      </c>
    </row>
    <row r="571" spans="2:99" x14ac:dyDescent="0.25">
      <c r="B571" s="107" t="s">
        <v>284</v>
      </c>
      <c r="C571" s="107">
        <v>561</v>
      </c>
      <c r="D571" s="107" t="s">
        <v>235</v>
      </c>
      <c r="E571" s="107">
        <v>60</v>
      </c>
      <c r="F571" s="108">
        <v>2.33</v>
      </c>
      <c r="G571" s="109"/>
      <c r="H571" s="109">
        <v>871.44229417569704</v>
      </c>
      <c r="I571" s="109">
        <v>1128.5577058243027</v>
      </c>
      <c r="K571" s="107" t="s">
        <v>284</v>
      </c>
      <c r="L571" s="107">
        <v>1464</v>
      </c>
      <c r="M571" s="107" t="s">
        <v>235</v>
      </c>
      <c r="N571" s="107">
        <v>50</v>
      </c>
      <c r="O571" s="108">
        <v>2.4</v>
      </c>
      <c r="P571" s="109">
        <v>1008.37</v>
      </c>
      <c r="Q571" s="109">
        <v>1305.8853597397376</v>
      </c>
      <c r="BA571" t="str">
        <f t="shared" si="122"/>
        <v>MA</v>
      </c>
      <c r="BB571">
        <f t="shared" si="123"/>
        <v>558</v>
      </c>
      <c r="BC571" s="73">
        <f t="shared" si="124"/>
        <v>2.33</v>
      </c>
      <c r="BD571">
        <f t="shared" si="125"/>
        <v>60</v>
      </c>
      <c r="BE571" s="66">
        <f t="shared" si="126"/>
        <v>1350</v>
      </c>
      <c r="BI571" s="66">
        <f t="shared" si="132"/>
        <v>1700</v>
      </c>
      <c r="BK571" s="66">
        <f t="shared" si="127"/>
        <v>1355.6939144406508</v>
      </c>
      <c r="BN571" s="66">
        <f t="shared" si="133"/>
        <v>1391.9024030785608</v>
      </c>
      <c r="BO571" s="66">
        <f t="shared" si="134"/>
        <v>2747.5963175192119</v>
      </c>
      <c r="CI571" s="116">
        <f t="shared" si="135"/>
        <v>0.4934108791005728</v>
      </c>
      <c r="CJ571" s="116">
        <f t="shared" si="136"/>
        <v>0.50658912089942709</v>
      </c>
      <c r="CR571">
        <f t="shared" si="128"/>
        <v>543</v>
      </c>
      <c r="CS571">
        <f t="shared" si="130"/>
        <v>60</v>
      </c>
      <c r="CT571" s="73">
        <f t="shared" si="131"/>
        <v>2.33</v>
      </c>
      <c r="CU571" s="66">
        <f t="shared" si="129"/>
        <v>2108.8572002410124</v>
      </c>
    </row>
    <row r="572" spans="2:99" x14ac:dyDescent="0.25">
      <c r="B572" s="107" t="s">
        <v>284</v>
      </c>
      <c r="C572" s="107">
        <v>562</v>
      </c>
      <c r="D572" s="107" t="s">
        <v>235</v>
      </c>
      <c r="E572" s="107">
        <v>60</v>
      </c>
      <c r="F572" s="108">
        <v>2.33</v>
      </c>
      <c r="G572" s="109"/>
      <c r="H572" s="109">
        <v>943.33628344519207</v>
      </c>
      <c r="I572" s="109">
        <v>1221.6637165548077</v>
      </c>
      <c r="K572" s="107" t="s">
        <v>284</v>
      </c>
      <c r="L572" s="107">
        <v>1465</v>
      </c>
      <c r="M572" s="107" t="s">
        <v>235</v>
      </c>
      <c r="N572" s="107">
        <v>50</v>
      </c>
      <c r="O572" s="108">
        <v>2.4</v>
      </c>
      <c r="P572" s="109">
        <v>1306.2919989693698</v>
      </c>
      <c r="Q572" s="109">
        <v>1691.7080010306299</v>
      </c>
      <c r="BA572" t="str">
        <f t="shared" si="122"/>
        <v>MA</v>
      </c>
      <c r="BB572">
        <f t="shared" si="123"/>
        <v>559</v>
      </c>
      <c r="BC572" s="73">
        <f t="shared" si="124"/>
        <v>2.33</v>
      </c>
      <c r="BD572">
        <f t="shared" si="125"/>
        <v>60</v>
      </c>
      <c r="BE572" s="66">
        <f t="shared" si="126"/>
        <v>1155.83</v>
      </c>
      <c r="BI572" s="66">
        <f t="shared" si="132"/>
        <v>1496.8528172674521</v>
      </c>
      <c r="BK572" s="66">
        <f t="shared" si="127"/>
        <v>1160.7049608355092</v>
      </c>
      <c r="BN572" s="66">
        <f t="shared" si="133"/>
        <v>1225.5723725938121</v>
      </c>
      <c r="BO572" s="66">
        <f t="shared" si="134"/>
        <v>2386.2773334293215</v>
      </c>
      <c r="CI572" s="116">
        <f t="shared" si="135"/>
        <v>0.48640824122796278</v>
      </c>
      <c r="CJ572" s="116">
        <f t="shared" si="136"/>
        <v>0.51359175877203711</v>
      </c>
      <c r="CR572">
        <f t="shared" si="128"/>
        <v>544</v>
      </c>
      <c r="CS572">
        <f t="shared" si="130"/>
        <v>60</v>
      </c>
      <c r="CT572" s="73">
        <f t="shared" si="131"/>
        <v>2.33</v>
      </c>
      <c r="CU572" s="66">
        <f t="shared" si="129"/>
        <v>1041.6702064703913</v>
      </c>
    </row>
    <row r="573" spans="2:99" x14ac:dyDescent="0.25">
      <c r="B573" s="107" t="s">
        <v>284</v>
      </c>
      <c r="C573" s="107">
        <v>563</v>
      </c>
      <c r="D573" s="107" t="s">
        <v>235</v>
      </c>
      <c r="E573" s="107">
        <v>60</v>
      </c>
      <c r="F573" s="108">
        <v>2.33</v>
      </c>
      <c r="G573" s="109"/>
      <c r="H573" s="109">
        <v>958.58652359326675</v>
      </c>
      <c r="I573" s="109">
        <v>1241.413476406733</v>
      </c>
      <c r="K573" s="107" t="s">
        <v>284</v>
      </c>
      <c r="L573" s="107">
        <v>1466</v>
      </c>
      <c r="M573" s="107" t="s">
        <v>235</v>
      </c>
      <c r="N573" s="107">
        <v>50</v>
      </c>
      <c r="O573" s="108">
        <v>2.4</v>
      </c>
      <c r="P573" s="109">
        <v>935.97259605940735</v>
      </c>
      <c r="Q573" s="109">
        <v>1212.1274039405923</v>
      </c>
      <c r="BA573" t="str">
        <f t="shared" si="122"/>
        <v>MA</v>
      </c>
      <c r="BB573">
        <f t="shared" si="123"/>
        <v>560</v>
      </c>
      <c r="BC573" s="73">
        <f t="shared" si="124"/>
        <v>2.33</v>
      </c>
      <c r="BD573">
        <f t="shared" si="125"/>
        <v>60</v>
      </c>
      <c r="BE573" s="66">
        <f t="shared" si="126"/>
        <v>1040.33</v>
      </c>
      <c r="BI573" s="66">
        <f t="shared" si="132"/>
        <v>1347.2750243442792</v>
      </c>
      <c r="BK573" s="66">
        <f t="shared" si="127"/>
        <v>1044.7178148222536</v>
      </c>
      <c r="BN573" s="66">
        <f t="shared" si="133"/>
        <v>1103.103143525017</v>
      </c>
      <c r="BO573" s="66">
        <f t="shared" si="134"/>
        <v>2147.8209583472708</v>
      </c>
      <c r="CI573" s="116">
        <f t="shared" si="135"/>
        <v>0.48640824122796283</v>
      </c>
      <c r="CJ573" s="116">
        <f t="shared" si="136"/>
        <v>0.51359175877203711</v>
      </c>
      <c r="CR573">
        <f t="shared" si="128"/>
        <v>545</v>
      </c>
      <c r="CS573">
        <f t="shared" si="130"/>
        <v>60</v>
      </c>
      <c r="CT573" s="73">
        <f t="shared" si="131"/>
        <v>2.33</v>
      </c>
      <c r="CU573" s="66">
        <f t="shared" si="129"/>
        <v>1312.6766833335466</v>
      </c>
    </row>
    <row r="574" spans="2:99" x14ac:dyDescent="0.25">
      <c r="B574" s="107" t="s">
        <v>284</v>
      </c>
      <c r="C574" s="107">
        <v>564</v>
      </c>
      <c r="D574" s="107" t="s">
        <v>235</v>
      </c>
      <c r="E574" s="107">
        <v>60</v>
      </c>
      <c r="F574" s="108">
        <v>2.33</v>
      </c>
      <c r="G574" s="109"/>
      <c r="H574" s="109">
        <v>846.98962340112701</v>
      </c>
      <c r="I574" s="109">
        <v>1096.890376598873</v>
      </c>
      <c r="K574" s="107" t="s">
        <v>284</v>
      </c>
      <c r="L574" s="107">
        <v>1467</v>
      </c>
      <c r="M574" s="107" t="s">
        <v>235</v>
      </c>
      <c r="N574" s="107">
        <v>50</v>
      </c>
      <c r="O574" s="108">
        <v>2.4</v>
      </c>
      <c r="P574" s="109">
        <v>968.07653017684004</v>
      </c>
      <c r="Q574" s="109">
        <v>1253.7034698231596</v>
      </c>
      <c r="BA574" t="str">
        <f t="shared" si="122"/>
        <v>MA</v>
      </c>
      <c r="BB574">
        <f t="shared" si="123"/>
        <v>561</v>
      </c>
      <c r="BC574" s="73">
        <f t="shared" si="124"/>
        <v>2.33</v>
      </c>
      <c r="BD574">
        <f t="shared" si="125"/>
        <v>60</v>
      </c>
      <c r="BE574" s="66">
        <f t="shared" si="126"/>
        <v>871.44229417569704</v>
      </c>
      <c r="BI574" s="66">
        <f t="shared" si="132"/>
        <v>1128.5577058243027</v>
      </c>
      <c r="BK574" s="66">
        <f t="shared" si="127"/>
        <v>875.11778888903109</v>
      </c>
      <c r="BN574" s="66">
        <f t="shared" si="133"/>
        <v>924.02481338216148</v>
      </c>
      <c r="BO574" s="66">
        <f t="shared" si="134"/>
        <v>1799.1426022711926</v>
      </c>
      <c r="CI574" s="116">
        <f t="shared" si="135"/>
        <v>0.48640824122796289</v>
      </c>
      <c r="CJ574" s="116">
        <f t="shared" si="136"/>
        <v>0.51359175877203711</v>
      </c>
      <c r="CR574">
        <f t="shared" si="128"/>
        <v>546</v>
      </c>
      <c r="CS574">
        <f t="shared" si="130"/>
        <v>60</v>
      </c>
      <c r="CT574" s="73">
        <f t="shared" si="131"/>
        <v>2.33</v>
      </c>
      <c r="CU574" s="66">
        <f t="shared" si="129"/>
        <v>1137.6531255557404</v>
      </c>
    </row>
    <row r="575" spans="2:99" x14ac:dyDescent="0.25">
      <c r="B575" s="107" t="s">
        <v>284</v>
      </c>
      <c r="C575" s="107">
        <v>565</v>
      </c>
      <c r="D575" s="107" t="s">
        <v>235</v>
      </c>
      <c r="E575" s="107">
        <v>60</v>
      </c>
      <c r="F575" s="108">
        <v>2.33</v>
      </c>
      <c r="G575" s="109"/>
      <c r="H575" s="109">
        <v>806.08412211251982</v>
      </c>
      <c r="I575" s="109">
        <v>1043.9158778874801</v>
      </c>
      <c r="K575" s="107" t="s">
        <v>284</v>
      </c>
      <c r="L575" s="107">
        <v>1469</v>
      </c>
      <c r="M575" s="107" t="s">
        <v>235</v>
      </c>
      <c r="N575" s="107">
        <v>50</v>
      </c>
      <c r="O575" s="108">
        <v>2.4</v>
      </c>
      <c r="P575" s="109">
        <v>897.77728030568665</v>
      </c>
      <c r="Q575" s="109">
        <v>1162.6627196943132</v>
      </c>
      <c r="BA575" t="str">
        <f t="shared" si="122"/>
        <v>MA</v>
      </c>
      <c r="BB575">
        <f t="shared" si="123"/>
        <v>562</v>
      </c>
      <c r="BC575" s="73">
        <f t="shared" si="124"/>
        <v>2.33</v>
      </c>
      <c r="BD575">
        <f t="shared" si="125"/>
        <v>60</v>
      </c>
      <c r="BE575" s="66">
        <f t="shared" si="126"/>
        <v>943.33628344519207</v>
      </c>
      <c r="BI575" s="66">
        <f t="shared" si="132"/>
        <v>1221.6637165548077</v>
      </c>
      <c r="BK575" s="66">
        <f t="shared" si="127"/>
        <v>947.31500647237613</v>
      </c>
      <c r="BN575" s="66">
        <f t="shared" si="133"/>
        <v>1000.2568604861899</v>
      </c>
      <c r="BO575" s="66">
        <f t="shared" si="134"/>
        <v>1947.571866958566</v>
      </c>
      <c r="CI575" s="116">
        <f t="shared" si="135"/>
        <v>0.48640824122796283</v>
      </c>
      <c r="CJ575" s="116">
        <f t="shared" si="136"/>
        <v>0.51359175877203722</v>
      </c>
      <c r="CR575">
        <f t="shared" si="128"/>
        <v>547</v>
      </c>
      <c r="CS575">
        <f t="shared" si="130"/>
        <v>60</v>
      </c>
      <c r="CT575" s="73">
        <f t="shared" si="131"/>
        <v>2.33</v>
      </c>
      <c r="CU575" s="66">
        <f t="shared" si="129"/>
        <v>1137.6531255557404</v>
      </c>
    </row>
    <row r="576" spans="2:99" x14ac:dyDescent="0.25">
      <c r="B576" s="107" t="s">
        <v>284</v>
      </c>
      <c r="C576" s="107">
        <v>566</v>
      </c>
      <c r="D576" s="107" t="s">
        <v>235</v>
      </c>
      <c r="E576" s="107">
        <v>60</v>
      </c>
      <c r="F576" s="108">
        <v>2.33</v>
      </c>
      <c r="G576" s="109"/>
      <c r="H576" s="109">
        <v>1132.8749824284062</v>
      </c>
      <c r="I576" s="109">
        <v>1467.1250175715936</v>
      </c>
      <c r="K576" s="107" t="s">
        <v>284</v>
      </c>
      <c r="L576" s="107">
        <v>1470</v>
      </c>
      <c r="M576" s="107" t="s">
        <v>235</v>
      </c>
      <c r="N576" s="107">
        <v>50</v>
      </c>
      <c r="O576" s="108">
        <v>2.4</v>
      </c>
      <c r="P576" s="109" t="s">
        <v>283</v>
      </c>
      <c r="Q576" s="109">
        <v>1019.5</v>
      </c>
      <c r="BA576" t="str">
        <f t="shared" si="122"/>
        <v>MA</v>
      </c>
      <c r="BB576">
        <f t="shared" si="123"/>
        <v>563</v>
      </c>
      <c r="BC576" s="73">
        <f t="shared" si="124"/>
        <v>2.33</v>
      </c>
      <c r="BD576">
        <f t="shared" si="125"/>
        <v>60</v>
      </c>
      <c r="BE576" s="66">
        <f t="shared" si="126"/>
        <v>958.58652359326675</v>
      </c>
      <c r="BI576" s="66">
        <f t="shared" si="132"/>
        <v>1241.413476406733</v>
      </c>
      <c r="BK576" s="66">
        <f t="shared" si="127"/>
        <v>962.6295677779342</v>
      </c>
      <c r="BN576" s="66">
        <f t="shared" si="133"/>
        <v>1016.4272947203777</v>
      </c>
      <c r="BO576" s="66">
        <f t="shared" si="134"/>
        <v>1979.0568624983121</v>
      </c>
      <c r="CI576" s="116">
        <f t="shared" si="135"/>
        <v>0.48640824122796283</v>
      </c>
      <c r="CJ576" s="116">
        <f t="shared" si="136"/>
        <v>0.51359175877203711</v>
      </c>
      <c r="CR576">
        <f t="shared" si="128"/>
        <v>548</v>
      </c>
      <c r="CS576">
        <f t="shared" si="130"/>
        <v>60</v>
      </c>
      <c r="CT576" s="73">
        <f t="shared" si="131"/>
        <v>2.33</v>
      </c>
      <c r="CU576" s="66">
        <f t="shared" si="129"/>
        <v>2605.9449688692512</v>
      </c>
    </row>
    <row r="577" spans="2:99" x14ac:dyDescent="0.25">
      <c r="B577" s="107" t="s">
        <v>284</v>
      </c>
      <c r="C577" s="107">
        <v>567</v>
      </c>
      <c r="D577" s="107" t="s">
        <v>235</v>
      </c>
      <c r="E577" s="107">
        <v>60</v>
      </c>
      <c r="F577" s="108">
        <v>2.33</v>
      </c>
      <c r="G577" s="109"/>
      <c r="H577" s="109">
        <v>1132.8749824284062</v>
      </c>
      <c r="I577" s="109">
        <v>1467.1250175715936</v>
      </c>
      <c r="K577" s="107" t="s">
        <v>284</v>
      </c>
      <c r="L577" s="107">
        <v>1471</v>
      </c>
      <c r="M577" s="107" t="s">
        <v>235</v>
      </c>
      <c r="N577" s="107">
        <v>50</v>
      </c>
      <c r="O577" s="108">
        <v>2.4</v>
      </c>
      <c r="P577" s="109">
        <v>897.77728030568665</v>
      </c>
      <c r="Q577" s="109">
        <v>1162.6627196943132</v>
      </c>
      <c r="BA577" t="str">
        <f t="shared" si="122"/>
        <v>MA</v>
      </c>
      <c r="BB577">
        <f t="shared" si="123"/>
        <v>564</v>
      </c>
      <c r="BC577" s="73">
        <f t="shared" si="124"/>
        <v>2.33</v>
      </c>
      <c r="BD577">
        <f t="shared" si="125"/>
        <v>60</v>
      </c>
      <c r="BE577" s="66">
        <f t="shared" si="126"/>
        <v>846.98962340112701</v>
      </c>
      <c r="BI577" s="66">
        <f t="shared" si="132"/>
        <v>1096.890376598873</v>
      </c>
      <c r="BK577" s="66">
        <f t="shared" si="127"/>
        <v>850.56198373280483</v>
      </c>
      <c r="BN577" s="66">
        <f t="shared" si="133"/>
        <v>898.09667711865825</v>
      </c>
      <c r="BO577" s="66">
        <f t="shared" si="134"/>
        <v>1748.6586608514631</v>
      </c>
      <c r="CI577" s="116">
        <f t="shared" si="135"/>
        <v>0.48640824122796278</v>
      </c>
      <c r="CJ577" s="116">
        <f t="shared" si="136"/>
        <v>0.51359175877203722</v>
      </c>
      <c r="CR577">
        <f t="shared" si="128"/>
        <v>549</v>
      </c>
      <c r="CS577">
        <f t="shared" si="130"/>
        <v>60</v>
      </c>
      <c r="CT577" s="73">
        <f t="shared" si="131"/>
        <v>2.33</v>
      </c>
      <c r="CU577" s="66">
        <f t="shared" si="129"/>
        <v>1573.0242255280334</v>
      </c>
    </row>
    <row r="578" spans="2:99" x14ac:dyDescent="0.25">
      <c r="B578" s="107" t="s">
        <v>284</v>
      </c>
      <c r="C578" s="107">
        <v>568</v>
      </c>
      <c r="D578" s="107" t="s">
        <v>235</v>
      </c>
      <c r="E578" s="107">
        <v>60</v>
      </c>
      <c r="F578" s="108">
        <v>2.33</v>
      </c>
      <c r="G578" s="109"/>
      <c r="H578" s="109">
        <v>1400</v>
      </c>
      <c r="I578" s="109">
        <v>1813.0641566445177</v>
      </c>
      <c r="K578" s="107" t="s">
        <v>284</v>
      </c>
      <c r="L578" s="107">
        <v>1472</v>
      </c>
      <c r="M578" s="107" t="s">
        <v>235</v>
      </c>
      <c r="N578" s="107">
        <v>50</v>
      </c>
      <c r="O578" s="108">
        <v>2.4</v>
      </c>
      <c r="P578" s="109">
        <v>2200</v>
      </c>
      <c r="Q578" s="109">
        <v>2849.1008175842421</v>
      </c>
      <c r="BA578" t="str">
        <f t="shared" si="122"/>
        <v>MA</v>
      </c>
      <c r="BB578">
        <f t="shared" si="123"/>
        <v>565</v>
      </c>
      <c r="BC578" s="73">
        <f t="shared" si="124"/>
        <v>2.33</v>
      </c>
      <c r="BD578">
        <f t="shared" si="125"/>
        <v>60</v>
      </c>
      <c r="BE578" s="66">
        <f t="shared" si="126"/>
        <v>806.08412211251982</v>
      </c>
      <c r="BI578" s="66">
        <f t="shared" si="132"/>
        <v>1043.9158778874801</v>
      </c>
      <c r="BK578" s="66">
        <f t="shared" si="127"/>
        <v>809.48395472235381</v>
      </c>
      <c r="BN578" s="66">
        <f t="shared" si="133"/>
        <v>854.72295237849949</v>
      </c>
      <c r="BO578" s="66">
        <f t="shared" si="134"/>
        <v>1664.2069071008532</v>
      </c>
      <c r="CI578" s="116">
        <f t="shared" si="135"/>
        <v>0.48640824122796289</v>
      </c>
      <c r="CJ578" s="116">
        <f t="shared" si="136"/>
        <v>0.51359175877203722</v>
      </c>
      <c r="CR578">
        <f t="shared" si="128"/>
        <v>550</v>
      </c>
      <c r="CS578">
        <f t="shared" si="130"/>
        <v>60</v>
      </c>
      <c r="CT578" s="73">
        <f t="shared" si="131"/>
        <v>2.33</v>
      </c>
      <c r="CU578" s="66">
        <f t="shared" si="129"/>
        <v>1127.8343039644055</v>
      </c>
    </row>
    <row r="579" spans="2:99" x14ac:dyDescent="0.25">
      <c r="B579" s="107" t="s">
        <v>284</v>
      </c>
      <c r="C579" s="107">
        <v>569</v>
      </c>
      <c r="D579" s="107" t="s">
        <v>235</v>
      </c>
      <c r="E579" s="107">
        <v>60</v>
      </c>
      <c r="F579" s="108">
        <v>2.33</v>
      </c>
      <c r="G579" s="109"/>
      <c r="H579" s="109">
        <v>1875</v>
      </c>
      <c r="I579" s="109">
        <v>2428.2109240774789</v>
      </c>
      <c r="K579" s="107" t="s">
        <v>284</v>
      </c>
      <c r="L579" s="107">
        <v>1473</v>
      </c>
      <c r="M579" s="107" t="s">
        <v>235</v>
      </c>
      <c r="N579" s="107">
        <v>50</v>
      </c>
      <c r="O579" s="108">
        <v>2.4</v>
      </c>
      <c r="P579" s="109">
        <v>1024.1364129611627</v>
      </c>
      <c r="Q579" s="109">
        <v>1326.3035870388371</v>
      </c>
      <c r="BA579" t="str">
        <f t="shared" si="122"/>
        <v>MA</v>
      </c>
      <c r="BB579">
        <f t="shared" si="123"/>
        <v>566</v>
      </c>
      <c r="BC579" s="73">
        <f t="shared" si="124"/>
        <v>2.33</v>
      </c>
      <c r="BD579">
        <f t="shared" si="125"/>
        <v>60</v>
      </c>
      <c r="BE579" s="66">
        <f t="shared" si="126"/>
        <v>1132.8749824284062</v>
      </c>
      <c r="BI579" s="66">
        <f t="shared" si="132"/>
        <v>1467.1250175715936</v>
      </c>
      <c r="BK579" s="66">
        <f t="shared" si="127"/>
        <v>1137.6531255557404</v>
      </c>
      <c r="BN579" s="66">
        <f t="shared" si="133"/>
        <v>1201.2322573968102</v>
      </c>
      <c r="BO579" s="66">
        <f t="shared" si="134"/>
        <v>2338.8853829525506</v>
      </c>
      <c r="CI579" s="116">
        <f t="shared" si="135"/>
        <v>0.48640824122796283</v>
      </c>
      <c r="CJ579" s="116">
        <f t="shared" si="136"/>
        <v>0.51359175877203722</v>
      </c>
      <c r="CR579">
        <f t="shared" si="128"/>
        <v>551</v>
      </c>
      <c r="CS579">
        <f t="shared" si="130"/>
        <v>60</v>
      </c>
      <c r="CT579" s="73">
        <f t="shared" si="131"/>
        <v>2.33</v>
      </c>
      <c r="CU579" s="66">
        <f t="shared" si="129"/>
        <v>918.87367833348264</v>
      </c>
    </row>
    <row r="580" spans="2:99" x14ac:dyDescent="0.25">
      <c r="B580" s="107" t="s">
        <v>284</v>
      </c>
      <c r="C580" s="107">
        <v>570</v>
      </c>
      <c r="D580" s="107" t="s">
        <v>235</v>
      </c>
      <c r="E580" s="107">
        <v>60</v>
      </c>
      <c r="F580" s="108">
        <v>2.33</v>
      </c>
      <c r="G580" s="109"/>
      <c r="H580" s="109">
        <v>948.34271942523139</v>
      </c>
      <c r="I580" s="109">
        <v>1228.1472805747683</v>
      </c>
      <c r="K580" s="107" t="s">
        <v>284</v>
      </c>
      <c r="L580" s="107">
        <v>1481</v>
      </c>
      <c r="M580" s="107" t="s">
        <v>235</v>
      </c>
      <c r="N580" s="107">
        <v>50</v>
      </c>
      <c r="O580" s="108">
        <v>2.4</v>
      </c>
      <c r="P580" s="109">
        <v>1175.4144380185928</v>
      </c>
      <c r="Q580" s="109">
        <v>1522.2155619814071</v>
      </c>
      <c r="BA580" t="str">
        <f t="shared" si="122"/>
        <v>MA</v>
      </c>
      <c r="BB580">
        <f t="shared" si="123"/>
        <v>567</v>
      </c>
      <c r="BC580" s="73">
        <f t="shared" si="124"/>
        <v>2.33</v>
      </c>
      <c r="BD580">
        <f t="shared" si="125"/>
        <v>60</v>
      </c>
      <c r="BE580" s="66">
        <f t="shared" si="126"/>
        <v>1132.8749824284062</v>
      </c>
      <c r="BI580" s="66">
        <f t="shared" si="132"/>
        <v>1467.1250175715936</v>
      </c>
      <c r="BK580" s="66">
        <f t="shared" si="127"/>
        <v>1137.6531255557404</v>
      </c>
      <c r="BN580" s="66">
        <f t="shared" si="133"/>
        <v>1201.2322573968102</v>
      </c>
      <c r="BO580" s="66">
        <f t="shared" si="134"/>
        <v>2338.8853829525506</v>
      </c>
      <c r="CI580" s="116">
        <f t="shared" si="135"/>
        <v>0.48640824122796283</v>
      </c>
      <c r="CJ580" s="116">
        <f t="shared" si="136"/>
        <v>0.51359175877203722</v>
      </c>
      <c r="CR580">
        <f t="shared" si="128"/>
        <v>552</v>
      </c>
      <c r="CS580">
        <f t="shared" si="130"/>
        <v>60</v>
      </c>
      <c r="CT580" s="73">
        <f t="shared" si="131"/>
        <v>2.33</v>
      </c>
      <c r="CU580" s="66">
        <f t="shared" si="129"/>
        <v>896.99573361125692</v>
      </c>
    </row>
    <row r="581" spans="2:99" x14ac:dyDescent="0.25">
      <c r="B581" s="107" t="s">
        <v>284</v>
      </c>
      <c r="C581" s="107">
        <v>571</v>
      </c>
      <c r="D581" s="107" t="s">
        <v>235</v>
      </c>
      <c r="E581" s="107">
        <v>60</v>
      </c>
      <c r="F581" s="108">
        <v>2.33</v>
      </c>
      <c r="G581" s="109"/>
      <c r="H581" s="109">
        <v>1250</v>
      </c>
      <c r="I581" s="109">
        <v>1625</v>
      </c>
      <c r="K581" s="107" t="s">
        <v>284</v>
      </c>
      <c r="L581" s="107">
        <v>1483</v>
      </c>
      <c r="M581" s="107" t="s">
        <v>235</v>
      </c>
      <c r="N581" s="107">
        <v>50</v>
      </c>
      <c r="O581" s="108">
        <v>2.4</v>
      </c>
      <c r="P581" s="109">
        <v>1066.7325123004707</v>
      </c>
      <c r="Q581" s="109">
        <v>1381.4674876995289</v>
      </c>
      <c r="BA581" t="str">
        <f t="shared" si="122"/>
        <v>MA</v>
      </c>
      <c r="BB581">
        <f t="shared" si="123"/>
        <v>568</v>
      </c>
      <c r="BC581" s="73">
        <f t="shared" si="124"/>
        <v>2.33</v>
      </c>
      <c r="BD581">
        <f t="shared" si="125"/>
        <v>60</v>
      </c>
      <c r="BE581" s="66">
        <f t="shared" si="126"/>
        <v>1400</v>
      </c>
      <c r="BI581" s="66">
        <f t="shared" si="132"/>
        <v>1813.0641566445177</v>
      </c>
      <c r="BK581" s="66">
        <f t="shared" si="127"/>
        <v>1405.904800160675</v>
      </c>
      <c r="BN581" s="66">
        <f t="shared" si="133"/>
        <v>1484.4755038641815</v>
      </c>
      <c r="BO581" s="66">
        <f t="shared" si="134"/>
        <v>2890.3803040248567</v>
      </c>
      <c r="CI581" s="116">
        <f t="shared" si="135"/>
        <v>0.48640824122796283</v>
      </c>
      <c r="CJ581" s="116">
        <f t="shared" si="136"/>
        <v>0.51359175877203711</v>
      </c>
      <c r="CR581">
        <f t="shared" si="128"/>
        <v>553</v>
      </c>
      <c r="CS581">
        <f t="shared" si="130"/>
        <v>60</v>
      </c>
      <c r="CT581" s="73">
        <f t="shared" si="131"/>
        <v>2.33</v>
      </c>
      <c r="CU581" s="66">
        <f t="shared" si="129"/>
        <v>1154.8503715605543</v>
      </c>
    </row>
    <row r="582" spans="2:99" x14ac:dyDescent="0.25">
      <c r="B582" s="107" t="s">
        <v>284</v>
      </c>
      <c r="C582" s="107">
        <v>572</v>
      </c>
      <c r="D582" s="107" t="s">
        <v>235</v>
      </c>
      <c r="E582" s="107">
        <v>60</v>
      </c>
      <c r="F582" s="108">
        <v>2.33</v>
      </c>
      <c r="G582" s="109"/>
      <c r="H582" s="109">
        <v>952.89164820082874</v>
      </c>
      <c r="I582" s="109">
        <v>1234.0383517991716</v>
      </c>
      <c r="K582" s="107" t="s">
        <v>284</v>
      </c>
      <c r="L582" s="107">
        <v>1485</v>
      </c>
      <c r="M582" s="107" t="s">
        <v>235</v>
      </c>
      <c r="N582" s="107">
        <v>50</v>
      </c>
      <c r="O582" s="108">
        <v>2.4</v>
      </c>
      <c r="P582" s="109">
        <v>940.28623541557715</v>
      </c>
      <c r="Q582" s="109">
        <v>1217.7137645844227</v>
      </c>
      <c r="BA582" t="str">
        <f t="shared" si="122"/>
        <v>MA</v>
      </c>
      <c r="BB582">
        <f t="shared" si="123"/>
        <v>569</v>
      </c>
      <c r="BC582" s="73">
        <f t="shared" si="124"/>
        <v>2.33</v>
      </c>
      <c r="BD582">
        <f t="shared" si="125"/>
        <v>60</v>
      </c>
      <c r="BE582" s="66">
        <f t="shared" si="126"/>
        <v>1875</v>
      </c>
      <c r="BI582" s="66">
        <f t="shared" si="132"/>
        <v>2428.2109240774789</v>
      </c>
      <c r="BK582" s="66">
        <f t="shared" si="127"/>
        <v>1882.908214500904</v>
      </c>
      <c r="BN582" s="66">
        <f t="shared" si="133"/>
        <v>1988.1368355323859</v>
      </c>
      <c r="BO582" s="66">
        <f t="shared" si="134"/>
        <v>3871.04505003329</v>
      </c>
      <c r="CI582" s="116">
        <f t="shared" si="135"/>
        <v>0.48640824122796283</v>
      </c>
      <c r="CJ582" s="116">
        <f t="shared" si="136"/>
        <v>0.51359175877203711</v>
      </c>
      <c r="CR582">
        <f t="shared" si="128"/>
        <v>554</v>
      </c>
      <c r="CS582">
        <f t="shared" si="130"/>
        <v>60</v>
      </c>
      <c r="CT582" s="73">
        <f t="shared" si="131"/>
        <v>2.33</v>
      </c>
      <c r="CU582" s="66">
        <f t="shared" si="129"/>
        <v>1531.4561305558045</v>
      </c>
    </row>
    <row r="583" spans="2:99" x14ac:dyDescent="0.25">
      <c r="B583" s="107" t="s">
        <v>284</v>
      </c>
      <c r="C583" s="107">
        <v>573</v>
      </c>
      <c r="D583" s="107" t="s">
        <v>235</v>
      </c>
      <c r="E583" s="107">
        <v>60</v>
      </c>
      <c r="F583" s="108">
        <v>2.33</v>
      </c>
      <c r="G583" s="109"/>
      <c r="H583" s="109">
        <v>2100</v>
      </c>
      <c r="I583" s="109">
        <v>2719.5962349667766</v>
      </c>
      <c r="K583" s="107" t="s">
        <v>284</v>
      </c>
      <c r="L583" s="107">
        <v>1486</v>
      </c>
      <c r="M583" s="107" t="s">
        <v>235</v>
      </c>
      <c r="N583" s="107">
        <v>50</v>
      </c>
      <c r="O583" s="108">
        <v>2.4</v>
      </c>
      <c r="P583" s="109">
        <v>1136.7964727521969</v>
      </c>
      <c r="Q583" s="109">
        <v>1472.2035272478031</v>
      </c>
      <c r="BA583" t="str">
        <f t="shared" si="122"/>
        <v>MA</v>
      </c>
      <c r="BB583">
        <f t="shared" si="123"/>
        <v>570</v>
      </c>
      <c r="BC583" s="73">
        <f t="shared" si="124"/>
        <v>2.33</v>
      </c>
      <c r="BD583">
        <f t="shared" si="125"/>
        <v>60</v>
      </c>
      <c r="BE583" s="66">
        <f t="shared" si="126"/>
        <v>948.34271942523139</v>
      </c>
      <c r="BI583" s="66">
        <f t="shared" si="132"/>
        <v>1228.1472805747683</v>
      </c>
      <c r="BK583" s="66">
        <f t="shared" si="127"/>
        <v>952.34255816954351</v>
      </c>
      <c r="BN583" s="66">
        <f t="shared" si="133"/>
        <v>1005.5653830390703</v>
      </c>
      <c r="BO583" s="66">
        <f t="shared" si="134"/>
        <v>1957.9079412086139</v>
      </c>
      <c r="CI583" s="116">
        <f t="shared" si="135"/>
        <v>0.48640824122796283</v>
      </c>
      <c r="CJ583" s="116">
        <f t="shared" si="136"/>
        <v>0.51359175877203711</v>
      </c>
      <c r="CR583">
        <f t="shared" si="128"/>
        <v>555</v>
      </c>
      <c r="CS583">
        <f t="shared" si="130"/>
        <v>60</v>
      </c>
      <c r="CT583" s="73">
        <f t="shared" si="131"/>
        <v>2.33</v>
      </c>
      <c r="CU583" s="66">
        <f t="shared" si="129"/>
        <v>1137.6531255557404</v>
      </c>
    </row>
    <row r="584" spans="2:99" x14ac:dyDescent="0.25">
      <c r="B584" s="107" t="s">
        <v>284</v>
      </c>
      <c r="C584" s="107">
        <v>574</v>
      </c>
      <c r="D584" s="107" t="s">
        <v>235</v>
      </c>
      <c r="E584" s="107">
        <v>60</v>
      </c>
      <c r="F584" s="108">
        <v>2.33</v>
      </c>
      <c r="G584" s="109"/>
      <c r="H584" s="109">
        <v>2071</v>
      </c>
      <c r="I584" s="109">
        <v>2682.0399060077116</v>
      </c>
      <c r="K584" s="107" t="s">
        <v>284</v>
      </c>
      <c r="L584" s="107">
        <v>1487</v>
      </c>
      <c r="M584" s="107" t="s">
        <v>235</v>
      </c>
      <c r="N584" s="107">
        <v>50</v>
      </c>
      <c r="O584" s="108">
        <v>2.4</v>
      </c>
      <c r="P584" s="109">
        <v>1083.6384928074792</v>
      </c>
      <c r="Q584" s="109">
        <v>1403.3615071925205</v>
      </c>
      <c r="BA584" t="str">
        <f t="shared" si="122"/>
        <v>MA</v>
      </c>
      <c r="BB584">
        <f t="shared" si="123"/>
        <v>571</v>
      </c>
      <c r="BC584" s="73">
        <f t="shared" si="124"/>
        <v>2.33</v>
      </c>
      <c r="BD584">
        <f t="shared" si="125"/>
        <v>60</v>
      </c>
      <c r="BE584" s="66">
        <f t="shared" si="126"/>
        <v>1250</v>
      </c>
      <c r="BI584" s="66">
        <f t="shared" si="132"/>
        <v>1625</v>
      </c>
      <c r="BK584" s="66">
        <f t="shared" si="127"/>
        <v>1255.2721430006027</v>
      </c>
      <c r="BN584" s="66">
        <f t="shared" si="133"/>
        <v>1330.4949441192127</v>
      </c>
      <c r="BO584" s="66">
        <f t="shared" si="134"/>
        <v>2585.7670871198152</v>
      </c>
      <c r="CI584" s="116">
        <f t="shared" si="135"/>
        <v>0.4854544515062264</v>
      </c>
      <c r="CJ584" s="116">
        <f t="shared" si="136"/>
        <v>0.51454554849377365</v>
      </c>
      <c r="CR584">
        <f t="shared" si="128"/>
        <v>556</v>
      </c>
      <c r="CS584">
        <f t="shared" si="130"/>
        <v>60</v>
      </c>
      <c r="CT584" s="73">
        <f t="shared" si="131"/>
        <v>2.33</v>
      </c>
      <c r="CU584" s="66">
        <f t="shared" si="129"/>
        <v>1024.3020686884918</v>
      </c>
    </row>
    <row r="585" spans="2:99" x14ac:dyDescent="0.25">
      <c r="B585" s="107" t="s">
        <v>284</v>
      </c>
      <c r="C585" s="107">
        <v>575</v>
      </c>
      <c r="D585" s="107" t="s">
        <v>235</v>
      </c>
      <c r="E585" s="107">
        <v>60</v>
      </c>
      <c r="F585" s="108">
        <v>2.33</v>
      </c>
      <c r="G585" s="109"/>
      <c r="H585" s="109">
        <v>871.44229417569704</v>
      </c>
      <c r="I585" s="109">
        <v>1128.5577058243027</v>
      </c>
      <c r="K585" s="107" t="s">
        <v>284</v>
      </c>
      <c r="L585" s="107">
        <v>1488</v>
      </c>
      <c r="M585" s="107" t="s">
        <v>235</v>
      </c>
      <c r="N585" s="107">
        <v>50</v>
      </c>
      <c r="O585" s="108">
        <v>2.4</v>
      </c>
      <c r="P585" s="109">
        <v>966.42950424084802</v>
      </c>
      <c r="Q585" s="109">
        <v>1251.5704957591518</v>
      </c>
      <c r="BA585" t="str">
        <f t="shared" si="122"/>
        <v>MA</v>
      </c>
      <c r="BB585">
        <f t="shared" si="123"/>
        <v>572</v>
      </c>
      <c r="BC585" s="73">
        <f t="shared" si="124"/>
        <v>2.33</v>
      </c>
      <c r="BD585">
        <f t="shared" si="125"/>
        <v>60</v>
      </c>
      <c r="BE585" s="66">
        <f t="shared" si="126"/>
        <v>952.89164820082874</v>
      </c>
      <c r="BI585" s="66">
        <f t="shared" si="132"/>
        <v>1234.0383517991716</v>
      </c>
      <c r="BK585" s="66">
        <f t="shared" si="127"/>
        <v>956.91067302754448</v>
      </c>
      <c r="BN585" s="66">
        <f t="shared" si="133"/>
        <v>1010.3887925649256</v>
      </c>
      <c r="BO585" s="66">
        <f t="shared" si="134"/>
        <v>1967.2994655924699</v>
      </c>
      <c r="CI585" s="116">
        <f t="shared" si="135"/>
        <v>0.48640824122796283</v>
      </c>
      <c r="CJ585" s="116">
        <f t="shared" si="136"/>
        <v>0.51359175877203722</v>
      </c>
      <c r="CR585">
        <f t="shared" si="128"/>
        <v>557</v>
      </c>
      <c r="CS585">
        <f t="shared" si="130"/>
        <v>60</v>
      </c>
      <c r="CT585" s="73">
        <f t="shared" si="131"/>
        <v>2.33</v>
      </c>
      <c r="CU585" s="66">
        <f t="shared" si="129"/>
        <v>1270.0409446588728</v>
      </c>
    </row>
    <row r="586" spans="2:99" x14ac:dyDescent="0.25">
      <c r="B586" s="107" t="s">
        <v>284</v>
      </c>
      <c r="C586" s="107">
        <v>576</v>
      </c>
      <c r="D586" s="107" t="s">
        <v>235</v>
      </c>
      <c r="E586" s="107">
        <v>60</v>
      </c>
      <c r="F586" s="108">
        <v>2.33</v>
      </c>
      <c r="G586" s="109"/>
      <c r="H586" s="109">
        <v>1750</v>
      </c>
      <c r="I586" s="109">
        <v>2380</v>
      </c>
      <c r="K586" s="107" t="s">
        <v>284</v>
      </c>
      <c r="L586" s="107">
        <v>1490</v>
      </c>
      <c r="M586" s="107" t="s">
        <v>235</v>
      </c>
      <c r="N586" s="107">
        <v>50</v>
      </c>
      <c r="O586" s="108">
        <v>2.4</v>
      </c>
      <c r="P586" s="109">
        <v>1119.9645648401931</v>
      </c>
      <c r="Q586" s="109">
        <v>1450.4054351598065</v>
      </c>
      <c r="BA586" t="str">
        <f t="shared" si="122"/>
        <v>MA</v>
      </c>
      <c r="BB586">
        <f t="shared" si="123"/>
        <v>573</v>
      </c>
      <c r="BC586" s="73">
        <f t="shared" si="124"/>
        <v>2.33</v>
      </c>
      <c r="BD586">
        <f t="shared" si="125"/>
        <v>60</v>
      </c>
      <c r="BE586" s="66">
        <f t="shared" si="126"/>
        <v>2100</v>
      </c>
      <c r="BI586" s="66">
        <f t="shared" si="132"/>
        <v>2719.5962349667766</v>
      </c>
      <c r="BK586" s="66">
        <f t="shared" si="127"/>
        <v>2108.8572002410124</v>
      </c>
      <c r="BN586" s="66">
        <f t="shared" si="133"/>
        <v>2226.7132557962723</v>
      </c>
      <c r="BO586" s="66">
        <f t="shared" si="134"/>
        <v>4335.5704560372851</v>
      </c>
      <c r="CI586" s="116">
        <f t="shared" si="135"/>
        <v>0.48640824122796278</v>
      </c>
      <c r="CJ586" s="116">
        <f t="shared" si="136"/>
        <v>0.51359175877203711</v>
      </c>
      <c r="CR586">
        <f t="shared" si="128"/>
        <v>558</v>
      </c>
      <c r="CS586">
        <f t="shared" si="130"/>
        <v>60</v>
      </c>
      <c r="CT586" s="73">
        <f t="shared" si="131"/>
        <v>2.33</v>
      </c>
      <c r="CU586" s="66">
        <f t="shared" si="129"/>
        <v>1355.6939144406508</v>
      </c>
    </row>
    <row r="587" spans="2:99" x14ac:dyDescent="0.25">
      <c r="B587" s="107" t="s">
        <v>284</v>
      </c>
      <c r="C587" s="107">
        <v>577</v>
      </c>
      <c r="D587" s="107" t="s">
        <v>235</v>
      </c>
      <c r="E587" s="107">
        <v>60</v>
      </c>
      <c r="F587" s="108">
        <v>2.33</v>
      </c>
      <c r="G587" s="109"/>
      <c r="H587" s="109">
        <v>1250</v>
      </c>
      <c r="I587" s="109">
        <v>2000</v>
      </c>
      <c r="K587" s="107" t="s">
        <v>284</v>
      </c>
      <c r="L587" s="107">
        <v>1492</v>
      </c>
      <c r="M587" s="107" t="s">
        <v>235</v>
      </c>
      <c r="N587" s="107">
        <v>50</v>
      </c>
      <c r="O587" s="108">
        <v>2.4</v>
      </c>
      <c r="P587" s="109">
        <v>1160.0988396984551</v>
      </c>
      <c r="Q587" s="109">
        <v>1502.3811603015449</v>
      </c>
      <c r="BA587" t="str">
        <f t="shared" si="122"/>
        <v>MA</v>
      </c>
      <c r="BB587">
        <f t="shared" si="123"/>
        <v>574</v>
      </c>
      <c r="BC587" s="73">
        <f t="shared" si="124"/>
        <v>2.33</v>
      </c>
      <c r="BD587">
        <f t="shared" si="125"/>
        <v>60</v>
      </c>
      <c r="BE587" s="66">
        <f t="shared" si="126"/>
        <v>2071</v>
      </c>
      <c r="BI587" s="66">
        <f t="shared" si="132"/>
        <v>2682.0399060077116</v>
      </c>
      <c r="BK587" s="66">
        <f t="shared" si="127"/>
        <v>2079.7348865233985</v>
      </c>
      <c r="BN587" s="66">
        <f t="shared" si="133"/>
        <v>2195.9634060733715</v>
      </c>
      <c r="BO587" s="66">
        <f t="shared" si="134"/>
        <v>4275.6982925967695</v>
      </c>
      <c r="CI587" s="116">
        <f t="shared" si="135"/>
        <v>0.48640824122796289</v>
      </c>
      <c r="CJ587" s="116">
        <f t="shared" si="136"/>
        <v>0.51359175877203722</v>
      </c>
      <c r="CR587">
        <f t="shared" si="128"/>
        <v>559</v>
      </c>
      <c r="CS587">
        <f t="shared" si="130"/>
        <v>60</v>
      </c>
      <c r="CT587" s="73">
        <f t="shared" si="131"/>
        <v>2.33</v>
      </c>
      <c r="CU587" s="66">
        <f t="shared" si="129"/>
        <v>1160.7049608355092</v>
      </c>
    </row>
    <row r="588" spans="2:99" x14ac:dyDescent="0.25">
      <c r="B588" s="107" t="s">
        <v>284</v>
      </c>
      <c r="C588" s="107">
        <v>578</v>
      </c>
      <c r="D588" s="107" t="s">
        <v>235</v>
      </c>
      <c r="E588" s="107">
        <v>60</v>
      </c>
      <c r="F588" s="108">
        <v>2.33</v>
      </c>
      <c r="G588" s="109"/>
      <c r="H588" s="109">
        <v>915.0144088844819</v>
      </c>
      <c r="I588" s="109">
        <v>1184.985591115518</v>
      </c>
      <c r="K588" s="107" t="s">
        <v>284</v>
      </c>
      <c r="L588" s="107">
        <v>1494</v>
      </c>
      <c r="M588" s="107" t="s">
        <v>235</v>
      </c>
      <c r="N588" s="107">
        <v>50</v>
      </c>
      <c r="O588" s="108">
        <v>2.4</v>
      </c>
      <c r="P588" s="109">
        <v>874.65355902973442</v>
      </c>
      <c r="Q588" s="109">
        <v>1132.7164409702652</v>
      </c>
      <c r="BA588" t="str">
        <f t="shared" si="122"/>
        <v>MA</v>
      </c>
      <c r="BB588">
        <f t="shared" si="123"/>
        <v>575</v>
      </c>
      <c r="BC588" s="73">
        <f t="shared" si="124"/>
        <v>2.33</v>
      </c>
      <c r="BD588">
        <f t="shared" si="125"/>
        <v>60</v>
      </c>
      <c r="BE588" s="66">
        <f t="shared" si="126"/>
        <v>871.44229417569704</v>
      </c>
      <c r="BI588" s="66">
        <f t="shared" si="132"/>
        <v>1128.5577058243027</v>
      </c>
      <c r="BK588" s="66">
        <f t="shared" si="127"/>
        <v>875.11778888903109</v>
      </c>
      <c r="BN588" s="66">
        <f t="shared" si="133"/>
        <v>924.02481338216148</v>
      </c>
      <c r="BO588" s="66">
        <f t="shared" si="134"/>
        <v>1799.1426022711926</v>
      </c>
      <c r="CI588" s="116">
        <f t="shared" si="135"/>
        <v>0.48640824122796289</v>
      </c>
      <c r="CJ588" s="116">
        <f t="shared" si="136"/>
        <v>0.51359175877203711</v>
      </c>
      <c r="CR588">
        <f t="shared" si="128"/>
        <v>560</v>
      </c>
      <c r="CS588">
        <f t="shared" si="130"/>
        <v>60</v>
      </c>
      <c r="CT588" s="73">
        <f t="shared" si="131"/>
        <v>2.33</v>
      </c>
      <c r="CU588" s="66">
        <f t="shared" si="129"/>
        <v>1044.7178148222536</v>
      </c>
    </row>
    <row r="589" spans="2:99" x14ac:dyDescent="0.25">
      <c r="B589" s="107" t="s">
        <v>284</v>
      </c>
      <c r="C589" s="107">
        <v>579</v>
      </c>
      <c r="D589" s="107" t="s">
        <v>235</v>
      </c>
      <c r="E589" s="107">
        <v>60</v>
      </c>
      <c r="F589" s="108">
        <v>2.33</v>
      </c>
      <c r="G589" s="109"/>
      <c r="H589" s="109">
        <v>915.0144088844819</v>
      </c>
      <c r="I589" s="109">
        <v>1184.985591115518</v>
      </c>
      <c r="K589" s="107" t="s">
        <v>284</v>
      </c>
      <c r="L589" s="107">
        <v>1495</v>
      </c>
      <c r="M589" s="107" t="s">
        <v>235</v>
      </c>
      <c r="N589" s="107">
        <v>50</v>
      </c>
      <c r="O589" s="108">
        <v>2.4</v>
      </c>
      <c r="P589" s="109">
        <v>897.77728030568665</v>
      </c>
      <c r="Q589" s="109">
        <v>1162.6627196943132</v>
      </c>
      <c r="BA589" t="str">
        <f t="shared" si="122"/>
        <v>MA</v>
      </c>
      <c r="BB589">
        <f t="shared" si="123"/>
        <v>576</v>
      </c>
      <c r="BC589" s="73">
        <f t="shared" si="124"/>
        <v>2.33</v>
      </c>
      <c r="BD589">
        <f t="shared" si="125"/>
        <v>60</v>
      </c>
      <c r="BE589" s="66">
        <f t="shared" si="126"/>
        <v>1750</v>
      </c>
      <c r="BI589" s="66">
        <f t="shared" si="132"/>
        <v>2380</v>
      </c>
      <c r="BK589" s="66">
        <f t="shared" si="127"/>
        <v>1757.3810002008438</v>
      </c>
      <c r="BN589" s="66">
        <f t="shared" si="133"/>
        <v>1948.6633643099854</v>
      </c>
      <c r="BO589" s="66">
        <f t="shared" si="134"/>
        <v>3706.0443645108289</v>
      </c>
      <c r="CI589" s="116">
        <f t="shared" si="135"/>
        <v>0.47419319019209999</v>
      </c>
      <c r="CJ589" s="116">
        <f t="shared" si="136"/>
        <v>0.52580680980790007</v>
      </c>
      <c r="CR589">
        <f t="shared" si="128"/>
        <v>561</v>
      </c>
      <c r="CS589">
        <f t="shared" si="130"/>
        <v>60</v>
      </c>
      <c r="CT589" s="73">
        <f t="shared" si="131"/>
        <v>2.33</v>
      </c>
      <c r="CU589" s="66">
        <f t="shared" si="129"/>
        <v>875.11778888903109</v>
      </c>
    </row>
    <row r="590" spans="2:99" x14ac:dyDescent="0.25">
      <c r="B590" s="107" t="s">
        <v>284</v>
      </c>
      <c r="C590" s="107">
        <v>580</v>
      </c>
      <c r="D590" s="107" t="s">
        <v>235</v>
      </c>
      <c r="E590" s="107">
        <v>80</v>
      </c>
      <c r="F590" s="108">
        <v>2.33</v>
      </c>
      <c r="G590" s="109"/>
      <c r="H590" s="109">
        <v>1132.8749824284062</v>
      </c>
      <c r="I590" s="109">
        <v>1467.1250175715936</v>
      </c>
      <c r="K590" s="107" t="s">
        <v>284</v>
      </c>
      <c r="L590" s="107">
        <v>1497</v>
      </c>
      <c r="M590" s="107" t="s">
        <v>235</v>
      </c>
      <c r="N590" s="107">
        <v>50</v>
      </c>
      <c r="O590" s="108">
        <v>2.4</v>
      </c>
      <c r="P590" s="109">
        <v>919.30190497182639</v>
      </c>
      <c r="Q590" s="109">
        <v>1190.5380950281735</v>
      </c>
      <c r="BA590" t="str">
        <f t="shared" si="122"/>
        <v>MA</v>
      </c>
      <c r="BB590">
        <f t="shared" si="123"/>
        <v>577</v>
      </c>
      <c r="BC590" s="73">
        <f t="shared" si="124"/>
        <v>2.33</v>
      </c>
      <c r="BD590">
        <f t="shared" si="125"/>
        <v>60</v>
      </c>
      <c r="BE590" s="66">
        <f t="shared" si="126"/>
        <v>1250</v>
      </c>
      <c r="BI590" s="66">
        <f t="shared" si="132"/>
        <v>2000</v>
      </c>
      <c r="BK590" s="66">
        <f t="shared" si="127"/>
        <v>1255.2721430006027</v>
      </c>
      <c r="BN590" s="66">
        <f t="shared" si="133"/>
        <v>1637.5322389159539</v>
      </c>
      <c r="BO590" s="66">
        <f t="shared" si="134"/>
        <v>2892.8043819165568</v>
      </c>
      <c r="CI590" s="116">
        <f t="shared" si="135"/>
        <v>0.43392914876910993</v>
      </c>
      <c r="CJ590" s="116">
        <f t="shared" si="136"/>
        <v>0.56607085123088996</v>
      </c>
      <c r="CR590">
        <f t="shared" si="128"/>
        <v>562</v>
      </c>
      <c r="CS590">
        <f t="shared" si="130"/>
        <v>60</v>
      </c>
      <c r="CT590" s="73">
        <f t="shared" si="131"/>
        <v>2.33</v>
      </c>
      <c r="CU590" s="66">
        <f t="shared" si="129"/>
        <v>947.31500647237613</v>
      </c>
    </row>
    <row r="591" spans="2:99" x14ac:dyDescent="0.25">
      <c r="B591" s="107" t="s">
        <v>284</v>
      </c>
      <c r="C591" s="107">
        <v>581</v>
      </c>
      <c r="D591" s="107" t="s">
        <v>235</v>
      </c>
      <c r="E591" s="107">
        <v>80</v>
      </c>
      <c r="F591" s="108">
        <v>2.33</v>
      </c>
      <c r="G591" s="109"/>
      <c r="H591" s="109">
        <v>2875</v>
      </c>
      <c r="I591" s="109">
        <v>3723.2567502521347</v>
      </c>
      <c r="K591" s="107" t="s">
        <v>284</v>
      </c>
      <c r="L591" s="107">
        <v>1498</v>
      </c>
      <c r="M591" s="107" t="s">
        <v>235</v>
      </c>
      <c r="N591" s="107">
        <v>50</v>
      </c>
      <c r="O591" s="108">
        <v>2.4</v>
      </c>
      <c r="P591" s="109">
        <v>935.90723788734419</v>
      </c>
      <c r="Q591" s="109">
        <v>1212.0427621126555</v>
      </c>
      <c r="BA591" t="str">
        <f t="shared" ref="BA591:BA654" si="137">D588</f>
        <v>MA</v>
      </c>
      <c r="BB591">
        <f t="shared" ref="BB591:BB654" si="138">C588</f>
        <v>578</v>
      </c>
      <c r="BC591" s="73">
        <f t="shared" ref="BC591:BC654" si="139">F588</f>
        <v>2.33</v>
      </c>
      <c r="BD591">
        <f t="shared" ref="BD591:BD654" si="140">E588</f>
        <v>60</v>
      </c>
      <c r="BE591" s="66">
        <f t="shared" ref="BE591:BE654" si="141">H588</f>
        <v>915.0144088844819</v>
      </c>
      <c r="BI591" s="66">
        <f t="shared" si="132"/>
        <v>1184.985591115518</v>
      </c>
      <c r="BK591" s="66">
        <f t="shared" ref="BK591:BK654" si="142">BE591/VLOOKUP($BA591,$DQ$53:$DT$60,2,FALSE)</f>
        <v>918.87367833348264</v>
      </c>
      <c r="BN591" s="66">
        <f t="shared" si="133"/>
        <v>970.22605405126967</v>
      </c>
      <c r="BO591" s="66">
        <f t="shared" si="134"/>
        <v>1889.0997323847523</v>
      </c>
      <c r="CI591" s="116">
        <f t="shared" si="135"/>
        <v>0.48640824122796283</v>
      </c>
      <c r="CJ591" s="116">
        <f t="shared" si="136"/>
        <v>0.51359175877203711</v>
      </c>
      <c r="CR591">
        <f t="shared" si="128"/>
        <v>563</v>
      </c>
      <c r="CS591">
        <f t="shared" si="130"/>
        <v>60</v>
      </c>
      <c r="CT591" s="73">
        <f t="shared" si="131"/>
        <v>2.33</v>
      </c>
      <c r="CU591" s="66">
        <f t="shared" si="129"/>
        <v>962.6295677779342</v>
      </c>
    </row>
    <row r="592" spans="2:99" x14ac:dyDescent="0.25">
      <c r="B592" s="107" t="s">
        <v>284</v>
      </c>
      <c r="C592" s="107">
        <v>582</v>
      </c>
      <c r="D592" s="107" t="s">
        <v>235</v>
      </c>
      <c r="E592" s="107">
        <v>80</v>
      </c>
      <c r="F592" s="108">
        <v>2.33</v>
      </c>
      <c r="G592" s="109"/>
      <c r="H592" s="109">
        <v>1002.1586383020516</v>
      </c>
      <c r="I592" s="109">
        <v>1297.8413616979483</v>
      </c>
      <c r="K592" s="107" t="s">
        <v>284</v>
      </c>
      <c r="L592" s="107">
        <v>1499</v>
      </c>
      <c r="M592" s="107" t="s">
        <v>235</v>
      </c>
      <c r="N592" s="107">
        <v>50</v>
      </c>
      <c r="O592" s="108">
        <v>2.4</v>
      </c>
      <c r="P592" s="109">
        <v>1199</v>
      </c>
      <c r="Q592" s="109">
        <v>1167.6600000000001</v>
      </c>
      <c r="BA592" t="str">
        <f t="shared" si="137"/>
        <v>MA</v>
      </c>
      <c r="BB592">
        <f t="shared" si="138"/>
        <v>579</v>
      </c>
      <c r="BC592" s="73">
        <f t="shared" si="139"/>
        <v>2.33</v>
      </c>
      <c r="BD592">
        <f t="shared" si="140"/>
        <v>60</v>
      </c>
      <c r="BE592" s="66">
        <f t="shared" si="141"/>
        <v>915.0144088844819</v>
      </c>
      <c r="BI592" s="66">
        <f t="shared" si="132"/>
        <v>1184.985591115518</v>
      </c>
      <c r="BK592" s="66">
        <f t="shared" si="142"/>
        <v>918.87367833348264</v>
      </c>
      <c r="BN592" s="66">
        <f t="shared" si="133"/>
        <v>970.22605405126967</v>
      </c>
      <c r="BO592" s="66">
        <f t="shared" si="134"/>
        <v>1889.0997323847523</v>
      </c>
      <c r="CI592" s="116">
        <f t="shared" si="135"/>
        <v>0.48640824122796283</v>
      </c>
      <c r="CJ592" s="116">
        <f t="shared" si="136"/>
        <v>0.51359175877203711</v>
      </c>
      <c r="CR592">
        <f t="shared" si="128"/>
        <v>564</v>
      </c>
      <c r="CS592">
        <f t="shared" si="130"/>
        <v>60</v>
      </c>
      <c r="CT592" s="73">
        <f t="shared" si="131"/>
        <v>2.33</v>
      </c>
      <c r="CU592" s="66">
        <f t="shared" si="129"/>
        <v>850.56198373280483</v>
      </c>
    </row>
    <row r="593" spans="2:99" x14ac:dyDescent="0.25">
      <c r="B593" s="107" t="s">
        <v>284</v>
      </c>
      <c r="C593" s="107">
        <v>583</v>
      </c>
      <c r="D593" s="107" t="s">
        <v>235</v>
      </c>
      <c r="E593" s="107">
        <v>60</v>
      </c>
      <c r="F593" s="108">
        <v>2.33</v>
      </c>
      <c r="G593" s="109"/>
      <c r="H593" s="109">
        <v>1100</v>
      </c>
      <c r="I593" s="109">
        <v>1550</v>
      </c>
      <c r="K593" s="107" t="s">
        <v>284</v>
      </c>
      <c r="L593" s="107">
        <v>1500</v>
      </c>
      <c r="M593" s="107" t="s">
        <v>235</v>
      </c>
      <c r="N593" s="107">
        <v>50</v>
      </c>
      <c r="O593" s="108">
        <v>2.4</v>
      </c>
      <c r="P593" s="109">
        <v>905.59411768444272</v>
      </c>
      <c r="Q593" s="109">
        <v>1172.7858823155573</v>
      </c>
      <c r="BA593" t="str">
        <f t="shared" si="137"/>
        <v>MA</v>
      </c>
      <c r="BB593">
        <f t="shared" si="138"/>
        <v>580</v>
      </c>
      <c r="BC593" s="73">
        <f t="shared" si="139"/>
        <v>2.33</v>
      </c>
      <c r="BD593">
        <f t="shared" si="140"/>
        <v>80</v>
      </c>
      <c r="BE593" s="66">
        <f t="shared" si="141"/>
        <v>1132.8749824284062</v>
      </c>
      <c r="BI593" s="66">
        <f t="shared" si="132"/>
        <v>1467.1250175715936</v>
      </c>
      <c r="BK593" s="66">
        <f t="shared" si="142"/>
        <v>1137.6531255557404</v>
      </c>
      <c r="BN593" s="66">
        <f t="shared" si="133"/>
        <v>1201.2322573968102</v>
      </c>
      <c r="BO593" s="66">
        <f t="shared" si="134"/>
        <v>2338.8853829525506</v>
      </c>
      <c r="CI593" s="116">
        <f t="shared" si="135"/>
        <v>0.48640824122796283</v>
      </c>
      <c r="CJ593" s="116">
        <f t="shared" si="136"/>
        <v>0.51359175877203722</v>
      </c>
      <c r="CR593">
        <f t="shared" si="128"/>
        <v>565</v>
      </c>
      <c r="CS593">
        <f t="shared" si="130"/>
        <v>60</v>
      </c>
      <c r="CT593" s="73">
        <f t="shared" si="131"/>
        <v>2.33</v>
      </c>
      <c r="CU593" s="66">
        <f t="shared" si="129"/>
        <v>809.48395472235381</v>
      </c>
    </row>
    <row r="594" spans="2:99" x14ac:dyDescent="0.25">
      <c r="B594" s="107" t="s">
        <v>284</v>
      </c>
      <c r="C594" s="107">
        <v>584</v>
      </c>
      <c r="D594" s="107" t="s">
        <v>235</v>
      </c>
      <c r="E594" s="107">
        <v>60</v>
      </c>
      <c r="F594" s="108">
        <v>2.33</v>
      </c>
      <c r="G594" s="109"/>
      <c r="H594" s="109">
        <v>1550</v>
      </c>
      <c r="I594" s="109">
        <v>2007.3210305707159</v>
      </c>
      <c r="K594" s="107" t="s">
        <v>284</v>
      </c>
      <c r="L594" s="107">
        <v>1503</v>
      </c>
      <c r="M594" s="107" t="s">
        <v>235</v>
      </c>
      <c r="N594" s="107">
        <v>50</v>
      </c>
      <c r="O594" s="108">
        <v>2.4</v>
      </c>
      <c r="P594" s="109">
        <v>899.12365865018796</v>
      </c>
      <c r="Q594" s="109">
        <v>1164.4063413498116</v>
      </c>
      <c r="BA594" t="str">
        <f t="shared" si="137"/>
        <v>MA</v>
      </c>
      <c r="BB594">
        <f t="shared" si="138"/>
        <v>581</v>
      </c>
      <c r="BC594" s="73">
        <f t="shared" si="139"/>
        <v>2.33</v>
      </c>
      <c r="BD594">
        <f t="shared" si="140"/>
        <v>80</v>
      </c>
      <c r="BE594" s="66">
        <f t="shared" si="141"/>
        <v>2875</v>
      </c>
      <c r="BI594" s="66">
        <f t="shared" si="132"/>
        <v>3723.2567502521347</v>
      </c>
      <c r="BK594" s="66">
        <f t="shared" si="142"/>
        <v>2887.125928901386</v>
      </c>
      <c r="BN594" s="66">
        <f t="shared" si="133"/>
        <v>3048.4764811496584</v>
      </c>
      <c r="BO594" s="66">
        <f t="shared" si="134"/>
        <v>5935.602410051044</v>
      </c>
      <c r="CI594" s="116">
        <f t="shared" si="135"/>
        <v>0.48640824122796289</v>
      </c>
      <c r="CJ594" s="116">
        <f t="shared" si="136"/>
        <v>0.51359175877203722</v>
      </c>
      <c r="CR594">
        <f t="shared" si="128"/>
        <v>566</v>
      </c>
      <c r="CS594">
        <f t="shared" si="130"/>
        <v>60</v>
      </c>
      <c r="CT594" s="73">
        <f t="shared" si="131"/>
        <v>2.33</v>
      </c>
      <c r="CU594" s="66">
        <f t="shared" si="129"/>
        <v>1137.6531255557404</v>
      </c>
    </row>
    <row r="595" spans="2:99" x14ac:dyDescent="0.25">
      <c r="B595" s="107" t="s">
        <v>284</v>
      </c>
      <c r="C595" s="107">
        <v>585</v>
      </c>
      <c r="D595" s="107" t="s">
        <v>235</v>
      </c>
      <c r="E595" s="107">
        <v>60</v>
      </c>
      <c r="F595" s="108">
        <v>2.33</v>
      </c>
      <c r="G595" s="109"/>
      <c r="H595" s="109">
        <v>1100</v>
      </c>
      <c r="I595" s="109">
        <v>1500</v>
      </c>
      <c r="K595" s="107" t="s">
        <v>284</v>
      </c>
      <c r="L595" s="107">
        <v>1505</v>
      </c>
      <c r="M595" s="107" t="s">
        <v>235</v>
      </c>
      <c r="N595" s="107">
        <v>50</v>
      </c>
      <c r="O595" s="108">
        <v>2.4</v>
      </c>
      <c r="P595" s="109">
        <v>941.33632338005884</v>
      </c>
      <c r="Q595" s="109">
        <v>1219.0736766199409</v>
      </c>
      <c r="BA595" t="str">
        <f t="shared" si="137"/>
        <v>MA</v>
      </c>
      <c r="BB595">
        <f t="shared" si="138"/>
        <v>582</v>
      </c>
      <c r="BC595" s="73">
        <f t="shared" si="139"/>
        <v>2.33</v>
      </c>
      <c r="BD595">
        <f t="shared" si="140"/>
        <v>80</v>
      </c>
      <c r="BE595" s="66">
        <f t="shared" si="141"/>
        <v>1002.1586383020516</v>
      </c>
      <c r="BI595" s="66">
        <f t="shared" si="132"/>
        <v>1297.8413616979483</v>
      </c>
      <c r="BK595" s="66">
        <f t="shared" si="142"/>
        <v>1006.3854572223858</v>
      </c>
      <c r="BN595" s="66">
        <f t="shared" si="133"/>
        <v>1062.6285353894859</v>
      </c>
      <c r="BO595" s="66">
        <f t="shared" si="134"/>
        <v>2069.0139926118718</v>
      </c>
      <c r="CI595" s="116">
        <f t="shared" si="135"/>
        <v>0.48640824122796278</v>
      </c>
      <c r="CJ595" s="116">
        <f t="shared" si="136"/>
        <v>0.51359175877203711</v>
      </c>
      <c r="CR595">
        <f t="shared" si="128"/>
        <v>567</v>
      </c>
      <c r="CS595">
        <f t="shared" si="130"/>
        <v>60</v>
      </c>
      <c r="CT595" s="73">
        <f t="shared" si="131"/>
        <v>2.33</v>
      </c>
      <c r="CU595" s="66">
        <f t="shared" si="129"/>
        <v>1137.6531255557404</v>
      </c>
    </row>
    <row r="596" spans="2:99" x14ac:dyDescent="0.25">
      <c r="B596" s="107" t="s">
        <v>284</v>
      </c>
      <c r="C596" s="107">
        <v>586</v>
      </c>
      <c r="D596" s="107" t="s">
        <v>235</v>
      </c>
      <c r="E596" s="107">
        <v>60</v>
      </c>
      <c r="F596" s="108">
        <v>2.33</v>
      </c>
      <c r="G596" s="109"/>
      <c r="H596" s="109">
        <v>871.44229417569704</v>
      </c>
      <c r="I596" s="109">
        <v>1128.5577058243027</v>
      </c>
      <c r="K596" s="107" t="s">
        <v>284</v>
      </c>
      <c r="L596" s="107">
        <v>1509</v>
      </c>
      <c r="M596" s="107" t="s">
        <v>235</v>
      </c>
      <c r="N596" s="107">
        <v>50</v>
      </c>
      <c r="O596" s="108">
        <v>2.4</v>
      </c>
      <c r="P596" s="109">
        <v>1036.2015315240253</v>
      </c>
      <c r="Q596" s="109">
        <v>1341.9284684759748</v>
      </c>
      <c r="BA596" t="str">
        <f t="shared" si="137"/>
        <v>MA</v>
      </c>
      <c r="BB596">
        <f t="shared" si="138"/>
        <v>583</v>
      </c>
      <c r="BC596" s="73">
        <f t="shared" si="139"/>
        <v>2.33</v>
      </c>
      <c r="BD596">
        <f t="shared" si="140"/>
        <v>60</v>
      </c>
      <c r="BE596" s="66">
        <f t="shared" si="141"/>
        <v>1100</v>
      </c>
      <c r="BI596" s="66">
        <f t="shared" si="132"/>
        <v>1550</v>
      </c>
      <c r="BK596" s="66">
        <f t="shared" si="142"/>
        <v>1104.6394858405304</v>
      </c>
      <c r="BN596" s="66">
        <f t="shared" si="133"/>
        <v>1269.0874851598644</v>
      </c>
      <c r="BO596" s="66">
        <f t="shared" si="134"/>
        <v>2373.7269710003948</v>
      </c>
      <c r="CI596" s="116">
        <f t="shared" si="135"/>
        <v>0.46536080153101428</v>
      </c>
      <c r="CJ596" s="116">
        <f t="shared" si="136"/>
        <v>0.53463919846898578</v>
      </c>
      <c r="CR596">
        <f t="shared" si="128"/>
        <v>568</v>
      </c>
      <c r="CS596">
        <f t="shared" si="130"/>
        <v>60</v>
      </c>
      <c r="CT596" s="73">
        <f t="shared" si="131"/>
        <v>2.33</v>
      </c>
      <c r="CU596" s="66">
        <f t="shared" si="129"/>
        <v>1405.904800160675</v>
      </c>
    </row>
    <row r="597" spans="2:99" x14ac:dyDescent="0.25">
      <c r="B597" s="107" t="s">
        <v>284</v>
      </c>
      <c r="C597" s="107">
        <v>587</v>
      </c>
      <c r="D597" s="107" t="s">
        <v>235</v>
      </c>
      <c r="E597" s="107">
        <v>60</v>
      </c>
      <c r="F597" s="108">
        <v>2.33</v>
      </c>
      <c r="G597" s="109"/>
      <c r="H597" s="109">
        <v>1094.5315214846755</v>
      </c>
      <c r="I597" s="109">
        <v>1417.4684785153243</v>
      </c>
      <c r="K597" s="107" t="s">
        <v>284</v>
      </c>
      <c r="L597" s="107">
        <v>1511</v>
      </c>
      <c r="M597" s="107" t="s">
        <v>235</v>
      </c>
      <c r="N597" s="107">
        <v>50</v>
      </c>
      <c r="O597" s="108">
        <v>2.4</v>
      </c>
      <c r="P597" s="109">
        <v>1066.6453680710533</v>
      </c>
      <c r="Q597" s="109">
        <v>1381.3546319289467</v>
      </c>
      <c r="BA597" t="str">
        <f t="shared" si="137"/>
        <v>MA</v>
      </c>
      <c r="BB597">
        <f t="shared" si="138"/>
        <v>584</v>
      </c>
      <c r="BC597" s="73">
        <f t="shared" si="139"/>
        <v>2.33</v>
      </c>
      <c r="BD597">
        <f t="shared" si="140"/>
        <v>60</v>
      </c>
      <c r="BE597" s="66">
        <f t="shared" si="141"/>
        <v>1550</v>
      </c>
      <c r="BI597" s="66">
        <f t="shared" si="132"/>
        <v>2007.3210305707159</v>
      </c>
      <c r="BK597" s="66">
        <f t="shared" si="142"/>
        <v>1556.5374573207473</v>
      </c>
      <c r="BN597" s="66">
        <f t="shared" si="133"/>
        <v>1643.5264507067723</v>
      </c>
      <c r="BO597" s="66">
        <f t="shared" si="134"/>
        <v>3200.0639080275196</v>
      </c>
      <c r="CI597" s="116">
        <f t="shared" si="135"/>
        <v>0.48640824122796289</v>
      </c>
      <c r="CJ597" s="116">
        <f t="shared" si="136"/>
        <v>0.51359175877203711</v>
      </c>
      <c r="CR597">
        <f t="shared" si="128"/>
        <v>569</v>
      </c>
      <c r="CS597">
        <f t="shared" si="130"/>
        <v>60</v>
      </c>
      <c r="CT597" s="73">
        <f t="shared" si="131"/>
        <v>2.33</v>
      </c>
      <c r="CU597" s="66">
        <f t="shared" si="129"/>
        <v>1882.908214500904</v>
      </c>
    </row>
    <row r="598" spans="2:99" x14ac:dyDescent="0.25">
      <c r="B598" s="107" t="s">
        <v>284</v>
      </c>
      <c r="C598" s="107">
        <v>588</v>
      </c>
      <c r="D598" s="107" t="s">
        <v>235</v>
      </c>
      <c r="E598" s="107">
        <v>60</v>
      </c>
      <c r="F598" s="108">
        <v>2.33</v>
      </c>
      <c r="G598" s="109"/>
      <c r="H598" s="109">
        <v>1208.32</v>
      </c>
      <c r="I598" s="109">
        <v>2011.32</v>
      </c>
      <c r="K598" s="107" t="s">
        <v>284</v>
      </c>
      <c r="L598" s="107">
        <v>1512</v>
      </c>
      <c r="M598" s="107" t="s">
        <v>235</v>
      </c>
      <c r="N598" s="107">
        <v>50</v>
      </c>
      <c r="O598" s="108">
        <v>2.4</v>
      </c>
      <c r="P598" s="109">
        <v>926.09915486639682</v>
      </c>
      <c r="Q598" s="109">
        <v>1199.3408451336031</v>
      </c>
      <c r="BA598" t="str">
        <f t="shared" si="137"/>
        <v>MA</v>
      </c>
      <c r="BB598">
        <f t="shared" si="138"/>
        <v>585</v>
      </c>
      <c r="BC598" s="73">
        <f t="shared" si="139"/>
        <v>2.33</v>
      </c>
      <c r="BD598">
        <f t="shared" si="140"/>
        <v>60</v>
      </c>
      <c r="BE598" s="66">
        <f t="shared" si="141"/>
        <v>1100</v>
      </c>
      <c r="BI598" s="66">
        <f t="shared" si="132"/>
        <v>1500</v>
      </c>
      <c r="BK598" s="66">
        <f t="shared" si="142"/>
        <v>1104.6394858405304</v>
      </c>
      <c r="BN598" s="66">
        <f t="shared" si="133"/>
        <v>1228.1491791869655</v>
      </c>
      <c r="BO598" s="66">
        <f t="shared" si="134"/>
        <v>2332.7886650274959</v>
      </c>
      <c r="CI598" s="116">
        <f t="shared" si="135"/>
        <v>0.47352745767371529</v>
      </c>
      <c r="CJ598" s="116">
        <f t="shared" si="136"/>
        <v>0.52647254232628471</v>
      </c>
      <c r="CR598">
        <f t="shared" si="128"/>
        <v>570</v>
      </c>
      <c r="CS598">
        <f t="shared" si="130"/>
        <v>60</v>
      </c>
      <c r="CT598" s="73">
        <f t="shared" si="131"/>
        <v>2.33</v>
      </c>
      <c r="CU598" s="66">
        <f t="shared" si="129"/>
        <v>952.34255816954351</v>
      </c>
    </row>
    <row r="599" spans="2:99" x14ac:dyDescent="0.25">
      <c r="B599" s="107" t="s">
        <v>284</v>
      </c>
      <c r="C599" s="107">
        <v>589</v>
      </c>
      <c r="D599" s="107" t="s">
        <v>235</v>
      </c>
      <c r="E599" s="107">
        <v>60</v>
      </c>
      <c r="F599" s="108">
        <v>2.33</v>
      </c>
      <c r="G599" s="109"/>
      <c r="H599" s="109">
        <v>1850</v>
      </c>
      <c r="I599" s="109">
        <v>2395.8347784231128</v>
      </c>
      <c r="K599" s="107" t="s">
        <v>284</v>
      </c>
      <c r="L599" s="107">
        <v>1513</v>
      </c>
      <c r="M599" s="107" t="s">
        <v>235</v>
      </c>
      <c r="N599" s="107">
        <v>50</v>
      </c>
      <c r="O599" s="108">
        <v>2.4</v>
      </c>
      <c r="P599" s="109">
        <v>1132.8706252169352</v>
      </c>
      <c r="Q599" s="109">
        <v>1467.1193747830644</v>
      </c>
      <c r="BA599" t="str">
        <f t="shared" si="137"/>
        <v>MA</v>
      </c>
      <c r="BB599">
        <f t="shared" si="138"/>
        <v>586</v>
      </c>
      <c r="BC599" s="73">
        <f t="shared" si="139"/>
        <v>2.33</v>
      </c>
      <c r="BD599">
        <f t="shared" si="140"/>
        <v>60</v>
      </c>
      <c r="BE599" s="66">
        <f t="shared" si="141"/>
        <v>871.44229417569704</v>
      </c>
      <c r="BI599" s="66">
        <f t="shared" si="132"/>
        <v>1128.5577058243027</v>
      </c>
      <c r="BK599" s="66">
        <f t="shared" si="142"/>
        <v>875.11778888903109</v>
      </c>
      <c r="BN599" s="66">
        <f t="shared" si="133"/>
        <v>924.02481338216148</v>
      </c>
      <c r="BO599" s="66">
        <f t="shared" si="134"/>
        <v>1799.1426022711926</v>
      </c>
      <c r="CI599" s="116">
        <f t="shared" si="135"/>
        <v>0.48640824122796289</v>
      </c>
      <c r="CJ599" s="116">
        <f t="shared" si="136"/>
        <v>0.51359175877203711</v>
      </c>
      <c r="CR599">
        <f t="shared" si="128"/>
        <v>571</v>
      </c>
      <c r="CS599">
        <f t="shared" si="130"/>
        <v>60</v>
      </c>
      <c r="CT599" s="73">
        <f t="shared" si="131"/>
        <v>2.33</v>
      </c>
      <c r="CU599" s="66">
        <f t="shared" si="129"/>
        <v>1255.2721430006027</v>
      </c>
    </row>
    <row r="600" spans="2:99" x14ac:dyDescent="0.25">
      <c r="B600" s="107" t="s">
        <v>284</v>
      </c>
      <c r="C600" s="107">
        <v>590</v>
      </c>
      <c r="D600" s="107" t="s">
        <v>235</v>
      </c>
      <c r="E600" s="107">
        <v>60</v>
      </c>
      <c r="F600" s="108">
        <v>2.33</v>
      </c>
      <c r="G600" s="109"/>
      <c r="H600" s="109">
        <v>1300</v>
      </c>
      <c r="I600" s="109">
        <v>1960</v>
      </c>
      <c r="K600" s="107" t="s">
        <v>284</v>
      </c>
      <c r="L600" s="107">
        <v>1514</v>
      </c>
      <c r="M600" s="107" t="s">
        <v>235</v>
      </c>
      <c r="N600" s="107">
        <v>50</v>
      </c>
      <c r="O600" s="108">
        <v>2.4</v>
      </c>
      <c r="P600" s="109">
        <v>905.42854364854929</v>
      </c>
      <c r="Q600" s="109">
        <v>1172.5714563514507</v>
      </c>
      <c r="BA600" t="str">
        <f t="shared" si="137"/>
        <v>MA</v>
      </c>
      <c r="BB600">
        <f t="shared" si="138"/>
        <v>587</v>
      </c>
      <c r="BC600" s="73">
        <f t="shared" si="139"/>
        <v>2.33</v>
      </c>
      <c r="BD600">
        <f t="shared" si="140"/>
        <v>60</v>
      </c>
      <c r="BE600" s="66">
        <f t="shared" si="141"/>
        <v>1094.5315214846755</v>
      </c>
      <c r="BI600" s="66">
        <f t="shared" si="132"/>
        <v>1417.4684785153243</v>
      </c>
      <c r="BK600" s="66">
        <f t="shared" si="142"/>
        <v>1099.147942844623</v>
      </c>
      <c r="BN600" s="66">
        <f t="shared" si="133"/>
        <v>1160.5751656079949</v>
      </c>
      <c r="BO600" s="66">
        <f t="shared" si="134"/>
        <v>2259.7231084526179</v>
      </c>
      <c r="CI600" s="116">
        <f t="shared" si="135"/>
        <v>0.48640824122796283</v>
      </c>
      <c r="CJ600" s="116">
        <f t="shared" si="136"/>
        <v>0.51359175877203711</v>
      </c>
      <c r="CR600">
        <f t="shared" si="128"/>
        <v>572</v>
      </c>
      <c r="CS600">
        <f t="shared" si="130"/>
        <v>60</v>
      </c>
      <c r="CT600" s="73">
        <f t="shared" si="131"/>
        <v>2.33</v>
      </c>
      <c r="CU600" s="66">
        <f t="shared" si="129"/>
        <v>956.91067302754448</v>
      </c>
    </row>
    <row r="601" spans="2:99" x14ac:dyDescent="0.25">
      <c r="B601" s="107" t="s">
        <v>284</v>
      </c>
      <c r="C601" s="107">
        <v>591</v>
      </c>
      <c r="D601" s="107" t="s">
        <v>235</v>
      </c>
      <c r="E601" s="107">
        <v>50</v>
      </c>
      <c r="F601" s="108">
        <v>2.4</v>
      </c>
      <c r="G601" s="109"/>
      <c r="H601" s="109">
        <v>1199.99</v>
      </c>
      <c r="I601" s="109">
        <v>1554.0420409513249</v>
      </c>
      <c r="K601" s="107" t="s">
        <v>284</v>
      </c>
      <c r="L601" s="107">
        <v>1515</v>
      </c>
      <c r="M601" s="107" t="s">
        <v>235</v>
      </c>
      <c r="N601" s="107">
        <v>50</v>
      </c>
      <c r="O601" s="108">
        <v>2.4</v>
      </c>
      <c r="P601" s="109">
        <v>1063</v>
      </c>
      <c r="Q601" s="109">
        <v>1563</v>
      </c>
      <c r="BA601" t="str">
        <f t="shared" si="137"/>
        <v>MA</v>
      </c>
      <c r="BB601">
        <f t="shared" si="138"/>
        <v>588</v>
      </c>
      <c r="BC601" s="73">
        <f t="shared" si="139"/>
        <v>2.33</v>
      </c>
      <c r="BD601">
        <f t="shared" si="140"/>
        <v>60</v>
      </c>
      <c r="BE601" s="66">
        <f t="shared" si="141"/>
        <v>1208.32</v>
      </c>
      <c r="BI601" s="66">
        <f t="shared" si="132"/>
        <v>2011.32</v>
      </c>
      <c r="BK601" s="66">
        <f t="shared" si="142"/>
        <v>1213.4163486643904</v>
      </c>
      <c r="BN601" s="66">
        <f t="shared" si="133"/>
        <v>1646.8006713882182</v>
      </c>
      <c r="BO601" s="66">
        <f t="shared" si="134"/>
        <v>2860.2170200526089</v>
      </c>
      <c r="CI601" s="116">
        <f t="shared" si="135"/>
        <v>0.42423925882451802</v>
      </c>
      <c r="CJ601" s="116">
        <f t="shared" si="136"/>
        <v>0.57576074117548193</v>
      </c>
      <c r="CR601">
        <f t="shared" si="128"/>
        <v>573</v>
      </c>
      <c r="CS601">
        <f t="shared" si="130"/>
        <v>60</v>
      </c>
      <c r="CT601" s="73">
        <f t="shared" si="131"/>
        <v>2.33</v>
      </c>
      <c r="CU601" s="66">
        <f t="shared" si="129"/>
        <v>2108.8572002410124</v>
      </c>
    </row>
    <row r="602" spans="2:99" x14ac:dyDescent="0.25">
      <c r="B602" s="107" t="s">
        <v>284</v>
      </c>
      <c r="C602" s="107">
        <v>592</v>
      </c>
      <c r="D602" s="107" t="s">
        <v>235</v>
      </c>
      <c r="E602" s="107">
        <v>50</v>
      </c>
      <c r="F602" s="108">
        <v>2.4</v>
      </c>
      <c r="G602" s="109"/>
      <c r="H602" s="109">
        <v>1193.8977290780595</v>
      </c>
      <c r="I602" s="109">
        <v>1546.1522709219405</v>
      </c>
      <c r="K602" s="107" t="s">
        <v>284</v>
      </c>
      <c r="L602" s="107">
        <v>1516</v>
      </c>
      <c r="M602" s="107" t="s">
        <v>235</v>
      </c>
      <c r="N602" s="107">
        <v>50</v>
      </c>
      <c r="O602" s="108">
        <v>2.4</v>
      </c>
      <c r="P602" s="109">
        <v>897.58556300096802</v>
      </c>
      <c r="Q602" s="109">
        <v>1162.414436999032</v>
      </c>
      <c r="BA602" t="str">
        <f t="shared" si="137"/>
        <v>MA</v>
      </c>
      <c r="BB602">
        <f t="shared" si="138"/>
        <v>589</v>
      </c>
      <c r="BC602" s="73">
        <f t="shared" si="139"/>
        <v>2.33</v>
      </c>
      <c r="BD602">
        <f t="shared" si="140"/>
        <v>60</v>
      </c>
      <c r="BE602" s="66">
        <f t="shared" si="141"/>
        <v>1850</v>
      </c>
      <c r="BI602" s="66">
        <f t="shared" si="132"/>
        <v>2395.8347784231128</v>
      </c>
      <c r="BK602" s="66">
        <f t="shared" si="142"/>
        <v>1857.8027716408919</v>
      </c>
      <c r="BN602" s="66">
        <f t="shared" si="133"/>
        <v>1961.6283443919542</v>
      </c>
      <c r="BO602" s="66">
        <f t="shared" si="134"/>
        <v>3819.4311160328461</v>
      </c>
      <c r="CI602" s="116">
        <f t="shared" si="135"/>
        <v>0.48640824122796283</v>
      </c>
      <c r="CJ602" s="116">
        <f t="shared" si="136"/>
        <v>0.51359175877203722</v>
      </c>
      <c r="CR602">
        <f t="shared" si="128"/>
        <v>574</v>
      </c>
      <c r="CS602">
        <f t="shared" si="130"/>
        <v>60</v>
      </c>
      <c r="CT602" s="73">
        <f t="shared" si="131"/>
        <v>2.33</v>
      </c>
      <c r="CU602" s="66">
        <f t="shared" si="129"/>
        <v>2079.7348865233985</v>
      </c>
    </row>
    <row r="603" spans="2:99" x14ac:dyDescent="0.25">
      <c r="B603" s="107" t="s">
        <v>284</v>
      </c>
      <c r="C603" s="107">
        <v>593</v>
      </c>
      <c r="D603" s="107" t="s">
        <v>235</v>
      </c>
      <c r="E603" s="107">
        <v>50</v>
      </c>
      <c r="F603" s="108">
        <v>2.4</v>
      </c>
      <c r="G603" s="109"/>
      <c r="H603" s="109">
        <v>896.8012649362098</v>
      </c>
      <c r="I603" s="109">
        <v>1161.3987350637899</v>
      </c>
      <c r="K603" s="107" t="s">
        <v>284</v>
      </c>
      <c r="L603" s="107">
        <v>1517</v>
      </c>
      <c r="M603" s="107" t="s">
        <v>235</v>
      </c>
      <c r="N603" s="107">
        <v>50</v>
      </c>
      <c r="O603" s="108">
        <v>2.4</v>
      </c>
      <c r="P603" s="109">
        <v>1199</v>
      </c>
      <c r="Q603" s="109">
        <v>1574.25</v>
      </c>
      <c r="BA603" t="str">
        <f t="shared" si="137"/>
        <v>MA</v>
      </c>
      <c r="BB603">
        <f t="shared" si="138"/>
        <v>590</v>
      </c>
      <c r="BC603" s="73">
        <f t="shared" si="139"/>
        <v>2.33</v>
      </c>
      <c r="BD603">
        <f t="shared" si="140"/>
        <v>60</v>
      </c>
      <c r="BE603" s="66">
        <f t="shared" si="141"/>
        <v>1300</v>
      </c>
      <c r="BI603" s="66">
        <f t="shared" si="132"/>
        <v>1960</v>
      </c>
      <c r="BK603" s="66">
        <f t="shared" si="142"/>
        <v>1305.4830287206269</v>
      </c>
      <c r="BN603" s="66">
        <f t="shared" si="133"/>
        <v>1604.781594137635</v>
      </c>
      <c r="BO603" s="66">
        <f t="shared" si="134"/>
        <v>2910.2646228582616</v>
      </c>
      <c r="CI603" s="116">
        <f t="shared" si="135"/>
        <v>0.44857880567522801</v>
      </c>
      <c r="CJ603" s="116">
        <f t="shared" si="136"/>
        <v>0.5514211943247721</v>
      </c>
      <c r="CR603">
        <f t="shared" si="128"/>
        <v>575</v>
      </c>
      <c r="CS603">
        <f t="shared" si="130"/>
        <v>60</v>
      </c>
      <c r="CT603" s="73">
        <f t="shared" si="131"/>
        <v>2.33</v>
      </c>
      <c r="CU603" s="66">
        <f t="shared" si="129"/>
        <v>875.11778888903109</v>
      </c>
    </row>
    <row r="604" spans="2:99" x14ac:dyDescent="0.25">
      <c r="B604" s="107" t="s">
        <v>284</v>
      </c>
      <c r="C604" s="107">
        <v>594</v>
      </c>
      <c r="D604" s="107" t="s">
        <v>235</v>
      </c>
      <c r="E604" s="107">
        <v>50</v>
      </c>
      <c r="F604" s="108">
        <v>2.4</v>
      </c>
      <c r="G604" s="109"/>
      <c r="H604" s="109">
        <v>1199</v>
      </c>
      <c r="I604" s="109">
        <v>1274.99</v>
      </c>
      <c r="K604" s="107" t="s">
        <v>284</v>
      </c>
      <c r="L604" s="107">
        <v>1519</v>
      </c>
      <c r="M604" s="107" t="s">
        <v>235</v>
      </c>
      <c r="N604" s="107">
        <v>50</v>
      </c>
      <c r="O604" s="108">
        <v>2.4</v>
      </c>
      <c r="P604" s="109">
        <v>944.05958054935786</v>
      </c>
      <c r="Q604" s="109">
        <v>1222.600419450642</v>
      </c>
      <c r="BA604" t="str">
        <f t="shared" si="137"/>
        <v>MA</v>
      </c>
      <c r="BB604">
        <f t="shared" si="138"/>
        <v>591</v>
      </c>
      <c r="BC604" s="73">
        <f t="shared" si="139"/>
        <v>2.4</v>
      </c>
      <c r="BD604">
        <f t="shared" si="140"/>
        <v>50</v>
      </c>
      <c r="BE604" s="66">
        <f t="shared" si="141"/>
        <v>1199.99</v>
      </c>
      <c r="BI604" s="66">
        <f t="shared" si="132"/>
        <v>1554.0420409513249</v>
      </c>
      <c r="BK604" s="66">
        <f t="shared" si="142"/>
        <v>1205.0512151034345</v>
      </c>
      <c r="BN604" s="66">
        <f t="shared" si="133"/>
        <v>1272.3969713442709</v>
      </c>
      <c r="BO604" s="66">
        <f t="shared" si="134"/>
        <v>2477.4481864477057</v>
      </c>
      <c r="CI604" s="116">
        <f t="shared" si="135"/>
        <v>0.48640824122796278</v>
      </c>
      <c r="CJ604" s="116">
        <f t="shared" si="136"/>
        <v>0.51359175877203711</v>
      </c>
      <c r="CR604">
        <f t="shared" si="128"/>
        <v>576</v>
      </c>
      <c r="CS604">
        <f t="shared" si="130"/>
        <v>60</v>
      </c>
      <c r="CT604" s="73">
        <f t="shared" si="131"/>
        <v>2.33</v>
      </c>
      <c r="CU604" s="66">
        <f t="shared" si="129"/>
        <v>1757.3810002008438</v>
      </c>
    </row>
    <row r="605" spans="2:99" x14ac:dyDescent="0.25">
      <c r="B605" s="107" t="s">
        <v>284</v>
      </c>
      <c r="C605" s="107">
        <v>595</v>
      </c>
      <c r="D605" s="107" t="s">
        <v>235</v>
      </c>
      <c r="E605" s="107">
        <v>50</v>
      </c>
      <c r="F605" s="108">
        <v>2.4</v>
      </c>
      <c r="G605" s="109"/>
      <c r="H605" s="109">
        <v>1274</v>
      </c>
      <c r="I605" s="109">
        <v>1649.8883825465111</v>
      </c>
      <c r="K605" s="107" t="s">
        <v>284</v>
      </c>
      <c r="L605" s="107">
        <v>1521</v>
      </c>
      <c r="M605" s="107" t="s">
        <v>235</v>
      </c>
      <c r="N605" s="107">
        <v>50</v>
      </c>
      <c r="O605" s="108">
        <v>2.4</v>
      </c>
      <c r="P605" s="109">
        <v>884.3134968606721</v>
      </c>
      <c r="Q605" s="109">
        <v>1145.2265031393276</v>
      </c>
      <c r="BA605" t="str">
        <f t="shared" si="137"/>
        <v>MA</v>
      </c>
      <c r="BB605">
        <f t="shared" si="138"/>
        <v>592</v>
      </c>
      <c r="BC605" s="73">
        <f t="shared" si="139"/>
        <v>2.4</v>
      </c>
      <c r="BD605">
        <f t="shared" si="140"/>
        <v>50</v>
      </c>
      <c r="BE605" s="66">
        <f t="shared" si="141"/>
        <v>1193.8977290780595</v>
      </c>
      <c r="BI605" s="66">
        <f t="shared" si="132"/>
        <v>1546.1522709219405</v>
      </c>
      <c r="BK605" s="66">
        <f t="shared" si="142"/>
        <v>1198.933248722695</v>
      </c>
      <c r="BN605" s="66">
        <f t="shared" si="133"/>
        <v>1265.9370949538959</v>
      </c>
      <c r="BO605" s="66">
        <f t="shared" si="134"/>
        <v>2464.8703436765909</v>
      </c>
      <c r="CI605" s="116">
        <f t="shared" si="135"/>
        <v>0.48640824122796289</v>
      </c>
      <c r="CJ605" s="116">
        <f t="shared" si="136"/>
        <v>0.51359175877203711</v>
      </c>
      <c r="CR605">
        <f t="shared" ref="CR605:CR668" si="143">BB590</f>
        <v>577</v>
      </c>
      <c r="CS605">
        <f t="shared" si="130"/>
        <v>60</v>
      </c>
      <c r="CT605" s="73">
        <f t="shared" si="131"/>
        <v>2.33</v>
      </c>
      <c r="CU605" s="66">
        <f t="shared" ref="CU605:CU668" si="144">BK590</f>
        <v>1255.2721430006027</v>
      </c>
    </row>
    <row r="606" spans="2:99" x14ac:dyDescent="0.25">
      <c r="B606" s="107" t="s">
        <v>284</v>
      </c>
      <c r="C606" s="107">
        <v>596</v>
      </c>
      <c r="D606" s="107" t="s">
        <v>235</v>
      </c>
      <c r="E606" s="107">
        <v>50</v>
      </c>
      <c r="F606" s="108">
        <v>2.4</v>
      </c>
      <c r="G606" s="109"/>
      <c r="H606" s="109">
        <v>1089.3028677196214</v>
      </c>
      <c r="I606" s="109">
        <v>1410.6971322803786</v>
      </c>
      <c r="K606" s="107" t="s">
        <v>284</v>
      </c>
      <c r="L606" s="107">
        <v>1523</v>
      </c>
      <c r="M606" s="107" t="s">
        <v>235</v>
      </c>
      <c r="N606" s="107">
        <v>50</v>
      </c>
      <c r="O606" s="108">
        <v>2.4</v>
      </c>
      <c r="P606" s="109">
        <v>1153.789597488623</v>
      </c>
      <c r="Q606" s="109">
        <v>1494.210402511377</v>
      </c>
      <c r="BA606" t="str">
        <f t="shared" si="137"/>
        <v>MA</v>
      </c>
      <c r="BB606">
        <f t="shared" si="138"/>
        <v>593</v>
      </c>
      <c r="BC606" s="73">
        <f t="shared" si="139"/>
        <v>2.4</v>
      </c>
      <c r="BD606">
        <f t="shared" si="140"/>
        <v>50</v>
      </c>
      <c r="BE606" s="66">
        <f t="shared" si="141"/>
        <v>896.8012649362098</v>
      </c>
      <c r="BI606" s="66">
        <f t="shared" si="132"/>
        <v>1161.3987350637899</v>
      </c>
      <c r="BK606" s="66">
        <f t="shared" si="142"/>
        <v>900.5837165457018</v>
      </c>
      <c r="BN606" s="66">
        <f t="shared" si="133"/>
        <v>950.91393545158246</v>
      </c>
      <c r="BO606" s="66">
        <f t="shared" si="134"/>
        <v>1851.4976519972843</v>
      </c>
      <c r="CI606" s="116">
        <f t="shared" si="135"/>
        <v>0.48640824122796283</v>
      </c>
      <c r="CJ606" s="116">
        <f t="shared" si="136"/>
        <v>0.51359175877203722</v>
      </c>
      <c r="CR606">
        <f t="shared" si="143"/>
        <v>578</v>
      </c>
      <c r="CS606">
        <f t="shared" ref="CS606:CS669" si="145">BD591</f>
        <v>60</v>
      </c>
      <c r="CT606" s="73">
        <f t="shared" ref="CT606:CT669" si="146">BC591</f>
        <v>2.33</v>
      </c>
      <c r="CU606" s="66">
        <f t="shared" si="144"/>
        <v>918.87367833348264</v>
      </c>
    </row>
    <row r="607" spans="2:99" x14ac:dyDescent="0.25">
      <c r="B607" s="107" t="s">
        <v>284</v>
      </c>
      <c r="C607" s="107">
        <v>597</v>
      </c>
      <c r="D607" s="107" t="s">
        <v>235</v>
      </c>
      <c r="E607" s="107">
        <v>50</v>
      </c>
      <c r="F607" s="108">
        <v>2.4</v>
      </c>
      <c r="G607" s="109"/>
      <c r="H607" s="109">
        <v>1066.6453680710533</v>
      </c>
      <c r="I607" s="109">
        <v>1381.3546319289467</v>
      </c>
      <c r="K607" s="107" t="s">
        <v>284</v>
      </c>
      <c r="L607" s="107">
        <v>1524</v>
      </c>
      <c r="M607" s="107" t="s">
        <v>235</v>
      </c>
      <c r="N607" s="107">
        <v>50</v>
      </c>
      <c r="O607" s="108">
        <v>2.4</v>
      </c>
      <c r="P607" s="109">
        <v>897.77728030568665</v>
      </c>
      <c r="Q607" s="109">
        <v>1162.6627196943132</v>
      </c>
      <c r="BA607" t="str">
        <f t="shared" si="137"/>
        <v>MA</v>
      </c>
      <c r="BB607">
        <f t="shared" si="138"/>
        <v>594</v>
      </c>
      <c r="BC607" s="73">
        <f t="shared" si="139"/>
        <v>2.4</v>
      </c>
      <c r="BD607">
        <f t="shared" si="140"/>
        <v>50</v>
      </c>
      <c r="BE607" s="66">
        <f t="shared" si="141"/>
        <v>1199</v>
      </c>
      <c r="BI607" s="66">
        <f t="shared" si="132"/>
        <v>1274.99</v>
      </c>
      <c r="BK607" s="66">
        <f t="shared" si="142"/>
        <v>1204.057039566178</v>
      </c>
      <c r="BN607" s="66">
        <f t="shared" si="133"/>
        <v>1043.9186146477261</v>
      </c>
      <c r="BO607" s="66">
        <f t="shared" si="134"/>
        <v>2247.9756542139039</v>
      </c>
      <c r="CI607" s="116">
        <f t="shared" si="135"/>
        <v>0.53561836281862474</v>
      </c>
      <c r="CJ607" s="116">
        <f t="shared" si="136"/>
        <v>0.46438163718137543</v>
      </c>
      <c r="CR607">
        <f t="shared" si="143"/>
        <v>579</v>
      </c>
      <c r="CS607">
        <f t="shared" si="145"/>
        <v>60</v>
      </c>
      <c r="CT607" s="73">
        <f t="shared" si="146"/>
        <v>2.33</v>
      </c>
      <c r="CU607" s="66">
        <f t="shared" si="144"/>
        <v>918.87367833348264</v>
      </c>
    </row>
    <row r="608" spans="2:99" x14ac:dyDescent="0.25">
      <c r="B608" s="107" t="s">
        <v>284</v>
      </c>
      <c r="C608" s="107">
        <v>598</v>
      </c>
      <c r="D608" s="107" t="s">
        <v>235</v>
      </c>
      <c r="E608" s="107">
        <v>50</v>
      </c>
      <c r="F608" s="108">
        <v>2.4</v>
      </c>
      <c r="G608" s="109"/>
      <c r="H608" s="109">
        <v>1066.6453680710533</v>
      </c>
      <c r="I608" s="109">
        <v>1381.3546319289467</v>
      </c>
      <c r="K608" s="107" t="s">
        <v>284</v>
      </c>
      <c r="L608" s="107">
        <v>1525</v>
      </c>
      <c r="M608" s="107" t="s">
        <v>235</v>
      </c>
      <c r="N608" s="107">
        <v>50</v>
      </c>
      <c r="O608" s="108">
        <v>2.4</v>
      </c>
      <c r="P608" s="109">
        <v>1274</v>
      </c>
      <c r="Q608" s="109">
        <v>1061.44</v>
      </c>
      <c r="BA608" t="str">
        <f t="shared" si="137"/>
        <v>MA</v>
      </c>
      <c r="BB608">
        <f t="shared" si="138"/>
        <v>595</v>
      </c>
      <c r="BC608" s="73">
        <f t="shared" si="139"/>
        <v>2.4</v>
      </c>
      <c r="BD608">
        <f t="shared" si="140"/>
        <v>50</v>
      </c>
      <c r="BE608" s="66">
        <f t="shared" si="141"/>
        <v>1274</v>
      </c>
      <c r="BI608" s="66">
        <f t="shared" si="132"/>
        <v>1649.8883825465111</v>
      </c>
      <c r="BK608" s="66">
        <f t="shared" si="142"/>
        <v>1279.3733681462143</v>
      </c>
      <c r="BN608" s="66">
        <f t="shared" si="133"/>
        <v>1350.8727085164053</v>
      </c>
      <c r="BO608" s="66">
        <f t="shared" si="134"/>
        <v>2630.2460766626195</v>
      </c>
      <c r="CI608" s="116">
        <f t="shared" si="135"/>
        <v>0.48640824122796283</v>
      </c>
      <c r="CJ608" s="116">
        <f t="shared" si="136"/>
        <v>0.51359175877203722</v>
      </c>
      <c r="CR608">
        <f t="shared" si="143"/>
        <v>580</v>
      </c>
      <c r="CS608">
        <f t="shared" si="145"/>
        <v>80</v>
      </c>
      <c r="CT608" s="73">
        <f t="shared" si="146"/>
        <v>2.33</v>
      </c>
      <c r="CU608" s="66">
        <f t="shared" si="144"/>
        <v>1137.6531255557404</v>
      </c>
    </row>
    <row r="609" spans="2:99" x14ac:dyDescent="0.25">
      <c r="B609" s="107" t="s">
        <v>284</v>
      </c>
      <c r="C609" s="107">
        <v>599</v>
      </c>
      <c r="D609" s="107" t="s">
        <v>235</v>
      </c>
      <c r="E609" s="107">
        <v>50</v>
      </c>
      <c r="F609" s="108">
        <v>2.4</v>
      </c>
      <c r="G609" s="109"/>
      <c r="H609" s="109">
        <v>1055.752339393857</v>
      </c>
      <c r="I609" s="109">
        <v>1367.247660606143</v>
      </c>
      <c r="K609" s="107" t="s">
        <v>284</v>
      </c>
      <c r="L609" s="107">
        <v>1528</v>
      </c>
      <c r="M609" s="107" t="s">
        <v>235</v>
      </c>
      <c r="N609" s="107">
        <v>50</v>
      </c>
      <c r="O609" s="108">
        <v>2.4</v>
      </c>
      <c r="P609" s="109">
        <v>1066.6453680710533</v>
      </c>
      <c r="Q609" s="109">
        <v>1381.3546319289467</v>
      </c>
      <c r="BA609" t="str">
        <f t="shared" si="137"/>
        <v>MA</v>
      </c>
      <c r="BB609">
        <f t="shared" si="138"/>
        <v>596</v>
      </c>
      <c r="BC609" s="73">
        <f t="shared" si="139"/>
        <v>2.4</v>
      </c>
      <c r="BD609">
        <f t="shared" si="140"/>
        <v>50</v>
      </c>
      <c r="BE609" s="66">
        <f t="shared" si="141"/>
        <v>1089.3028677196214</v>
      </c>
      <c r="BI609" s="66">
        <f t="shared" si="132"/>
        <v>1410.6971322803786</v>
      </c>
      <c r="BK609" s="66">
        <f t="shared" si="142"/>
        <v>1093.897236111289</v>
      </c>
      <c r="BN609" s="66">
        <f t="shared" si="133"/>
        <v>1155.0310167277021</v>
      </c>
      <c r="BO609" s="66">
        <f t="shared" si="134"/>
        <v>2248.9282528389913</v>
      </c>
      <c r="CI609" s="116">
        <f t="shared" si="135"/>
        <v>0.48640824122796278</v>
      </c>
      <c r="CJ609" s="116">
        <f t="shared" si="136"/>
        <v>0.51359175877203711</v>
      </c>
      <c r="CR609">
        <f t="shared" si="143"/>
        <v>581</v>
      </c>
      <c r="CS609">
        <f t="shared" si="145"/>
        <v>80</v>
      </c>
      <c r="CT609" s="73">
        <f t="shared" si="146"/>
        <v>2.33</v>
      </c>
      <c r="CU609" s="66">
        <f t="shared" si="144"/>
        <v>2887.125928901386</v>
      </c>
    </row>
    <row r="610" spans="2:99" x14ac:dyDescent="0.25">
      <c r="B610" s="107" t="s">
        <v>284</v>
      </c>
      <c r="C610" s="107">
        <v>600</v>
      </c>
      <c r="D610" s="107" t="s">
        <v>235</v>
      </c>
      <c r="E610" s="107">
        <v>50</v>
      </c>
      <c r="F610" s="108">
        <v>2.4</v>
      </c>
      <c r="G610" s="109"/>
      <c r="H610" s="109">
        <v>1023.0732533622684</v>
      </c>
      <c r="I610" s="109">
        <v>1324.9267466377314</v>
      </c>
      <c r="K610" s="107" t="s">
        <v>284</v>
      </c>
      <c r="L610" s="107">
        <v>1530</v>
      </c>
      <c r="M610" s="107" t="s">
        <v>235</v>
      </c>
      <c r="N610" s="107">
        <v>50</v>
      </c>
      <c r="O610" s="108">
        <v>2.4</v>
      </c>
      <c r="P610" s="109">
        <v>957.71508129909114</v>
      </c>
      <c r="Q610" s="109">
        <v>1240.2849187009087</v>
      </c>
      <c r="BA610" t="str">
        <f t="shared" si="137"/>
        <v>MA</v>
      </c>
      <c r="BB610">
        <f t="shared" si="138"/>
        <v>597</v>
      </c>
      <c r="BC610" s="73">
        <f t="shared" si="139"/>
        <v>2.4</v>
      </c>
      <c r="BD610">
        <f t="shared" si="140"/>
        <v>50</v>
      </c>
      <c r="BE610" s="66">
        <f t="shared" si="141"/>
        <v>1066.6453680710533</v>
      </c>
      <c r="BI610" s="66">
        <f t="shared" si="132"/>
        <v>1381.3546319289467</v>
      </c>
      <c r="BK610" s="66">
        <f t="shared" si="142"/>
        <v>1071.1441736001741</v>
      </c>
      <c r="BN610" s="66">
        <f t="shared" si="133"/>
        <v>1131.0063715797658</v>
      </c>
      <c r="BO610" s="66">
        <f t="shared" si="134"/>
        <v>2202.1505451799399</v>
      </c>
      <c r="CI610" s="116">
        <f t="shared" si="135"/>
        <v>0.48640824122796283</v>
      </c>
      <c r="CJ610" s="116">
        <f t="shared" si="136"/>
        <v>0.51359175877203711</v>
      </c>
      <c r="CR610">
        <f t="shared" si="143"/>
        <v>582</v>
      </c>
      <c r="CS610">
        <f t="shared" si="145"/>
        <v>80</v>
      </c>
      <c r="CT610" s="73">
        <f t="shared" si="146"/>
        <v>2.33</v>
      </c>
      <c r="CU610" s="66">
        <f t="shared" si="144"/>
        <v>1006.3854572223858</v>
      </c>
    </row>
    <row r="611" spans="2:99" x14ac:dyDescent="0.25">
      <c r="B611" s="107" t="s">
        <v>284</v>
      </c>
      <c r="C611" s="107">
        <v>601</v>
      </c>
      <c r="D611" s="107" t="s">
        <v>235</v>
      </c>
      <c r="E611" s="107">
        <v>50</v>
      </c>
      <c r="F611" s="108">
        <v>2.4</v>
      </c>
      <c r="G611" s="109"/>
      <c r="H611" s="109">
        <v>903.24993791310999</v>
      </c>
      <c r="I611" s="109">
        <v>1169.7500620868898</v>
      </c>
      <c r="K611" s="107" t="s">
        <v>284</v>
      </c>
      <c r="L611" s="107">
        <v>1531</v>
      </c>
      <c r="M611" s="107" t="s">
        <v>235</v>
      </c>
      <c r="N611" s="107">
        <v>50</v>
      </c>
      <c r="O611" s="108">
        <v>2.4</v>
      </c>
      <c r="P611" s="109">
        <v>957.71508129909114</v>
      </c>
      <c r="Q611" s="109">
        <v>1240.2849187009087</v>
      </c>
      <c r="BA611" t="str">
        <f t="shared" si="137"/>
        <v>MA</v>
      </c>
      <c r="BB611">
        <f t="shared" si="138"/>
        <v>598</v>
      </c>
      <c r="BC611" s="73">
        <f t="shared" si="139"/>
        <v>2.4</v>
      </c>
      <c r="BD611">
        <f t="shared" si="140"/>
        <v>50</v>
      </c>
      <c r="BE611" s="66">
        <f t="shared" si="141"/>
        <v>1066.6453680710533</v>
      </c>
      <c r="BI611" s="66">
        <f t="shared" si="132"/>
        <v>1381.3546319289467</v>
      </c>
      <c r="BK611" s="66">
        <f t="shared" si="142"/>
        <v>1071.1441736001741</v>
      </c>
      <c r="BN611" s="66">
        <f t="shared" si="133"/>
        <v>1131.0063715797658</v>
      </c>
      <c r="BO611" s="66">
        <f t="shared" si="134"/>
        <v>2202.1505451799399</v>
      </c>
      <c r="CI611" s="116">
        <f t="shared" si="135"/>
        <v>0.48640824122796283</v>
      </c>
      <c r="CJ611" s="116">
        <f t="shared" si="136"/>
        <v>0.51359175877203711</v>
      </c>
      <c r="CR611">
        <f t="shared" si="143"/>
        <v>583</v>
      </c>
      <c r="CS611">
        <f t="shared" si="145"/>
        <v>60</v>
      </c>
      <c r="CT611" s="73">
        <f t="shared" si="146"/>
        <v>2.33</v>
      </c>
      <c r="CU611" s="66">
        <f t="shared" si="144"/>
        <v>1104.6394858405304</v>
      </c>
    </row>
    <row r="612" spans="2:99" x14ac:dyDescent="0.25">
      <c r="B612" s="107" t="s">
        <v>284</v>
      </c>
      <c r="C612" s="107">
        <v>602</v>
      </c>
      <c r="D612" s="107" t="s">
        <v>235</v>
      </c>
      <c r="E612" s="107">
        <v>50</v>
      </c>
      <c r="F612" s="108">
        <v>2.4</v>
      </c>
      <c r="G612" s="109"/>
      <c r="H612" s="109">
        <v>1260.7329958298644</v>
      </c>
      <c r="I612" s="109">
        <v>1632.7070041701354</v>
      </c>
      <c r="K612" s="107" t="s">
        <v>284</v>
      </c>
      <c r="L612" s="107">
        <v>1533</v>
      </c>
      <c r="M612" s="107" t="s">
        <v>235</v>
      </c>
      <c r="N612" s="107">
        <v>50</v>
      </c>
      <c r="O612" s="108">
        <v>2.4</v>
      </c>
      <c r="P612" s="109">
        <v>898.66615144574587</v>
      </c>
      <c r="Q612" s="109">
        <v>1163.813848554254</v>
      </c>
      <c r="BA612" t="str">
        <f t="shared" si="137"/>
        <v>MA</v>
      </c>
      <c r="BB612">
        <f t="shared" si="138"/>
        <v>599</v>
      </c>
      <c r="BC612" s="73">
        <f t="shared" si="139"/>
        <v>2.4</v>
      </c>
      <c r="BD612">
        <f t="shared" si="140"/>
        <v>50</v>
      </c>
      <c r="BE612" s="66">
        <f t="shared" si="141"/>
        <v>1055.752339393857</v>
      </c>
      <c r="BI612" s="66">
        <f t="shared" si="132"/>
        <v>1367.247660606143</v>
      </c>
      <c r="BK612" s="66">
        <f t="shared" si="142"/>
        <v>1060.2052012390611</v>
      </c>
      <c r="BN612" s="66">
        <f t="shared" si="133"/>
        <v>1119.4560614124889</v>
      </c>
      <c r="BO612" s="66">
        <f t="shared" si="134"/>
        <v>2179.6612626515498</v>
      </c>
      <c r="CI612" s="116">
        <f t="shared" si="135"/>
        <v>0.48640824122796283</v>
      </c>
      <c r="CJ612" s="116">
        <f t="shared" si="136"/>
        <v>0.51359175877203722</v>
      </c>
      <c r="CR612">
        <f t="shared" si="143"/>
        <v>584</v>
      </c>
      <c r="CS612">
        <f t="shared" si="145"/>
        <v>60</v>
      </c>
      <c r="CT612" s="73">
        <f t="shared" si="146"/>
        <v>2.33</v>
      </c>
      <c r="CU612" s="66">
        <f t="shared" si="144"/>
        <v>1556.5374573207473</v>
      </c>
    </row>
    <row r="613" spans="2:99" x14ac:dyDescent="0.25">
      <c r="B613" s="107" t="s">
        <v>284</v>
      </c>
      <c r="C613" s="107">
        <v>603</v>
      </c>
      <c r="D613" s="107" t="s">
        <v>235</v>
      </c>
      <c r="E613" s="107">
        <v>50</v>
      </c>
      <c r="F613" s="108">
        <v>2.4</v>
      </c>
      <c r="G613" s="109"/>
      <c r="H613" s="109">
        <v>1119.4765571554549</v>
      </c>
      <c r="I613" s="109">
        <v>1449.7734428445451</v>
      </c>
      <c r="K613" s="107" t="s">
        <v>284</v>
      </c>
      <c r="L613" s="107">
        <v>1535</v>
      </c>
      <c r="M613" s="107" t="s">
        <v>235</v>
      </c>
      <c r="N613" s="107">
        <v>50</v>
      </c>
      <c r="O613" s="108">
        <v>2.4</v>
      </c>
      <c r="P613" s="109">
        <v>972.0938791529901</v>
      </c>
      <c r="Q613" s="109">
        <v>1258.9061208470098</v>
      </c>
      <c r="BA613" t="str">
        <f t="shared" si="137"/>
        <v>MA</v>
      </c>
      <c r="BB613">
        <f t="shared" si="138"/>
        <v>600</v>
      </c>
      <c r="BC613" s="73">
        <f t="shared" si="139"/>
        <v>2.4</v>
      </c>
      <c r="BD613">
        <f t="shared" si="140"/>
        <v>50</v>
      </c>
      <c r="BE613" s="66">
        <f t="shared" si="141"/>
        <v>1023.0732533622684</v>
      </c>
      <c r="BI613" s="66">
        <f t="shared" si="132"/>
        <v>1324.9267466377314</v>
      </c>
      <c r="BK613" s="66">
        <f t="shared" si="142"/>
        <v>1027.3882841557224</v>
      </c>
      <c r="BN613" s="66">
        <f t="shared" si="133"/>
        <v>1084.8051309106577</v>
      </c>
      <c r="BO613" s="66">
        <f t="shared" si="134"/>
        <v>2112.1934150663801</v>
      </c>
      <c r="CI613" s="116">
        <f t="shared" si="135"/>
        <v>0.48640824122796283</v>
      </c>
      <c r="CJ613" s="116">
        <f t="shared" si="136"/>
        <v>0.51359175877203722</v>
      </c>
      <c r="CR613">
        <f t="shared" si="143"/>
        <v>585</v>
      </c>
      <c r="CS613">
        <f t="shared" si="145"/>
        <v>60</v>
      </c>
      <c r="CT613" s="73">
        <f t="shared" si="146"/>
        <v>2.33</v>
      </c>
      <c r="CU613" s="66">
        <f t="shared" si="144"/>
        <v>1104.6394858405304</v>
      </c>
    </row>
    <row r="614" spans="2:99" x14ac:dyDescent="0.25">
      <c r="B614" s="107" t="s">
        <v>284</v>
      </c>
      <c r="C614" s="107">
        <v>604</v>
      </c>
      <c r="D614" s="107" t="s">
        <v>235</v>
      </c>
      <c r="E614" s="107">
        <v>50</v>
      </c>
      <c r="F614" s="108">
        <v>2.4</v>
      </c>
      <c r="G614" s="109"/>
      <c r="H614" s="109">
        <v>1199.99</v>
      </c>
      <c r="I614" s="109">
        <v>2299.98</v>
      </c>
      <c r="K614" s="107" t="s">
        <v>284</v>
      </c>
      <c r="L614" s="107">
        <v>1538</v>
      </c>
      <c r="M614" s="107" t="s">
        <v>235</v>
      </c>
      <c r="N614" s="107">
        <v>50</v>
      </c>
      <c r="O614" s="108">
        <v>2.4</v>
      </c>
      <c r="P614" s="109">
        <v>970.56885513818258</v>
      </c>
      <c r="Q614" s="109">
        <v>1256.9311448618173</v>
      </c>
      <c r="BA614" t="str">
        <f t="shared" si="137"/>
        <v>MA</v>
      </c>
      <c r="BB614">
        <f t="shared" si="138"/>
        <v>601</v>
      </c>
      <c r="BC614" s="73">
        <f t="shared" si="139"/>
        <v>2.4</v>
      </c>
      <c r="BD614">
        <f t="shared" si="140"/>
        <v>50</v>
      </c>
      <c r="BE614" s="66">
        <f t="shared" si="141"/>
        <v>903.24993791310999</v>
      </c>
      <c r="BI614" s="66">
        <f t="shared" si="132"/>
        <v>1169.7500620868898</v>
      </c>
      <c r="BK614" s="66">
        <f t="shared" si="142"/>
        <v>907.05958818348074</v>
      </c>
      <c r="BN614" s="66">
        <f t="shared" si="133"/>
        <v>957.75171907061042</v>
      </c>
      <c r="BO614" s="66">
        <f t="shared" si="134"/>
        <v>1864.8113072540912</v>
      </c>
      <c r="CI614" s="116">
        <f t="shared" si="135"/>
        <v>0.48640824122796283</v>
      </c>
      <c r="CJ614" s="116">
        <f t="shared" si="136"/>
        <v>0.51359175877203711</v>
      </c>
      <c r="CR614">
        <f t="shared" si="143"/>
        <v>586</v>
      </c>
      <c r="CS614">
        <f t="shared" si="145"/>
        <v>60</v>
      </c>
      <c r="CT614" s="73">
        <f t="shared" si="146"/>
        <v>2.33</v>
      </c>
      <c r="CU614" s="66">
        <f t="shared" si="144"/>
        <v>875.11778888903109</v>
      </c>
    </row>
    <row r="615" spans="2:99" x14ac:dyDescent="0.25">
      <c r="B615" s="107" t="s">
        <v>284</v>
      </c>
      <c r="C615" s="107">
        <v>605</v>
      </c>
      <c r="D615" s="107" t="s">
        <v>235</v>
      </c>
      <c r="E615" s="107">
        <v>50</v>
      </c>
      <c r="F615" s="108">
        <v>2.4</v>
      </c>
      <c r="G615" s="109"/>
      <c r="H615" s="109">
        <v>1250</v>
      </c>
      <c r="I615" s="109">
        <v>1614.99</v>
      </c>
      <c r="K615" s="107" t="s">
        <v>284</v>
      </c>
      <c r="L615" s="107">
        <v>1539</v>
      </c>
      <c r="M615" s="107" t="s">
        <v>235</v>
      </c>
      <c r="N615" s="107">
        <v>50</v>
      </c>
      <c r="O615" s="108">
        <v>2.4</v>
      </c>
      <c r="P615" s="109">
        <v>1134.2692900990871</v>
      </c>
      <c r="Q615" s="109">
        <v>1468.9307099009125</v>
      </c>
      <c r="BA615" t="str">
        <f t="shared" si="137"/>
        <v>MA</v>
      </c>
      <c r="BB615">
        <f t="shared" si="138"/>
        <v>602</v>
      </c>
      <c r="BC615" s="73">
        <f t="shared" si="139"/>
        <v>2.4</v>
      </c>
      <c r="BD615">
        <f t="shared" si="140"/>
        <v>50</v>
      </c>
      <c r="BE615" s="66">
        <f t="shared" si="141"/>
        <v>1260.7329958298644</v>
      </c>
      <c r="BI615" s="66">
        <f t="shared" si="132"/>
        <v>1632.7070041701354</v>
      </c>
      <c r="BK615" s="66">
        <f t="shared" si="142"/>
        <v>1266.050407541539</v>
      </c>
      <c r="BN615" s="66">
        <f t="shared" si="133"/>
        <v>1336.8051780162409</v>
      </c>
      <c r="BO615" s="66">
        <f t="shared" si="134"/>
        <v>2602.8555855577797</v>
      </c>
      <c r="CI615" s="116">
        <f t="shared" si="135"/>
        <v>0.48640824122796283</v>
      </c>
      <c r="CJ615" s="116">
        <f t="shared" si="136"/>
        <v>0.51359175877203722</v>
      </c>
      <c r="CR615">
        <f t="shared" si="143"/>
        <v>587</v>
      </c>
      <c r="CS615">
        <f t="shared" si="145"/>
        <v>60</v>
      </c>
      <c r="CT615" s="73">
        <f t="shared" si="146"/>
        <v>2.33</v>
      </c>
      <c r="CU615" s="66">
        <f t="shared" si="144"/>
        <v>1099.147942844623</v>
      </c>
    </row>
    <row r="616" spans="2:99" x14ac:dyDescent="0.25">
      <c r="B616" s="107" t="s">
        <v>284</v>
      </c>
      <c r="C616" s="107">
        <v>606</v>
      </c>
      <c r="D616" s="107" t="s">
        <v>235</v>
      </c>
      <c r="E616" s="107">
        <v>50</v>
      </c>
      <c r="F616" s="108">
        <v>2.4</v>
      </c>
      <c r="G616" s="109"/>
      <c r="H616" s="109">
        <v>1064</v>
      </c>
      <c r="I616" s="109">
        <v>1514</v>
      </c>
      <c r="K616" s="107" t="s">
        <v>284</v>
      </c>
      <c r="L616" s="107">
        <v>1543</v>
      </c>
      <c r="M616" s="107" t="s">
        <v>235</v>
      </c>
      <c r="N616" s="107">
        <v>50</v>
      </c>
      <c r="O616" s="108">
        <v>2.4</v>
      </c>
      <c r="P616" s="109">
        <v>897.77728030568665</v>
      </c>
      <c r="Q616" s="109">
        <v>1162.6627196943132</v>
      </c>
      <c r="BA616" t="str">
        <f t="shared" si="137"/>
        <v>MA</v>
      </c>
      <c r="BB616">
        <f t="shared" si="138"/>
        <v>603</v>
      </c>
      <c r="BC616" s="73">
        <f t="shared" si="139"/>
        <v>2.4</v>
      </c>
      <c r="BD616">
        <f t="shared" si="140"/>
        <v>50</v>
      </c>
      <c r="BE616" s="66">
        <f t="shared" si="141"/>
        <v>1119.4765571554549</v>
      </c>
      <c r="BI616" s="66">
        <f t="shared" si="132"/>
        <v>1449.7734428445451</v>
      </c>
      <c r="BK616" s="66">
        <f t="shared" si="142"/>
        <v>1124.1981895515717</v>
      </c>
      <c r="BN616" s="66">
        <f t="shared" si="133"/>
        <v>1187.0253758910594</v>
      </c>
      <c r="BO616" s="66">
        <f t="shared" si="134"/>
        <v>2311.2235654426313</v>
      </c>
      <c r="CI616" s="116">
        <f t="shared" si="135"/>
        <v>0.48640824122796278</v>
      </c>
      <c r="CJ616" s="116">
        <f t="shared" si="136"/>
        <v>0.51359175877203711</v>
      </c>
      <c r="CR616">
        <f t="shared" si="143"/>
        <v>588</v>
      </c>
      <c r="CS616">
        <f t="shared" si="145"/>
        <v>60</v>
      </c>
      <c r="CT616" s="73">
        <f t="shared" si="146"/>
        <v>2.33</v>
      </c>
      <c r="CU616" s="66">
        <f t="shared" si="144"/>
        <v>1213.4163486643904</v>
      </c>
    </row>
    <row r="617" spans="2:99" x14ac:dyDescent="0.25">
      <c r="B617" s="107" t="s">
        <v>284</v>
      </c>
      <c r="C617" s="107">
        <v>607</v>
      </c>
      <c r="D617" s="107" t="s">
        <v>235</v>
      </c>
      <c r="E617" s="107">
        <v>50</v>
      </c>
      <c r="F617" s="108">
        <v>2.4</v>
      </c>
      <c r="G617" s="109"/>
      <c r="H617" s="109">
        <v>1018.7160418913899</v>
      </c>
      <c r="I617" s="109">
        <v>1319.28395810861</v>
      </c>
      <c r="K617" s="107" t="s">
        <v>284</v>
      </c>
      <c r="L617" s="107">
        <v>1547</v>
      </c>
      <c r="M617" s="107" t="s">
        <v>235</v>
      </c>
      <c r="N617" s="107">
        <v>50</v>
      </c>
      <c r="O617" s="108">
        <v>2.4</v>
      </c>
      <c r="P617" s="109">
        <v>1199.99</v>
      </c>
      <c r="Q617" s="109">
        <v>1554.0420409513249</v>
      </c>
      <c r="BA617" t="str">
        <f t="shared" si="137"/>
        <v>MA</v>
      </c>
      <c r="BB617">
        <f t="shared" si="138"/>
        <v>604</v>
      </c>
      <c r="BC617" s="73">
        <f t="shared" si="139"/>
        <v>2.4</v>
      </c>
      <c r="BD617">
        <f t="shared" si="140"/>
        <v>50</v>
      </c>
      <c r="BE617" s="66">
        <f t="shared" si="141"/>
        <v>1199.99</v>
      </c>
      <c r="BI617" s="66">
        <f t="shared" si="132"/>
        <v>2299.98</v>
      </c>
      <c r="BK617" s="66">
        <f t="shared" si="142"/>
        <v>1205.0512151034345</v>
      </c>
      <c r="BN617" s="66">
        <f t="shared" si="133"/>
        <v>1883.1456994309581</v>
      </c>
      <c r="BO617" s="66">
        <f t="shared" si="134"/>
        <v>3088.1969145343928</v>
      </c>
      <c r="CI617" s="116">
        <f t="shared" si="135"/>
        <v>0.39021190955535939</v>
      </c>
      <c r="CJ617" s="116">
        <f t="shared" si="136"/>
        <v>0.60978809044464055</v>
      </c>
      <c r="CR617">
        <f t="shared" si="143"/>
        <v>589</v>
      </c>
      <c r="CS617">
        <f t="shared" si="145"/>
        <v>60</v>
      </c>
      <c r="CT617" s="73">
        <f t="shared" si="146"/>
        <v>2.33</v>
      </c>
      <c r="CU617" s="66">
        <f t="shared" si="144"/>
        <v>1857.8027716408919</v>
      </c>
    </row>
    <row r="618" spans="2:99" x14ac:dyDescent="0.25">
      <c r="B618" s="107" t="s">
        <v>284</v>
      </c>
      <c r="C618" s="107">
        <v>608</v>
      </c>
      <c r="D618" s="107" t="s">
        <v>235</v>
      </c>
      <c r="E618" s="107">
        <v>50</v>
      </c>
      <c r="F618" s="108">
        <v>2.4</v>
      </c>
      <c r="G618" s="109"/>
      <c r="H618" s="109">
        <v>1100.25</v>
      </c>
      <c r="I618" s="109">
        <v>1387.02</v>
      </c>
      <c r="K618" s="107" t="s">
        <v>284</v>
      </c>
      <c r="L618" s="107">
        <v>1551</v>
      </c>
      <c r="M618" s="107" t="s">
        <v>235</v>
      </c>
      <c r="N618" s="107">
        <v>50</v>
      </c>
      <c r="O618" s="108">
        <v>2.4</v>
      </c>
      <c r="P618" s="109">
        <v>1199</v>
      </c>
      <c r="Q618" s="109">
        <v>1199.0999999999999</v>
      </c>
      <c r="BA618" t="str">
        <f t="shared" si="137"/>
        <v>MA</v>
      </c>
      <c r="BB618">
        <f t="shared" si="138"/>
        <v>605</v>
      </c>
      <c r="BC618" s="73">
        <f t="shared" si="139"/>
        <v>2.4</v>
      </c>
      <c r="BD618">
        <f t="shared" si="140"/>
        <v>50</v>
      </c>
      <c r="BE618" s="66">
        <f t="shared" si="141"/>
        <v>1250</v>
      </c>
      <c r="BI618" s="66">
        <f t="shared" si="132"/>
        <v>1614.99</v>
      </c>
      <c r="BK618" s="66">
        <f t="shared" si="142"/>
        <v>1255.2721430006027</v>
      </c>
      <c r="BN618" s="66">
        <f t="shared" si="133"/>
        <v>1322.2990952634384</v>
      </c>
      <c r="BO618" s="66">
        <f t="shared" si="134"/>
        <v>2577.5712382640413</v>
      </c>
      <c r="CI618" s="116">
        <f t="shared" si="135"/>
        <v>0.48699804077811293</v>
      </c>
      <c r="CJ618" s="116">
        <f t="shared" si="136"/>
        <v>0.51300195922188696</v>
      </c>
      <c r="CR618">
        <f t="shared" si="143"/>
        <v>590</v>
      </c>
      <c r="CS618">
        <f t="shared" si="145"/>
        <v>60</v>
      </c>
      <c r="CT618" s="73">
        <f t="shared" si="146"/>
        <v>2.33</v>
      </c>
      <c r="CU618" s="66">
        <f t="shared" si="144"/>
        <v>1305.4830287206269</v>
      </c>
    </row>
    <row r="619" spans="2:99" x14ac:dyDescent="0.25">
      <c r="B619" s="107" t="s">
        <v>284</v>
      </c>
      <c r="C619" s="107">
        <v>609</v>
      </c>
      <c r="D619" s="107" t="s">
        <v>235</v>
      </c>
      <c r="E619" s="107">
        <v>50</v>
      </c>
      <c r="F619" s="108">
        <v>2.4</v>
      </c>
      <c r="G619" s="109"/>
      <c r="H619" s="109">
        <v>1193.0045007265294</v>
      </c>
      <c r="I619" s="109">
        <v>1544.9954992734706</v>
      </c>
      <c r="K619" s="107" t="s">
        <v>284</v>
      </c>
      <c r="L619" s="107">
        <v>1553</v>
      </c>
      <c r="M619" s="107" t="s">
        <v>235</v>
      </c>
      <c r="N619" s="107">
        <v>50</v>
      </c>
      <c r="O619" s="108">
        <v>2.4</v>
      </c>
      <c r="P619" s="109">
        <v>1199</v>
      </c>
      <c r="Q619" s="109">
        <v>1146.54</v>
      </c>
      <c r="BA619" t="str">
        <f t="shared" si="137"/>
        <v>MA</v>
      </c>
      <c r="BB619">
        <f t="shared" si="138"/>
        <v>606</v>
      </c>
      <c r="BC619" s="73">
        <f t="shared" si="139"/>
        <v>2.4</v>
      </c>
      <c r="BD619">
        <f t="shared" si="140"/>
        <v>50</v>
      </c>
      <c r="BE619" s="66">
        <f t="shared" si="141"/>
        <v>1064</v>
      </c>
      <c r="BI619" s="66">
        <f t="shared" si="132"/>
        <v>1514</v>
      </c>
      <c r="BK619" s="66">
        <f t="shared" si="142"/>
        <v>1068.4876481221129</v>
      </c>
      <c r="BN619" s="66">
        <f t="shared" si="133"/>
        <v>1239.6119048593773</v>
      </c>
      <c r="BO619" s="66">
        <f t="shared" si="134"/>
        <v>2308.09955298149</v>
      </c>
      <c r="CI619" s="116">
        <f t="shared" si="135"/>
        <v>0.46292961962662871</v>
      </c>
      <c r="CJ619" s="116">
        <f t="shared" si="136"/>
        <v>0.5370703803733714</v>
      </c>
      <c r="CR619">
        <f t="shared" si="143"/>
        <v>591</v>
      </c>
      <c r="CS619">
        <f t="shared" si="145"/>
        <v>50</v>
      </c>
      <c r="CT619" s="73">
        <f t="shared" si="146"/>
        <v>2.4</v>
      </c>
      <c r="CU619" s="66">
        <f t="shared" si="144"/>
        <v>1205.0512151034345</v>
      </c>
    </row>
    <row r="620" spans="2:99" x14ac:dyDescent="0.25">
      <c r="B620" s="107" t="s">
        <v>284</v>
      </c>
      <c r="C620" s="107">
        <v>610</v>
      </c>
      <c r="D620" s="107" t="s">
        <v>235</v>
      </c>
      <c r="E620" s="107">
        <v>50</v>
      </c>
      <c r="F620" s="108">
        <v>2.4</v>
      </c>
      <c r="G620" s="109"/>
      <c r="H620" s="109">
        <v>1208.2547408746041</v>
      </c>
      <c r="I620" s="109">
        <v>1564.7452591253959</v>
      </c>
      <c r="K620" s="107" t="s">
        <v>284</v>
      </c>
      <c r="L620" s="107">
        <v>1554</v>
      </c>
      <c r="M620" s="107" t="s">
        <v>235</v>
      </c>
      <c r="N620" s="107">
        <v>50</v>
      </c>
      <c r="O620" s="108">
        <v>2.4</v>
      </c>
      <c r="P620" s="109">
        <v>1274</v>
      </c>
      <c r="Q620" s="109">
        <v>1649.8883825465111</v>
      </c>
      <c r="BA620" t="str">
        <f t="shared" si="137"/>
        <v>MA</v>
      </c>
      <c r="BB620">
        <f t="shared" si="138"/>
        <v>607</v>
      </c>
      <c r="BC620" s="73">
        <f t="shared" si="139"/>
        <v>2.4</v>
      </c>
      <c r="BD620">
        <f t="shared" si="140"/>
        <v>50</v>
      </c>
      <c r="BE620" s="66">
        <f t="shared" si="141"/>
        <v>1018.7160418913899</v>
      </c>
      <c r="BI620" s="66">
        <f t="shared" si="132"/>
        <v>1319.28395810861</v>
      </c>
      <c r="BK620" s="66">
        <f t="shared" si="142"/>
        <v>1023.0126952112773</v>
      </c>
      <c r="BN620" s="66">
        <f t="shared" si="133"/>
        <v>1080.185006843747</v>
      </c>
      <c r="BO620" s="66">
        <f t="shared" si="134"/>
        <v>2103.1977020550244</v>
      </c>
      <c r="CI620" s="116">
        <f t="shared" si="135"/>
        <v>0.48640824122796278</v>
      </c>
      <c r="CJ620" s="116">
        <f t="shared" si="136"/>
        <v>0.51359175877203722</v>
      </c>
      <c r="CR620">
        <f t="shared" si="143"/>
        <v>592</v>
      </c>
      <c r="CS620">
        <f t="shared" si="145"/>
        <v>50</v>
      </c>
      <c r="CT620" s="73">
        <f t="shared" si="146"/>
        <v>2.4</v>
      </c>
      <c r="CU620" s="66">
        <f t="shared" si="144"/>
        <v>1198.933248722695</v>
      </c>
    </row>
    <row r="621" spans="2:99" x14ac:dyDescent="0.25">
      <c r="B621" s="107" t="s">
        <v>284</v>
      </c>
      <c r="C621" s="107">
        <v>611</v>
      </c>
      <c r="D621" s="107" t="s">
        <v>235</v>
      </c>
      <c r="E621" s="107">
        <v>50</v>
      </c>
      <c r="F621" s="108">
        <v>2.4</v>
      </c>
      <c r="G621" s="109"/>
      <c r="H621" s="109">
        <v>1066.6453680710533</v>
      </c>
      <c r="I621" s="109">
        <v>1381.3546319289467</v>
      </c>
      <c r="K621" s="107" t="s">
        <v>284</v>
      </c>
      <c r="L621" s="107">
        <v>1555</v>
      </c>
      <c r="M621" s="107" t="s">
        <v>235</v>
      </c>
      <c r="N621" s="107">
        <v>50</v>
      </c>
      <c r="O621" s="108">
        <v>2.4</v>
      </c>
      <c r="P621" s="109">
        <v>1049</v>
      </c>
      <c r="Q621" s="109">
        <v>1799</v>
      </c>
      <c r="BA621" t="str">
        <f t="shared" si="137"/>
        <v>MA</v>
      </c>
      <c r="BB621">
        <f t="shared" si="138"/>
        <v>608</v>
      </c>
      <c r="BC621" s="73">
        <f t="shared" si="139"/>
        <v>2.4</v>
      </c>
      <c r="BD621">
        <f t="shared" si="140"/>
        <v>50</v>
      </c>
      <c r="BE621" s="66">
        <f t="shared" si="141"/>
        <v>1100.25</v>
      </c>
      <c r="BI621" s="66">
        <f t="shared" si="132"/>
        <v>1387.02</v>
      </c>
      <c r="BK621" s="66">
        <f t="shared" si="142"/>
        <v>1104.8905402691305</v>
      </c>
      <c r="BN621" s="66">
        <f t="shared" si="133"/>
        <v>1135.6449830106033</v>
      </c>
      <c r="BO621" s="66">
        <f t="shared" si="134"/>
        <v>2240.5355232797338</v>
      </c>
      <c r="CI621" s="116">
        <f t="shared" si="135"/>
        <v>0.49313680983364772</v>
      </c>
      <c r="CJ621" s="116">
        <f t="shared" si="136"/>
        <v>0.50686319016635228</v>
      </c>
      <c r="CR621">
        <f t="shared" si="143"/>
        <v>593</v>
      </c>
      <c r="CS621">
        <f t="shared" si="145"/>
        <v>50</v>
      </c>
      <c r="CT621" s="73">
        <f t="shared" si="146"/>
        <v>2.4</v>
      </c>
      <c r="CU621" s="66">
        <f t="shared" si="144"/>
        <v>900.5837165457018</v>
      </c>
    </row>
    <row r="622" spans="2:99" x14ac:dyDescent="0.25">
      <c r="B622" s="107" t="s">
        <v>284</v>
      </c>
      <c r="C622" s="107">
        <v>612</v>
      </c>
      <c r="D622" s="107" t="s">
        <v>235</v>
      </c>
      <c r="E622" s="107">
        <v>50</v>
      </c>
      <c r="F622" s="108">
        <v>2.4</v>
      </c>
      <c r="G622" s="109"/>
      <c r="H622" s="109">
        <v>1030.4630840168784</v>
      </c>
      <c r="I622" s="109">
        <v>1334.4969159831217</v>
      </c>
      <c r="K622" s="107" t="s">
        <v>284</v>
      </c>
      <c r="L622" s="107">
        <v>1558</v>
      </c>
      <c r="M622" s="107" t="s">
        <v>235</v>
      </c>
      <c r="N622" s="107">
        <v>50</v>
      </c>
      <c r="O622" s="108">
        <v>2.4</v>
      </c>
      <c r="P622" s="109">
        <v>1274</v>
      </c>
      <c r="Q622" s="109">
        <v>1649.8883825465111</v>
      </c>
      <c r="BA622" t="str">
        <f t="shared" si="137"/>
        <v>MA</v>
      </c>
      <c r="BB622">
        <f t="shared" si="138"/>
        <v>609</v>
      </c>
      <c r="BC622" s="73">
        <f t="shared" si="139"/>
        <v>2.4</v>
      </c>
      <c r="BD622">
        <f t="shared" si="140"/>
        <v>50</v>
      </c>
      <c r="BE622" s="66">
        <f t="shared" si="141"/>
        <v>1193.0045007265294</v>
      </c>
      <c r="BI622" s="66">
        <f t="shared" si="132"/>
        <v>1544.9954992734706</v>
      </c>
      <c r="BK622" s="66">
        <f t="shared" si="142"/>
        <v>1198.0362529890836</v>
      </c>
      <c r="BN622" s="66">
        <f t="shared" si="133"/>
        <v>1264.9899695201793</v>
      </c>
      <c r="BO622" s="66">
        <f t="shared" si="134"/>
        <v>2463.0262225092629</v>
      </c>
      <c r="CI622" s="116">
        <f t="shared" si="135"/>
        <v>0.48640824122796283</v>
      </c>
      <c r="CJ622" s="116">
        <f t="shared" si="136"/>
        <v>0.51359175877203722</v>
      </c>
      <c r="CR622">
        <f t="shared" si="143"/>
        <v>594</v>
      </c>
      <c r="CS622">
        <f t="shared" si="145"/>
        <v>50</v>
      </c>
      <c r="CT622" s="73">
        <f t="shared" si="146"/>
        <v>2.4</v>
      </c>
      <c r="CU622" s="66">
        <f t="shared" si="144"/>
        <v>1204.057039566178</v>
      </c>
    </row>
    <row r="623" spans="2:99" x14ac:dyDescent="0.25">
      <c r="B623" s="107" t="s">
        <v>284</v>
      </c>
      <c r="C623" s="107">
        <v>613</v>
      </c>
      <c r="D623" s="107" t="s">
        <v>235</v>
      </c>
      <c r="E623" s="107">
        <v>50</v>
      </c>
      <c r="F623" s="108">
        <v>2.4</v>
      </c>
      <c r="G623" s="109"/>
      <c r="H623" s="109">
        <v>1086.0349591164625</v>
      </c>
      <c r="I623" s="109">
        <v>1406.4650408835373</v>
      </c>
      <c r="K623" s="107" t="s">
        <v>284</v>
      </c>
      <c r="L623" s="107">
        <v>1559</v>
      </c>
      <c r="M623" s="107" t="s">
        <v>235</v>
      </c>
      <c r="N623" s="107">
        <v>50</v>
      </c>
      <c r="O623" s="108">
        <v>2.4</v>
      </c>
      <c r="P623" s="109">
        <v>1199</v>
      </c>
      <c r="Q623" s="109">
        <v>2073.94</v>
      </c>
      <c r="BA623" t="str">
        <f t="shared" si="137"/>
        <v>MA</v>
      </c>
      <c r="BB623">
        <f t="shared" si="138"/>
        <v>610</v>
      </c>
      <c r="BC623" s="73">
        <f t="shared" si="139"/>
        <v>2.4</v>
      </c>
      <c r="BD623">
        <f t="shared" si="140"/>
        <v>50</v>
      </c>
      <c r="BE623" s="66">
        <f t="shared" si="141"/>
        <v>1208.2547408746041</v>
      </c>
      <c r="BI623" s="66">
        <f t="shared" si="132"/>
        <v>1564.7452591253959</v>
      </c>
      <c r="BK623" s="66">
        <f t="shared" si="142"/>
        <v>1213.3508142946416</v>
      </c>
      <c r="BN623" s="66">
        <f t="shared" si="133"/>
        <v>1281.1604037543671</v>
      </c>
      <c r="BO623" s="66">
        <f t="shared" si="134"/>
        <v>2494.5112180490087</v>
      </c>
      <c r="CI623" s="116">
        <f t="shared" si="135"/>
        <v>0.48640824122796283</v>
      </c>
      <c r="CJ623" s="116">
        <f t="shared" si="136"/>
        <v>0.51359175877203711</v>
      </c>
      <c r="CR623">
        <f t="shared" si="143"/>
        <v>595</v>
      </c>
      <c r="CS623">
        <f t="shared" si="145"/>
        <v>50</v>
      </c>
      <c r="CT623" s="73">
        <f t="shared" si="146"/>
        <v>2.4</v>
      </c>
      <c r="CU623" s="66">
        <f t="shared" si="144"/>
        <v>1279.3733681462143</v>
      </c>
    </row>
    <row r="624" spans="2:99" x14ac:dyDescent="0.25">
      <c r="B624" s="107" t="s">
        <v>284</v>
      </c>
      <c r="C624" s="107">
        <v>614</v>
      </c>
      <c r="D624" s="107" t="s">
        <v>235</v>
      </c>
      <c r="E624" s="107">
        <v>50</v>
      </c>
      <c r="F624" s="108">
        <v>2.4</v>
      </c>
      <c r="G624" s="109"/>
      <c r="H624" s="109">
        <v>1398.4208783096246</v>
      </c>
      <c r="I624" s="109">
        <v>1811.0191216903752</v>
      </c>
      <c r="K624" s="107" t="s">
        <v>284</v>
      </c>
      <c r="L624" s="107">
        <v>1570</v>
      </c>
      <c r="M624" s="107" t="s">
        <v>235</v>
      </c>
      <c r="N624" s="107">
        <v>50</v>
      </c>
      <c r="O624" s="108">
        <v>2.4</v>
      </c>
      <c r="P624" s="109">
        <v>898.66615144574587</v>
      </c>
      <c r="Q624" s="109">
        <v>1163.813848554254</v>
      </c>
      <c r="BA624" t="str">
        <f t="shared" si="137"/>
        <v>MA</v>
      </c>
      <c r="BB624">
        <f t="shared" si="138"/>
        <v>611</v>
      </c>
      <c r="BC624" s="73">
        <f t="shared" si="139"/>
        <v>2.4</v>
      </c>
      <c r="BD624">
        <f t="shared" si="140"/>
        <v>50</v>
      </c>
      <c r="BE624" s="66">
        <f t="shared" si="141"/>
        <v>1066.6453680710533</v>
      </c>
      <c r="BI624" s="66">
        <f t="shared" si="132"/>
        <v>1381.3546319289467</v>
      </c>
      <c r="BK624" s="66">
        <f t="shared" si="142"/>
        <v>1071.1441736001741</v>
      </c>
      <c r="BN624" s="66">
        <f t="shared" si="133"/>
        <v>1131.0063715797658</v>
      </c>
      <c r="BO624" s="66">
        <f t="shared" si="134"/>
        <v>2202.1505451799399</v>
      </c>
      <c r="CI624" s="116">
        <f t="shared" si="135"/>
        <v>0.48640824122796283</v>
      </c>
      <c r="CJ624" s="116">
        <f t="shared" si="136"/>
        <v>0.51359175877203711</v>
      </c>
      <c r="CR624">
        <f t="shared" si="143"/>
        <v>596</v>
      </c>
      <c r="CS624">
        <f t="shared" si="145"/>
        <v>50</v>
      </c>
      <c r="CT624" s="73">
        <f t="shared" si="146"/>
        <v>2.4</v>
      </c>
      <c r="CU624" s="66">
        <f t="shared" si="144"/>
        <v>1093.897236111289</v>
      </c>
    </row>
    <row r="625" spans="2:99" x14ac:dyDescent="0.25">
      <c r="B625" s="107" t="s">
        <v>284</v>
      </c>
      <c r="C625" s="107">
        <v>615</v>
      </c>
      <c r="D625" s="107" t="s">
        <v>235</v>
      </c>
      <c r="E625" s="107">
        <v>50</v>
      </c>
      <c r="F625" s="108">
        <v>2.4</v>
      </c>
      <c r="G625" s="109"/>
      <c r="H625" s="109">
        <v>1072.8108223023464</v>
      </c>
      <c r="I625" s="109">
        <v>1389.3391776976537</v>
      </c>
      <c r="K625" s="107" t="s">
        <v>284</v>
      </c>
      <c r="L625" s="107">
        <v>1571</v>
      </c>
      <c r="M625" s="107" t="s">
        <v>235</v>
      </c>
      <c r="N625" s="107">
        <v>50</v>
      </c>
      <c r="O625" s="108">
        <v>2.4</v>
      </c>
      <c r="P625" s="109">
        <v>919.56333766007913</v>
      </c>
      <c r="Q625" s="109">
        <v>1190.8766623399208</v>
      </c>
      <c r="BA625" t="str">
        <f t="shared" si="137"/>
        <v>MA</v>
      </c>
      <c r="BB625">
        <f t="shared" si="138"/>
        <v>612</v>
      </c>
      <c r="BC625" s="73">
        <f t="shared" si="139"/>
        <v>2.4</v>
      </c>
      <c r="BD625">
        <f t="shared" si="140"/>
        <v>50</v>
      </c>
      <c r="BE625" s="66">
        <f t="shared" si="141"/>
        <v>1030.4630840168784</v>
      </c>
      <c r="BI625" s="66">
        <f t="shared" si="132"/>
        <v>1334.4969159831217</v>
      </c>
      <c r="BK625" s="66">
        <f t="shared" si="142"/>
        <v>1034.8092830055016</v>
      </c>
      <c r="BN625" s="66">
        <f t="shared" si="133"/>
        <v>1092.6408613281385</v>
      </c>
      <c r="BO625" s="66">
        <f t="shared" si="134"/>
        <v>2127.4501443336403</v>
      </c>
      <c r="CI625" s="116">
        <f t="shared" si="135"/>
        <v>0.48640824122796278</v>
      </c>
      <c r="CJ625" s="116">
        <f t="shared" si="136"/>
        <v>0.51359175877203711</v>
      </c>
      <c r="CR625">
        <f t="shared" si="143"/>
        <v>597</v>
      </c>
      <c r="CS625">
        <f t="shared" si="145"/>
        <v>50</v>
      </c>
      <c r="CT625" s="73">
        <f t="shared" si="146"/>
        <v>2.4</v>
      </c>
      <c r="CU625" s="66">
        <f t="shared" si="144"/>
        <v>1071.1441736001741</v>
      </c>
    </row>
    <row r="626" spans="2:99" x14ac:dyDescent="0.25">
      <c r="B626" s="107" t="s">
        <v>284</v>
      </c>
      <c r="C626" s="107">
        <v>616</v>
      </c>
      <c r="D626" s="107" t="s">
        <v>235</v>
      </c>
      <c r="E626" s="107">
        <v>50</v>
      </c>
      <c r="F626" s="108">
        <v>2.4</v>
      </c>
      <c r="G626" s="109"/>
      <c r="H626" s="109">
        <v>949.00065835733415</v>
      </c>
      <c r="I626" s="109">
        <v>1228.9993416426657</v>
      </c>
      <c r="K626" s="107" t="s">
        <v>284</v>
      </c>
      <c r="L626" s="107">
        <v>1572</v>
      </c>
      <c r="M626" s="107" t="s">
        <v>235</v>
      </c>
      <c r="N626" s="107">
        <v>50</v>
      </c>
      <c r="O626" s="108">
        <v>2.4</v>
      </c>
      <c r="P626" s="109">
        <v>1199</v>
      </c>
      <c r="Q626" s="109">
        <v>1061.44</v>
      </c>
      <c r="BA626" t="str">
        <f t="shared" si="137"/>
        <v>MA</v>
      </c>
      <c r="BB626">
        <f t="shared" si="138"/>
        <v>613</v>
      </c>
      <c r="BC626" s="73">
        <f t="shared" si="139"/>
        <v>2.4</v>
      </c>
      <c r="BD626">
        <f t="shared" si="140"/>
        <v>50</v>
      </c>
      <c r="BE626" s="66">
        <f t="shared" si="141"/>
        <v>1086.0349591164625</v>
      </c>
      <c r="BI626" s="66">
        <f t="shared" si="132"/>
        <v>1406.4650408835373</v>
      </c>
      <c r="BK626" s="66">
        <f t="shared" si="142"/>
        <v>1090.615544402955</v>
      </c>
      <c r="BN626" s="66">
        <f t="shared" si="133"/>
        <v>1151.5659236775189</v>
      </c>
      <c r="BO626" s="66">
        <f t="shared" si="134"/>
        <v>2242.1814680804737</v>
      </c>
      <c r="CI626" s="116">
        <f t="shared" si="135"/>
        <v>0.48640824122796289</v>
      </c>
      <c r="CJ626" s="116">
        <f t="shared" si="136"/>
        <v>0.51359175877203722</v>
      </c>
      <c r="CR626">
        <f t="shared" si="143"/>
        <v>598</v>
      </c>
      <c r="CS626">
        <f t="shared" si="145"/>
        <v>50</v>
      </c>
      <c r="CT626" s="73">
        <f t="shared" si="146"/>
        <v>2.4</v>
      </c>
      <c r="CU626" s="66">
        <f t="shared" si="144"/>
        <v>1071.1441736001741</v>
      </c>
    </row>
    <row r="627" spans="2:99" x14ac:dyDescent="0.25">
      <c r="B627" s="107" t="s">
        <v>284</v>
      </c>
      <c r="C627" s="107">
        <v>617</v>
      </c>
      <c r="D627" s="107" t="s">
        <v>235</v>
      </c>
      <c r="E627" s="107">
        <v>50</v>
      </c>
      <c r="F627" s="108">
        <v>2.4</v>
      </c>
      <c r="G627" s="109"/>
      <c r="H627" s="109">
        <v>1243.76</v>
      </c>
      <c r="I627" s="109">
        <v>1973.05</v>
      </c>
      <c r="K627" s="107" t="s">
        <v>284</v>
      </c>
      <c r="L627" s="107">
        <v>1574</v>
      </c>
      <c r="M627" s="107" t="s">
        <v>235</v>
      </c>
      <c r="N627" s="107">
        <v>50</v>
      </c>
      <c r="O627" s="108">
        <v>2.4</v>
      </c>
      <c r="P627" s="109">
        <v>898.67486586868756</v>
      </c>
      <c r="Q627" s="109">
        <v>1163.8251341313123</v>
      </c>
      <c r="BA627" t="str">
        <f t="shared" si="137"/>
        <v>MA</v>
      </c>
      <c r="BB627">
        <f t="shared" si="138"/>
        <v>614</v>
      </c>
      <c r="BC627" s="73">
        <f t="shared" si="139"/>
        <v>2.4</v>
      </c>
      <c r="BD627">
        <f t="shared" si="140"/>
        <v>50</v>
      </c>
      <c r="BE627" s="66">
        <f t="shared" si="141"/>
        <v>1398.4208783096246</v>
      </c>
      <c r="BI627" s="66">
        <f t="shared" si="132"/>
        <v>1811.0191216903752</v>
      </c>
      <c r="BK627" s="66">
        <f t="shared" si="142"/>
        <v>1404.3190181860059</v>
      </c>
      <c r="BN627" s="66">
        <f t="shared" si="133"/>
        <v>1482.8010985306223</v>
      </c>
      <c r="BO627" s="66">
        <f t="shared" si="134"/>
        <v>2887.1201167166282</v>
      </c>
      <c r="CI627" s="116">
        <f t="shared" si="135"/>
        <v>0.48640824122796283</v>
      </c>
      <c r="CJ627" s="116">
        <f t="shared" si="136"/>
        <v>0.51359175877203722</v>
      </c>
      <c r="CR627">
        <f t="shared" si="143"/>
        <v>599</v>
      </c>
      <c r="CS627">
        <f t="shared" si="145"/>
        <v>50</v>
      </c>
      <c r="CT627" s="73">
        <f t="shared" si="146"/>
        <v>2.4</v>
      </c>
      <c r="CU627" s="66">
        <f t="shared" si="144"/>
        <v>1060.2052012390611</v>
      </c>
    </row>
    <row r="628" spans="2:99" x14ac:dyDescent="0.25">
      <c r="B628" s="107" t="s">
        <v>284</v>
      </c>
      <c r="C628" s="107">
        <v>618</v>
      </c>
      <c r="D628" s="107" t="s">
        <v>235</v>
      </c>
      <c r="E628" s="107">
        <v>50</v>
      </c>
      <c r="F628" s="108">
        <v>2.4</v>
      </c>
      <c r="G628" s="109"/>
      <c r="H628" s="109">
        <v>921.11450494371184</v>
      </c>
      <c r="I628" s="109">
        <v>1192.8854950562882</v>
      </c>
      <c r="K628" s="107" t="s">
        <v>284</v>
      </c>
      <c r="L628" s="107">
        <v>1575</v>
      </c>
      <c r="M628" s="107" t="s">
        <v>235</v>
      </c>
      <c r="N628" s="107">
        <v>50</v>
      </c>
      <c r="O628" s="108">
        <v>2.4</v>
      </c>
      <c r="P628" s="109">
        <v>957.71508129909114</v>
      </c>
      <c r="Q628" s="109">
        <v>1240.2849187009087</v>
      </c>
      <c r="BA628" t="str">
        <f t="shared" si="137"/>
        <v>MA</v>
      </c>
      <c r="BB628">
        <f t="shared" si="138"/>
        <v>615</v>
      </c>
      <c r="BC628" s="73">
        <f t="shared" si="139"/>
        <v>2.4</v>
      </c>
      <c r="BD628">
        <f t="shared" si="140"/>
        <v>50</v>
      </c>
      <c r="BE628" s="66">
        <f t="shared" si="141"/>
        <v>1072.8108223023464</v>
      </c>
      <c r="BI628" s="66">
        <f t="shared" ref="BI628:BI691" si="147">I625</f>
        <v>1389.3391776976537</v>
      </c>
      <c r="BK628" s="66">
        <f t="shared" si="142"/>
        <v>1077.3356319565642</v>
      </c>
      <c r="BN628" s="66">
        <f t="shared" ref="BN628:BN691" si="148">BI628/VLOOKUP($BA628,$DQ$53:$DT$60,3,FALSE)</f>
        <v>1137.5438471344446</v>
      </c>
      <c r="BO628" s="66">
        <f t="shared" si="134"/>
        <v>2214.8794790910088</v>
      </c>
      <c r="CI628" s="116">
        <f t="shared" si="135"/>
        <v>0.48640824122796289</v>
      </c>
      <c r="CJ628" s="116">
        <f t="shared" si="136"/>
        <v>0.51359175877203711</v>
      </c>
      <c r="CR628">
        <f t="shared" si="143"/>
        <v>600</v>
      </c>
      <c r="CS628">
        <f t="shared" si="145"/>
        <v>50</v>
      </c>
      <c r="CT628" s="73">
        <f t="shared" si="146"/>
        <v>2.4</v>
      </c>
      <c r="CU628" s="66">
        <f t="shared" si="144"/>
        <v>1027.3882841557224</v>
      </c>
    </row>
    <row r="629" spans="2:99" x14ac:dyDescent="0.25">
      <c r="B629" s="107" t="s">
        <v>284</v>
      </c>
      <c r="C629" s="107">
        <v>619</v>
      </c>
      <c r="D629" s="107" t="s">
        <v>235</v>
      </c>
      <c r="E629" s="107">
        <v>50</v>
      </c>
      <c r="F629" s="108">
        <v>2.4</v>
      </c>
      <c r="G629" s="109"/>
      <c r="H629" s="109">
        <v>898.66615144574587</v>
      </c>
      <c r="I629" s="109">
        <v>1163.813848554254</v>
      </c>
      <c r="K629" s="107" t="s">
        <v>284</v>
      </c>
      <c r="L629" s="107">
        <v>1583</v>
      </c>
      <c r="M629" s="107" t="s">
        <v>235</v>
      </c>
      <c r="N629" s="107">
        <v>50</v>
      </c>
      <c r="O629" s="108">
        <v>2.4</v>
      </c>
      <c r="P629" s="109">
        <v>1223.9407021697666</v>
      </c>
      <c r="Q629" s="109">
        <v>1585.0592978302334</v>
      </c>
      <c r="BA629" t="str">
        <f t="shared" si="137"/>
        <v>MA</v>
      </c>
      <c r="BB629">
        <f t="shared" si="138"/>
        <v>616</v>
      </c>
      <c r="BC629" s="73">
        <f t="shared" si="139"/>
        <v>2.4</v>
      </c>
      <c r="BD629">
        <f t="shared" si="140"/>
        <v>50</v>
      </c>
      <c r="BE629" s="66">
        <f t="shared" si="141"/>
        <v>949.00065835733415</v>
      </c>
      <c r="BI629" s="66">
        <f t="shared" si="147"/>
        <v>1228.9993416426657</v>
      </c>
      <c r="BK629" s="66">
        <f t="shared" si="142"/>
        <v>953.00327210015485</v>
      </c>
      <c r="BN629" s="66">
        <f t="shared" si="148"/>
        <v>1006.2630217731739</v>
      </c>
      <c r="BO629" s="66">
        <f t="shared" ref="BO629:BO692" si="149">SUM(BK629+BN629)</f>
        <v>1959.2662938733288</v>
      </c>
      <c r="CI629" s="116">
        <f t="shared" ref="CI629:CI692" si="150">BK629/$BO629</f>
        <v>0.48640824122796283</v>
      </c>
      <c r="CJ629" s="116">
        <f t="shared" ref="CJ629:CJ692" si="151">BN629/$BO629</f>
        <v>0.51359175877203711</v>
      </c>
      <c r="CR629">
        <f t="shared" si="143"/>
        <v>601</v>
      </c>
      <c r="CS629">
        <f t="shared" si="145"/>
        <v>50</v>
      </c>
      <c r="CT629" s="73">
        <f t="shared" si="146"/>
        <v>2.4</v>
      </c>
      <c r="CU629" s="66">
        <f t="shared" si="144"/>
        <v>907.05958818348074</v>
      </c>
    </row>
    <row r="630" spans="2:99" x14ac:dyDescent="0.25">
      <c r="B630" s="107" t="s">
        <v>284</v>
      </c>
      <c r="C630" s="107">
        <v>620</v>
      </c>
      <c r="D630" s="107" t="s">
        <v>235</v>
      </c>
      <c r="E630" s="107">
        <v>50</v>
      </c>
      <c r="F630" s="108">
        <v>2.4</v>
      </c>
      <c r="G630" s="109"/>
      <c r="H630" s="109">
        <v>1106.2698491872222</v>
      </c>
      <c r="I630" s="109">
        <v>1432.6701508127778</v>
      </c>
      <c r="K630" s="107" t="s">
        <v>284</v>
      </c>
      <c r="L630" s="107">
        <v>1584</v>
      </c>
      <c r="M630" s="107" t="s">
        <v>235</v>
      </c>
      <c r="N630" s="107">
        <v>50</v>
      </c>
      <c r="O630" s="108">
        <v>2.4</v>
      </c>
      <c r="P630" s="109">
        <v>1106.7186419687227</v>
      </c>
      <c r="Q630" s="109">
        <v>1433.2513580312773</v>
      </c>
      <c r="BA630" t="str">
        <f t="shared" si="137"/>
        <v>MA</v>
      </c>
      <c r="BB630">
        <f t="shared" si="138"/>
        <v>617</v>
      </c>
      <c r="BC630" s="73">
        <f t="shared" si="139"/>
        <v>2.4</v>
      </c>
      <c r="BD630">
        <f t="shared" si="140"/>
        <v>50</v>
      </c>
      <c r="BE630" s="66">
        <f t="shared" si="141"/>
        <v>1243.76</v>
      </c>
      <c r="BI630" s="66">
        <f t="shared" si="147"/>
        <v>1973.05</v>
      </c>
      <c r="BK630" s="66">
        <f t="shared" si="142"/>
        <v>1249.0058244627437</v>
      </c>
      <c r="BN630" s="66">
        <f t="shared" si="148"/>
        <v>1615.4664919965614</v>
      </c>
      <c r="BO630" s="66">
        <f t="shared" si="149"/>
        <v>2864.4723164593051</v>
      </c>
      <c r="CI630" s="116">
        <f t="shared" si="150"/>
        <v>0.43603347719087232</v>
      </c>
      <c r="CJ630" s="116">
        <f t="shared" si="151"/>
        <v>0.56396652280912762</v>
      </c>
      <c r="CR630">
        <f t="shared" si="143"/>
        <v>602</v>
      </c>
      <c r="CS630">
        <f t="shared" si="145"/>
        <v>50</v>
      </c>
      <c r="CT630" s="73">
        <f t="shared" si="146"/>
        <v>2.4</v>
      </c>
      <c r="CU630" s="66">
        <f t="shared" si="144"/>
        <v>1266.050407541539</v>
      </c>
    </row>
    <row r="631" spans="2:99" x14ac:dyDescent="0.25">
      <c r="B631" s="107" t="s">
        <v>284</v>
      </c>
      <c r="C631" s="107">
        <v>621</v>
      </c>
      <c r="D631" s="107" t="s">
        <v>235</v>
      </c>
      <c r="E631" s="107">
        <v>50</v>
      </c>
      <c r="F631" s="108">
        <v>2.4</v>
      </c>
      <c r="G631" s="109"/>
      <c r="H631" s="109">
        <v>1199</v>
      </c>
      <c r="I631" s="109">
        <v>1682.03</v>
      </c>
      <c r="K631" s="107" t="s">
        <v>284</v>
      </c>
      <c r="L631" s="107">
        <v>1585</v>
      </c>
      <c r="M631" s="107" t="s">
        <v>235</v>
      </c>
      <c r="N631" s="107">
        <v>50</v>
      </c>
      <c r="O631" s="108">
        <v>2.4</v>
      </c>
      <c r="P631" s="109">
        <v>944.64344688645565</v>
      </c>
      <c r="Q631" s="109">
        <v>1223.3565531135444</v>
      </c>
      <c r="BA631" t="str">
        <f t="shared" si="137"/>
        <v>MA</v>
      </c>
      <c r="BB631">
        <f t="shared" si="138"/>
        <v>618</v>
      </c>
      <c r="BC631" s="73">
        <f t="shared" si="139"/>
        <v>2.4</v>
      </c>
      <c r="BD631">
        <f t="shared" si="140"/>
        <v>50</v>
      </c>
      <c r="BE631" s="66">
        <f t="shared" si="141"/>
        <v>921.11450494371184</v>
      </c>
      <c r="BI631" s="66">
        <f t="shared" si="147"/>
        <v>1192.8854950562882</v>
      </c>
      <c r="BK631" s="66">
        <f t="shared" si="142"/>
        <v>924.99950285570594</v>
      </c>
      <c r="BN631" s="66">
        <f t="shared" si="148"/>
        <v>976.6942277449449</v>
      </c>
      <c r="BO631" s="66">
        <f t="shared" si="149"/>
        <v>1901.6937306006507</v>
      </c>
      <c r="CI631" s="116">
        <f t="shared" si="150"/>
        <v>0.48640824122796289</v>
      </c>
      <c r="CJ631" s="116">
        <f t="shared" si="151"/>
        <v>0.51359175877203722</v>
      </c>
      <c r="CR631">
        <f t="shared" si="143"/>
        <v>603</v>
      </c>
      <c r="CS631">
        <f t="shared" si="145"/>
        <v>50</v>
      </c>
      <c r="CT631" s="73">
        <f t="shared" si="146"/>
        <v>2.4</v>
      </c>
      <c r="CU631" s="66">
        <f t="shared" si="144"/>
        <v>1124.1981895515717</v>
      </c>
    </row>
    <row r="632" spans="2:99" x14ac:dyDescent="0.25">
      <c r="B632" s="107" t="s">
        <v>284</v>
      </c>
      <c r="C632" s="107">
        <v>622</v>
      </c>
      <c r="D632" s="107" t="s">
        <v>235</v>
      </c>
      <c r="E632" s="107">
        <v>50</v>
      </c>
      <c r="F632" s="108">
        <v>2.4</v>
      </c>
      <c r="G632" s="109"/>
      <c r="H632" s="109">
        <v>1023.9316240220315</v>
      </c>
      <c r="I632" s="109">
        <v>1326.0383759779686</v>
      </c>
      <c r="K632" s="107" t="s">
        <v>284</v>
      </c>
      <c r="L632" s="107">
        <v>1587</v>
      </c>
      <c r="M632" s="107" t="s">
        <v>235</v>
      </c>
      <c r="N632" s="107">
        <v>50</v>
      </c>
      <c r="O632" s="108">
        <v>2.4</v>
      </c>
      <c r="P632" s="109">
        <v>1199</v>
      </c>
      <c r="Q632" s="109">
        <v>1079.0999999999999</v>
      </c>
      <c r="BA632" t="str">
        <f t="shared" si="137"/>
        <v>MA</v>
      </c>
      <c r="BB632">
        <f t="shared" si="138"/>
        <v>619</v>
      </c>
      <c r="BC632" s="73">
        <f t="shared" si="139"/>
        <v>2.4</v>
      </c>
      <c r="BD632">
        <f t="shared" si="140"/>
        <v>50</v>
      </c>
      <c r="BE632" s="66">
        <f t="shared" si="141"/>
        <v>898.66615144574587</v>
      </c>
      <c r="BI632" s="66">
        <f t="shared" si="147"/>
        <v>1163.813848554254</v>
      </c>
      <c r="BK632" s="66">
        <f t="shared" si="142"/>
        <v>902.45646861392447</v>
      </c>
      <c r="BN632" s="66">
        <f t="shared" si="148"/>
        <v>952.89134855222039</v>
      </c>
      <c r="BO632" s="66">
        <f t="shared" si="149"/>
        <v>1855.347817166145</v>
      </c>
      <c r="CI632" s="116">
        <f t="shared" si="150"/>
        <v>0.48640824122796278</v>
      </c>
      <c r="CJ632" s="116">
        <f t="shared" si="151"/>
        <v>0.51359175877203711</v>
      </c>
      <c r="CR632">
        <f t="shared" si="143"/>
        <v>604</v>
      </c>
      <c r="CS632">
        <f t="shared" si="145"/>
        <v>50</v>
      </c>
      <c r="CT632" s="73">
        <f t="shared" si="146"/>
        <v>2.4</v>
      </c>
      <c r="CU632" s="66">
        <f t="shared" si="144"/>
        <v>1205.0512151034345</v>
      </c>
    </row>
    <row r="633" spans="2:99" x14ac:dyDescent="0.25">
      <c r="B633" s="107" t="s">
        <v>284</v>
      </c>
      <c r="C633" s="107">
        <v>623</v>
      </c>
      <c r="D633" s="107" t="s">
        <v>235</v>
      </c>
      <c r="E633" s="107">
        <v>50</v>
      </c>
      <c r="F633" s="108">
        <v>2.4</v>
      </c>
      <c r="G633" s="109"/>
      <c r="H633" s="109">
        <v>1079.0999999999999</v>
      </c>
      <c r="I633" s="109">
        <v>1556.82</v>
      </c>
      <c r="K633" s="107" t="s">
        <v>284</v>
      </c>
      <c r="L633" s="107">
        <v>1588</v>
      </c>
      <c r="M633" s="107" t="s">
        <v>235</v>
      </c>
      <c r="N633" s="107">
        <v>50</v>
      </c>
      <c r="O633" s="108">
        <v>2.4</v>
      </c>
      <c r="P633" s="109">
        <v>1199.99</v>
      </c>
      <c r="Q633" s="109">
        <v>1274.99</v>
      </c>
      <c r="BA633" t="str">
        <f t="shared" si="137"/>
        <v>MA</v>
      </c>
      <c r="BB633">
        <f t="shared" si="138"/>
        <v>620</v>
      </c>
      <c r="BC633" s="73">
        <f t="shared" si="139"/>
        <v>2.4</v>
      </c>
      <c r="BD633">
        <f t="shared" si="140"/>
        <v>50</v>
      </c>
      <c r="BE633" s="66">
        <f t="shared" si="141"/>
        <v>1106.2698491872222</v>
      </c>
      <c r="BI633" s="66">
        <f t="shared" si="147"/>
        <v>1432.6701508127778</v>
      </c>
      <c r="BK633" s="66">
        <f t="shared" si="142"/>
        <v>1110.9357794609584</v>
      </c>
      <c r="BN633" s="66">
        <f t="shared" si="148"/>
        <v>1173.0217798442527</v>
      </c>
      <c r="BO633" s="66">
        <f t="shared" si="149"/>
        <v>2283.9575593052114</v>
      </c>
      <c r="CI633" s="116">
        <f t="shared" si="150"/>
        <v>0.48640824122796283</v>
      </c>
      <c r="CJ633" s="116">
        <f t="shared" si="151"/>
        <v>0.51359175877203711</v>
      </c>
      <c r="CR633">
        <f t="shared" si="143"/>
        <v>605</v>
      </c>
      <c r="CS633">
        <f t="shared" si="145"/>
        <v>50</v>
      </c>
      <c r="CT633" s="73">
        <f t="shared" si="146"/>
        <v>2.4</v>
      </c>
      <c r="CU633" s="66">
        <f t="shared" si="144"/>
        <v>1255.2721430006027</v>
      </c>
    </row>
    <row r="634" spans="2:99" x14ac:dyDescent="0.25">
      <c r="B634" s="107" t="s">
        <v>284</v>
      </c>
      <c r="C634" s="107">
        <v>624</v>
      </c>
      <c r="D634" s="107" t="s">
        <v>235</v>
      </c>
      <c r="E634" s="107">
        <v>50</v>
      </c>
      <c r="F634" s="108">
        <v>2.4</v>
      </c>
      <c r="G634" s="109"/>
      <c r="H634" s="109">
        <v>1199</v>
      </c>
      <c r="I634" s="109">
        <v>1552.759945583412</v>
      </c>
      <c r="K634" s="107" t="s">
        <v>284</v>
      </c>
      <c r="L634" s="107">
        <v>1590</v>
      </c>
      <c r="M634" s="107" t="s">
        <v>235</v>
      </c>
      <c r="N634" s="107">
        <v>50</v>
      </c>
      <c r="O634" s="108">
        <v>2.4</v>
      </c>
      <c r="P634" s="109">
        <v>987.16111641928785</v>
      </c>
      <c r="Q634" s="109">
        <v>1278.418883580712</v>
      </c>
      <c r="BA634" t="str">
        <f t="shared" si="137"/>
        <v>MA</v>
      </c>
      <c r="BB634">
        <f t="shared" si="138"/>
        <v>621</v>
      </c>
      <c r="BC634" s="73">
        <f t="shared" si="139"/>
        <v>2.4</v>
      </c>
      <c r="BD634">
        <f t="shared" si="140"/>
        <v>50</v>
      </c>
      <c r="BE634" s="66">
        <f t="shared" si="141"/>
        <v>1199</v>
      </c>
      <c r="BI634" s="66">
        <f t="shared" si="147"/>
        <v>1682.03</v>
      </c>
      <c r="BK634" s="66">
        <f t="shared" si="142"/>
        <v>1204.057039566178</v>
      </c>
      <c r="BN634" s="66">
        <f t="shared" si="148"/>
        <v>1377.189175911901</v>
      </c>
      <c r="BO634" s="66">
        <f t="shared" si="149"/>
        <v>2581.2462154780787</v>
      </c>
      <c r="CI634" s="116">
        <f t="shared" si="150"/>
        <v>0.46646345952827739</v>
      </c>
      <c r="CJ634" s="116">
        <f t="shared" si="151"/>
        <v>0.53353654047172272</v>
      </c>
      <c r="CR634">
        <f t="shared" si="143"/>
        <v>606</v>
      </c>
      <c r="CS634">
        <f t="shared" si="145"/>
        <v>50</v>
      </c>
      <c r="CT634" s="73">
        <f t="shared" si="146"/>
        <v>2.4</v>
      </c>
      <c r="CU634" s="66">
        <f t="shared" si="144"/>
        <v>1068.4876481221129</v>
      </c>
    </row>
    <row r="635" spans="2:99" x14ac:dyDescent="0.25">
      <c r="B635" s="107" t="s">
        <v>284</v>
      </c>
      <c r="C635" s="107">
        <v>625</v>
      </c>
      <c r="D635" s="107" t="s">
        <v>235</v>
      </c>
      <c r="E635" s="107">
        <v>50</v>
      </c>
      <c r="F635" s="108">
        <v>2.4</v>
      </c>
      <c r="G635" s="109"/>
      <c r="H635" s="109">
        <v>1292</v>
      </c>
      <c r="I635" s="109">
        <v>1680</v>
      </c>
      <c r="K635" s="107" t="s">
        <v>284</v>
      </c>
      <c r="L635" s="107">
        <v>1596</v>
      </c>
      <c r="M635" s="107" t="s">
        <v>235</v>
      </c>
      <c r="N635" s="107">
        <v>50</v>
      </c>
      <c r="O635" s="108">
        <v>2.4</v>
      </c>
      <c r="P635" s="109">
        <v>1199</v>
      </c>
      <c r="Q635" s="109">
        <v>1552.759945583412</v>
      </c>
      <c r="BA635" t="str">
        <f t="shared" si="137"/>
        <v>MA</v>
      </c>
      <c r="BB635">
        <f t="shared" si="138"/>
        <v>622</v>
      </c>
      <c r="BC635" s="73">
        <f t="shared" si="139"/>
        <v>2.4</v>
      </c>
      <c r="BD635">
        <f t="shared" si="140"/>
        <v>50</v>
      </c>
      <c r="BE635" s="66">
        <f t="shared" si="141"/>
        <v>1023.9316240220315</v>
      </c>
      <c r="BI635" s="66">
        <f t="shared" si="147"/>
        <v>1326.0383759779686</v>
      </c>
      <c r="BK635" s="66">
        <f t="shared" si="142"/>
        <v>1028.2502751777783</v>
      </c>
      <c r="BN635" s="66">
        <f t="shared" si="148"/>
        <v>1085.7152953518394</v>
      </c>
      <c r="BO635" s="66">
        <f t="shared" si="149"/>
        <v>2113.9655705296177</v>
      </c>
      <c r="CI635" s="116">
        <f t="shared" si="150"/>
        <v>0.48640824122796283</v>
      </c>
      <c r="CJ635" s="116">
        <f t="shared" si="151"/>
        <v>0.51359175877203722</v>
      </c>
      <c r="CR635">
        <f t="shared" si="143"/>
        <v>607</v>
      </c>
      <c r="CS635">
        <f t="shared" si="145"/>
        <v>50</v>
      </c>
      <c r="CT635" s="73">
        <f t="shared" si="146"/>
        <v>2.4</v>
      </c>
      <c r="CU635" s="66">
        <f t="shared" si="144"/>
        <v>1023.0126952112773</v>
      </c>
    </row>
    <row r="636" spans="2:99" x14ac:dyDescent="0.25">
      <c r="B636" s="107" t="s">
        <v>284</v>
      </c>
      <c r="C636" s="107">
        <v>626</v>
      </c>
      <c r="D636" s="107" t="s">
        <v>235</v>
      </c>
      <c r="E636" s="107">
        <v>50</v>
      </c>
      <c r="F636" s="108">
        <v>2.4</v>
      </c>
      <c r="G636" s="109"/>
      <c r="H636" s="109">
        <v>918.54375017589348</v>
      </c>
      <c r="I636" s="109">
        <v>1189.5562498241063</v>
      </c>
      <c r="K636" s="107" t="s">
        <v>284</v>
      </c>
      <c r="L636" s="107">
        <v>1599</v>
      </c>
      <c r="M636" s="107" t="s">
        <v>235</v>
      </c>
      <c r="N636" s="107">
        <v>50</v>
      </c>
      <c r="O636" s="108">
        <v>2.4</v>
      </c>
      <c r="P636" s="109">
        <v>940.28623541557715</v>
      </c>
      <c r="Q636" s="109">
        <v>1217.7137645844227</v>
      </c>
      <c r="BA636" t="str">
        <f t="shared" si="137"/>
        <v>MA</v>
      </c>
      <c r="BB636">
        <f t="shared" si="138"/>
        <v>623</v>
      </c>
      <c r="BC636" s="73">
        <f t="shared" si="139"/>
        <v>2.4</v>
      </c>
      <c r="BD636">
        <f t="shared" si="140"/>
        <v>50</v>
      </c>
      <c r="BE636" s="66">
        <f t="shared" si="141"/>
        <v>1079.0999999999999</v>
      </c>
      <c r="BI636" s="66">
        <f t="shared" si="147"/>
        <v>1556.82</v>
      </c>
      <c r="BK636" s="66">
        <f t="shared" si="142"/>
        <v>1083.6513356095602</v>
      </c>
      <c r="BN636" s="66">
        <f t="shared" si="148"/>
        <v>1274.6714700945677</v>
      </c>
      <c r="BO636" s="66">
        <f t="shared" si="149"/>
        <v>2358.3228057041279</v>
      </c>
      <c r="CI636" s="116">
        <f t="shared" si="150"/>
        <v>0.45950085076924524</v>
      </c>
      <c r="CJ636" s="116">
        <f t="shared" si="151"/>
        <v>0.54049914923075471</v>
      </c>
      <c r="CR636">
        <f t="shared" si="143"/>
        <v>608</v>
      </c>
      <c r="CS636">
        <f t="shared" si="145"/>
        <v>50</v>
      </c>
      <c r="CT636" s="73">
        <f t="shared" si="146"/>
        <v>2.4</v>
      </c>
      <c r="CU636" s="66">
        <f t="shared" si="144"/>
        <v>1104.8905402691305</v>
      </c>
    </row>
    <row r="637" spans="2:99" x14ac:dyDescent="0.25">
      <c r="B637" s="107" t="s">
        <v>284</v>
      </c>
      <c r="C637" s="107">
        <v>627</v>
      </c>
      <c r="D637" s="107" t="s">
        <v>235</v>
      </c>
      <c r="E637" s="107">
        <v>50</v>
      </c>
      <c r="F637" s="108">
        <v>2.4</v>
      </c>
      <c r="G637" s="109"/>
      <c r="H637" s="109">
        <v>1300</v>
      </c>
      <c r="I637" s="109">
        <v>1381.25</v>
      </c>
      <c r="K637" s="107" t="s">
        <v>284</v>
      </c>
      <c r="L637" s="107">
        <v>1601</v>
      </c>
      <c r="M637" s="107" t="s">
        <v>235</v>
      </c>
      <c r="N637" s="107">
        <v>50</v>
      </c>
      <c r="O637" s="108">
        <v>2.4</v>
      </c>
      <c r="P637" s="109">
        <v>1067.1028752754955</v>
      </c>
      <c r="Q637" s="109">
        <v>1381.9471247245044</v>
      </c>
      <c r="BA637" t="str">
        <f t="shared" si="137"/>
        <v>MA</v>
      </c>
      <c r="BB637">
        <f t="shared" si="138"/>
        <v>624</v>
      </c>
      <c r="BC637" s="73">
        <f t="shared" si="139"/>
        <v>2.4</v>
      </c>
      <c r="BD637">
        <f t="shared" si="140"/>
        <v>50</v>
      </c>
      <c r="BE637" s="66">
        <f t="shared" si="141"/>
        <v>1199</v>
      </c>
      <c r="BI637" s="66">
        <f t="shared" si="147"/>
        <v>1552.759945583412</v>
      </c>
      <c r="BK637" s="66">
        <f t="shared" si="142"/>
        <v>1204.057039566178</v>
      </c>
      <c r="BN637" s="66">
        <f t="shared" si="148"/>
        <v>1271.3472350951099</v>
      </c>
      <c r="BO637" s="66">
        <f t="shared" si="149"/>
        <v>2475.4042746612877</v>
      </c>
      <c r="CI637" s="116">
        <f t="shared" si="150"/>
        <v>0.48640824122796283</v>
      </c>
      <c r="CJ637" s="116">
        <f t="shared" si="151"/>
        <v>0.51359175877203722</v>
      </c>
      <c r="CR637">
        <f t="shared" si="143"/>
        <v>609</v>
      </c>
      <c r="CS637">
        <f t="shared" si="145"/>
        <v>50</v>
      </c>
      <c r="CT637" s="73">
        <f t="shared" si="146"/>
        <v>2.4</v>
      </c>
      <c r="CU637" s="66">
        <f t="shared" si="144"/>
        <v>1198.0362529890836</v>
      </c>
    </row>
    <row r="638" spans="2:99" x14ac:dyDescent="0.25">
      <c r="B638" s="107" t="s">
        <v>284</v>
      </c>
      <c r="C638" s="107">
        <v>628</v>
      </c>
      <c r="D638" s="107" t="s">
        <v>235</v>
      </c>
      <c r="E638" s="107">
        <v>50</v>
      </c>
      <c r="F638" s="108">
        <v>2.4</v>
      </c>
      <c r="G638" s="109"/>
      <c r="H638" s="109">
        <v>1675</v>
      </c>
      <c r="I638" s="109">
        <v>2169.2017588425479</v>
      </c>
      <c r="K638" s="107" t="s">
        <v>284</v>
      </c>
      <c r="L638" s="107">
        <v>1602</v>
      </c>
      <c r="M638" s="107" t="s">
        <v>235</v>
      </c>
      <c r="N638" s="107">
        <v>50</v>
      </c>
      <c r="O638" s="108">
        <v>2.4</v>
      </c>
      <c r="P638" s="109">
        <v>979.5447107681922</v>
      </c>
      <c r="Q638" s="109">
        <v>1268.5552892318076</v>
      </c>
      <c r="BA638" t="str">
        <f t="shared" si="137"/>
        <v>MA</v>
      </c>
      <c r="BB638">
        <f t="shared" si="138"/>
        <v>625</v>
      </c>
      <c r="BC638" s="73">
        <f t="shared" si="139"/>
        <v>2.4</v>
      </c>
      <c r="BD638">
        <f t="shared" si="140"/>
        <v>50</v>
      </c>
      <c r="BE638" s="66">
        <f t="shared" si="141"/>
        <v>1292</v>
      </c>
      <c r="BI638" s="66">
        <f t="shared" si="147"/>
        <v>1680</v>
      </c>
      <c r="BK638" s="66">
        <f t="shared" si="142"/>
        <v>1297.449287005423</v>
      </c>
      <c r="BN638" s="66">
        <f t="shared" si="148"/>
        <v>1375.5270806894014</v>
      </c>
      <c r="BO638" s="66">
        <f t="shared" si="149"/>
        <v>2672.9763676948241</v>
      </c>
      <c r="CI638" s="116">
        <f t="shared" si="150"/>
        <v>0.48539497119622638</v>
      </c>
      <c r="CJ638" s="116">
        <f t="shared" si="151"/>
        <v>0.51460502880377368</v>
      </c>
      <c r="CR638">
        <f t="shared" si="143"/>
        <v>610</v>
      </c>
      <c r="CS638">
        <f t="shared" si="145"/>
        <v>50</v>
      </c>
      <c r="CT638" s="73">
        <f t="shared" si="146"/>
        <v>2.4</v>
      </c>
      <c r="CU638" s="66">
        <f t="shared" si="144"/>
        <v>1213.3508142946416</v>
      </c>
    </row>
    <row r="639" spans="2:99" x14ac:dyDescent="0.25">
      <c r="B639" s="107" t="s">
        <v>284</v>
      </c>
      <c r="C639" s="107">
        <v>629</v>
      </c>
      <c r="D639" s="107" t="s">
        <v>235</v>
      </c>
      <c r="E639" s="107">
        <v>50</v>
      </c>
      <c r="F639" s="108">
        <v>2.4</v>
      </c>
      <c r="G639" s="109"/>
      <c r="H639" s="109">
        <v>1199.99</v>
      </c>
      <c r="I639" s="109">
        <v>1796.3</v>
      </c>
      <c r="K639" s="107" t="s">
        <v>284</v>
      </c>
      <c r="L639" s="107">
        <v>1606</v>
      </c>
      <c r="M639" s="107" t="s">
        <v>235</v>
      </c>
      <c r="N639" s="107">
        <v>50</v>
      </c>
      <c r="O639" s="108">
        <v>2.4</v>
      </c>
      <c r="P639" s="109">
        <v>901.94277447184652</v>
      </c>
      <c r="Q639" s="109">
        <v>1168.0572255281534</v>
      </c>
      <c r="BA639" t="str">
        <f t="shared" si="137"/>
        <v>MA</v>
      </c>
      <c r="BB639">
        <f t="shared" si="138"/>
        <v>626</v>
      </c>
      <c r="BC639" s="73">
        <f t="shared" si="139"/>
        <v>2.4</v>
      </c>
      <c r="BD639">
        <f t="shared" si="140"/>
        <v>50</v>
      </c>
      <c r="BE639" s="66">
        <f t="shared" si="141"/>
        <v>918.54375017589348</v>
      </c>
      <c r="BI639" s="66">
        <f t="shared" si="147"/>
        <v>1189.5562498241063</v>
      </c>
      <c r="BK639" s="66">
        <f t="shared" si="142"/>
        <v>922.41790537848317</v>
      </c>
      <c r="BN639" s="66">
        <f t="shared" si="148"/>
        <v>973.96835454546738</v>
      </c>
      <c r="BO639" s="66">
        <f t="shared" si="149"/>
        <v>1896.3862599239505</v>
      </c>
      <c r="CI639" s="116">
        <f t="shared" si="150"/>
        <v>0.48640824122796283</v>
      </c>
      <c r="CJ639" s="116">
        <f t="shared" si="151"/>
        <v>0.51359175877203711</v>
      </c>
      <c r="CR639">
        <f t="shared" si="143"/>
        <v>611</v>
      </c>
      <c r="CS639">
        <f t="shared" si="145"/>
        <v>50</v>
      </c>
      <c r="CT639" s="73">
        <f t="shared" si="146"/>
        <v>2.4</v>
      </c>
      <c r="CU639" s="66">
        <f t="shared" si="144"/>
        <v>1071.1441736001741</v>
      </c>
    </row>
    <row r="640" spans="2:99" x14ac:dyDescent="0.25">
      <c r="B640" s="107" t="s">
        <v>284</v>
      </c>
      <c r="C640" s="107">
        <v>630</v>
      </c>
      <c r="D640" s="107" t="s">
        <v>235</v>
      </c>
      <c r="E640" s="107">
        <v>50</v>
      </c>
      <c r="F640" s="108">
        <v>2.4</v>
      </c>
      <c r="G640" s="109"/>
      <c r="H640" s="109">
        <v>979.50113865348351</v>
      </c>
      <c r="I640" s="109">
        <v>1268.4988613465164</v>
      </c>
      <c r="K640" s="107" t="s">
        <v>284</v>
      </c>
      <c r="L640" s="107">
        <v>1608</v>
      </c>
      <c r="M640" s="107" t="s">
        <v>235</v>
      </c>
      <c r="N640" s="107">
        <v>50</v>
      </c>
      <c r="O640" s="108">
        <v>2.4</v>
      </c>
      <c r="P640" s="109">
        <v>1199.99</v>
      </c>
      <c r="Q640" s="109">
        <v>1599.99</v>
      </c>
      <c r="BA640" t="str">
        <f t="shared" si="137"/>
        <v>MA</v>
      </c>
      <c r="BB640">
        <f t="shared" si="138"/>
        <v>627</v>
      </c>
      <c r="BC640" s="73">
        <f t="shared" si="139"/>
        <v>2.4</v>
      </c>
      <c r="BD640">
        <f t="shared" si="140"/>
        <v>50</v>
      </c>
      <c r="BE640" s="66">
        <f t="shared" si="141"/>
        <v>1300</v>
      </c>
      <c r="BI640" s="66">
        <f t="shared" si="147"/>
        <v>1381.25</v>
      </c>
      <c r="BK640" s="66">
        <f t="shared" si="142"/>
        <v>1305.4830287206269</v>
      </c>
      <c r="BN640" s="66">
        <f t="shared" si="148"/>
        <v>1130.9207025013307</v>
      </c>
      <c r="BO640" s="66">
        <f t="shared" si="149"/>
        <v>2436.4037312219575</v>
      </c>
      <c r="CI640" s="116">
        <f t="shared" si="150"/>
        <v>0.53582376844656732</v>
      </c>
      <c r="CJ640" s="116">
        <f t="shared" si="151"/>
        <v>0.46417623155343268</v>
      </c>
      <c r="CR640">
        <f t="shared" si="143"/>
        <v>612</v>
      </c>
      <c r="CS640">
        <f t="shared" si="145"/>
        <v>50</v>
      </c>
      <c r="CT640" s="73">
        <f t="shared" si="146"/>
        <v>2.4</v>
      </c>
      <c r="CU640" s="66">
        <f t="shared" si="144"/>
        <v>1034.8092830055016</v>
      </c>
    </row>
    <row r="641" spans="2:99" x14ac:dyDescent="0.25">
      <c r="B641" s="107" t="s">
        <v>284</v>
      </c>
      <c r="C641" s="107">
        <v>631</v>
      </c>
      <c r="D641" s="107" t="s">
        <v>235</v>
      </c>
      <c r="E641" s="107">
        <v>50</v>
      </c>
      <c r="F641" s="108">
        <v>2.4</v>
      </c>
      <c r="G641" s="109"/>
      <c r="H641" s="109">
        <v>968.69525420570483</v>
      </c>
      <c r="I641" s="109">
        <v>1254.5047457942949</v>
      </c>
      <c r="K641" s="107" t="s">
        <v>284</v>
      </c>
      <c r="L641" s="107">
        <v>1610</v>
      </c>
      <c r="M641" s="107" t="s">
        <v>235</v>
      </c>
      <c r="N641" s="107">
        <v>50</v>
      </c>
      <c r="O641" s="108">
        <v>2.4</v>
      </c>
      <c r="P641" s="109">
        <v>943.77200459227993</v>
      </c>
      <c r="Q641" s="109">
        <v>1222.2279954077198</v>
      </c>
      <c r="BA641" t="str">
        <f t="shared" si="137"/>
        <v>MA</v>
      </c>
      <c r="BB641">
        <f t="shared" si="138"/>
        <v>628</v>
      </c>
      <c r="BC641" s="73">
        <f t="shared" si="139"/>
        <v>2.4</v>
      </c>
      <c r="BD641">
        <f t="shared" si="140"/>
        <v>50</v>
      </c>
      <c r="BE641" s="66">
        <f t="shared" si="141"/>
        <v>1675</v>
      </c>
      <c r="BI641" s="66">
        <f t="shared" si="147"/>
        <v>2169.2017588425479</v>
      </c>
      <c r="BK641" s="66">
        <f t="shared" si="142"/>
        <v>1682.0646716208075</v>
      </c>
      <c r="BN641" s="66">
        <f t="shared" si="148"/>
        <v>1776.0689064089313</v>
      </c>
      <c r="BO641" s="66">
        <f t="shared" si="149"/>
        <v>3458.1335780297386</v>
      </c>
      <c r="CI641" s="116">
        <f t="shared" si="150"/>
        <v>0.48640824122796289</v>
      </c>
      <c r="CJ641" s="116">
        <f t="shared" si="151"/>
        <v>0.51359175877203722</v>
      </c>
      <c r="CR641">
        <f t="shared" si="143"/>
        <v>613</v>
      </c>
      <c r="CS641">
        <f t="shared" si="145"/>
        <v>50</v>
      </c>
      <c r="CT641" s="73">
        <f t="shared" si="146"/>
        <v>2.4</v>
      </c>
      <c r="CU641" s="66">
        <f t="shared" si="144"/>
        <v>1090.615544402955</v>
      </c>
    </row>
    <row r="642" spans="2:99" x14ac:dyDescent="0.25">
      <c r="B642" s="107" t="s">
        <v>284</v>
      </c>
      <c r="C642" s="107">
        <v>632</v>
      </c>
      <c r="D642" s="107" t="s">
        <v>235</v>
      </c>
      <c r="E642" s="107">
        <v>50</v>
      </c>
      <c r="F642" s="108">
        <v>2.4</v>
      </c>
      <c r="G642" s="109"/>
      <c r="H642" s="109">
        <v>897.77728030568665</v>
      </c>
      <c r="I642" s="109">
        <v>1162.6627196943132</v>
      </c>
      <c r="K642" s="107" t="s">
        <v>284</v>
      </c>
      <c r="L642" s="107">
        <v>1614</v>
      </c>
      <c r="M642" s="107" t="s">
        <v>235</v>
      </c>
      <c r="N642" s="107">
        <v>50</v>
      </c>
      <c r="O642" s="108">
        <v>2.35</v>
      </c>
      <c r="P642" s="109">
        <v>979.50113865348351</v>
      </c>
      <c r="Q642" s="109">
        <v>1268.4988613465164</v>
      </c>
      <c r="BA642" t="str">
        <f t="shared" si="137"/>
        <v>MA</v>
      </c>
      <c r="BB642">
        <f t="shared" si="138"/>
        <v>629</v>
      </c>
      <c r="BC642" s="73">
        <f t="shared" si="139"/>
        <v>2.4</v>
      </c>
      <c r="BD642">
        <f t="shared" si="140"/>
        <v>50</v>
      </c>
      <c r="BE642" s="66">
        <f t="shared" si="141"/>
        <v>1199.99</v>
      </c>
      <c r="BI642" s="66">
        <f t="shared" si="147"/>
        <v>1796.3</v>
      </c>
      <c r="BK642" s="66">
        <f t="shared" si="142"/>
        <v>1205.0512151034345</v>
      </c>
      <c r="BN642" s="66">
        <f t="shared" si="148"/>
        <v>1470.749580382364</v>
      </c>
      <c r="BO642" s="66">
        <f t="shared" si="149"/>
        <v>2675.8007954857985</v>
      </c>
      <c r="CI642" s="116">
        <f t="shared" si="150"/>
        <v>0.45035161703233384</v>
      </c>
      <c r="CJ642" s="116">
        <f t="shared" si="151"/>
        <v>0.54964838296766616</v>
      </c>
      <c r="CR642">
        <f t="shared" si="143"/>
        <v>614</v>
      </c>
      <c r="CS642">
        <f t="shared" si="145"/>
        <v>50</v>
      </c>
      <c r="CT642" s="73">
        <f t="shared" si="146"/>
        <v>2.4</v>
      </c>
      <c r="CU642" s="66">
        <f t="shared" si="144"/>
        <v>1404.3190181860059</v>
      </c>
    </row>
    <row r="643" spans="2:99" x14ac:dyDescent="0.25">
      <c r="B643" s="107" t="s">
        <v>284</v>
      </c>
      <c r="C643" s="107">
        <v>633</v>
      </c>
      <c r="D643" s="107" t="s">
        <v>235</v>
      </c>
      <c r="E643" s="107">
        <v>50</v>
      </c>
      <c r="F643" s="108">
        <v>2.4</v>
      </c>
      <c r="G643" s="109"/>
      <c r="H643" s="109">
        <v>1180.0635826580203</v>
      </c>
      <c r="I643" s="109">
        <v>1528.2364173419799</v>
      </c>
      <c r="K643" s="107" t="s">
        <v>284</v>
      </c>
      <c r="L643" s="107">
        <v>1615</v>
      </c>
      <c r="M643" s="107" t="s">
        <v>235</v>
      </c>
      <c r="N643" s="107">
        <v>50</v>
      </c>
      <c r="O643" s="108">
        <v>2.35</v>
      </c>
      <c r="P643" s="109">
        <v>1199</v>
      </c>
      <c r="Q643" s="109">
        <v>1552.759945583412</v>
      </c>
      <c r="BA643" t="str">
        <f t="shared" si="137"/>
        <v>MA</v>
      </c>
      <c r="BB643">
        <f t="shared" si="138"/>
        <v>630</v>
      </c>
      <c r="BC643" s="73">
        <f t="shared" si="139"/>
        <v>2.4</v>
      </c>
      <c r="BD643">
        <f t="shared" si="140"/>
        <v>50</v>
      </c>
      <c r="BE643" s="66">
        <f t="shared" si="141"/>
        <v>979.50113865348351</v>
      </c>
      <c r="BI643" s="66">
        <f t="shared" si="147"/>
        <v>1268.4988613465164</v>
      </c>
      <c r="BK643" s="66">
        <f t="shared" si="142"/>
        <v>983.63239471127099</v>
      </c>
      <c r="BN643" s="66">
        <f t="shared" si="148"/>
        <v>1038.6038902415496</v>
      </c>
      <c r="BO643" s="66">
        <f t="shared" si="149"/>
        <v>2022.2362849528206</v>
      </c>
      <c r="CI643" s="116">
        <f t="shared" si="150"/>
        <v>0.48640824122796283</v>
      </c>
      <c r="CJ643" s="116">
        <f t="shared" si="151"/>
        <v>0.51359175877203711</v>
      </c>
      <c r="CR643">
        <f t="shared" si="143"/>
        <v>615</v>
      </c>
      <c r="CS643">
        <f t="shared" si="145"/>
        <v>50</v>
      </c>
      <c r="CT643" s="73">
        <f t="shared" si="146"/>
        <v>2.4</v>
      </c>
      <c r="CU643" s="66">
        <f t="shared" si="144"/>
        <v>1077.3356319565642</v>
      </c>
    </row>
    <row r="644" spans="2:99" x14ac:dyDescent="0.25">
      <c r="B644" s="107" t="s">
        <v>284</v>
      </c>
      <c r="C644" s="107">
        <v>634</v>
      </c>
      <c r="D644" s="107" t="s">
        <v>235</v>
      </c>
      <c r="E644" s="107">
        <v>50</v>
      </c>
      <c r="F644" s="108">
        <v>2.4</v>
      </c>
      <c r="G644" s="109"/>
      <c r="H644" s="109">
        <v>910.6571974136034</v>
      </c>
      <c r="I644" s="109">
        <v>1179.3428025863964</v>
      </c>
      <c r="K644" s="107" t="s">
        <v>284</v>
      </c>
      <c r="L644" s="107">
        <v>1617</v>
      </c>
      <c r="M644" s="107" t="s">
        <v>235</v>
      </c>
      <c r="N644" s="107">
        <v>50</v>
      </c>
      <c r="O644" s="108">
        <v>2.35</v>
      </c>
      <c r="P644" s="109">
        <v>941.3493950144715</v>
      </c>
      <c r="Q644" s="109">
        <v>1219.0906049855284</v>
      </c>
      <c r="BA644" t="str">
        <f t="shared" si="137"/>
        <v>MA</v>
      </c>
      <c r="BB644">
        <f t="shared" si="138"/>
        <v>631</v>
      </c>
      <c r="BC644" s="73">
        <f t="shared" si="139"/>
        <v>2.4</v>
      </c>
      <c r="BD644">
        <f t="shared" si="140"/>
        <v>50</v>
      </c>
      <c r="BE644" s="66">
        <f t="shared" si="141"/>
        <v>968.69525420570483</v>
      </c>
      <c r="BI644" s="66">
        <f t="shared" si="147"/>
        <v>1254.5047457942949</v>
      </c>
      <c r="BK644" s="66">
        <f t="shared" si="142"/>
        <v>972.78093412904695</v>
      </c>
      <c r="BN644" s="66">
        <f t="shared" si="148"/>
        <v>1027.1459825556108</v>
      </c>
      <c r="BO644" s="66">
        <f t="shared" si="149"/>
        <v>1999.9269166846577</v>
      </c>
      <c r="CI644" s="116">
        <f t="shared" si="150"/>
        <v>0.48640824122796283</v>
      </c>
      <c r="CJ644" s="116">
        <f t="shared" si="151"/>
        <v>0.51359175877203711</v>
      </c>
      <c r="CR644">
        <f t="shared" si="143"/>
        <v>616</v>
      </c>
      <c r="CS644">
        <f t="shared" si="145"/>
        <v>50</v>
      </c>
      <c r="CT644" s="73">
        <f t="shared" si="146"/>
        <v>2.4</v>
      </c>
      <c r="CU644" s="66">
        <f t="shared" si="144"/>
        <v>953.00327210015485</v>
      </c>
    </row>
    <row r="645" spans="2:99" x14ac:dyDescent="0.25">
      <c r="B645" s="107" t="s">
        <v>284</v>
      </c>
      <c r="C645" s="107">
        <v>635</v>
      </c>
      <c r="D645" s="107" t="s">
        <v>235</v>
      </c>
      <c r="E645" s="107">
        <v>50</v>
      </c>
      <c r="F645" s="108">
        <v>2.4</v>
      </c>
      <c r="G645" s="109"/>
      <c r="H645" s="109">
        <v>1002.1455666676391</v>
      </c>
      <c r="I645" s="109">
        <v>1297.824433332361</v>
      </c>
      <c r="K645" s="107" t="s">
        <v>284</v>
      </c>
      <c r="L645" s="107">
        <v>1618</v>
      </c>
      <c r="M645" s="107" t="s">
        <v>235</v>
      </c>
      <c r="N645" s="107">
        <v>50</v>
      </c>
      <c r="O645" s="108">
        <v>2.35</v>
      </c>
      <c r="P645" s="109">
        <v>1200</v>
      </c>
      <c r="Q645" s="109">
        <v>1784.46</v>
      </c>
      <c r="BA645" t="str">
        <f t="shared" si="137"/>
        <v>MA</v>
      </c>
      <c r="BB645">
        <f t="shared" si="138"/>
        <v>632</v>
      </c>
      <c r="BC645" s="73">
        <f t="shared" si="139"/>
        <v>2.4</v>
      </c>
      <c r="BD645">
        <f t="shared" si="140"/>
        <v>50</v>
      </c>
      <c r="BE645" s="66">
        <f t="shared" si="141"/>
        <v>897.77728030568665</v>
      </c>
      <c r="BI645" s="66">
        <f t="shared" si="147"/>
        <v>1162.6627196943132</v>
      </c>
      <c r="BK645" s="66">
        <f t="shared" si="142"/>
        <v>901.56384846925766</v>
      </c>
      <c r="BN645" s="66">
        <f t="shared" si="148"/>
        <v>951.94884324257043</v>
      </c>
      <c r="BO645" s="66">
        <f t="shared" si="149"/>
        <v>1853.5126917118282</v>
      </c>
      <c r="CI645" s="116">
        <f t="shared" si="150"/>
        <v>0.48640824122796283</v>
      </c>
      <c r="CJ645" s="116">
        <f t="shared" si="151"/>
        <v>0.51359175877203711</v>
      </c>
      <c r="CR645">
        <f t="shared" si="143"/>
        <v>617</v>
      </c>
      <c r="CS645">
        <f t="shared" si="145"/>
        <v>50</v>
      </c>
      <c r="CT645" s="73">
        <f t="shared" si="146"/>
        <v>2.4</v>
      </c>
      <c r="CU645" s="66">
        <f t="shared" si="144"/>
        <v>1249.0058244627437</v>
      </c>
    </row>
    <row r="646" spans="2:99" x14ac:dyDescent="0.25">
      <c r="B646" s="107" t="s">
        <v>284</v>
      </c>
      <c r="C646" s="107">
        <v>636</v>
      </c>
      <c r="D646" s="107" t="s">
        <v>235</v>
      </c>
      <c r="E646" s="107">
        <v>50</v>
      </c>
      <c r="F646" s="108">
        <v>2.4</v>
      </c>
      <c r="G646" s="109"/>
      <c r="H646" s="109">
        <v>1199.99</v>
      </c>
      <c r="I646" s="109">
        <v>1554.0420409513249</v>
      </c>
      <c r="K646" s="107" t="s">
        <v>284</v>
      </c>
      <c r="L646" s="107">
        <v>1619</v>
      </c>
      <c r="M646" s="107" t="s">
        <v>235</v>
      </c>
      <c r="N646" s="107">
        <v>50</v>
      </c>
      <c r="O646" s="108">
        <v>2.35</v>
      </c>
      <c r="P646" s="109">
        <v>879.72099597036618</v>
      </c>
      <c r="Q646" s="109">
        <v>1139.2790040296336</v>
      </c>
      <c r="BA646" t="str">
        <f t="shared" si="137"/>
        <v>MA</v>
      </c>
      <c r="BB646">
        <f t="shared" si="138"/>
        <v>633</v>
      </c>
      <c r="BC646" s="73">
        <f t="shared" si="139"/>
        <v>2.4</v>
      </c>
      <c r="BD646">
        <f t="shared" si="140"/>
        <v>50</v>
      </c>
      <c r="BE646" s="66">
        <f t="shared" si="141"/>
        <v>1180.0635826580203</v>
      </c>
      <c r="BI646" s="66">
        <f t="shared" si="147"/>
        <v>1528.2364173419799</v>
      </c>
      <c r="BK646" s="66">
        <f t="shared" si="142"/>
        <v>1185.0407538240815</v>
      </c>
      <c r="BN646" s="66">
        <f t="shared" si="148"/>
        <v>1251.2682010414544</v>
      </c>
      <c r="BO646" s="66">
        <f t="shared" si="149"/>
        <v>2436.3089548655362</v>
      </c>
      <c r="CI646" s="116">
        <f t="shared" si="150"/>
        <v>0.48640824122796278</v>
      </c>
      <c r="CJ646" s="116">
        <f t="shared" si="151"/>
        <v>0.51359175877203711</v>
      </c>
      <c r="CR646">
        <f t="shared" si="143"/>
        <v>618</v>
      </c>
      <c r="CS646">
        <f t="shared" si="145"/>
        <v>50</v>
      </c>
      <c r="CT646" s="73">
        <f t="shared" si="146"/>
        <v>2.4</v>
      </c>
      <c r="CU646" s="66">
        <f t="shared" si="144"/>
        <v>924.99950285570594</v>
      </c>
    </row>
    <row r="647" spans="2:99" x14ac:dyDescent="0.25">
      <c r="B647" s="107" t="s">
        <v>284</v>
      </c>
      <c r="C647" s="107">
        <v>637</v>
      </c>
      <c r="D647" s="107" t="s">
        <v>235</v>
      </c>
      <c r="E647" s="107">
        <v>50</v>
      </c>
      <c r="F647" s="108">
        <v>2.4</v>
      </c>
      <c r="G647" s="109"/>
      <c r="H647" s="109">
        <v>1001.287196007876</v>
      </c>
      <c r="I647" s="109">
        <v>1296.712803992124</v>
      </c>
      <c r="K647" s="107" t="s">
        <v>284</v>
      </c>
      <c r="L647" s="107">
        <v>1620</v>
      </c>
      <c r="M647" s="107" t="s">
        <v>235</v>
      </c>
      <c r="N647" s="107">
        <v>50</v>
      </c>
      <c r="O647" s="108">
        <v>2.35</v>
      </c>
      <c r="P647" s="109">
        <v>1066.6453680710533</v>
      </c>
      <c r="Q647" s="109">
        <v>1381.3546319289467</v>
      </c>
      <c r="BA647" t="str">
        <f t="shared" si="137"/>
        <v>MA</v>
      </c>
      <c r="BB647">
        <f t="shared" si="138"/>
        <v>634</v>
      </c>
      <c r="BC647" s="73">
        <f t="shared" si="139"/>
        <v>2.4</v>
      </c>
      <c r="BD647">
        <f t="shared" si="140"/>
        <v>50</v>
      </c>
      <c r="BE647" s="66">
        <f t="shared" si="141"/>
        <v>910.6571974136034</v>
      </c>
      <c r="BI647" s="66">
        <f t="shared" si="147"/>
        <v>1179.3428025863964</v>
      </c>
      <c r="BK647" s="66">
        <f t="shared" si="142"/>
        <v>914.49808938903743</v>
      </c>
      <c r="BN647" s="66">
        <f t="shared" si="148"/>
        <v>965.6059299843588</v>
      </c>
      <c r="BO647" s="66">
        <f t="shared" si="149"/>
        <v>1880.1040193733961</v>
      </c>
      <c r="CI647" s="116">
        <f t="shared" si="150"/>
        <v>0.48640824122796289</v>
      </c>
      <c r="CJ647" s="116">
        <f t="shared" si="151"/>
        <v>0.51359175877203722</v>
      </c>
      <c r="CR647">
        <f t="shared" si="143"/>
        <v>619</v>
      </c>
      <c r="CS647">
        <f t="shared" si="145"/>
        <v>50</v>
      </c>
      <c r="CT647" s="73">
        <f t="shared" si="146"/>
        <v>2.4</v>
      </c>
      <c r="CU647" s="66">
        <f t="shared" si="144"/>
        <v>902.45646861392447</v>
      </c>
    </row>
    <row r="648" spans="2:99" x14ac:dyDescent="0.25">
      <c r="B648" s="107" t="s">
        <v>284</v>
      </c>
      <c r="C648" s="107">
        <v>638</v>
      </c>
      <c r="D648" s="107" t="s">
        <v>235</v>
      </c>
      <c r="E648" s="107">
        <v>50</v>
      </c>
      <c r="F648" s="108">
        <v>2.4</v>
      </c>
      <c r="G648" s="109"/>
      <c r="H648" s="109">
        <v>1089.3028677196214</v>
      </c>
      <c r="I648" s="109">
        <v>1410.6971322803786</v>
      </c>
      <c r="K648" s="107" t="s">
        <v>284</v>
      </c>
      <c r="L648" s="107">
        <v>1621</v>
      </c>
      <c r="M648" s="107" t="s">
        <v>235</v>
      </c>
      <c r="N648" s="107">
        <v>50</v>
      </c>
      <c r="O648" s="108">
        <v>2.35</v>
      </c>
      <c r="P648" s="109">
        <v>1033.8399229068091</v>
      </c>
      <c r="Q648" s="109">
        <v>1338.8700770931907</v>
      </c>
      <c r="BA648" t="str">
        <f t="shared" si="137"/>
        <v>MA</v>
      </c>
      <c r="BB648">
        <f t="shared" si="138"/>
        <v>635</v>
      </c>
      <c r="BC648" s="73">
        <f t="shared" si="139"/>
        <v>2.4</v>
      </c>
      <c r="BD648">
        <f t="shared" si="140"/>
        <v>50</v>
      </c>
      <c r="BE648" s="66">
        <f t="shared" si="141"/>
        <v>1002.1455666676391</v>
      </c>
      <c r="BI648" s="66">
        <f t="shared" si="147"/>
        <v>1297.824433332361</v>
      </c>
      <c r="BK648" s="66">
        <f t="shared" si="142"/>
        <v>1006.3723304555525</v>
      </c>
      <c r="BN648" s="66">
        <f t="shared" si="148"/>
        <v>1062.6146750172852</v>
      </c>
      <c r="BO648" s="66">
        <f t="shared" si="149"/>
        <v>2068.9870054728376</v>
      </c>
      <c r="CI648" s="116">
        <f t="shared" si="150"/>
        <v>0.48640824122796289</v>
      </c>
      <c r="CJ648" s="116">
        <f t="shared" si="151"/>
        <v>0.51359175877203722</v>
      </c>
      <c r="CR648">
        <f t="shared" si="143"/>
        <v>620</v>
      </c>
      <c r="CS648">
        <f t="shared" si="145"/>
        <v>50</v>
      </c>
      <c r="CT648" s="73">
        <f t="shared" si="146"/>
        <v>2.4</v>
      </c>
      <c r="CU648" s="66">
        <f t="shared" si="144"/>
        <v>1110.9357794609584</v>
      </c>
    </row>
    <row r="649" spans="2:99" x14ac:dyDescent="0.25">
      <c r="B649" s="107" t="s">
        <v>284</v>
      </c>
      <c r="C649" s="107">
        <v>639</v>
      </c>
      <c r="D649" s="107" t="s">
        <v>235</v>
      </c>
      <c r="E649" s="107">
        <v>50</v>
      </c>
      <c r="F649" s="108">
        <v>2.4</v>
      </c>
      <c r="G649" s="109"/>
      <c r="H649" s="109">
        <v>1241.8052692003682</v>
      </c>
      <c r="I649" s="109">
        <v>1608.1947307996315</v>
      </c>
      <c r="K649" s="107" t="s">
        <v>284</v>
      </c>
      <c r="L649" s="107">
        <v>1622</v>
      </c>
      <c r="M649" s="107" t="s">
        <v>235</v>
      </c>
      <c r="N649" s="107">
        <v>50</v>
      </c>
      <c r="O649" s="108">
        <v>2.35</v>
      </c>
      <c r="P649" s="109">
        <v>1062.5</v>
      </c>
      <c r="Q649" s="109">
        <v>1073</v>
      </c>
      <c r="BA649" t="str">
        <f t="shared" si="137"/>
        <v>MA</v>
      </c>
      <c r="BB649">
        <f t="shared" si="138"/>
        <v>636</v>
      </c>
      <c r="BC649" s="73">
        <f t="shared" si="139"/>
        <v>2.4</v>
      </c>
      <c r="BD649">
        <f t="shared" si="140"/>
        <v>50</v>
      </c>
      <c r="BE649" s="66">
        <f t="shared" si="141"/>
        <v>1199.99</v>
      </c>
      <c r="BI649" s="66">
        <f t="shared" si="147"/>
        <v>1554.0420409513249</v>
      </c>
      <c r="BK649" s="66">
        <f t="shared" si="142"/>
        <v>1205.0512151034345</v>
      </c>
      <c r="BN649" s="66">
        <f t="shared" si="148"/>
        <v>1272.3969713442709</v>
      </c>
      <c r="BO649" s="66">
        <f t="shared" si="149"/>
        <v>2477.4481864477057</v>
      </c>
      <c r="CI649" s="116">
        <f t="shared" si="150"/>
        <v>0.48640824122796278</v>
      </c>
      <c r="CJ649" s="116">
        <f t="shared" si="151"/>
        <v>0.51359175877203711</v>
      </c>
      <c r="CR649">
        <f t="shared" si="143"/>
        <v>621</v>
      </c>
      <c r="CS649">
        <f t="shared" si="145"/>
        <v>50</v>
      </c>
      <c r="CT649" s="73">
        <f t="shared" si="146"/>
        <v>2.4</v>
      </c>
      <c r="CU649" s="66">
        <f t="shared" si="144"/>
        <v>1204.057039566178</v>
      </c>
    </row>
    <row r="650" spans="2:99" x14ac:dyDescent="0.25">
      <c r="B650" s="107" t="s">
        <v>284</v>
      </c>
      <c r="C650" s="107">
        <v>640</v>
      </c>
      <c r="D650" s="107" t="s">
        <v>235</v>
      </c>
      <c r="E650" s="107">
        <v>50</v>
      </c>
      <c r="F650" s="108">
        <v>2.4</v>
      </c>
      <c r="G650" s="109"/>
      <c r="H650" s="109">
        <v>886.73610643848053</v>
      </c>
      <c r="I650" s="109">
        <v>1148.3638935615193</v>
      </c>
      <c r="K650" s="107" t="s">
        <v>284</v>
      </c>
      <c r="L650" s="107">
        <v>1623</v>
      </c>
      <c r="M650" s="107" t="s">
        <v>235</v>
      </c>
      <c r="N650" s="107">
        <v>50</v>
      </c>
      <c r="O650" s="108">
        <v>2.35</v>
      </c>
      <c r="P650" s="109">
        <v>1862.2721826534646</v>
      </c>
      <c r="Q650" s="109">
        <v>2411.7278173465352</v>
      </c>
      <c r="BA650" t="str">
        <f t="shared" si="137"/>
        <v>MA</v>
      </c>
      <c r="BB650">
        <f t="shared" si="138"/>
        <v>637</v>
      </c>
      <c r="BC650" s="73">
        <f t="shared" si="139"/>
        <v>2.4</v>
      </c>
      <c r="BD650">
        <f t="shared" si="140"/>
        <v>50</v>
      </c>
      <c r="BE650" s="66">
        <f t="shared" si="141"/>
        <v>1001.287196007876</v>
      </c>
      <c r="BI650" s="66">
        <f t="shared" si="147"/>
        <v>1296.712803992124</v>
      </c>
      <c r="BK650" s="66">
        <f t="shared" si="142"/>
        <v>1005.5103394334968</v>
      </c>
      <c r="BN650" s="66">
        <f t="shared" si="148"/>
        <v>1061.7045105761038</v>
      </c>
      <c r="BO650" s="66">
        <f t="shared" si="149"/>
        <v>2067.2148500096005</v>
      </c>
      <c r="CI650" s="116">
        <f t="shared" si="150"/>
        <v>0.48640824122796289</v>
      </c>
      <c r="CJ650" s="116">
        <f t="shared" si="151"/>
        <v>0.51359175877203722</v>
      </c>
      <c r="CR650">
        <f t="shared" si="143"/>
        <v>622</v>
      </c>
      <c r="CS650">
        <f t="shared" si="145"/>
        <v>50</v>
      </c>
      <c r="CT650" s="73">
        <f t="shared" si="146"/>
        <v>2.4</v>
      </c>
      <c r="CU650" s="66">
        <f t="shared" si="144"/>
        <v>1028.2502751777783</v>
      </c>
    </row>
    <row r="651" spans="2:99" x14ac:dyDescent="0.25">
      <c r="B651" s="107" t="s">
        <v>284</v>
      </c>
      <c r="C651" s="107">
        <v>641</v>
      </c>
      <c r="D651" s="107" t="s">
        <v>235</v>
      </c>
      <c r="E651" s="107">
        <v>50</v>
      </c>
      <c r="F651" s="108">
        <v>2.4</v>
      </c>
      <c r="G651" s="109"/>
      <c r="H651" s="109">
        <v>1575</v>
      </c>
      <c r="I651" s="109">
        <v>2640.81</v>
      </c>
      <c r="K651" s="107" t="s">
        <v>284</v>
      </c>
      <c r="L651" s="107">
        <v>1624</v>
      </c>
      <c r="M651" s="107" t="s">
        <v>235</v>
      </c>
      <c r="N651" s="107">
        <v>50</v>
      </c>
      <c r="O651" s="108">
        <v>2.35</v>
      </c>
      <c r="P651" s="109">
        <v>1199.94</v>
      </c>
      <c r="Q651" s="109">
        <v>1294.99</v>
      </c>
      <c r="BA651" t="str">
        <f t="shared" si="137"/>
        <v>MA</v>
      </c>
      <c r="BB651">
        <f t="shared" si="138"/>
        <v>638</v>
      </c>
      <c r="BC651" s="73">
        <f t="shared" si="139"/>
        <v>2.4</v>
      </c>
      <c r="BD651">
        <f t="shared" si="140"/>
        <v>50</v>
      </c>
      <c r="BE651" s="66">
        <f t="shared" si="141"/>
        <v>1089.3028677196214</v>
      </c>
      <c r="BI651" s="66">
        <f t="shared" si="147"/>
        <v>1410.6971322803786</v>
      </c>
      <c r="BK651" s="66">
        <f t="shared" si="142"/>
        <v>1093.897236111289</v>
      </c>
      <c r="BN651" s="66">
        <f t="shared" si="148"/>
        <v>1155.0310167277021</v>
      </c>
      <c r="BO651" s="66">
        <f t="shared" si="149"/>
        <v>2248.9282528389913</v>
      </c>
      <c r="CI651" s="116">
        <f t="shared" si="150"/>
        <v>0.48640824122796278</v>
      </c>
      <c r="CJ651" s="116">
        <f t="shared" si="151"/>
        <v>0.51359175877203711</v>
      </c>
      <c r="CR651">
        <f t="shared" si="143"/>
        <v>623</v>
      </c>
      <c r="CS651">
        <f t="shared" si="145"/>
        <v>50</v>
      </c>
      <c r="CT651" s="73">
        <f t="shared" si="146"/>
        <v>2.4</v>
      </c>
      <c r="CU651" s="66">
        <f t="shared" si="144"/>
        <v>1083.6513356095602</v>
      </c>
    </row>
    <row r="652" spans="2:99" x14ac:dyDescent="0.25">
      <c r="B652" s="107" t="s">
        <v>284</v>
      </c>
      <c r="C652" s="107">
        <v>642</v>
      </c>
      <c r="D652" s="107" t="s">
        <v>235</v>
      </c>
      <c r="E652" s="107">
        <v>50</v>
      </c>
      <c r="F652" s="108">
        <v>2.4</v>
      </c>
      <c r="G652" s="109"/>
      <c r="H652" s="109">
        <v>1089.3028677196214</v>
      </c>
      <c r="I652" s="109">
        <v>1410.6971322803786</v>
      </c>
      <c r="K652" s="107" t="s">
        <v>284</v>
      </c>
      <c r="L652" s="107">
        <v>1625</v>
      </c>
      <c r="M652" s="107" t="s">
        <v>235</v>
      </c>
      <c r="N652" s="107">
        <v>50</v>
      </c>
      <c r="O652" s="108">
        <v>2.35</v>
      </c>
      <c r="P652" s="109">
        <v>1024.9250682373918</v>
      </c>
      <c r="Q652" s="109">
        <v>1327.3249317626082</v>
      </c>
      <c r="BA652" t="str">
        <f t="shared" si="137"/>
        <v>MA</v>
      </c>
      <c r="BB652">
        <f t="shared" si="138"/>
        <v>639</v>
      </c>
      <c r="BC652" s="73">
        <f t="shared" si="139"/>
        <v>2.4</v>
      </c>
      <c r="BD652">
        <f t="shared" si="140"/>
        <v>50</v>
      </c>
      <c r="BE652" s="66">
        <f t="shared" si="141"/>
        <v>1241.8052692003682</v>
      </c>
      <c r="BI652" s="66">
        <f t="shared" si="147"/>
        <v>1608.1947307996315</v>
      </c>
      <c r="BK652" s="66">
        <f t="shared" si="142"/>
        <v>1247.0428491668692</v>
      </c>
      <c r="BN652" s="66">
        <f t="shared" si="148"/>
        <v>1316.7353590695802</v>
      </c>
      <c r="BO652" s="66">
        <f t="shared" si="149"/>
        <v>2563.7782082364492</v>
      </c>
      <c r="CI652" s="116">
        <f t="shared" si="150"/>
        <v>0.48640824122796289</v>
      </c>
      <c r="CJ652" s="116">
        <f t="shared" si="151"/>
        <v>0.51359175877203722</v>
      </c>
      <c r="CR652">
        <f t="shared" si="143"/>
        <v>624</v>
      </c>
      <c r="CS652">
        <f t="shared" si="145"/>
        <v>50</v>
      </c>
      <c r="CT652" s="73">
        <f t="shared" si="146"/>
        <v>2.4</v>
      </c>
      <c r="CU652" s="66">
        <f t="shared" si="144"/>
        <v>1204.057039566178</v>
      </c>
    </row>
    <row r="653" spans="2:99" x14ac:dyDescent="0.25">
      <c r="B653" s="107" t="s">
        <v>284</v>
      </c>
      <c r="C653" s="107">
        <v>643</v>
      </c>
      <c r="D653" s="107" t="s">
        <v>235</v>
      </c>
      <c r="E653" s="107">
        <v>50</v>
      </c>
      <c r="F653" s="108">
        <v>2.4</v>
      </c>
      <c r="G653" s="109"/>
      <c r="H653" s="109">
        <v>1058.5758124269862</v>
      </c>
      <c r="I653" s="109">
        <v>1370.9041875730136</v>
      </c>
      <c r="K653" s="107" t="s">
        <v>284</v>
      </c>
      <c r="L653" s="107">
        <v>1626</v>
      </c>
      <c r="M653" s="107" t="s">
        <v>235</v>
      </c>
      <c r="N653" s="107">
        <v>50</v>
      </c>
      <c r="O653" s="108">
        <v>2.35</v>
      </c>
      <c r="P653" s="109">
        <v>1680.1930297083945</v>
      </c>
      <c r="Q653" s="109">
        <v>2175.9269702916054</v>
      </c>
      <c r="BA653" t="str">
        <f t="shared" si="137"/>
        <v>MA</v>
      </c>
      <c r="BB653">
        <f t="shared" si="138"/>
        <v>640</v>
      </c>
      <c r="BC653" s="73">
        <f t="shared" si="139"/>
        <v>2.4</v>
      </c>
      <c r="BD653">
        <f t="shared" si="140"/>
        <v>50</v>
      </c>
      <c r="BE653" s="66">
        <f t="shared" si="141"/>
        <v>886.73610643848053</v>
      </c>
      <c r="BI653" s="66">
        <f t="shared" si="147"/>
        <v>1148.3638935615193</v>
      </c>
      <c r="BK653" s="66">
        <f t="shared" si="142"/>
        <v>890.47610608403352</v>
      </c>
      <c r="BN653" s="66">
        <f t="shared" si="148"/>
        <v>940.24144885701844</v>
      </c>
      <c r="BO653" s="66">
        <f t="shared" si="149"/>
        <v>1830.717554941052</v>
      </c>
      <c r="CI653" s="116">
        <f t="shared" si="150"/>
        <v>0.48640824122796283</v>
      </c>
      <c r="CJ653" s="116">
        <f t="shared" si="151"/>
        <v>0.51359175877203711</v>
      </c>
      <c r="CR653">
        <f t="shared" si="143"/>
        <v>625</v>
      </c>
      <c r="CS653">
        <f t="shared" si="145"/>
        <v>50</v>
      </c>
      <c r="CT653" s="73">
        <f t="shared" si="146"/>
        <v>2.4</v>
      </c>
      <c r="CU653" s="66">
        <f t="shared" si="144"/>
        <v>1297.449287005423</v>
      </c>
    </row>
    <row r="654" spans="2:99" x14ac:dyDescent="0.25">
      <c r="B654" s="107" t="s">
        <v>284</v>
      </c>
      <c r="C654" s="107">
        <v>644</v>
      </c>
      <c r="D654" s="107" t="s">
        <v>235</v>
      </c>
      <c r="E654" s="107">
        <v>50</v>
      </c>
      <c r="F654" s="108">
        <v>2.4</v>
      </c>
      <c r="G654" s="109"/>
      <c r="H654" s="109">
        <v>1058.5758124269862</v>
      </c>
      <c r="I654" s="109">
        <v>1370.9041875730136</v>
      </c>
      <c r="K654" s="107" t="s">
        <v>284</v>
      </c>
      <c r="L654" s="107">
        <v>1627</v>
      </c>
      <c r="M654" s="107" t="s">
        <v>235</v>
      </c>
      <c r="N654" s="107">
        <v>50</v>
      </c>
      <c r="O654" s="108">
        <v>2.35</v>
      </c>
      <c r="P654" s="109">
        <v>999.87110227984044</v>
      </c>
      <c r="Q654" s="109">
        <v>1294.8788977201593</v>
      </c>
      <c r="BA654" t="str">
        <f t="shared" si="137"/>
        <v>MA</v>
      </c>
      <c r="BB654">
        <f t="shared" si="138"/>
        <v>641</v>
      </c>
      <c r="BC654" s="73">
        <f t="shared" si="139"/>
        <v>2.4</v>
      </c>
      <c r="BD654">
        <f t="shared" si="140"/>
        <v>50</v>
      </c>
      <c r="BE654" s="66">
        <f t="shared" si="141"/>
        <v>1575</v>
      </c>
      <c r="BI654" s="66">
        <f t="shared" si="147"/>
        <v>2640.81</v>
      </c>
      <c r="BK654" s="66">
        <f t="shared" si="142"/>
        <v>1581.6429001807594</v>
      </c>
      <c r="BN654" s="66">
        <f t="shared" si="148"/>
        <v>2162.2057559258201</v>
      </c>
      <c r="BO654" s="66">
        <f t="shared" si="149"/>
        <v>3743.8486561065793</v>
      </c>
      <c r="CI654" s="116">
        <f t="shared" si="150"/>
        <v>0.42246443311776155</v>
      </c>
      <c r="CJ654" s="116">
        <f t="shared" si="151"/>
        <v>0.5775355668822385</v>
      </c>
      <c r="CR654">
        <f t="shared" si="143"/>
        <v>626</v>
      </c>
      <c r="CS654">
        <f t="shared" si="145"/>
        <v>50</v>
      </c>
      <c r="CT654" s="73">
        <f t="shared" si="146"/>
        <v>2.4</v>
      </c>
      <c r="CU654" s="66">
        <f t="shared" si="144"/>
        <v>922.41790537848317</v>
      </c>
    </row>
    <row r="655" spans="2:99" x14ac:dyDescent="0.25">
      <c r="B655" s="107" t="s">
        <v>284</v>
      </c>
      <c r="C655" s="107">
        <v>645</v>
      </c>
      <c r="D655" s="107" t="s">
        <v>235</v>
      </c>
      <c r="E655" s="107">
        <v>50</v>
      </c>
      <c r="F655" s="108">
        <v>2.4</v>
      </c>
      <c r="G655" s="109"/>
      <c r="H655" s="109">
        <v>1564.2389180453763</v>
      </c>
      <c r="I655" s="109">
        <v>2025.7610819546235</v>
      </c>
      <c r="K655" s="107" t="s">
        <v>284</v>
      </c>
      <c r="L655" s="107">
        <v>1628</v>
      </c>
      <c r="M655" s="107" t="s">
        <v>235</v>
      </c>
      <c r="N655" s="107">
        <v>50</v>
      </c>
      <c r="O655" s="108">
        <v>2.35</v>
      </c>
      <c r="P655" s="109">
        <v>1121.1300000000001</v>
      </c>
      <c r="Q655" s="109">
        <v>1310.03</v>
      </c>
      <c r="BA655" t="str">
        <f t="shared" ref="BA655:BA718" si="152">D652</f>
        <v>MA</v>
      </c>
      <c r="BB655">
        <f t="shared" ref="BB655:BB718" si="153">C652</f>
        <v>642</v>
      </c>
      <c r="BC655" s="73">
        <f t="shared" ref="BC655:BC718" si="154">F652</f>
        <v>2.4</v>
      </c>
      <c r="BD655">
        <f t="shared" ref="BD655:BD718" si="155">E652</f>
        <v>50</v>
      </c>
      <c r="BE655" s="66">
        <f t="shared" ref="BE655:BE718" si="156">H652</f>
        <v>1089.3028677196214</v>
      </c>
      <c r="BI655" s="66">
        <f t="shared" si="147"/>
        <v>1410.6971322803786</v>
      </c>
      <c r="BK655" s="66">
        <f t="shared" ref="BK655:BK718" si="157">BE655/VLOOKUP($BA655,$DQ$53:$DT$60,2,FALSE)</f>
        <v>1093.897236111289</v>
      </c>
      <c r="BN655" s="66">
        <f t="shared" si="148"/>
        <v>1155.0310167277021</v>
      </c>
      <c r="BO655" s="66">
        <f t="shared" si="149"/>
        <v>2248.9282528389913</v>
      </c>
      <c r="CI655" s="116">
        <f t="shared" si="150"/>
        <v>0.48640824122796278</v>
      </c>
      <c r="CJ655" s="116">
        <f t="shared" si="151"/>
        <v>0.51359175877203711</v>
      </c>
      <c r="CR655">
        <f t="shared" si="143"/>
        <v>627</v>
      </c>
      <c r="CS655">
        <f t="shared" si="145"/>
        <v>50</v>
      </c>
      <c r="CT655" s="73">
        <f t="shared" si="146"/>
        <v>2.4</v>
      </c>
      <c r="CU655" s="66">
        <f t="shared" si="144"/>
        <v>1305.4830287206269</v>
      </c>
    </row>
    <row r="656" spans="2:99" x14ac:dyDescent="0.25">
      <c r="B656" s="107" t="s">
        <v>284</v>
      </c>
      <c r="C656" s="107">
        <v>646</v>
      </c>
      <c r="D656" s="107" t="s">
        <v>235</v>
      </c>
      <c r="E656" s="107">
        <v>50</v>
      </c>
      <c r="F656" s="108">
        <v>2.4</v>
      </c>
      <c r="G656" s="109"/>
      <c r="H656" s="109">
        <v>1066.6453680710533</v>
      </c>
      <c r="I656" s="109">
        <v>1381.3546319289467</v>
      </c>
      <c r="K656" s="107" t="s">
        <v>284</v>
      </c>
      <c r="L656" s="107">
        <v>1629</v>
      </c>
      <c r="M656" s="107" t="s">
        <v>235</v>
      </c>
      <c r="N656" s="107">
        <v>50</v>
      </c>
      <c r="O656" s="108">
        <v>2.35</v>
      </c>
      <c r="P656" s="109">
        <v>1399.99</v>
      </c>
      <c r="Q656" s="109">
        <v>2260</v>
      </c>
      <c r="BA656" t="str">
        <f t="shared" si="152"/>
        <v>MA</v>
      </c>
      <c r="BB656">
        <f t="shared" si="153"/>
        <v>643</v>
      </c>
      <c r="BC656" s="73">
        <f t="shared" si="154"/>
        <v>2.4</v>
      </c>
      <c r="BD656">
        <f t="shared" si="155"/>
        <v>50</v>
      </c>
      <c r="BE656" s="66">
        <f t="shared" si="156"/>
        <v>1058.5758124269862</v>
      </c>
      <c r="BI656" s="66">
        <f t="shared" si="147"/>
        <v>1370.9041875730136</v>
      </c>
      <c r="BK656" s="66">
        <f t="shared" si="157"/>
        <v>1063.0405828750615</v>
      </c>
      <c r="BN656" s="66">
        <f t="shared" si="148"/>
        <v>1122.449901807847</v>
      </c>
      <c r="BO656" s="66">
        <f t="shared" si="149"/>
        <v>2185.4904846829086</v>
      </c>
      <c r="CI656" s="116">
        <f t="shared" si="150"/>
        <v>0.48640824122796278</v>
      </c>
      <c r="CJ656" s="116">
        <f t="shared" si="151"/>
        <v>0.51359175877203722</v>
      </c>
      <c r="CR656">
        <f t="shared" si="143"/>
        <v>628</v>
      </c>
      <c r="CS656">
        <f t="shared" si="145"/>
        <v>50</v>
      </c>
      <c r="CT656" s="73">
        <f t="shared" si="146"/>
        <v>2.4</v>
      </c>
      <c r="CU656" s="66">
        <f t="shared" si="144"/>
        <v>1682.0646716208075</v>
      </c>
    </row>
    <row r="657" spans="2:99" x14ac:dyDescent="0.25">
      <c r="B657" s="107" t="s">
        <v>284</v>
      </c>
      <c r="C657" s="107">
        <v>647</v>
      </c>
      <c r="D657" s="107" t="s">
        <v>235</v>
      </c>
      <c r="E657" s="107">
        <v>50</v>
      </c>
      <c r="F657" s="108">
        <v>2.4</v>
      </c>
      <c r="G657" s="109"/>
      <c r="H657" s="109">
        <v>1200</v>
      </c>
      <c r="I657" s="109">
        <v>2700</v>
      </c>
      <c r="K657" s="107" t="s">
        <v>284</v>
      </c>
      <c r="L657" s="107">
        <v>1630</v>
      </c>
      <c r="M657" s="107" t="s">
        <v>235</v>
      </c>
      <c r="N657" s="107">
        <v>50</v>
      </c>
      <c r="O657" s="108">
        <v>2.35</v>
      </c>
      <c r="P657" s="109">
        <v>792.34147713336904</v>
      </c>
      <c r="Q657" s="109">
        <v>1026.1185228666309</v>
      </c>
      <c r="BA657" t="str">
        <f t="shared" si="152"/>
        <v>MA</v>
      </c>
      <c r="BB657">
        <f t="shared" si="153"/>
        <v>644</v>
      </c>
      <c r="BC657" s="73">
        <f t="shared" si="154"/>
        <v>2.4</v>
      </c>
      <c r="BD657">
        <f t="shared" si="155"/>
        <v>50</v>
      </c>
      <c r="BE657" s="66">
        <f t="shared" si="156"/>
        <v>1058.5758124269862</v>
      </c>
      <c r="BI657" s="66">
        <f t="shared" si="147"/>
        <v>1370.9041875730136</v>
      </c>
      <c r="BK657" s="66">
        <f t="shared" si="157"/>
        <v>1063.0405828750615</v>
      </c>
      <c r="BN657" s="66">
        <f t="shared" si="148"/>
        <v>1122.449901807847</v>
      </c>
      <c r="BO657" s="66">
        <f t="shared" si="149"/>
        <v>2185.4904846829086</v>
      </c>
      <c r="CI657" s="116">
        <f t="shared" si="150"/>
        <v>0.48640824122796278</v>
      </c>
      <c r="CJ657" s="116">
        <f t="shared" si="151"/>
        <v>0.51359175877203722</v>
      </c>
      <c r="CR657">
        <f t="shared" si="143"/>
        <v>629</v>
      </c>
      <c r="CS657">
        <f t="shared" si="145"/>
        <v>50</v>
      </c>
      <c r="CT657" s="73">
        <f t="shared" si="146"/>
        <v>2.4</v>
      </c>
      <c r="CU657" s="66">
        <f t="shared" si="144"/>
        <v>1205.0512151034345</v>
      </c>
    </row>
    <row r="658" spans="2:99" x14ac:dyDescent="0.25">
      <c r="B658" s="107" t="s">
        <v>284</v>
      </c>
      <c r="C658" s="107">
        <v>648</v>
      </c>
      <c r="D658" s="107" t="s">
        <v>235</v>
      </c>
      <c r="E658" s="107">
        <v>50</v>
      </c>
      <c r="F658" s="108">
        <v>2.4</v>
      </c>
      <c r="G658" s="109"/>
      <c r="H658" s="109">
        <v>1200</v>
      </c>
      <c r="I658" s="109">
        <v>2700</v>
      </c>
      <c r="K658" s="107" t="s">
        <v>284</v>
      </c>
      <c r="L658" s="107">
        <v>1634</v>
      </c>
      <c r="M658" s="107" t="s">
        <v>235</v>
      </c>
      <c r="N658" s="107">
        <v>50</v>
      </c>
      <c r="O658" s="108">
        <v>2.35</v>
      </c>
      <c r="P658" s="109">
        <v>1052.3699999999999</v>
      </c>
      <c r="Q658" s="109">
        <v>1202.3699999999999</v>
      </c>
      <c r="BA658" t="str">
        <f t="shared" si="152"/>
        <v>MA</v>
      </c>
      <c r="BB658">
        <f t="shared" si="153"/>
        <v>645</v>
      </c>
      <c r="BC658" s="73">
        <f t="shared" si="154"/>
        <v>2.4</v>
      </c>
      <c r="BD658">
        <f t="shared" si="155"/>
        <v>50</v>
      </c>
      <c r="BE658" s="66">
        <f t="shared" si="156"/>
        <v>1564.2389180453763</v>
      </c>
      <c r="BI658" s="66">
        <f t="shared" si="147"/>
        <v>2025.7610819546235</v>
      </c>
      <c r="BK658" s="66">
        <f t="shared" si="157"/>
        <v>1570.8364310558109</v>
      </c>
      <c r="BN658" s="66">
        <f t="shared" si="148"/>
        <v>1658.62454002098</v>
      </c>
      <c r="BO658" s="66">
        <f t="shared" si="149"/>
        <v>3229.4609710767909</v>
      </c>
      <c r="CI658" s="116">
        <f t="shared" si="150"/>
        <v>0.48640824122796283</v>
      </c>
      <c r="CJ658" s="116">
        <f t="shared" si="151"/>
        <v>0.51359175877203711</v>
      </c>
      <c r="CR658">
        <f t="shared" si="143"/>
        <v>630</v>
      </c>
      <c r="CS658">
        <f t="shared" si="145"/>
        <v>50</v>
      </c>
      <c r="CT658" s="73">
        <f t="shared" si="146"/>
        <v>2.4</v>
      </c>
      <c r="CU658" s="66">
        <f t="shared" si="144"/>
        <v>983.63239471127099</v>
      </c>
    </row>
    <row r="659" spans="2:99" x14ac:dyDescent="0.25">
      <c r="B659" s="107" t="s">
        <v>284</v>
      </c>
      <c r="C659" s="107">
        <v>649</v>
      </c>
      <c r="D659" s="107" t="s">
        <v>235</v>
      </c>
      <c r="E659" s="107">
        <v>50</v>
      </c>
      <c r="F659" s="108">
        <v>2.4</v>
      </c>
      <c r="G659" s="109"/>
      <c r="H659" s="109">
        <v>1300</v>
      </c>
      <c r="I659" s="109">
        <v>1683.5595740270521</v>
      </c>
      <c r="K659" s="107" t="s">
        <v>284</v>
      </c>
      <c r="L659" s="107">
        <v>1635</v>
      </c>
      <c r="M659" s="107" t="s">
        <v>235</v>
      </c>
      <c r="N659" s="107">
        <v>50</v>
      </c>
      <c r="O659" s="108">
        <v>2.35</v>
      </c>
      <c r="P659" s="109">
        <v>897.77728030568665</v>
      </c>
      <c r="Q659" s="109">
        <v>1162.6627196943132</v>
      </c>
      <c r="BA659" t="str">
        <f t="shared" si="152"/>
        <v>MA</v>
      </c>
      <c r="BB659">
        <f t="shared" si="153"/>
        <v>646</v>
      </c>
      <c r="BC659" s="73">
        <f t="shared" si="154"/>
        <v>2.4</v>
      </c>
      <c r="BD659">
        <f t="shared" si="155"/>
        <v>50</v>
      </c>
      <c r="BE659" s="66">
        <f t="shared" si="156"/>
        <v>1066.6453680710533</v>
      </c>
      <c r="BI659" s="66">
        <f t="shared" si="147"/>
        <v>1381.3546319289467</v>
      </c>
      <c r="BK659" s="66">
        <f t="shared" si="157"/>
        <v>1071.1441736001741</v>
      </c>
      <c r="BN659" s="66">
        <f t="shared" si="148"/>
        <v>1131.0063715797658</v>
      </c>
      <c r="BO659" s="66">
        <f t="shared" si="149"/>
        <v>2202.1505451799399</v>
      </c>
      <c r="CI659" s="116">
        <f t="shared" si="150"/>
        <v>0.48640824122796283</v>
      </c>
      <c r="CJ659" s="116">
        <f t="shared" si="151"/>
        <v>0.51359175877203711</v>
      </c>
      <c r="CR659">
        <f t="shared" si="143"/>
        <v>631</v>
      </c>
      <c r="CS659">
        <f t="shared" si="145"/>
        <v>50</v>
      </c>
      <c r="CT659" s="73">
        <f t="shared" si="146"/>
        <v>2.4</v>
      </c>
      <c r="CU659" s="66">
        <f t="shared" si="144"/>
        <v>972.78093412904695</v>
      </c>
    </row>
    <row r="660" spans="2:99" x14ac:dyDescent="0.25">
      <c r="B660" s="107" t="s">
        <v>284</v>
      </c>
      <c r="C660" s="107">
        <v>650</v>
      </c>
      <c r="D660" s="107" t="s">
        <v>235</v>
      </c>
      <c r="E660" s="107">
        <v>50</v>
      </c>
      <c r="F660" s="108">
        <v>2.4</v>
      </c>
      <c r="G660" s="109"/>
      <c r="H660" s="109">
        <v>849.65623682130467</v>
      </c>
      <c r="I660" s="109">
        <v>1100.3437631786953</v>
      </c>
      <c r="K660" s="107" t="s">
        <v>284</v>
      </c>
      <c r="L660" s="107">
        <v>1637</v>
      </c>
      <c r="M660" s="107" t="s">
        <v>235</v>
      </c>
      <c r="N660" s="107">
        <v>60</v>
      </c>
      <c r="O660" s="108">
        <v>2.33</v>
      </c>
      <c r="P660" s="109">
        <v>1012.8599496745292</v>
      </c>
      <c r="Q660" s="109">
        <v>1311.7000503254706</v>
      </c>
      <c r="BA660" t="str">
        <f t="shared" si="152"/>
        <v>MA</v>
      </c>
      <c r="BB660">
        <f t="shared" si="153"/>
        <v>647</v>
      </c>
      <c r="BC660" s="73">
        <f t="shared" si="154"/>
        <v>2.4</v>
      </c>
      <c r="BD660">
        <f t="shared" si="155"/>
        <v>50</v>
      </c>
      <c r="BE660" s="66">
        <f t="shared" si="156"/>
        <v>1200</v>
      </c>
      <c r="BI660" s="66">
        <f t="shared" si="147"/>
        <v>2700</v>
      </c>
      <c r="BK660" s="66">
        <f t="shared" si="157"/>
        <v>1205.0612572805785</v>
      </c>
      <c r="BN660" s="66">
        <f t="shared" si="148"/>
        <v>2210.6685225365381</v>
      </c>
      <c r="BO660" s="66">
        <f t="shared" si="149"/>
        <v>3415.7297798171167</v>
      </c>
      <c r="CI660" s="116">
        <f t="shared" si="150"/>
        <v>0.35279759669545618</v>
      </c>
      <c r="CJ660" s="116">
        <f t="shared" si="151"/>
        <v>0.64720240330454382</v>
      </c>
      <c r="CR660">
        <f t="shared" si="143"/>
        <v>632</v>
      </c>
      <c r="CS660">
        <f t="shared" si="145"/>
        <v>50</v>
      </c>
      <c r="CT660" s="73">
        <f t="shared" si="146"/>
        <v>2.4</v>
      </c>
      <c r="CU660" s="66">
        <f t="shared" si="144"/>
        <v>901.56384846925766</v>
      </c>
    </row>
    <row r="661" spans="2:99" x14ac:dyDescent="0.25">
      <c r="B661" s="107" t="s">
        <v>284</v>
      </c>
      <c r="C661" s="107">
        <v>651</v>
      </c>
      <c r="D661" s="107" t="s">
        <v>235</v>
      </c>
      <c r="E661" s="107">
        <v>50</v>
      </c>
      <c r="F661" s="108">
        <v>2.4</v>
      </c>
      <c r="G661" s="109"/>
      <c r="H661" s="109">
        <v>1051.32</v>
      </c>
      <c r="I661" s="109">
        <v>2150</v>
      </c>
      <c r="K661" s="107" t="s">
        <v>284</v>
      </c>
      <c r="L661" s="107">
        <v>1638</v>
      </c>
      <c r="M661" s="107" t="s">
        <v>235</v>
      </c>
      <c r="N661" s="107">
        <v>60</v>
      </c>
      <c r="O661" s="108">
        <v>2.33</v>
      </c>
      <c r="P661" s="109">
        <v>1700</v>
      </c>
      <c r="Q661" s="109">
        <v>2201.5779044969145</v>
      </c>
      <c r="BA661" t="str">
        <f t="shared" si="152"/>
        <v>MA</v>
      </c>
      <c r="BB661">
        <f t="shared" si="153"/>
        <v>648</v>
      </c>
      <c r="BC661" s="73">
        <f t="shared" si="154"/>
        <v>2.4</v>
      </c>
      <c r="BD661">
        <f t="shared" si="155"/>
        <v>50</v>
      </c>
      <c r="BE661" s="66">
        <f t="shared" si="156"/>
        <v>1200</v>
      </c>
      <c r="BI661" s="66">
        <f t="shared" si="147"/>
        <v>2700</v>
      </c>
      <c r="BK661" s="66">
        <f t="shared" si="157"/>
        <v>1205.0612572805785</v>
      </c>
      <c r="BN661" s="66">
        <f t="shared" si="148"/>
        <v>2210.6685225365381</v>
      </c>
      <c r="BO661" s="66">
        <f t="shared" si="149"/>
        <v>3415.7297798171167</v>
      </c>
      <c r="CI661" s="116">
        <f t="shared" si="150"/>
        <v>0.35279759669545618</v>
      </c>
      <c r="CJ661" s="116">
        <f t="shared" si="151"/>
        <v>0.64720240330454382</v>
      </c>
      <c r="CR661">
        <f t="shared" si="143"/>
        <v>633</v>
      </c>
      <c r="CS661">
        <f t="shared" si="145"/>
        <v>50</v>
      </c>
      <c r="CT661" s="73">
        <f t="shared" si="146"/>
        <v>2.4</v>
      </c>
      <c r="CU661" s="66">
        <f t="shared" si="144"/>
        <v>1185.0407538240815</v>
      </c>
    </row>
    <row r="662" spans="2:99" x14ac:dyDescent="0.25">
      <c r="B662" s="107" t="s">
        <v>284</v>
      </c>
      <c r="C662" s="107">
        <v>652</v>
      </c>
      <c r="D662" s="107" t="s">
        <v>235</v>
      </c>
      <c r="E662" s="107">
        <v>50</v>
      </c>
      <c r="F662" s="108">
        <v>2.4</v>
      </c>
      <c r="G662" s="109"/>
      <c r="H662" s="109">
        <v>1115.4417793334212</v>
      </c>
      <c r="I662" s="109">
        <v>1444.5482206665783</v>
      </c>
      <c r="K662" s="107" t="s">
        <v>284</v>
      </c>
      <c r="L662" s="107">
        <v>1640</v>
      </c>
      <c r="M662" s="107" t="s">
        <v>235</v>
      </c>
      <c r="N662" s="107">
        <v>60</v>
      </c>
      <c r="O662" s="108">
        <v>2.33</v>
      </c>
      <c r="P662" s="109">
        <v>1837.7</v>
      </c>
      <c r="Q662" s="109">
        <v>2200</v>
      </c>
      <c r="BA662" t="str">
        <f t="shared" si="152"/>
        <v>MA</v>
      </c>
      <c r="BB662">
        <f t="shared" si="153"/>
        <v>649</v>
      </c>
      <c r="BC662" s="73">
        <f t="shared" si="154"/>
        <v>2.4</v>
      </c>
      <c r="BD662">
        <f t="shared" si="155"/>
        <v>50</v>
      </c>
      <c r="BE662" s="66">
        <f t="shared" si="156"/>
        <v>1300</v>
      </c>
      <c r="BI662" s="66">
        <f t="shared" si="147"/>
        <v>1683.5595740270521</v>
      </c>
      <c r="BK662" s="66">
        <f t="shared" si="157"/>
        <v>1305.4830287206269</v>
      </c>
      <c r="BN662" s="66">
        <f t="shared" si="148"/>
        <v>1378.4415393024542</v>
      </c>
      <c r="BO662" s="66">
        <f t="shared" si="149"/>
        <v>2683.9245680230811</v>
      </c>
      <c r="CI662" s="116">
        <f t="shared" si="150"/>
        <v>0.48640824122796289</v>
      </c>
      <c r="CJ662" s="116">
        <f t="shared" si="151"/>
        <v>0.51359175877203711</v>
      </c>
      <c r="CR662">
        <f t="shared" si="143"/>
        <v>634</v>
      </c>
      <c r="CS662">
        <f t="shared" si="145"/>
        <v>50</v>
      </c>
      <c r="CT662" s="73">
        <f t="shared" si="146"/>
        <v>2.4</v>
      </c>
      <c r="CU662" s="66">
        <f t="shared" si="144"/>
        <v>914.49808938903743</v>
      </c>
    </row>
    <row r="663" spans="2:99" x14ac:dyDescent="0.25">
      <c r="B663" s="107" t="s">
        <v>284</v>
      </c>
      <c r="C663" s="107">
        <v>653</v>
      </c>
      <c r="D663" s="107" t="s">
        <v>235</v>
      </c>
      <c r="E663" s="107">
        <v>50</v>
      </c>
      <c r="F663" s="108">
        <v>2.4</v>
      </c>
      <c r="G663" s="109"/>
      <c r="H663" s="109">
        <v>1492.06</v>
      </c>
      <c r="I663" s="109">
        <v>2142.31</v>
      </c>
      <c r="K663" s="107" t="s">
        <v>284</v>
      </c>
      <c r="L663" s="107">
        <v>1642</v>
      </c>
      <c r="M663" s="107" t="s">
        <v>235</v>
      </c>
      <c r="N663" s="107">
        <v>60</v>
      </c>
      <c r="O663" s="108">
        <v>2.33</v>
      </c>
      <c r="P663" s="109">
        <v>828.27975734517486</v>
      </c>
      <c r="Q663" s="109">
        <v>1072.6602426548252</v>
      </c>
      <c r="BA663" t="str">
        <f t="shared" si="152"/>
        <v>MA</v>
      </c>
      <c r="BB663">
        <f t="shared" si="153"/>
        <v>650</v>
      </c>
      <c r="BC663" s="73">
        <f t="shared" si="154"/>
        <v>2.4</v>
      </c>
      <c r="BD663">
        <f t="shared" si="155"/>
        <v>50</v>
      </c>
      <c r="BE663" s="66">
        <f t="shared" si="156"/>
        <v>849.65623682130467</v>
      </c>
      <c r="BI663" s="66">
        <f t="shared" si="147"/>
        <v>1100.3437631786953</v>
      </c>
      <c r="BK663" s="66">
        <f t="shared" si="157"/>
        <v>853.23984416680537</v>
      </c>
      <c r="BN663" s="66">
        <f t="shared" si="148"/>
        <v>900.92419304760767</v>
      </c>
      <c r="BO663" s="66">
        <f t="shared" si="149"/>
        <v>1754.1640372144129</v>
      </c>
      <c r="CI663" s="116">
        <f t="shared" si="150"/>
        <v>0.48640824122796283</v>
      </c>
      <c r="CJ663" s="116">
        <f t="shared" si="151"/>
        <v>0.51359175877203722</v>
      </c>
      <c r="CR663">
        <f t="shared" si="143"/>
        <v>635</v>
      </c>
      <c r="CS663">
        <f t="shared" si="145"/>
        <v>50</v>
      </c>
      <c r="CT663" s="73">
        <f t="shared" si="146"/>
        <v>2.4</v>
      </c>
      <c r="CU663" s="66">
        <f t="shared" si="144"/>
        <v>1006.3723304555525</v>
      </c>
    </row>
    <row r="664" spans="2:99" x14ac:dyDescent="0.25">
      <c r="B664" s="107" t="s">
        <v>284</v>
      </c>
      <c r="C664" s="107">
        <v>654</v>
      </c>
      <c r="D664" s="107" t="s">
        <v>235</v>
      </c>
      <c r="E664" s="107">
        <v>50</v>
      </c>
      <c r="F664" s="108">
        <v>2.4</v>
      </c>
      <c r="G664" s="109"/>
      <c r="H664" s="109">
        <v>1051.32</v>
      </c>
      <c r="I664" s="109">
        <v>2551.3200000000002</v>
      </c>
      <c r="K664" s="107" t="s">
        <v>284</v>
      </c>
      <c r="L664" s="107">
        <v>1643</v>
      </c>
      <c r="M664" s="107" t="s">
        <v>235</v>
      </c>
      <c r="N664" s="107">
        <v>60</v>
      </c>
      <c r="O664" s="108">
        <v>2.33</v>
      </c>
      <c r="P664" s="109">
        <v>1357</v>
      </c>
      <c r="Q664" s="109">
        <v>1798.81</v>
      </c>
      <c r="BA664" t="str">
        <f t="shared" si="152"/>
        <v>MA</v>
      </c>
      <c r="BB664">
        <f t="shared" si="153"/>
        <v>651</v>
      </c>
      <c r="BC664" s="73">
        <f t="shared" si="154"/>
        <v>2.4</v>
      </c>
      <c r="BD664">
        <f t="shared" si="155"/>
        <v>50</v>
      </c>
      <c r="BE664" s="66">
        <f t="shared" si="156"/>
        <v>1051.32</v>
      </c>
      <c r="BI664" s="66">
        <f t="shared" si="147"/>
        <v>2150</v>
      </c>
      <c r="BK664" s="66">
        <f t="shared" si="157"/>
        <v>1055.7541675035147</v>
      </c>
      <c r="BN664" s="66">
        <f t="shared" si="148"/>
        <v>1760.3471568346506</v>
      </c>
      <c r="BO664" s="66">
        <f t="shared" si="149"/>
        <v>2816.1013243381653</v>
      </c>
      <c r="CI664" s="116">
        <f t="shared" si="150"/>
        <v>0.37489921203443771</v>
      </c>
      <c r="CJ664" s="116">
        <f t="shared" si="151"/>
        <v>0.62510078796556223</v>
      </c>
      <c r="CR664">
        <f t="shared" si="143"/>
        <v>636</v>
      </c>
      <c r="CS664">
        <f t="shared" si="145"/>
        <v>50</v>
      </c>
      <c r="CT664" s="73">
        <f t="shared" si="146"/>
        <v>2.4</v>
      </c>
      <c r="CU664" s="66">
        <f t="shared" si="144"/>
        <v>1205.0512151034345</v>
      </c>
    </row>
    <row r="665" spans="2:99" x14ac:dyDescent="0.25">
      <c r="B665" s="107" t="s">
        <v>284</v>
      </c>
      <c r="C665" s="107">
        <v>655</v>
      </c>
      <c r="D665" s="107" t="s">
        <v>235</v>
      </c>
      <c r="E665" s="107">
        <v>50</v>
      </c>
      <c r="F665" s="108">
        <v>2.4</v>
      </c>
      <c r="G665" s="109"/>
      <c r="H665" s="109">
        <v>979.93685980057137</v>
      </c>
      <c r="I665" s="109">
        <v>1269.0631401994285</v>
      </c>
      <c r="K665" s="107" t="s">
        <v>284</v>
      </c>
      <c r="L665" s="107">
        <v>1644</v>
      </c>
      <c r="M665" s="107" t="s">
        <v>235</v>
      </c>
      <c r="N665" s="107">
        <v>60</v>
      </c>
      <c r="O665" s="108">
        <v>2.33</v>
      </c>
      <c r="P665" s="109">
        <v>1318.8</v>
      </c>
      <c r="Q665" s="109">
        <v>2450</v>
      </c>
      <c r="BA665" t="str">
        <f t="shared" si="152"/>
        <v>MA</v>
      </c>
      <c r="BB665">
        <f t="shared" si="153"/>
        <v>652</v>
      </c>
      <c r="BC665" s="73">
        <f t="shared" si="154"/>
        <v>2.4</v>
      </c>
      <c r="BD665">
        <f t="shared" si="155"/>
        <v>50</v>
      </c>
      <c r="BE665" s="66">
        <f t="shared" si="156"/>
        <v>1115.4417793334212</v>
      </c>
      <c r="BI665" s="66">
        <f t="shared" si="147"/>
        <v>1444.5482206665783</v>
      </c>
      <c r="BK665" s="66">
        <f t="shared" si="157"/>
        <v>1120.1463941890152</v>
      </c>
      <c r="BN665" s="66">
        <f t="shared" si="148"/>
        <v>1182.7471410050998</v>
      </c>
      <c r="BO665" s="66">
        <f t="shared" si="149"/>
        <v>2302.893535194115</v>
      </c>
      <c r="CI665" s="116">
        <f t="shared" si="150"/>
        <v>0.48640824122796283</v>
      </c>
      <c r="CJ665" s="116">
        <f t="shared" si="151"/>
        <v>0.51359175877203722</v>
      </c>
      <c r="CR665">
        <f t="shared" si="143"/>
        <v>637</v>
      </c>
      <c r="CS665">
        <f t="shared" si="145"/>
        <v>50</v>
      </c>
      <c r="CT665" s="73">
        <f t="shared" si="146"/>
        <v>2.4</v>
      </c>
      <c r="CU665" s="66">
        <f t="shared" si="144"/>
        <v>1005.5103394334968</v>
      </c>
    </row>
    <row r="666" spans="2:99" x14ac:dyDescent="0.25">
      <c r="B666" s="107" t="s">
        <v>284</v>
      </c>
      <c r="C666" s="107">
        <v>656</v>
      </c>
      <c r="D666" s="107" t="s">
        <v>235</v>
      </c>
      <c r="E666" s="107">
        <v>50</v>
      </c>
      <c r="F666" s="108">
        <v>2.4</v>
      </c>
      <c r="G666" s="109"/>
      <c r="H666" s="109">
        <v>1061.44</v>
      </c>
      <c r="I666" s="109">
        <v>1321.44</v>
      </c>
      <c r="K666" s="107" t="s">
        <v>284</v>
      </c>
      <c r="L666" s="107">
        <v>1645</v>
      </c>
      <c r="M666" s="107" t="s">
        <v>235</v>
      </c>
      <c r="N666" s="107">
        <v>60</v>
      </c>
      <c r="O666" s="108">
        <v>2.33</v>
      </c>
      <c r="P666" s="109">
        <v>2026.1033339584958</v>
      </c>
      <c r="Q666" s="109">
        <v>2623.896666041504</v>
      </c>
      <c r="BA666" t="str">
        <f t="shared" si="152"/>
        <v>MA</v>
      </c>
      <c r="BB666">
        <f t="shared" si="153"/>
        <v>653</v>
      </c>
      <c r="BC666" s="73">
        <f t="shared" si="154"/>
        <v>2.4</v>
      </c>
      <c r="BD666">
        <f t="shared" si="155"/>
        <v>50</v>
      </c>
      <c r="BE666" s="66">
        <f t="shared" si="156"/>
        <v>1492.06</v>
      </c>
      <c r="BI666" s="66">
        <f t="shared" si="147"/>
        <v>2142.31</v>
      </c>
      <c r="BK666" s="66">
        <f t="shared" si="157"/>
        <v>1498.3530829483832</v>
      </c>
      <c r="BN666" s="66">
        <f t="shared" si="148"/>
        <v>1754.0508453760187</v>
      </c>
      <c r="BO666" s="66">
        <f t="shared" si="149"/>
        <v>3252.4039283244019</v>
      </c>
      <c r="CI666" s="116">
        <f t="shared" si="150"/>
        <v>0.46069095843218838</v>
      </c>
      <c r="CJ666" s="116">
        <f t="shared" si="151"/>
        <v>0.53930904156781168</v>
      </c>
      <c r="CR666">
        <f t="shared" si="143"/>
        <v>638</v>
      </c>
      <c r="CS666">
        <f t="shared" si="145"/>
        <v>50</v>
      </c>
      <c r="CT666" s="73">
        <f t="shared" si="146"/>
        <v>2.4</v>
      </c>
      <c r="CU666" s="66">
        <f t="shared" si="144"/>
        <v>1093.897236111289</v>
      </c>
    </row>
    <row r="667" spans="2:99" x14ac:dyDescent="0.25">
      <c r="B667" s="107" t="s">
        <v>284</v>
      </c>
      <c r="C667" s="107">
        <v>657</v>
      </c>
      <c r="D667" s="107" t="s">
        <v>235</v>
      </c>
      <c r="E667" s="107">
        <v>50</v>
      </c>
      <c r="F667" s="108">
        <v>2.4</v>
      </c>
      <c r="G667" s="109"/>
      <c r="H667" s="109">
        <v>908.47859167816421</v>
      </c>
      <c r="I667" s="109">
        <v>1176.5214083218357</v>
      </c>
      <c r="K667" s="107" t="s">
        <v>284</v>
      </c>
      <c r="L667" s="107">
        <v>1646</v>
      </c>
      <c r="M667" s="107" t="s">
        <v>235</v>
      </c>
      <c r="N667" s="107">
        <v>60</v>
      </c>
      <c r="O667" s="108">
        <v>2.33</v>
      </c>
      <c r="P667" s="109">
        <v>826.99437996126562</v>
      </c>
      <c r="Q667" s="109">
        <v>1070.9956200387342</v>
      </c>
      <c r="BA667" t="str">
        <f t="shared" si="152"/>
        <v>MA</v>
      </c>
      <c r="BB667">
        <f t="shared" si="153"/>
        <v>654</v>
      </c>
      <c r="BC667" s="73">
        <f t="shared" si="154"/>
        <v>2.4</v>
      </c>
      <c r="BD667">
        <f t="shared" si="155"/>
        <v>50</v>
      </c>
      <c r="BE667" s="66">
        <f t="shared" si="156"/>
        <v>1051.32</v>
      </c>
      <c r="BI667" s="66">
        <f t="shared" si="147"/>
        <v>2551.3200000000002</v>
      </c>
      <c r="BK667" s="66">
        <f t="shared" si="157"/>
        <v>1055.7541675035147</v>
      </c>
      <c r="BN667" s="66">
        <f t="shared" si="148"/>
        <v>2088.934375895526</v>
      </c>
      <c r="BO667" s="66">
        <f t="shared" si="149"/>
        <v>3144.688543399041</v>
      </c>
      <c r="CI667" s="116">
        <f t="shared" si="150"/>
        <v>0.33572614678157214</v>
      </c>
      <c r="CJ667" s="116">
        <f t="shared" si="151"/>
        <v>0.6642738532184278</v>
      </c>
      <c r="CR667">
        <f t="shared" si="143"/>
        <v>639</v>
      </c>
      <c r="CS667">
        <f t="shared" si="145"/>
        <v>50</v>
      </c>
      <c r="CT667" s="73">
        <f t="shared" si="146"/>
        <v>2.4</v>
      </c>
      <c r="CU667" s="66">
        <f t="shared" si="144"/>
        <v>1247.0428491668692</v>
      </c>
    </row>
    <row r="668" spans="2:99" x14ac:dyDescent="0.25">
      <c r="B668" s="107" t="s">
        <v>284</v>
      </c>
      <c r="C668" s="107">
        <v>658</v>
      </c>
      <c r="D668" s="107" t="s">
        <v>235</v>
      </c>
      <c r="E668" s="107">
        <v>50</v>
      </c>
      <c r="F668" s="108">
        <v>2.4</v>
      </c>
      <c r="G668" s="109"/>
      <c r="H668" s="109">
        <v>873.86490375350547</v>
      </c>
      <c r="I668" s="109">
        <v>1131.6950962464944</v>
      </c>
      <c r="K668" s="107" t="s">
        <v>284</v>
      </c>
      <c r="L668" s="107">
        <v>1647</v>
      </c>
      <c r="M668" s="107" t="s">
        <v>235</v>
      </c>
      <c r="N668" s="107">
        <v>60</v>
      </c>
      <c r="O668" s="108">
        <v>2.33</v>
      </c>
      <c r="P668" s="109">
        <v>1500</v>
      </c>
      <c r="Q668" s="109">
        <v>1725</v>
      </c>
      <c r="BA668" t="str">
        <f t="shared" si="152"/>
        <v>MA</v>
      </c>
      <c r="BB668">
        <f t="shared" si="153"/>
        <v>655</v>
      </c>
      <c r="BC668" s="73">
        <f t="shared" si="154"/>
        <v>2.4</v>
      </c>
      <c r="BD668">
        <f t="shared" si="155"/>
        <v>50</v>
      </c>
      <c r="BE668" s="66">
        <f t="shared" si="156"/>
        <v>979.93685980057137</v>
      </c>
      <c r="BI668" s="66">
        <f t="shared" si="147"/>
        <v>1269.0631401994285</v>
      </c>
      <c r="BK668" s="66">
        <f t="shared" si="157"/>
        <v>984.06995360571545</v>
      </c>
      <c r="BN668" s="66">
        <f t="shared" si="148"/>
        <v>1039.0659026482408</v>
      </c>
      <c r="BO668" s="66">
        <f t="shared" si="149"/>
        <v>2023.1358562539563</v>
      </c>
      <c r="CI668" s="116">
        <f t="shared" si="150"/>
        <v>0.48640824122796283</v>
      </c>
      <c r="CJ668" s="116">
        <f t="shared" si="151"/>
        <v>0.51359175877203722</v>
      </c>
      <c r="CR668">
        <f t="shared" si="143"/>
        <v>640</v>
      </c>
      <c r="CS668">
        <f t="shared" si="145"/>
        <v>50</v>
      </c>
      <c r="CT668" s="73">
        <f t="shared" si="146"/>
        <v>2.4</v>
      </c>
      <c r="CU668" s="66">
        <f t="shared" si="144"/>
        <v>890.47610608403352</v>
      </c>
    </row>
    <row r="669" spans="2:99" x14ac:dyDescent="0.25">
      <c r="B669" s="107" t="s">
        <v>284</v>
      </c>
      <c r="C669" s="107">
        <v>659</v>
      </c>
      <c r="D669" s="107" t="s">
        <v>235</v>
      </c>
      <c r="E669" s="107">
        <v>50</v>
      </c>
      <c r="F669" s="108">
        <v>2.4</v>
      </c>
      <c r="G669" s="109"/>
      <c r="H669" s="109">
        <v>1245.8531186568143</v>
      </c>
      <c r="I669" s="109">
        <v>1613.4368813431854</v>
      </c>
      <c r="K669" s="107" t="s">
        <v>284</v>
      </c>
      <c r="L669" s="107">
        <v>1648</v>
      </c>
      <c r="M669" s="107" t="s">
        <v>235</v>
      </c>
      <c r="N669" s="107">
        <v>60</v>
      </c>
      <c r="O669" s="108">
        <v>2.33</v>
      </c>
      <c r="P669" s="109">
        <v>1400</v>
      </c>
      <c r="Q669" s="109">
        <v>2087.5</v>
      </c>
      <c r="BA669" t="str">
        <f t="shared" si="152"/>
        <v>MA</v>
      </c>
      <c r="BB669">
        <f t="shared" si="153"/>
        <v>656</v>
      </c>
      <c r="BC669" s="73">
        <f t="shared" si="154"/>
        <v>2.4</v>
      </c>
      <c r="BD669">
        <f t="shared" si="155"/>
        <v>50</v>
      </c>
      <c r="BE669" s="66">
        <f t="shared" si="156"/>
        <v>1061.44</v>
      </c>
      <c r="BI669" s="66">
        <f t="shared" si="147"/>
        <v>1321.44</v>
      </c>
      <c r="BK669" s="66">
        <f t="shared" si="157"/>
        <v>1065.9168507732477</v>
      </c>
      <c r="BN669" s="66">
        <f t="shared" si="148"/>
        <v>1081.9503008965492</v>
      </c>
      <c r="BO669" s="66">
        <f t="shared" si="149"/>
        <v>2147.8671516697968</v>
      </c>
      <c r="CI669" s="116">
        <f t="shared" si="150"/>
        <v>0.49626758803242632</v>
      </c>
      <c r="CJ669" s="116">
        <f t="shared" si="151"/>
        <v>0.50373241196757368</v>
      </c>
      <c r="CR669">
        <f t="shared" ref="CR669:CR732" si="158">BB654</f>
        <v>641</v>
      </c>
      <c r="CS669">
        <f t="shared" si="145"/>
        <v>50</v>
      </c>
      <c r="CT669" s="73">
        <f t="shared" si="146"/>
        <v>2.4</v>
      </c>
      <c r="CU669" s="66">
        <f t="shared" ref="CU669:CU732" si="159">BK654</f>
        <v>1581.6429001807594</v>
      </c>
    </row>
    <row r="670" spans="2:99" x14ac:dyDescent="0.25">
      <c r="B670" s="107" t="s">
        <v>284</v>
      </c>
      <c r="C670" s="107">
        <v>660</v>
      </c>
      <c r="D670" s="107" t="s">
        <v>235</v>
      </c>
      <c r="E670" s="107">
        <v>50</v>
      </c>
      <c r="F670" s="108">
        <v>2.4</v>
      </c>
      <c r="G670" s="109"/>
      <c r="H670" s="109">
        <v>869.01532738641777</v>
      </c>
      <c r="I670" s="109">
        <v>1125.4146726135821</v>
      </c>
      <c r="K670" s="107" t="s">
        <v>284</v>
      </c>
      <c r="L670" s="107">
        <v>1649</v>
      </c>
      <c r="M670" s="107" t="s">
        <v>235</v>
      </c>
      <c r="N670" s="107">
        <v>60</v>
      </c>
      <c r="O670" s="108">
        <v>2.33</v>
      </c>
      <c r="P670" s="109">
        <v>1600</v>
      </c>
      <c r="Q670" s="109">
        <v>2025</v>
      </c>
      <c r="BA670" t="str">
        <f t="shared" si="152"/>
        <v>MA</v>
      </c>
      <c r="BB670">
        <f t="shared" si="153"/>
        <v>657</v>
      </c>
      <c r="BC670" s="73">
        <f t="shared" si="154"/>
        <v>2.4</v>
      </c>
      <c r="BD670">
        <f t="shared" si="155"/>
        <v>50</v>
      </c>
      <c r="BE670" s="66">
        <f t="shared" si="156"/>
        <v>908.47859167816421</v>
      </c>
      <c r="BI670" s="66">
        <f t="shared" si="147"/>
        <v>1176.5214083218357</v>
      </c>
      <c r="BK670" s="66">
        <f t="shared" si="157"/>
        <v>912.31029491681488</v>
      </c>
      <c r="BN670" s="66">
        <f t="shared" si="148"/>
        <v>963.29586795090347</v>
      </c>
      <c r="BO670" s="66">
        <f t="shared" si="149"/>
        <v>1875.6061628677185</v>
      </c>
      <c r="CI670" s="116">
        <f t="shared" si="150"/>
        <v>0.48640824122796278</v>
      </c>
      <c r="CJ670" s="116">
        <f t="shared" si="151"/>
        <v>0.51359175877203711</v>
      </c>
      <c r="CR670">
        <f t="shared" si="158"/>
        <v>642</v>
      </c>
      <c r="CS670">
        <f t="shared" ref="CS670:CS733" si="160">BD655</f>
        <v>50</v>
      </c>
      <c r="CT670" s="73">
        <f t="shared" ref="CT670:CT733" si="161">BC655</f>
        <v>2.4</v>
      </c>
      <c r="CU670" s="66">
        <f t="shared" si="159"/>
        <v>1093.897236111289</v>
      </c>
    </row>
    <row r="671" spans="2:99" x14ac:dyDescent="0.25">
      <c r="B671" s="107" t="s">
        <v>284</v>
      </c>
      <c r="C671" s="107">
        <v>661</v>
      </c>
      <c r="D671" s="107" t="s">
        <v>235</v>
      </c>
      <c r="E671" s="107">
        <v>50</v>
      </c>
      <c r="F671" s="108">
        <v>2.4</v>
      </c>
      <c r="G671" s="109"/>
      <c r="H671" s="109">
        <v>1023.0732533622684</v>
      </c>
      <c r="I671" s="109">
        <v>1324.9267466377314</v>
      </c>
      <c r="K671" s="107" t="s">
        <v>284</v>
      </c>
      <c r="L671" s="107">
        <v>1650</v>
      </c>
      <c r="M671" s="107" t="s">
        <v>235</v>
      </c>
      <c r="N671" s="107">
        <v>60</v>
      </c>
      <c r="O671" s="108">
        <v>2.33</v>
      </c>
      <c r="P671" s="109">
        <v>2500</v>
      </c>
      <c r="Q671" s="109">
        <v>2550</v>
      </c>
      <c r="BA671" t="str">
        <f t="shared" si="152"/>
        <v>MA</v>
      </c>
      <c r="BB671">
        <f t="shared" si="153"/>
        <v>658</v>
      </c>
      <c r="BC671" s="73">
        <f t="shared" si="154"/>
        <v>2.4</v>
      </c>
      <c r="BD671">
        <f t="shared" si="155"/>
        <v>50</v>
      </c>
      <c r="BE671" s="66">
        <f t="shared" si="156"/>
        <v>873.86490375350547</v>
      </c>
      <c r="BI671" s="66">
        <f t="shared" si="147"/>
        <v>1131.6950962464944</v>
      </c>
      <c r="BK671" s="66">
        <f t="shared" si="157"/>
        <v>877.55061634214258</v>
      </c>
      <c r="BN671" s="66">
        <f t="shared" si="148"/>
        <v>926.59360236336397</v>
      </c>
      <c r="BO671" s="66">
        <f t="shared" si="149"/>
        <v>1804.1442187055065</v>
      </c>
      <c r="CI671" s="116">
        <f t="shared" si="150"/>
        <v>0.48640824122796283</v>
      </c>
      <c r="CJ671" s="116">
        <f t="shared" si="151"/>
        <v>0.51359175877203711</v>
      </c>
      <c r="CR671">
        <f t="shared" si="158"/>
        <v>643</v>
      </c>
      <c r="CS671">
        <f t="shared" si="160"/>
        <v>50</v>
      </c>
      <c r="CT671" s="73">
        <f t="shared" si="161"/>
        <v>2.4</v>
      </c>
      <c r="CU671" s="66">
        <f t="shared" si="159"/>
        <v>1063.0405828750615</v>
      </c>
    </row>
    <row r="672" spans="2:99" x14ac:dyDescent="0.25">
      <c r="B672" s="107" t="s">
        <v>284</v>
      </c>
      <c r="C672" s="107">
        <v>662</v>
      </c>
      <c r="D672" s="107" t="s">
        <v>235</v>
      </c>
      <c r="E672" s="107">
        <v>50</v>
      </c>
      <c r="F672" s="108">
        <v>2.4</v>
      </c>
      <c r="G672" s="109"/>
      <c r="H672" s="109">
        <v>1175.4275096530055</v>
      </c>
      <c r="I672" s="109">
        <v>1522.2324903469944</v>
      </c>
      <c r="K672" s="107" t="s">
        <v>284</v>
      </c>
      <c r="L672" s="107">
        <v>1651</v>
      </c>
      <c r="M672" s="107" t="s">
        <v>235</v>
      </c>
      <c r="N672" s="107">
        <v>60</v>
      </c>
      <c r="O672" s="108">
        <v>2.33</v>
      </c>
      <c r="P672" s="109">
        <v>1567.506826648535</v>
      </c>
      <c r="Q672" s="109">
        <v>2029.9931733514647</v>
      </c>
      <c r="BA672" t="str">
        <f t="shared" si="152"/>
        <v>MA</v>
      </c>
      <c r="BB672">
        <f t="shared" si="153"/>
        <v>659</v>
      </c>
      <c r="BC672" s="73">
        <f t="shared" si="154"/>
        <v>2.4</v>
      </c>
      <c r="BD672">
        <f t="shared" si="155"/>
        <v>50</v>
      </c>
      <c r="BE672" s="66">
        <f t="shared" si="156"/>
        <v>1245.8531186568143</v>
      </c>
      <c r="BI672" s="66">
        <f t="shared" si="147"/>
        <v>1613.4368813431854</v>
      </c>
      <c r="BK672" s="66">
        <f t="shared" si="157"/>
        <v>1251.1077712962588</v>
      </c>
      <c r="BN672" s="66">
        <f t="shared" si="148"/>
        <v>1321.0274543277405</v>
      </c>
      <c r="BO672" s="66">
        <f t="shared" si="149"/>
        <v>2572.1352256239993</v>
      </c>
      <c r="CI672" s="116">
        <f t="shared" si="150"/>
        <v>0.48640824122796278</v>
      </c>
      <c r="CJ672" s="116">
        <f t="shared" si="151"/>
        <v>0.51359175877203722</v>
      </c>
      <c r="CR672">
        <f t="shared" si="158"/>
        <v>644</v>
      </c>
      <c r="CS672">
        <f t="shared" si="160"/>
        <v>50</v>
      </c>
      <c r="CT672" s="73">
        <f t="shared" si="161"/>
        <v>2.4</v>
      </c>
      <c r="CU672" s="66">
        <f t="shared" si="159"/>
        <v>1063.0405828750615</v>
      </c>
    </row>
    <row r="673" spans="2:99" x14ac:dyDescent="0.25">
      <c r="B673" s="107" t="s">
        <v>284</v>
      </c>
      <c r="C673" s="107">
        <v>663</v>
      </c>
      <c r="D673" s="107" t="s">
        <v>235</v>
      </c>
      <c r="E673" s="107">
        <v>50</v>
      </c>
      <c r="F673" s="108">
        <v>2.4</v>
      </c>
      <c r="G673" s="109"/>
      <c r="H673" s="109">
        <v>1829.1573754747881</v>
      </c>
      <c r="I673" s="109">
        <v>2368.8426245252117</v>
      </c>
      <c r="K673" s="107" t="s">
        <v>284</v>
      </c>
      <c r="L673" s="107">
        <v>1653</v>
      </c>
      <c r="M673" s="107" t="s">
        <v>235</v>
      </c>
      <c r="N673" s="107">
        <v>60</v>
      </c>
      <c r="O673" s="108">
        <v>2.33</v>
      </c>
      <c r="P673" s="109">
        <v>1536.92</v>
      </c>
      <c r="Q673" s="109">
        <v>1990.3818311643515</v>
      </c>
      <c r="BA673" t="str">
        <f t="shared" si="152"/>
        <v>MA</v>
      </c>
      <c r="BB673">
        <f t="shared" si="153"/>
        <v>660</v>
      </c>
      <c r="BC673" s="73">
        <f t="shared" si="154"/>
        <v>2.4</v>
      </c>
      <c r="BD673">
        <f t="shared" si="155"/>
        <v>50</v>
      </c>
      <c r="BE673" s="66">
        <f t="shared" si="156"/>
        <v>869.01532738641777</v>
      </c>
      <c r="BI673" s="66">
        <f t="shared" si="147"/>
        <v>1125.4146726135821</v>
      </c>
      <c r="BK673" s="66">
        <f t="shared" si="157"/>
        <v>872.68058584697519</v>
      </c>
      <c r="BN673" s="66">
        <f t="shared" si="148"/>
        <v>921.45140427689228</v>
      </c>
      <c r="BO673" s="66">
        <f t="shared" si="149"/>
        <v>1794.1319901238676</v>
      </c>
      <c r="CI673" s="116">
        <f t="shared" si="150"/>
        <v>0.48640824122796283</v>
      </c>
      <c r="CJ673" s="116">
        <f t="shared" si="151"/>
        <v>0.51359175877203711</v>
      </c>
      <c r="CR673">
        <f t="shared" si="158"/>
        <v>645</v>
      </c>
      <c r="CS673">
        <f t="shared" si="160"/>
        <v>50</v>
      </c>
      <c r="CT673" s="73">
        <f t="shared" si="161"/>
        <v>2.4</v>
      </c>
      <c r="CU673" s="66">
        <f t="shared" si="159"/>
        <v>1570.8364310558109</v>
      </c>
    </row>
    <row r="674" spans="2:99" x14ac:dyDescent="0.25">
      <c r="B674" s="107" t="s">
        <v>284</v>
      </c>
      <c r="C674" s="107">
        <v>664</v>
      </c>
      <c r="D674" s="107" t="s">
        <v>235</v>
      </c>
      <c r="E674" s="107">
        <v>50</v>
      </c>
      <c r="F674" s="108">
        <v>2.4</v>
      </c>
      <c r="G674" s="109"/>
      <c r="H674" s="109">
        <v>1512.8238226890101</v>
      </c>
      <c r="I674" s="109">
        <v>1959.1761773109897</v>
      </c>
      <c r="K674" s="107" t="s">
        <v>284</v>
      </c>
      <c r="L674" s="107">
        <v>1654</v>
      </c>
      <c r="M674" s="107" t="s">
        <v>235</v>
      </c>
      <c r="N674" s="107">
        <v>60</v>
      </c>
      <c r="O674" s="108">
        <v>2.33</v>
      </c>
      <c r="P674" s="109">
        <v>912.70944401638724</v>
      </c>
      <c r="Q674" s="109">
        <v>1182.0005559836127</v>
      </c>
      <c r="BA674" t="str">
        <f t="shared" si="152"/>
        <v>MA</v>
      </c>
      <c r="BB674">
        <f t="shared" si="153"/>
        <v>661</v>
      </c>
      <c r="BC674" s="73">
        <f t="shared" si="154"/>
        <v>2.4</v>
      </c>
      <c r="BD674">
        <f t="shared" si="155"/>
        <v>50</v>
      </c>
      <c r="BE674" s="66">
        <f t="shared" si="156"/>
        <v>1023.0732533622684</v>
      </c>
      <c r="BI674" s="66">
        <f t="shared" si="147"/>
        <v>1324.9267466377314</v>
      </c>
      <c r="BK674" s="66">
        <f t="shared" si="157"/>
        <v>1027.3882841557224</v>
      </c>
      <c r="BN674" s="66">
        <f t="shared" si="148"/>
        <v>1084.8051309106577</v>
      </c>
      <c r="BO674" s="66">
        <f t="shared" si="149"/>
        <v>2112.1934150663801</v>
      </c>
      <c r="CI674" s="116">
        <f t="shared" si="150"/>
        <v>0.48640824122796283</v>
      </c>
      <c r="CJ674" s="116">
        <f t="shared" si="151"/>
        <v>0.51359175877203722</v>
      </c>
      <c r="CR674">
        <f t="shared" si="158"/>
        <v>646</v>
      </c>
      <c r="CS674">
        <f t="shared" si="160"/>
        <v>50</v>
      </c>
      <c r="CT674" s="73">
        <f t="shared" si="161"/>
        <v>2.4</v>
      </c>
      <c r="CU674" s="66">
        <f t="shared" si="159"/>
        <v>1071.1441736001741</v>
      </c>
    </row>
    <row r="675" spans="2:99" x14ac:dyDescent="0.25">
      <c r="B675" s="107" t="s">
        <v>284</v>
      </c>
      <c r="C675" s="107">
        <v>665</v>
      </c>
      <c r="D675" s="107" t="s">
        <v>235</v>
      </c>
      <c r="E675" s="107">
        <v>50</v>
      </c>
      <c r="F675" s="108">
        <v>2.4</v>
      </c>
      <c r="G675" s="109"/>
      <c r="H675" s="109">
        <v>1111.0889250740138</v>
      </c>
      <c r="I675" s="109">
        <v>1438.911074925986</v>
      </c>
      <c r="K675" s="107" t="s">
        <v>284</v>
      </c>
      <c r="L675" s="107">
        <v>1662</v>
      </c>
      <c r="M675" s="107" t="s">
        <v>235</v>
      </c>
      <c r="N675" s="107">
        <v>60</v>
      </c>
      <c r="O675" s="108">
        <v>2.33</v>
      </c>
      <c r="P675" s="109">
        <v>1498</v>
      </c>
      <c r="Q675" s="109">
        <v>1939.978647609634</v>
      </c>
      <c r="BA675" t="str">
        <f t="shared" si="152"/>
        <v>MA</v>
      </c>
      <c r="BB675">
        <f t="shared" si="153"/>
        <v>662</v>
      </c>
      <c r="BC675" s="73">
        <f t="shared" si="154"/>
        <v>2.4</v>
      </c>
      <c r="BD675">
        <f t="shared" si="155"/>
        <v>50</v>
      </c>
      <c r="BE675" s="66">
        <f t="shared" si="156"/>
        <v>1175.4275096530055</v>
      </c>
      <c r="BI675" s="66">
        <f t="shared" si="147"/>
        <v>1522.2324903469944</v>
      </c>
      <c r="BK675" s="66">
        <f t="shared" si="157"/>
        <v>1180.3851271871918</v>
      </c>
      <c r="BN675" s="66">
        <f t="shared" si="148"/>
        <v>1246.352389034261</v>
      </c>
      <c r="BO675" s="66">
        <f t="shared" si="149"/>
        <v>2426.737516221453</v>
      </c>
      <c r="CI675" s="116">
        <f t="shared" si="150"/>
        <v>0.48640824122796278</v>
      </c>
      <c r="CJ675" s="116">
        <f t="shared" si="151"/>
        <v>0.51359175877203711</v>
      </c>
      <c r="CR675">
        <f t="shared" si="158"/>
        <v>647</v>
      </c>
      <c r="CS675">
        <f t="shared" si="160"/>
        <v>50</v>
      </c>
      <c r="CT675" s="73">
        <f t="shared" si="161"/>
        <v>2.4</v>
      </c>
      <c r="CU675" s="66">
        <f t="shared" si="159"/>
        <v>1205.0612572805785</v>
      </c>
    </row>
    <row r="676" spans="2:99" x14ac:dyDescent="0.25">
      <c r="B676" s="107" t="s">
        <v>284</v>
      </c>
      <c r="C676" s="107">
        <v>666</v>
      </c>
      <c r="D676" s="107" t="s">
        <v>235</v>
      </c>
      <c r="E676" s="107">
        <v>50</v>
      </c>
      <c r="F676" s="108">
        <v>2.4</v>
      </c>
      <c r="G676" s="109"/>
      <c r="H676" s="109">
        <v>871.44229417569704</v>
      </c>
      <c r="I676" s="109">
        <v>1128.5577058243027</v>
      </c>
      <c r="K676" s="107" t="s">
        <v>284</v>
      </c>
      <c r="L676" s="107">
        <v>1663</v>
      </c>
      <c r="M676" s="107" t="s">
        <v>235</v>
      </c>
      <c r="N676" s="107">
        <v>60</v>
      </c>
      <c r="O676" s="108">
        <v>2.33</v>
      </c>
      <c r="P676" s="109">
        <v>1135.23</v>
      </c>
      <c r="Q676" s="109">
        <v>1500</v>
      </c>
      <c r="BA676" t="str">
        <f t="shared" si="152"/>
        <v>MA</v>
      </c>
      <c r="BB676">
        <f t="shared" si="153"/>
        <v>663</v>
      </c>
      <c r="BC676" s="73">
        <f t="shared" si="154"/>
        <v>2.4</v>
      </c>
      <c r="BD676">
        <f t="shared" si="155"/>
        <v>50</v>
      </c>
      <c r="BE676" s="66">
        <f t="shared" si="156"/>
        <v>1829.1573754747881</v>
      </c>
      <c r="BI676" s="66">
        <f t="shared" si="147"/>
        <v>2368.8426245252117</v>
      </c>
      <c r="BK676" s="66">
        <f t="shared" si="157"/>
        <v>1836.8722388780761</v>
      </c>
      <c r="BN676" s="66">
        <f t="shared" si="148"/>
        <v>1939.5280832891574</v>
      </c>
      <c r="BO676" s="66">
        <f t="shared" si="149"/>
        <v>3776.4003221672338</v>
      </c>
      <c r="CI676" s="116">
        <f t="shared" si="150"/>
        <v>0.48640824122796278</v>
      </c>
      <c r="CJ676" s="116">
        <f t="shared" si="151"/>
        <v>0.51359175877203722</v>
      </c>
      <c r="CR676">
        <f t="shared" si="158"/>
        <v>648</v>
      </c>
      <c r="CS676">
        <f t="shared" si="160"/>
        <v>50</v>
      </c>
      <c r="CT676" s="73">
        <f t="shared" si="161"/>
        <v>2.4</v>
      </c>
      <c r="CU676" s="66">
        <f t="shared" si="159"/>
        <v>1205.0612572805785</v>
      </c>
    </row>
    <row r="677" spans="2:99" x14ac:dyDescent="0.25">
      <c r="B677" s="107" t="s">
        <v>284</v>
      </c>
      <c r="C677" s="107">
        <v>667</v>
      </c>
      <c r="D677" s="107" t="s">
        <v>235</v>
      </c>
      <c r="E677" s="107">
        <v>50</v>
      </c>
      <c r="F677" s="108">
        <v>2.4</v>
      </c>
      <c r="G677" s="109"/>
      <c r="H677" s="109">
        <v>871.44229417569704</v>
      </c>
      <c r="I677" s="109">
        <v>1128.5577058243027</v>
      </c>
      <c r="K677" s="107" t="s">
        <v>284</v>
      </c>
      <c r="L677" s="107">
        <v>1664</v>
      </c>
      <c r="M677" s="107" t="s">
        <v>235</v>
      </c>
      <c r="N677" s="107">
        <v>60</v>
      </c>
      <c r="O677" s="108">
        <v>2.33</v>
      </c>
      <c r="P677" s="109">
        <v>1986.8884307205894</v>
      </c>
      <c r="Q677" s="109">
        <v>2573.1115692794106</v>
      </c>
      <c r="BA677" t="str">
        <f t="shared" si="152"/>
        <v>MA</v>
      </c>
      <c r="BB677">
        <f t="shared" si="153"/>
        <v>664</v>
      </c>
      <c r="BC677" s="73">
        <f t="shared" si="154"/>
        <v>2.4</v>
      </c>
      <c r="BD677">
        <f t="shared" si="155"/>
        <v>50</v>
      </c>
      <c r="BE677" s="66">
        <f t="shared" si="156"/>
        <v>1512.8238226890101</v>
      </c>
      <c r="BI677" s="66">
        <f t="shared" si="147"/>
        <v>1959.1761773109897</v>
      </c>
      <c r="BK677" s="66">
        <f t="shared" si="157"/>
        <v>1519.2044815113579</v>
      </c>
      <c r="BN677" s="66">
        <f t="shared" si="148"/>
        <v>1604.1070760314326</v>
      </c>
      <c r="BO677" s="66">
        <f t="shared" si="149"/>
        <v>3123.3115575427905</v>
      </c>
      <c r="CI677" s="116">
        <f t="shared" si="150"/>
        <v>0.48640824122796283</v>
      </c>
      <c r="CJ677" s="116">
        <f t="shared" si="151"/>
        <v>0.51359175877203722</v>
      </c>
      <c r="CR677">
        <f t="shared" si="158"/>
        <v>649</v>
      </c>
      <c r="CS677">
        <f t="shared" si="160"/>
        <v>50</v>
      </c>
      <c r="CT677" s="73">
        <f t="shared" si="161"/>
        <v>2.4</v>
      </c>
      <c r="CU677" s="66">
        <f t="shared" si="159"/>
        <v>1305.4830287206269</v>
      </c>
    </row>
    <row r="678" spans="2:99" x14ac:dyDescent="0.25">
      <c r="B678" s="107" t="s">
        <v>284</v>
      </c>
      <c r="C678" s="107">
        <v>668</v>
      </c>
      <c r="D678" s="107" t="s">
        <v>235</v>
      </c>
      <c r="E678" s="107">
        <v>50</v>
      </c>
      <c r="F678" s="108">
        <v>2.4</v>
      </c>
      <c r="G678" s="109"/>
      <c r="H678" s="109">
        <v>1500</v>
      </c>
      <c r="I678" s="109">
        <v>2093.75</v>
      </c>
      <c r="K678" s="107" t="s">
        <v>284</v>
      </c>
      <c r="L678" s="107">
        <v>1667</v>
      </c>
      <c r="M678" s="107" t="s">
        <v>235</v>
      </c>
      <c r="N678" s="107">
        <v>60</v>
      </c>
      <c r="O678" s="108">
        <v>2.33</v>
      </c>
      <c r="P678" s="109">
        <v>958.58652359326675</v>
      </c>
      <c r="Q678" s="109">
        <v>1241.413476406733</v>
      </c>
      <c r="BA678" t="str">
        <f t="shared" si="152"/>
        <v>MA</v>
      </c>
      <c r="BB678">
        <f t="shared" si="153"/>
        <v>665</v>
      </c>
      <c r="BC678" s="73">
        <f t="shared" si="154"/>
        <v>2.4</v>
      </c>
      <c r="BD678">
        <f t="shared" si="155"/>
        <v>50</v>
      </c>
      <c r="BE678" s="66">
        <f t="shared" si="156"/>
        <v>1111.0889250740138</v>
      </c>
      <c r="BI678" s="66">
        <f t="shared" si="147"/>
        <v>1438.911074925986</v>
      </c>
      <c r="BK678" s="66">
        <f t="shared" si="157"/>
        <v>1115.7751808335147</v>
      </c>
      <c r="BN678" s="66">
        <f t="shared" si="148"/>
        <v>1178.131637062256</v>
      </c>
      <c r="BO678" s="66">
        <f t="shared" si="149"/>
        <v>2293.9068178957705</v>
      </c>
      <c r="CI678" s="116">
        <f t="shared" si="150"/>
        <v>0.48640824122796289</v>
      </c>
      <c r="CJ678" s="116">
        <f t="shared" si="151"/>
        <v>0.51359175877203722</v>
      </c>
      <c r="CR678">
        <f t="shared" si="158"/>
        <v>650</v>
      </c>
      <c r="CS678">
        <f t="shared" si="160"/>
        <v>50</v>
      </c>
      <c r="CT678" s="73">
        <f t="shared" si="161"/>
        <v>2.4</v>
      </c>
      <c r="CU678" s="66">
        <f t="shared" si="159"/>
        <v>853.23984416680537</v>
      </c>
    </row>
    <row r="679" spans="2:99" x14ac:dyDescent="0.25">
      <c r="B679" s="107" t="s">
        <v>284</v>
      </c>
      <c r="C679" s="107">
        <v>669</v>
      </c>
      <c r="D679" s="107" t="s">
        <v>235</v>
      </c>
      <c r="E679" s="107">
        <v>50</v>
      </c>
      <c r="F679" s="108">
        <v>2.4</v>
      </c>
      <c r="G679" s="109"/>
      <c r="H679" s="109">
        <v>897.77728030568665</v>
      </c>
      <c r="I679" s="109">
        <v>1162.6627196943132</v>
      </c>
      <c r="K679" s="107" t="s">
        <v>284</v>
      </c>
      <c r="L679" s="107">
        <v>1668</v>
      </c>
      <c r="M679" s="107" t="s">
        <v>235</v>
      </c>
      <c r="N679" s="107">
        <v>60</v>
      </c>
      <c r="O679" s="108">
        <v>2.33</v>
      </c>
      <c r="P679" s="109">
        <v>852.84135840651675</v>
      </c>
      <c r="Q679" s="109">
        <v>1104.468641593483</v>
      </c>
      <c r="BA679" t="str">
        <f t="shared" si="152"/>
        <v>MA</v>
      </c>
      <c r="BB679">
        <f t="shared" si="153"/>
        <v>666</v>
      </c>
      <c r="BC679" s="73">
        <f t="shared" si="154"/>
        <v>2.4</v>
      </c>
      <c r="BD679">
        <f t="shared" si="155"/>
        <v>50</v>
      </c>
      <c r="BE679" s="66">
        <f t="shared" si="156"/>
        <v>871.44229417569704</v>
      </c>
      <c r="BI679" s="66">
        <f t="shared" si="147"/>
        <v>1128.5577058243027</v>
      </c>
      <c r="BK679" s="66">
        <f t="shared" si="157"/>
        <v>875.11778888903109</v>
      </c>
      <c r="BN679" s="66">
        <f t="shared" si="148"/>
        <v>924.02481338216148</v>
      </c>
      <c r="BO679" s="66">
        <f t="shared" si="149"/>
        <v>1799.1426022711926</v>
      </c>
      <c r="CI679" s="116">
        <f t="shared" si="150"/>
        <v>0.48640824122796289</v>
      </c>
      <c r="CJ679" s="116">
        <f t="shared" si="151"/>
        <v>0.51359175877203711</v>
      </c>
      <c r="CR679">
        <f t="shared" si="158"/>
        <v>651</v>
      </c>
      <c r="CS679">
        <f t="shared" si="160"/>
        <v>50</v>
      </c>
      <c r="CT679" s="73">
        <f t="shared" si="161"/>
        <v>2.4</v>
      </c>
      <c r="CU679" s="66">
        <f t="shared" si="159"/>
        <v>1055.7541675035147</v>
      </c>
    </row>
    <row r="680" spans="2:99" x14ac:dyDescent="0.25">
      <c r="B680" s="107" t="s">
        <v>284</v>
      </c>
      <c r="C680" s="107">
        <v>670</v>
      </c>
      <c r="D680" s="107" t="s">
        <v>235</v>
      </c>
      <c r="E680" s="107">
        <v>50</v>
      </c>
      <c r="F680" s="108">
        <v>2.4</v>
      </c>
      <c r="G680" s="109"/>
      <c r="H680" s="109">
        <v>1215.6620003750975</v>
      </c>
      <c r="I680" s="109">
        <v>1574.3379996249025</v>
      </c>
      <c r="K680" s="107" t="s">
        <v>284</v>
      </c>
      <c r="L680" s="107">
        <v>1669</v>
      </c>
      <c r="M680" s="107" t="s">
        <v>235</v>
      </c>
      <c r="N680" s="107">
        <v>60</v>
      </c>
      <c r="O680" s="108">
        <v>2.33</v>
      </c>
      <c r="P680" s="109">
        <v>1270</v>
      </c>
      <c r="Q680" s="109">
        <v>1649.38</v>
      </c>
      <c r="BA680" t="str">
        <f t="shared" si="152"/>
        <v>MA</v>
      </c>
      <c r="BB680">
        <f t="shared" si="153"/>
        <v>667</v>
      </c>
      <c r="BC680" s="73">
        <f t="shared" si="154"/>
        <v>2.4</v>
      </c>
      <c r="BD680">
        <f t="shared" si="155"/>
        <v>50</v>
      </c>
      <c r="BE680" s="66">
        <f t="shared" si="156"/>
        <v>871.44229417569704</v>
      </c>
      <c r="BI680" s="66">
        <f t="shared" si="147"/>
        <v>1128.5577058243027</v>
      </c>
      <c r="BK680" s="66">
        <f t="shared" si="157"/>
        <v>875.11778888903109</v>
      </c>
      <c r="BN680" s="66">
        <f t="shared" si="148"/>
        <v>924.02481338216148</v>
      </c>
      <c r="BO680" s="66">
        <f t="shared" si="149"/>
        <v>1799.1426022711926</v>
      </c>
      <c r="CI680" s="116">
        <f t="shared" si="150"/>
        <v>0.48640824122796289</v>
      </c>
      <c r="CJ680" s="116">
        <f t="shared" si="151"/>
        <v>0.51359175877203711</v>
      </c>
      <c r="CR680">
        <f t="shared" si="158"/>
        <v>652</v>
      </c>
      <c r="CS680">
        <f t="shared" si="160"/>
        <v>50</v>
      </c>
      <c r="CT680" s="73">
        <f t="shared" si="161"/>
        <v>2.4</v>
      </c>
      <c r="CU680" s="66">
        <f t="shared" si="159"/>
        <v>1120.1463941890152</v>
      </c>
    </row>
    <row r="681" spans="2:99" x14ac:dyDescent="0.25">
      <c r="B681" s="107" t="s">
        <v>284</v>
      </c>
      <c r="C681" s="107">
        <v>671</v>
      </c>
      <c r="D681" s="107" t="s">
        <v>235</v>
      </c>
      <c r="E681" s="107">
        <v>50</v>
      </c>
      <c r="F681" s="108">
        <v>2.4</v>
      </c>
      <c r="G681" s="109"/>
      <c r="H681" s="109">
        <v>1132.4392612813183</v>
      </c>
      <c r="I681" s="109">
        <v>1466.5607387186815</v>
      </c>
      <c r="K681" s="107" t="s">
        <v>284</v>
      </c>
      <c r="L681" s="107">
        <v>1670</v>
      </c>
      <c r="M681" s="107" t="s">
        <v>235</v>
      </c>
      <c r="N681" s="107">
        <v>60</v>
      </c>
      <c r="O681" s="108">
        <v>2.33</v>
      </c>
      <c r="P681" s="109">
        <v>1135.23</v>
      </c>
      <c r="Q681" s="109">
        <v>1226.45</v>
      </c>
      <c r="BA681" t="str">
        <f t="shared" si="152"/>
        <v>MA</v>
      </c>
      <c r="BB681">
        <f t="shared" si="153"/>
        <v>668</v>
      </c>
      <c r="BC681" s="73">
        <f t="shared" si="154"/>
        <v>2.4</v>
      </c>
      <c r="BD681">
        <f t="shared" si="155"/>
        <v>50</v>
      </c>
      <c r="BE681" s="66">
        <f t="shared" si="156"/>
        <v>1500</v>
      </c>
      <c r="BI681" s="66">
        <f t="shared" si="147"/>
        <v>2093.75</v>
      </c>
      <c r="BK681" s="66">
        <f t="shared" si="157"/>
        <v>1506.3265716007231</v>
      </c>
      <c r="BN681" s="66">
        <f t="shared" si="148"/>
        <v>1714.2915626151394</v>
      </c>
      <c r="BO681" s="66">
        <f t="shared" si="149"/>
        <v>3220.6181342158625</v>
      </c>
      <c r="CI681" s="116">
        <f t="shared" si="150"/>
        <v>0.46771349747972368</v>
      </c>
      <c r="CJ681" s="116">
        <f t="shared" si="151"/>
        <v>0.53228650252027632</v>
      </c>
      <c r="CR681">
        <f t="shared" si="158"/>
        <v>653</v>
      </c>
      <c r="CS681">
        <f t="shared" si="160"/>
        <v>50</v>
      </c>
      <c r="CT681" s="73">
        <f t="shared" si="161"/>
        <v>2.4</v>
      </c>
      <c r="CU681" s="66">
        <f t="shared" si="159"/>
        <v>1498.3530829483832</v>
      </c>
    </row>
    <row r="682" spans="2:99" x14ac:dyDescent="0.25">
      <c r="B682" s="107" t="s">
        <v>284</v>
      </c>
      <c r="C682" s="107">
        <v>672</v>
      </c>
      <c r="D682" s="107" t="s">
        <v>235</v>
      </c>
      <c r="E682" s="107">
        <v>50</v>
      </c>
      <c r="F682" s="108">
        <v>2.4</v>
      </c>
      <c r="G682" s="109"/>
      <c r="H682" s="109">
        <v>1213.0476734925703</v>
      </c>
      <c r="I682" s="109">
        <v>1570.9523265074295</v>
      </c>
      <c r="K682" s="107" t="s">
        <v>284</v>
      </c>
      <c r="L682" s="107">
        <v>1671</v>
      </c>
      <c r="M682" s="107" t="s">
        <v>235</v>
      </c>
      <c r="N682" s="107">
        <v>60</v>
      </c>
      <c r="O682" s="108">
        <v>2.33</v>
      </c>
      <c r="P682" s="109">
        <v>1057.19</v>
      </c>
      <c r="Q682" s="109">
        <v>1701.19</v>
      </c>
      <c r="BA682" t="str">
        <f t="shared" si="152"/>
        <v>MA</v>
      </c>
      <c r="BB682">
        <f t="shared" si="153"/>
        <v>669</v>
      </c>
      <c r="BC682" s="73">
        <f t="shared" si="154"/>
        <v>2.4</v>
      </c>
      <c r="BD682">
        <f t="shared" si="155"/>
        <v>50</v>
      </c>
      <c r="BE682" s="66">
        <f t="shared" si="156"/>
        <v>897.77728030568665</v>
      </c>
      <c r="BI682" s="66">
        <f t="shared" si="147"/>
        <v>1162.6627196943132</v>
      </c>
      <c r="BK682" s="66">
        <f t="shared" si="157"/>
        <v>901.56384846925766</v>
      </c>
      <c r="BN682" s="66">
        <f t="shared" si="148"/>
        <v>951.94884324257043</v>
      </c>
      <c r="BO682" s="66">
        <f t="shared" si="149"/>
        <v>1853.5126917118282</v>
      </c>
      <c r="CI682" s="116">
        <f t="shared" si="150"/>
        <v>0.48640824122796283</v>
      </c>
      <c r="CJ682" s="116">
        <f t="shared" si="151"/>
        <v>0.51359175877203711</v>
      </c>
      <c r="CR682">
        <f t="shared" si="158"/>
        <v>654</v>
      </c>
      <c r="CS682">
        <f t="shared" si="160"/>
        <v>50</v>
      </c>
      <c r="CT682" s="73">
        <f t="shared" si="161"/>
        <v>2.4</v>
      </c>
      <c r="CU682" s="66">
        <f t="shared" si="159"/>
        <v>1055.7541675035147</v>
      </c>
    </row>
    <row r="683" spans="2:99" x14ac:dyDescent="0.25">
      <c r="B683" s="107" t="s">
        <v>284</v>
      </c>
      <c r="C683" s="107">
        <v>673</v>
      </c>
      <c r="D683" s="107" t="s">
        <v>235</v>
      </c>
      <c r="E683" s="107">
        <v>50</v>
      </c>
      <c r="F683" s="108">
        <v>2.4</v>
      </c>
      <c r="G683" s="109"/>
      <c r="H683" s="109">
        <v>1070.7716473339754</v>
      </c>
      <c r="I683" s="109">
        <v>1386.6983526660249</v>
      </c>
      <c r="K683" s="107" t="s">
        <v>284</v>
      </c>
      <c r="L683" s="107">
        <v>1676</v>
      </c>
      <c r="M683" s="107" t="s">
        <v>235</v>
      </c>
      <c r="N683" s="107">
        <v>60</v>
      </c>
      <c r="O683" s="108">
        <v>2.33</v>
      </c>
      <c r="P683" s="109">
        <v>892.47891115709854</v>
      </c>
      <c r="Q683" s="109">
        <v>1155.8010888429017</v>
      </c>
      <c r="BA683" t="str">
        <f t="shared" si="152"/>
        <v>MA</v>
      </c>
      <c r="BB683">
        <f t="shared" si="153"/>
        <v>670</v>
      </c>
      <c r="BC683" s="73">
        <f t="shared" si="154"/>
        <v>2.4</v>
      </c>
      <c r="BD683">
        <f t="shared" si="155"/>
        <v>50</v>
      </c>
      <c r="BE683" s="66">
        <f t="shared" si="156"/>
        <v>1215.6620003750975</v>
      </c>
      <c r="BI683" s="66">
        <f t="shared" si="147"/>
        <v>1574.3379996249025</v>
      </c>
      <c r="BK683" s="66">
        <f t="shared" si="157"/>
        <v>1220.7893155001984</v>
      </c>
      <c r="BN683" s="66">
        <f t="shared" si="148"/>
        <v>1289.0146146681154</v>
      </c>
      <c r="BO683" s="66">
        <f t="shared" si="149"/>
        <v>2509.8039301683139</v>
      </c>
      <c r="CI683" s="116">
        <f t="shared" si="150"/>
        <v>0.48640824122796283</v>
      </c>
      <c r="CJ683" s="116">
        <f t="shared" si="151"/>
        <v>0.51359175877203711</v>
      </c>
      <c r="CR683">
        <f t="shared" si="158"/>
        <v>655</v>
      </c>
      <c r="CS683">
        <f t="shared" si="160"/>
        <v>50</v>
      </c>
      <c r="CT683" s="73">
        <f t="shared" si="161"/>
        <v>2.4</v>
      </c>
      <c r="CU683" s="66">
        <f t="shared" si="159"/>
        <v>984.06995360571545</v>
      </c>
    </row>
    <row r="684" spans="2:99" x14ac:dyDescent="0.25">
      <c r="B684" s="107" t="s">
        <v>284</v>
      </c>
      <c r="C684" s="107">
        <v>674</v>
      </c>
      <c r="D684" s="107" t="s">
        <v>235</v>
      </c>
      <c r="E684" s="107">
        <v>50</v>
      </c>
      <c r="F684" s="108">
        <v>2.4</v>
      </c>
      <c r="G684" s="109"/>
      <c r="H684" s="109">
        <v>1176.4470971371911</v>
      </c>
      <c r="I684" s="109">
        <v>1523.5529028628089</v>
      </c>
      <c r="K684" s="107" t="s">
        <v>284</v>
      </c>
      <c r="L684" s="107">
        <v>1678</v>
      </c>
      <c r="M684" s="107" t="s">
        <v>235</v>
      </c>
      <c r="N684" s="107">
        <v>60</v>
      </c>
      <c r="O684" s="108">
        <v>2.33</v>
      </c>
      <c r="P684" s="109">
        <v>1400</v>
      </c>
      <c r="Q684" s="109">
        <v>1813.0641566445177</v>
      </c>
      <c r="BA684" t="str">
        <f t="shared" si="152"/>
        <v>MA</v>
      </c>
      <c r="BB684">
        <f t="shared" si="153"/>
        <v>671</v>
      </c>
      <c r="BC684" s="73">
        <f t="shared" si="154"/>
        <v>2.4</v>
      </c>
      <c r="BD684">
        <f t="shared" si="155"/>
        <v>50</v>
      </c>
      <c r="BE684" s="66">
        <f t="shared" si="156"/>
        <v>1132.4392612813183</v>
      </c>
      <c r="BI684" s="66">
        <f t="shared" si="147"/>
        <v>1466.5607387186815</v>
      </c>
      <c r="BK684" s="66">
        <f t="shared" si="157"/>
        <v>1137.215566661296</v>
      </c>
      <c r="BN684" s="66">
        <f t="shared" si="148"/>
        <v>1200.770244990119</v>
      </c>
      <c r="BO684" s="66">
        <f t="shared" si="149"/>
        <v>2337.9858116514151</v>
      </c>
      <c r="CI684" s="116">
        <f t="shared" si="150"/>
        <v>0.48640824122796283</v>
      </c>
      <c r="CJ684" s="116">
        <f t="shared" si="151"/>
        <v>0.51359175877203711</v>
      </c>
      <c r="CR684">
        <f t="shared" si="158"/>
        <v>656</v>
      </c>
      <c r="CS684">
        <f t="shared" si="160"/>
        <v>50</v>
      </c>
      <c r="CT684" s="73">
        <f t="shared" si="161"/>
        <v>2.4</v>
      </c>
      <c r="CU684" s="66">
        <f t="shared" si="159"/>
        <v>1065.9168507732477</v>
      </c>
    </row>
    <row r="685" spans="2:99" x14ac:dyDescent="0.25">
      <c r="B685" s="107" t="s">
        <v>284</v>
      </c>
      <c r="C685" s="107">
        <v>675</v>
      </c>
      <c r="D685" s="107" t="s">
        <v>235</v>
      </c>
      <c r="E685" s="107">
        <v>50</v>
      </c>
      <c r="F685" s="108">
        <v>2.4</v>
      </c>
      <c r="G685" s="109"/>
      <c r="H685" s="109">
        <v>1051.32</v>
      </c>
      <c r="I685" s="109">
        <v>1117.03</v>
      </c>
      <c r="K685" s="107" t="s">
        <v>284</v>
      </c>
      <c r="L685" s="107">
        <v>1679</v>
      </c>
      <c r="M685" s="107" t="s">
        <v>235</v>
      </c>
      <c r="N685" s="107">
        <v>60</v>
      </c>
      <c r="O685" s="108">
        <v>2.33</v>
      </c>
      <c r="P685" s="109">
        <v>1400</v>
      </c>
      <c r="Q685" s="109">
        <v>1813.0641566445177</v>
      </c>
      <c r="BA685" t="str">
        <f t="shared" si="152"/>
        <v>MA</v>
      </c>
      <c r="BB685">
        <f t="shared" si="153"/>
        <v>672</v>
      </c>
      <c r="BC685" s="73">
        <f t="shared" si="154"/>
        <v>2.4</v>
      </c>
      <c r="BD685">
        <f t="shared" si="155"/>
        <v>50</v>
      </c>
      <c r="BE685" s="66">
        <f t="shared" si="156"/>
        <v>1213.0476734925703</v>
      </c>
      <c r="BI685" s="66">
        <f t="shared" si="147"/>
        <v>1570.9523265074295</v>
      </c>
      <c r="BK685" s="66">
        <f t="shared" si="157"/>
        <v>1218.1639621335312</v>
      </c>
      <c r="BN685" s="66">
        <f t="shared" si="148"/>
        <v>1286.2425402279689</v>
      </c>
      <c r="BO685" s="66">
        <f t="shared" si="149"/>
        <v>2504.4065023615003</v>
      </c>
      <c r="CI685" s="116">
        <f t="shared" si="150"/>
        <v>0.48640824122796278</v>
      </c>
      <c r="CJ685" s="116">
        <f t="shared" si="151"/>
        <v>0.51359175877203711</v>
      </c>
      <c r="CR685">
        <f t="shared" si="158"/>
        <v>657</v>
      </c>
      <c r="CS685">
        <f t="shared" si="160"/>
        <v>50</v>
      </c>
      <c r="CT685" s="73">
        <f t="shared" si="161"/>
        <v>2.4</v>
      </c>
      <c r="CU685" s="66">
        <f t="shared" si="159"/>
        <v>912.31029491681488</v>
      </c>
    </row>
    <row r="686" spans="2:99" x14ac:dyDescent="0.25">
      <c r="B686" s="107" t="s">
        <v>284</v>
      </c>
      <c r="C686" s="107">
        <v>676</v>
      </c>
      <c r="D686" s="107" t="s">
        <v>235</v>
      </c>
      <c r="E686" s="107">
        <v>50</v>
      </c>
      <c r="F686" s="108">
        <v>2.4</v>
      </c>
      <c r="G686" s="109"/>
      <c r="H686" s="109">
        <v>871.44229417569704</v>
      </c>
      <c r="I686" s="109">
        <v>1128.5577058243027</v>
      </c>
      <c r="K686" s="107" t="s">
        <v>284</v>
      </c>
      <c r="L686" s="107">
        <v>1680</v>
      </c>
      <c r="M686" s="107" t="s">
        <v>235</v>
      </c>
      <c r="N686" s="107">
        <v>60</v>
      </c>
      <c r="O686" s="108">
        <v>2.33</v>
      </c>
      <c r="P686" s="109">
        <v>1321.1065179703567</v>
      </c>
      <c r="Q686" s="109">
        <v>1710.8934820296431</v>
      </c>
      <c r="BA686" t="str">
        <f t="shared" si="152"/>
        <v>MA</v>
      </c>
      <c r="BB686">
        <f t="shared" si="153"/>
        <v>673</v>
      </c>
      <c r="BC686" s="73">
        <f t="shared" si="154"/>
        <v>2.4</v>
      </c>
      <c r="BD686">
        <f t="shared" si="155"/>
        <v>50</v>
      </c>
      <c r="BE686" s="66">
        <f t="shared" si="156"/>
        <v>1070.7716473339754</v>
      </c>
      <c r="BI686" s="66">
        <f t="shared" si="147"/>
        <v>1386.6983526660249</v>
      </c>
      <c r="BK686" s="66">
        <f t="shared" si="157"/>
        <v>1075.2878563305637</v>
      </c>
      <c r="BN686" s="66">
        <f t="shared" si="148"/>
        <v>1135.3816290711304</v>
      </c>
      <c r="BO686" s="66">
        <f t="shared" si="149"/>
        <v>2210.6694854016941</v>
      </c>
      <c r="CI686" s="116">
        <f t="shared" si="150"/>
        <v>0.48640824122796283</v>
      </c>
      <c r="CJ686" s="116">
        <f t="shared" si="151"/>
        <v>0.51359175877203711</v>
      </c>
      <c r="CR686">
        <f t="shared" si="158"/>
        <v>658</v>
      </c>
      <c r="CS686">
        <f t="shared" si="160"/>
        <v>50</v>
      </c>
      <c r="CT686" s="73">
        <f t="shared" si="161"/>
        <v>2.4</v>
      </c>
      <c r="CU686" s="66">
        <f t="shared" si="159"/>
        <v>877.55061634214258</v>
      </c>
    </row>
    <row r="687" spans="2:99" x14ac:dyDescent="0.25">
      <c r="B687" s="107" t="s">
        <v>284</v>
      </c>
      <c r="C687" s="107">
        <v>677</v>
      </c>
      <c r="D687" s="107" t="s">
        <v>235</v>
      </c>
      <c r="E687" s="107">
        <v>50</v>
      </c>
      <c r="F687" s="108">
        <v>2.4</v>
      </c>
      <c r="G687" s="109"/>
      <c r="H687" s="109">
        <v>1154.2253186357107</v>
      </c>
      <c r="I687" s="109">
        <v>1494.7746813642891</v>
      </c>
      <c r="K687" s="107" t="s">
        <v>284</v>
      </c>
      <c r="L687" s="107">
        <v>1681</v>
      </c>
      <c r="M687" s="107" t="s">
        <v>235</v>
      </c>
      <c r="N687" s="107">
        <v>60</v>
      </c>
      <c r="O687" s="108">
        <v>2.33</v>
      </c>
      <c r="P687" s="109">
        <v>1091.6296186450704</v>
      </c>
      <c r="Q687" s="109">
        <v>1413.7103813549295</v>
      </c>
      <c r="BA687" t="str">
        <f t="shared" si="152"/>
        <v>MA</v>
      </c>
      <c r="BB687">
        <f t="shared" si="153"/>
        <v>674</v>
      </c>
      <c r="BC687" s="73">
        <f t="shared" si="154"/>
        <v>2.4</v>
      </c>
      <c r="BD687">
        <f t="shared" si="155"/>
        <v>50</v>
      </c>
      <c r="BE687" s="66">
        <f t="shared" si="156"/>
        <v>1176.4470971371911</v>
      </c>
      <c r="BI687" s="66">
        <f t="shared" si="147"/>
        <v>1523.5529028628089</v>
      </c>
      <c r="BK687" s="66">
        <f t="shared" si="157"/>
        <v>1181.4090150001921</v>
      </c>
      <c r="BN687" s="66">
        <f t="shared" si="148"/>
        <v>1247.4334980659182</v>
      </c>
      <c r="BO687" s="66">
        <f t="shared" si="149"/>
        <v>2428.8425130661103</v>
      </c>
      <c r="CI687" s="116">
        <f t="shared" si="150"/>
        <v>0.48640824122796283</v>
      </c>
      <c r="CJ687" s="116">
        <f t="shared" si="151"/>
        <v>0.51359175877203711</v>
      </c>
      <c r="CR687">
        <f t="shared" si="158"/>
        <v>659</v>
      </c>
      <c r="CS687">
        <f t="shared" si="160"/>
        <v>50</v>
      </c>
      <c r="CT687" s="73">
        <f t="shared" si="161"/>
        <v>2.4</v>
      </c>
      <c r="CU687" s="66">
        <f t="shared" si="159"/>
        <v>1251.1077712962588</v>
      </c>
    </row>
    <row r="688" spans="2:99" x14ac:dyDescent="0.25">
      <c r="B688" s="107" t="s">
        <v>284</v>
      </c>
      <c r="C688" s="107">
        <v>678</v>
      </c>
      <c r="D688" s="107" t="s">
        <v>235</v>
      </c>
      <c r="E688" s="107">
        <v>50</v>
      </c>
      <c r="F688" s="108">
        <v>2.4</v>
      </c>
      <c r="G688" s="109"/>
      <c r="H688" s="109">
        <v>885.25901174985279</v>
      </c>
      <c r="I688" s="109">
        <v>1146.4509882501472</v>
      </c>
      <c r="K688" s="107" t="s">
        <v>284</v>
      </c>
      <c r="L688" s="107">
        <v>1682</v>
      </c>
      <c r="M688" s="107" t="s">
        <v>235</v>
      </c>
      <c r="N688" s="107">
        <v>60</v>
      </c>
      <c r="O688" s="108">
        <v>2.33</v>
      </c>
      <c r="P688" s="109">
        <v>1139</v>
      </c>
      <c r="Q688" s="109">
        <v>2426.58</v>
      </c>
      <c r="BA688" t="str">
        <f t="shared" si="152"/>
        <v>MA</v>
      </c>
      <c r="BB688">
        <f t="shared" si="153"/>
        <v>675</v>
      </c>
      <c r="BC688" s="73">
        <f t="shared" si="154"/>
        <v>2.4</v>
      </c>
      <c r="BD688">
        <f t="shared" si="155"/>
        <v>50</v>
      </c>
      <c r="BE688" s="66">
        <f t="shared" si="156"/>
        <v>1051.32</v>
      </c>
      <c r="BI688" s="66">
        <f t="shared" si="147"/>
        <v>1117.03</v>
      </c>
      <c r="BK688" s="66">
        <f t="shared" si="157"/>
        <v>1055.7541675035147</v>
      </c>
      <c r="BN688" s="66">
        <f t="shared" si="148"/>
        <v>914.58631841814406</v>
      </c>
      <c r="BO688" s="66">
        <f t="shared" si="149"/>
        <v>1970.3404859216589</v>
      </c>
      <c r="CI688" s="116">
        <f t="shared" si="150"/>
        <v>0.53582321179867975</v>
      </c>
      <c r="CJ688" s="116">
        <f t="shared" si="151"/>
        <v>0.46417678820132013</v>
      </c>
      <c r="CR688">
        <f t="shared" si="158"/>
        <v>660</v>
      </c>
      <c r="CS688">
        <f t="shared" si="160"/>
        <v>50</v>
      </c>
      <c r="CT688" s="73">
        <f t="shared" si="161"/>
        <v>2.4</v>
      </c>
      <c r="CU688" s="66">
        <f t="shared" si="159"/>
        <v>872.68058584697519</v>
      </c>
    </row>
    <row r="689" spans="2:99" x14ac:dyDescent="0.25">
      <c r="B689" s="107" t="s">
        <v>284</v>
      </c>
      <c r="C689" s="107">
        <v>679</v>
      </c>
      <c r="D689" s="107" t="s">
        <v>235</v>
      </c>
      <c r="E689" s="107">
        <v>50</v>
      </c>
      <c r="F689" s="108">
        <v>2.4</v>
      </c>
      <c r="G689" s="109"/>
      <c r="H689" s="109">
        <v>1500</v>
      </c>
      <c r="I689" s="109">
        <v>1993.75</v>
      </c>
      <c r="K689" s="107" t="s">
        <v>284</v>
      </c>
      <c r="L689" s="107">
        <v>1683</v>
      </c>
      <c r="M689" s="107" t="s">
        <v>235</v>
      </c>
      <c r="N689" s="107">
        <v>60</v>
      </c>
      <c r="O689" s="108">
        <v>2.33</v>
      </c>
      <c r="P689" s="109">
        <v>953.35786982821264</v>
      </c>
      <c r="Q689" s="109">
        <v>1234.6421301717874</v>
      </c>
      <c r="BA689" t="str">
        <f t="shared" si="152"/>
        <v>MA</v>
      </c>
      <c r="BB689">
        <f t="shared" si="153"/>
        <v>676</v>
      </c>
      <c r="BC689" s="73">
        <f t="shared" si="154"/>
        <v>2.4</v>
      </c>
      <c r="BD689">
        <f t="shared" si="155"/>
        <v>50</v>
      </c>
      <c r="BE689" s="66">
        <f t="shared" si="156"/>
        <v>871.44229417569704</v>
      </c>
      <c r="BI689" s="66">
        <f t="shared" si="147"/>
        <v>1128.5577058243027</v>
      </c>
      <c r="BK689" s="66">
        <f t="shared" si="157"/>
        <v>875.11778888903109</v>
      </c>
      <c r="BN689" s="66">
        <f t="shared" si="148"/>
        <v>924.02481338216148</v>
      </c>
      <c r="BO689" s="66">
        <f t="shared" si="149"/>
        <v>1799.1426022711926</v>
      </c>
      <c r="CI689" s="116">
        <f t="shared" si="150"/>
        <v>0.48640824122796289</v>
      </c>
      <c r="CJ689" s="116">
        <f t="shared" si="151"/>
        <v>0.51359175877203711</v>
      </c>
      <c r="CR689">
        <f t="shared" si="158"/>
        <v>661</v>
      </c>
      <c r="CS689">
        <f t="shared" si="160"/>
        <v>50</v>
      </c>
      <c r="CT689" s="73">
        <f t="shared" si="161"/>
        <v>2.4</v>
      </c>
      <c r="CU689" s="66">
        <f t="shared" si="159"/>
        <v>1027.3882841557224</v>
      </c>
    </row>
    <row r="690" spans="2:99" x14ac:dyDescent="0.25">
      <c r="B690" s="107" t="s">
        <v>284</v>
      </c>
      <c r="C690" s="107">
        <v>680</v>
      </c>
      <c r="D690" s="107" t="s">
        <v>235</v>
      </c>
      <c r="E690" s="107">
        <v>50</v>
      </c>
      <c r="F690" s="108">
        <v>2.4</v>
      </c>
      <c r="G690" s="109"/>
      <c r="H690" s="109">
        <v>1089.3028677196214</v>
      </c>
      <c r="I690" s="109">
        <v>1410.6971322803786</v>
      </c>
      <c r="K690" s="107" t="s">
        <v>284</v>
      </c>
      <c r="L690" s="107">
        <v>1684</v>
      </c>
      <c r="M690" s="107" t="s">
        <v>235</v>
      </c>
      <c r="N690" s="107">
        <v>60</v>
      </c>
      <c r="O690" s="108">
        <v>2.33</v>
      </c>
      <c r="P690" s="109">
        <v>1031.8051051499087</v>
      </c>
      <c r="Q690" s="109">
        <v>1336.234894850091</v>
      </c>
      <c r="BA690" t="str">
        <f t="shared" si="152"/>
        <v>MA</v>
      </c>
      <c r="BB690">
        <f t="shared" si="153"/>
        <v>677</v>
      </c>
      <c r="BC690" s="73">
        <f t="shared" si="154"/>
        <v>2.4</v>
      </c>
      <c r="BD690">
        <f t="shared" si="155"/>
        <v>50</v>
      </c>
      <c r="BE690" s="66">
        <f t="shared" si="156"/>
        <v>1154.2253186357107</v>
      </c>
      <c r="BI690" s="66">
        <f t="shared" si="147"/>
        <v>1494.7746813642891</v>
      </c>
      <c r="BK690" s="66">
        <f t="shared" si="157"/>
        <v>1159.0935113835217</v>
      </c>
      <c r="BN690" s="66">
        <f t="shared" si="148"/>
        <v>1223.8708653246731</v>
      </c>
      <c r="BO690" s="66">
        <f t="shared" si="149"/>
        <v>2382.9643767081948</v>
      </c>
      <c r="CI690" s="116">
        <f t="shared" si="150"/>
        <v>0.48640824122796283</v>
      </c>
      <c r="CJ690" s="116">
        <f t="shared" si="151"/>
        <v>0.51359175877203722</v>
      </c>
      <c r="CR690">
        <f t="shared" si="158"/>
        <v>662</v>
      </c>
      <c r="CS690">
        <f t="shared" si="160"/>
        <v>50</v>
      </c>
      <c r="CT690" s="73">
        <f t="shared" si="161"/>
        <v>2.4</v>
      </c>
      <c r="CU690" s="66">
        <f t="shared" si="159"/>
        <v>1180.3851271871918</v>
      </c>
    </row>
    <row r="691" spans="2:99" x14ac:dyDescent="0.25">
      <c r="B691" s="107" t="s">
        <v>284</v>
      </c>
      <c r="C691" s="107">
        <v>681</v>
      </c>
      <c r="D691" s="107" t="s">
        <v>235</v>
      </c>
      <c r="E691" s="107">
        <v>50</v>
      </c>
      <c r="F691" s="108">
        <v>2.4</v>
      </c>
      <c r="G691" s="109"/>
      <c r="H691" s="109">
        <v>1086.8802581418129</v>
      </c>
      <c r="I691" s="109">
        <v>1407.559741858187</v>
      </c>
      <c r="K691" s="107" t="s">
        <v>284</v>
      </c>
      <c r="L691" s="107">
        <v>1685</v>
      </c>
      <c r="M691" s="107" t="s">
        <v>235</v>
      </c>
      <c r="N691" s="107">
        <v>60</v>
      </c>
      <c r="O691" s="108">
        <v>2.33</v>
      </c>
      <c r="P691" s="109">
        <v>1927.8002859640064</v>
      </c>
      <c r="Q691" s="109">
        <v>2496.5897140359939</v>
      </c>
      <c r="BA691" t="str">
        <f t="shared" si="152"/>
        <v>MA</v>
      </c>
      <c r="BB691">
        <f t="shared" si="153"/>
        <v>678</v>
      </c>
      <c r="BC691" s="73">
        <f t="shared" si="154"/>
        <v>2.4</v>
      </c>
      <c r="BD691">
        <f t="shared" si="155"/>
        <v>50</v>
      </c>
      <c r="BE691" s="66">
        <f t="shared" si="156"/>
        <v>885.25901174985279</v>
      </c>
      <c r="BI691" s="66">
        <f t="shared" si="147"/>
        <v>1146.4509882501472</v>
      </c>
      <c r="BK691" s="66">
        <f t="shared" si="157"/>
        <v>888.99278143186666</v>
      </c>
      <c r="BN691" s="66">
        <f t="shared" si="148"/>
        <v>938.67522679833587</v>
      </c>
      <c r="BO691" s="66">
        <f t="shared" si="149"/>
        <v>1827.6680082302025</v>
      </c>
      <c r="CI691" s="116">
        <f t="shared" si="150"/>
        <v>0.48640824122796278</v>
      </c>
      <c r="CJ691" s="116">
        <f t="shared" si="151"/>
        <v>0.51359175877203722</v>
      </c>
      <c r="CR691">
        <f t="shared" si="158"/>
        <v>663</v>
      </c>
      <c r="CS691">
        <f t="shared" si="160"/>
        <v>50</v>
      </c>
      <c r="CT691" s="73">
        <f t="shared" si="161"/>
        <v>2.4</v>
      </c>
      <c r="CU691" s="66">
        <f t="shared" si="159"/>
        <v>1836.8722388780761</v>
      </c>
    </row>
    <row r="692" spans="2:99" x14ac:dyDescent="0.25">
      <c r="B692" s="107" t="s">
        <v>284</v>
      </c>
      <c r="C692" s="107">
        <v>682</v>
      </c>
      <c r="D692" s="107" t="s">
        <v>235</v>
      </c>
      <c r="E692" s="107">
        <v>50</v>
      </c>
      <c r="F692" s="108">
        <v>2.4</v>
      </c>
      <c r="G692" s="109"/>
      <c r="H692" s="109">
        <v>908.47859167816421</v>
      </c>
      <c r="I692" s="109">
        <v>1176.5214083218357</v>
      </c>
      <c r="K692" s="107" t="s">
        <v>284</v>
      </c>
      <c r="L692" s="107">
        <v>1686</v>
      </c>
      <c r="M692" s="107" t="s">
        <v>235</v>
      </c>
      <c r="N692" s="107">
        <v>60</v>
      </c>
      <c r="O692" s="108">
        <v>2.33</v>
      </c>
      <c r="P692" s="109">
        <v>1971.3724006727912</v>
      </c>
      <c r="Q692" s="109">
        <v>2553.0175993272087</v>
      </c>
      <c r="BA692" t="str">
        <f t="shared" si="152"/>
        <v>MA</v>
      </c>
      <c r="BB692">
        <f t="shared" si="153"/>
        <v>679</v>
      </c>
      <c r="BC692" s="73">
        <f t="shared" si="154"/>
        <v>2.4</v>
      </c>
      <c r="BD692">
        <f t="shared" si="155"/>
        <v>50</v>
      </c>
      <c r="BE692" s="66">
        <f t="shared" si="156"/>
        <v>1500</v>
      </c>
      <c r="BI692" s="66">
        <f t="shared" ref="BI692:BI755" si="162">I689</f>
        <v>1993.75</v>
      </c>
      <c r="BK692" s="66">
        <f t="shared" si="157"/>
        <v>1506.3265716007231</v>
      </c>
      <c r="BN692" s="66">
        <f t="shared" ref="BN692:BN755" si="163">BI692/VLOOKUP($BA692,$DQ$53:$DT$60,3,FALSE)</f>
        <v>1632.4149506693416</v>
      </c>
      <c r="BO692" s="66">
        <f t="shared" si="149"/>
        <v>3138.7415222700647</v>
      </c>
      <c r="CI692" s="116">
        <f t="shared" si="150"/>
        <v>0.4799141824559312</v>
      </c>
      <c r="CJ692" s="116">
        <f t="shared" si="151"/>
        <v>0.5200858175440688</v>
      </c>
      <c r="CR692">
        <f t="shared" si="158"/>
        <v>664</v>
      </c>
      <c r="CS692">
        <f t="shared" si="160"/>
        <v>50</v>
      </c>
      <c r="CT692" s="73">
        <f t="shared" si="161"/>
        <v>2.4</v>
      </c>
      <c r="CU692" s="66">
        <f t="shared" si="159"/>
        <v>1519.2044815113579</v>
      </c>
    </row>
    <row r="693" spans="2:99" x14ac:dyDescent="0.25">
      <c r="B693" s="107" t="s">
        <v>284</v>
      </c>
      <c r="C693" s="107">
        <v>683</v>
      </c>
      <c r="D693" s="107" t="s">
        <v>235</v>
      </c>
      <c r="E693" s="107">
        <v>50</v>
      </c>
      <c r="F693" s="108">
        <v>2.4</v>
      </c>
      <c r="G693" s="109"/>
      <c r="H693" s="109">
        <v>1300</v>
      </c>
      <c r="I693" s="109">
        <v>1683.5595740270521</v>
      </c>
      <c r="K693" s="107" t="s">
        <v>284</v>
      </c>
      <c r="L693" s="107">
        <v>1689</v>
      </c>
      <c r="M693" s="107" t="s">
        <v>235</v>
      </c>
      <c r="N693" s="107">
        <v>60</v>
      </c>
      <c r="O693" s="108">
        <v>2.33</v>
      </c>
      <c r="P693" s="109">
        <v>1033.8137796379838</v>
      </c>
      <c r="Q693" s="109">
        <v>1338.8362203620161</v>
      </c>
      <c r="BA693" t="str">
        <f t="shared" si="152"/>
        <v>MA</v>
      </c>
      <c r="BB693">
        <f t="shared" si="153"/>
        <v>680</v>
      </c>
      <c r="BC693" s="73">
        <f t="shared" si="154"/>
        <v>2.4</v>
      </c>
      <c r="BD693">
        <f t="shared" si="155"/>
        <v>50</v>
      </c>
      <c r="BE693" s="66">
        <f t="shared" si="156"/>
        <v>1089.3028677196214</v>
      </c>
      <c r="BI693" s="66">
        <f t="shared" si="162"/>
        <v>1410.6971322803786</v>
      </c>
      <c r="BK693" s="66">
        <f t="shared" si="157"/>
        <v>1093.897236111289</v>
      </c>
      <c r="BN693" s="66">
        <f t="shared" si="163"/>
        <v>1155.0310167277021</v>
      </c>
      <c r="BO693" s="66">
        <f t="shared" ref="BO693:BO756" si="164">SUM(BK693+BN693)</f>
        <v>2248.9282528389913</v>
      </c>
      <c r="CI693" s="116">
        <f t="shared" ref="CI693:CI756" si="165">BK693/$BO693</f>
        <v>0.48640824122796278</v>
      </c>
      <c r="CJ693" s="116">
        <f t="shared" ref="CJ693:CJ756" si="166">BN693/$BO693</f>
        <v>0.51359175877203711</v>
      </c>
      <c r="CR693">
        <f t="shared" si="158"/>
        <v>665</v>
      </c>
      <c r="CS693">
        <f t="shared" si="160"/>
        <v>50</v>
      </c>
      <c r="CT693" s="73">
        <f t="shared" si="161"/>
        <v>2.4</v>
      </c>
      <c r="CU693" s="66">
        <f t="shared" si="159"/>
        <v>1115.7751808335147</v>
      </c>
    </row>
    <row r="694" spans="2:99" x14ac:dyDescent="0.25">
      <c r="B694" s="107" t="s">
        <v>284</v>
      </c>
      <c r="C694" s="107">
        <v>684</v>
      </c>
      <c r="D694" s="107" t="s">
        <v>235</v>
      </c>
      <c r="E694" s="107">
        <v>50</v>
      </c>
      <c r="F694" s="108">
        <v>2.4</v>
      </c>
      <c r="G694" s="109"/>
      <c r="H694" s="109">
        <v>958.58652359326675</v>
      </c>
      <c r="I694" s="109">
        <v>1241.413476406733</v>
      </c>
      <c r="K694" s="107" t="s">
        <v>284</v>
      </c>
      <c r="L694" s="107">
        <v>1690</v>
      </c>
      <c r="M694" s="107" t="s">
        <v>235</v>
      </c>
      <c r="N694" s="107">
        <v>60</v>
      </c>
      <c r="O694" s="108">
        <v>2.33</v>
      </c>
      <c r="P694" s="109">
        <v>894.18258084221191</v>
      </c>
      <c r="Q694" s="109">
        <v>1158.007419157788</v>
      </c>
      <c r="BA694" t="str">
        <f t="shared" si="152"/>
        <v>MA</v>
      </c>
      <c r="BB694">
        <f t="shared" si="153"/>
        <v>681</v>
      </c>
      <c r="BC694" s="73">
        <f t="shared" si="154"/>
        <v>2.4</v>
      </c>
      <c r="BD694">
        <f t="shared" si="155"/>
        <v>50</v>
      </c>
      <c r="BE694" s="66">
        <f t="shared" si="156"/>
        <v>1086.8802581418129</v>
      </c>
      <c r="BI694" s="66">
        <f t="shared" si="162"/>
        <v>1407.559741858187</v>
      </c>
      <c r="BK694" s="66">
        <f t="shared" si="157"/>
        <v>1091.4644086581773</v>
      </c>
      <c r="BN694" s="66">
        <f t="shared" si="163"/>
        <v>1152.4622277464996</v>
      </c>
      <c r="BO694" s="66">
        <f t="shared" si="164"/>
        <v>2243.9266364046771</v>
      </c>
      <c r="CI694" s="116">
        <f t="shared" si="165"/>
        <v>0.48640824122796278</v>
      </c>
      <c r="CJ694" s="116">
        <f t="shared" si="166"/>
        <v>0.51359175877203711</v>
      </c>
      <c r="CR694">
        <f t="shared" si="158"/>
        <v>666</v>
      </c>
      <c r="CS694">
        <f t="shared" si="160"/>
        <v>50</v>
      </c>
      <c r="CT694" s="73">
        <f t="shared" si="161"/>
        <v>2.4</v>
      </c>
      <c r="CU694" s="66">
        <f t="shared" si="159"/>
        <v>875.11778888903109</v>
      </c>
    </row>
    <row r="695" spans="2:99" x14ac:dyDescent="0.25">
      <c r="B695" s="107" t="s">
        <v>284</v>
      </c>
      <c r="C695" s="107">
        <v>685</v>
      </c>
      <c r="D695" s="107" t="s">
        <v>235</v>
      </c>
      <c r="E695" s="107">
        <v>50</v>
      </c>
      <c r="F695" s="108">
        <v>2.4</v>
      </c>
      <c r="G695" s="109"/>
      <c r="H695" s="109">
        <v>1959.8737196011427</v>
      </c>
      <c r="I695" s="109">
        <v>2538.126280398857</v>
      </c>
      <c r="K695" s="107" t="s">
        <v>284</v>
      </c>
      <c r="L695" s="107">
        <v>1691</v>
      </c>
      <c r="M695" s="107" t="s">
        <v>235</v>
      </c>
      <c r="N695" s="107">
        <v>60</v>
      </c>
      <c r="O695" s="108">
        <v>2.33</v>
      </c>
      <c r="P695" s="109">
        <v>915.0144088844819</v>
      </c>
      <c r="Q695" s="109">
        <v>1184.985591115518</v>
      </c>
      <c r="BA695" t="str">
        <f t="shared" si="152"/>
        <v>MA</v>
      </c>
      <c r="BB695">
        <f t="shared" si="153"/>
        <v>682</v>
      </c>
      <c r="BC695" s="73">
        <f t="shared" si="154"/>
        <v>2.4</v>
      </c>
      <c r="BD695">
        <f t="shared" si="155"/>
        <v>50</v>
      </c>
      <c r="BE695" s="66">
        <f t="shared" si="156"/>
        <v>908.47859167816421</v>
      </c>
      <c r="BI695" s="66">
        <f t="shared" si="162"/>
        <v>1176.5214083218357</v>
      </c>
      <c r="BK695" s="66">
        <f t="shared" si="157"/>
        <v>912.31029491681488</v>
      </c>
      <c r="BN695" s="66">
        <f t="shared" si="163"/>
        <v>963.29586795090347</v>
      </c>
      <c r="BO695" s="66">
        <f t="shared" si="164"/>
        <v>1875.6061628677185</v>
      </c>
      <c r="CI695" s="116">
        <f t="shared" si="165"/>
        <v>0.48640824122796278</v>
      </c>
      <c r="CJ695" s="116">
        <f t="shared" si="166"/>
        <v>0.51359175877203711</v>
      </c>
      <c r="CR695">
        <f t="shared" si="158"/>
        <v>667</v>
      </c>
      <c r="CS695">
        <f t="shared" si="160"/>
        <v>50</v>
      </c>
      <c r="CT695" s="73">
        <f t="shared" si="161"/>
        <v>2.4</v>
      </c>
      <c r="CU695" s="66">
        <f t="shared" si="159"/>
        <v>875.11778888903109</v>
      </c>
    </row>
    <row r="696" spans="2:99" x14ac:dyDescent="0.25">
      <c r="B696" s="107" t="s">
        <v>284</v>
      </c>
      <c r="C696" s="107">
        <v>686</v>
      </c>
      <c r="D696" s="107" t="s">
        <v>235</v>
      </c>
      <c r="E696" s="107">
        <v>50</v>
      </c>
      <c r="F696" s="108">
        <v>2.4</v>
      </c>
      <c r="G696" s="109"/>
      <c r="H696" s="109">
        <v>1154.2253186357107</v>
      </c>
      <c r="I696" s="109">
        <v>1494.7746813642891</v>
      </c>
      <c r="K696" s="107" t="s">
        <v>284</v>
      </c>
      <c r="L696" s="107">
        <v>1694</v>
      </c>
      <c r="M696" s="107" t="s">
        <v>235</v>
      </c>
      <c r="N696" s="107">
        <v>60</v>
      </c>
      <c r="O696" s="108">
        <v>2.33</v>
      </c>
      <c r="P696" s="109">
        <v>1130.6963766929669</v>
      </c>
      <c r="Q696" s="109">
        <v>1464.3036233070329</v>
      </c>
      <c r="BA696" t="str">
        <f t="shared" si="152"/>
        <v>MA</v>
      </c>
      <c r="BB696">
        <f t="shared" si="153"/>
        <v>683</v>
      </c>
      <c r="BC696" s="73">
        <f t="shared" si="154"/>
        <v>2.4</v>
      </c>
      <c r="BD696">
        <f t="shared" si="155"/>
        <v>50</v>
      </c>
      <c r="BE696" s="66">
        <f t="shared" si="156"/>
        <v>1300</v>
      </c>
      <c r="BI696" s="66">
        <f t="shared" si="162"/>
        <v>1683.5595740270521</v>
      </c>
      <c r="BK696" s="66">
        <f t="shared" si="157"/>
        <v>1305.4830287206269</v>
      </c>
      <c r="BN696" s="66">
        <f t="shared" si="163"/>
        <v>1378.4415393024542</v>
      </c>
      <c r="BO696" s="66">
        <f t="shared" si="164"/>
        <v>2683.9245680230811</v>
      </c>
      <c r="CI696" s="116">
        <f t="shared" si="165"/>
        <v>0.48640824122796289</v>
      </c>
      <c r="CJ696" s="116">
        <f t="shared" si="166"/>
        <v>0.51359175877203711</v>
      </c>
      <c r="CR696">
        <f t="shared" si="158"/>
        <v>668</v>
      </c>
      <c r="CS696">
        <f t="shared" si="160"/>
        <v>50</v>
      </c>
      <c r="CT696" s="73">
        <f t="shared" si="161"/>
        <v>2.4</v>
      </c>
      <c r="CU696" s="66">
        <f t="shared" si="159"/>
        <v>1506.3265716007231</v>
      </c>
    </row>
    <row r="697" spans="2:99" x14ac:dyDescent="0.25">
      <c r="B697" s="107" t="s">
        <v>284</v>
      </c>
      <c r="C697" s="107">
        <v>687</v>
      </c>
      <c r="D697" s="107" t="s">
        <v>235</v>
      </c>
      <c r="E697" s="107">
        <v>50</v>
      </c>
      <c r="F697" s="108">
        <v>2.4</v>
      </c>
      <c r="G697" s="109"/>
      <c r="H697" s="109">
        <v>849.65623682130467</v>
      </c>
      <c r="I697" s="109">
        <v>1100.3437631786953</v>
      </c>
      <c r="K697" s="107" t="s">
        <v>284</v>
      </c>
      <c r="L697" s="107">
        <v>1695</v>
      </c>
      <c r="M697" s="107" t="s">
        <v>235</v>
      </c>
      <c r="N697" s="107">
        <v>60</v>
      </c>
      <c r="O697" s="108">
        <v>2.33</v>
      </c>
      <c r="P697" s="109">
        <v>1800</v>
      </c>
      <c r="Q697" s="109">
        <v>2331.08248711438</v>
      </c>
      <c r="BA697" t="str">
        <f t="shared" si="152"/>
        <v>MA</v>
      </c>
      <c r="BB697">
        <f t="shared" si="153"/>
        <v>684</v>
      </c>
      <c r="BC697" s="73">
        <f t="shared" si="154"/>
        <v>2.4</v>
      </c>
      <c r="BD697">
        <f t="shared" si="155"/>
        <v>50</v>
      </c>
      <c r="BE697" s="66">
        <f t="shared" si="156"/>
        <v>958.58652359326675</v>
      </c>
      <c r="BI697" s="66">
        <f t="shared" si="162"/>
        <v>1241.413476406733</v>
      </c>
      <c r="BK697" s="66">
        <f t="shared" si="157"/>
        <v>962.6295677779342</v>
      </c>
      <c r="BN697" s="66">
        <f t="shared" si="163"/>
        <v>1016.4272947203777</v>
      </c>
      <c r="BO697" s="66">
        <f t="shared" si="164"/>
        <v>1979.0568624983121</v>
      </c>
      <c r="CI697" s="116">
        <f t="shared" si="165"/>
        <v>0.48640824122796283</v>
      </c>
      <c r="CJ697" s="116">
        <f t="shared" si="166"/>
        <v>0.51359175877203711</v>
      </c>
      <c r="CR697">
        <f t="shared" si="158"/>
        <v>669</v>
      </c>
      <c r="CS697">
        <f t="shared" si="160"/>
        <v>50</v>
      </c>
      <c r="CT697" s="73">
        <f t="shared" si="161"/>
        <v>2.4</v>
      </c>
      <c r="CU697" s="66">
        <f t="shared" si="159"/>
        <v>901.56384846925766</v>
      </c>
    </row>
    <row r="698" spans="2:99" x14ac:dyDescent="0.25">
      <c r="B698" s="107" t="s">
        <v>284</v>
      </c>
      <c r="C698" s="107">
        <v>688</v>
      </c>
      <c r="D698" s="107" t="s">
        <v>235</v>
      </c>
      <c r="E698" s="107">
        <v>50</v>
      </c>
      <c r="F698" s="108">
        <v>2.4</v>
      </c>
      <c r="G698" s="109"/>
      <c r="H698" s="109">
        <v>897.77728030568665</v>
      </c>
      <c r="I698" s="109">
        <v>1162.6627196943132</v>
      </c>
      <c r="K698" s="107" t="s">
        <v>284</v>
      </c>
      <c r="L698" s="107">
        <v>1698</v>
      </c>
      <c r="M698" s="107" t="s">
        <v>235</v>
      </c>
      <c r="N698" s="107">
        <v>60</v>
      </c>
      <c r="O698" s="108">
        <v>2.33</v>
      </c>
      <c r="P698" s="109">
        <v>1025</v>
      </c>
      <c r="Q698" s="109">
        <v>1800</v>
      </c>
      <c r="BA698" t="str">
        <f t="shared" si="152"/>
        <v>MA</v>
      </c>
      <c r="BB698">
        <f t="shared" si="153"/>
        <v>685</v>
      </c>
      <c r="BC698" s="73">
        <f t="shared" si="154"/>
        <v>2.4</v>
      </c>
      <c r="BD698">
        <f t="shared" si="155"/>
        <v>50</v>
      </c>
      <c r="BE698" s="66">
        <f t="shared" si="156"/>
        <v>1959.8737196011427</v>
      </c>
      <c r="BI698" s="66">
        <f t="shared" si="162"/>
        <v>2538.126280398857</v>
      </c>
      <c r="BK698" s="66">
        <f t="shared" si="157"/>
        <v>1968.1399072114309</v>
      </c>
      <c r="BN698" s="66">
        <f t="shared" si="163"/>
        <v>2078.1318052964816</v>
      </c>
      <c r="BO698" s="66">
        <f t="shared" si="164"/>
        <v>4046.2717125079125</v>
      </c>
      <c r="CI698" s="116">
        <f t="shared" si="165"/>
        <v>0.48640824122796283</v>
      </c>
      <c r="CJ698" s="116">
        <f t="shared" si="166"/>
        <v>0.51359175877203722</v>
      </c>
      <c r="CR698">
        <f t="shared" si="158"/>
        <v>670</v>
      </c>
      <c r="CS698">
        <f t="shared" si="160"/>
        <v>50</v>
      </c>
      <c r="CT698" s="73">
        <f t="shared" si="161"/>
        <v>2.4</v>
      </c>
      <c r="CU698" s="66">
        <f t="shared" si="159"/>
        <v>1220.7893155001984</v>
      </c>
    </row>
    <row r="699" spans="2:99" x14ac:dyDescent="0.25">
      <c r="B699" s="107" t="s">
        <v>284</v>
      </c>
      <c r="C699" s="107">
        <v>689</v>
      </c>
      <c r="D699" s="107" t="s">
        <v>235</v>
      </c>
      <c r="E699" s="107">
        <v>50</v>
      </c>
      <c r="F699" s="108">
        <v>2.4</v>
      </c>
      <c r="G699" s="109"/>
      <c r="H699" s="109">
        <v>1563.8031968982884</v>
      </c>
      <c r="I699" s="109">
        <v>2025.1968031017113</v>
      </c>
      <c r="K699" s="107" t="s">
        <v>284</v>
      </c>
      <c r="L699" s="107">
        <v>1703</v>
      </c>
      <c r="M699" s="107" t="s">
        <v>235</v>
      </c>
      <c r="N699" s="107">
        <v>60</v>
      </c>
      <c r="O699" s="108">
        <v>2.33</v>
      </c>
      <c r="P699" s="109">
        <v>852.78035744592455</v>
      </c>
      <c r="Q699" s="109">
        <v>1104.3896425540754</v>
      </c>
      <c r="BA699" t="str">
        <f t="shared" si="152"/>
        <v>MA</v>
      </c>
      <c r="BB699">
        <f t="shared" si="153"/>
        <v>686</v>
      </c>
      <c r="BC699" s="73">
        <f t="shared" si="154"/>
        <v>2.4</v>
      </c>
      <c r="BD699">
        <f t="shared" si="155"/>
        <v>50</v>
      </c>
      <c r="BE699" s="66">
        <f t="shared" si="156"/>
        <v>1154.2253186357107</v>
      </c>
      <c r="BI699" s="66">
        <f t="shared" si="162"/>
        <v>1494.7746813642891</v>
      </c>
      <c r="BK699" s="66">
        <f t="shared" si="157"/>
        <v>1159.0935113835217</v>
      </c>
      <c r="BN699" s="66">
        <f t="shared" si="163"/>
        <v>1223.8708653246731</v>
      </c>
      <c r="BO699" s="66">
        <f t="shared" si="164"/>
        <v>2382.9643767081948</v>
      </c>
      <c r="CI699" s="116">
        <f t="shared" si="165"/>
        <v>0.48640824122796283</v>
      </c>
      <c r="CJ699" s="116">
        <f t="shared" si="166"/>
        <v>0.51359175877203722</v>
      </c>
      <c r="CR699">
        <f t="shared" si="158"/>
        <v>671</v>
      </c>
      <c r="CS699">
        <f t="shared" si="160"/>
        <v>50</v>
      </c>
      <c r="CT699" s="73">
        <f t="shared" si="161"/>
        <v>2.4</v>
      </c>
      <c r="CU699" s="66">
        <f t="shared" si="159"/>
        <v>1137.215566661296</v>
      </c>
    </row>
    <row r="700" spans="2:99" x14ac:dyDescent="0.25">
      <c r="B700" s="107" t="s">
        <v>284</v>
      </c>
      <c r="C700" s="107">
        <v>690</v>
      </c>
      <c r="D700" s="107" t="s">
        <v>235</v>
      </c>
      <c r="E700" s="107">
        <v>50</v>
      </c>
      <c r="F700" s="108">
        <v>2.4</v>
      </c>
      <c r="G700" s="109"/>
      <c r="H700" s="109">
        <v>1088.3442811960281</v>
      </c>
      <c r="I700" s="109">
        <v>1409.4557188039719</v>
      </c>
      <c r="K700" s="107" t="s">
        <v>284</v>
      </c>
      <c r="L700" s="107">
        <v>1704</v>
      </c>
      <c r="M700" s="107" t="s">
        <v>235</v>
      </c>
      <c r="N700" s="107">
        <v>60</v>
      </c>
      <c r="O700" s="108">
        <v>2.33</v>
      </c>
      <c r="P700" s="109">
        <v>1340.24</v>
      </c>
      <c r="Q700" s="109">
        <v>2449</v>
      </c>
      <c r="BA700" t="str">
        <f t="shared" si="152"/>
        <v>MA</v>
      </c>
      <c r="BB700">
        <f t="shared" si="153"/>
        <v>687</v>
      </c>
      <c r="BC700" s="73">
        <f t="shared" si="154"/>
        <v>2.4</v>
      </c>
      <c r="BD700">
        <f t="shared" si="155"/>
        <v>50</v>
      </c>
      <c r="BE700" s="66">
        <f t="shared" si="156"/>
        <v>849.65623682130467</v>
      </c>
      <c r="BI700" s="66">
        <f t="shared" si="162"/>
        <v>1100.3437631786953</v>
      </c>
      <c r="BK700" s="66">
        <f t="shared" si="157"/>
        <v>853.23984416680537</v>
      </c>
      <c r="BN700" s="66">
        <f t="shared" si="163"/>
        <v>900.92419304760767</v>
      </c>
      <c r="BO700" s="66">
        <f t="shared" si="164"/>
        <v>1754.1640372144129</v>
      </c>
      <c r="CI700" s="116">
        <f t="shared" si="165"/>
        <v>0.48640824122796283</v>
      </c>
      <c r="CJ700" s="116">
        <f t="shared" si="166"/>
        <v>0.51359175877203722</v>
      </c>
      <c r="CR700">
        <f t="shared" si="158"/>
        <v>672</v>
      </c>
      <c r="CS700">
        <f t="shared" si="160"/>
        <v>50</v>
      </c>
      <c r="CT700" s="73">
        <f t="shared" si="161"/>
        <v>2.4</v>
      </c>
      <c r="CU700" s="66">
        <f t="shared" si="159"/>
        <v>1218.1639621335312</v>
      </c>
    </row>
    <row r="701" spans="2:99" x14ac:dyDescent="0.25">
      <c r="B701" s="107" t="s">
        <v>284</v>
      </c>
      <c r="C701" s="107">
        <v>691</v>
      </c>
      <c r="D701" s="107" t="s">
        <v>235</v>
      </c>
      <c r="E701" s="107">
        <v>50</v>
      </c>
      <c r="F701" s="108">
        <v>2.4</v>
      </c>
      <c r="G701" s="109"/>
      <c r="H701" s="109">
        <v>1012.1802246850722</v>
      </c>
      <c r="I701" s="109">
        <v>1310.8197753149277</v>
      </c>
      <c r="K701" s="107" t="s">
        <v>284</v>
      </c>
      <c r="L701" s="107">
        <v>1705</v>
      </c>
      <c r="M701" s="107" t="s">
        <v>235</v>
      </c>
      <c r="N701" s="107">
        <v>60</v>
      </c>
      <c r="O701" s="108">
        <v>2.33</v>
      </c>
      <c r="P701" s="109">
        <v>952.05070638694906</v>
      </c>
      <c r="Q701" s="109">
        <v>1232.9492936130507</v>
      </c>
      <c r="BA701" t="str">
        <f t="shared" si="152"/>
        <v>MA</v>
      </c>
      <c r="BB701">
        <f t="shared" si="153"/>
        <v>688</v>
      </c>
      <c r="BC701" s="73">
        <f t="shared" si="154"/>
        <v>2.4</v>
      </c>
      <c r="BD701">
        <f t="shared" si="155"/>
        <v>50</v>
      </c>
      <c r="BE701" s="66">
        <f t="shared" si="156"/>
        <v>897.77728030568665</v>
      </c>
      <c r="BI701" s="66">
        <f t="shared" si="162"/>
        <v>1162.6627196943132</v>
      </c>
      <c r="BK701" s="66">
        <f t="shared" si="157"/>
        <v>901.56384846925766</v>
      </c>
      <c r="BN701" s="66">
        <f t="shared" si="163"/>
        <v>951.94884324257043</v>
      </c>
      <c r="BO701" s="66">
        <f t="shared" si="164"/>
        <v>1853.5126917118282</v>
      </c>
      <c r="CI701" s="116">
        <f t="shared" si="165"/>
        <v>0.48640824122796283</v>
      </c>
      <c r="CJ701" s="116">
        <f t="shared" si="166"/>
        <v>0.51359175877203711</v>
      </c>
      <c r="CR701">
        <f t="shared" si="158"/>
        <v>673</v>
      </c>
      <c r="CS701">
        <f t="shared" si="160"/>
        <v>50</v>
      </c>
      <c r="CT701" s="73">
        <f t="shared" si="161"/>
        <v>2.4</v>
      </c>
      <c r="CU701" s="66">
        <f t="shared" si="159"/>
        <v>1075.2878563305637</v>
      </c>
    </row>
    <row r="702" spans="2:99" x14ac:dyDescent="0.25">
      <c r="B702" s="107" t="s">
        <v>284</v>
      </c>
      <c r="C702" s="107">
        <v>692</v>
      </c>
      <c r="D702" s="107" t="s">
        <v>235</v>
      </c>
      <c r="E702" s="107">
        <v>50</v>
      </c>
      <c r="F702" s="108">
        <v>2.4</v>
      </c>
      <c r="G702" s="109"/>
      <c r="H702" s="109">
        <v>1032.6591185982011</v>
      </c>
      <c r="I702" s="109">
        <v>1337.3408814017989</v>
      </c>
      <c r="K702" s="107" t="s">
        <v>284</v>
      </c>
      <c r="L702" s="107">
        <v>1706</v>
      </c>
      <c r="M702" s="107" t="s">
        <v>235</v>
      </c>
      <c r="N702" s="107">
        <v>60</v>
      </c>
      <c r="O702" s="108">
        <v>2.33</v>
      </c>
      <c r="P702" s="109">
        <v>894.18258084221191</v>
      </c>
      <c r="Q702" s="109">
        <v>1158.007419157788</v>
      </c>
      <c r="BA702" t="str">
        <f t="shared" si="152"/>
        <v>MA</v>
      </c>
      <c r="BB702">
        <f t="shared" si="153"/>
        <v>689</v>
      </c>
      <c r="BC702" s="73">
        <f t="shared" si="154"/>
        <v>2.4</v>
      </c>
      <c r="BD702">
        <f t="shared" si="155"/>
        <v>50</v>
      </c>
      <c r="BE702" s="66">
        <f t="shared" si="156"/>
        <v>1563.8031968982884</v>
      </c>
      <c r="BI702" s="66">
        <f t="shared" si="162"/>
        <v>2025.1968031017113</v>
      </c>
      <c r="BK702" s="66">
        <f t="shared" si="157"/>
        <v>1570.3988721613664</v>
      </c>
      <c r="BN702" s="66">
        <f t="shared" si="163"/>
        <v>1658.162527614289</v>
      </c>
      <c r="BO702" s="66">
        <f t="shared" si="164"/>
        <v>3228.5613997756554</v>
      </c>
      <c r="CI702" s="116">
        <f t="shared" si="165"/>
        <v>0.48640824122796283</v>
      </c>
      <c r="CJ702" s="116">
        <f t="shared" si="166"/>
        <v>0.51359175877203711</v>
      </c>
      <c r="CR702">
        <f t="shared" si="158"/>
        <v>674</v>
      </c>
      <c r="CS702">
        <f t="shared" si="160"/>
        <v>50</v>
      </c>
      <c r="CT702" s="73">
        <f t="shared" si="161"/>
        <v>2.4</v>
      </c>
      <c r="CU702" s="66">
        <f t="shared" si="159"/>
        <v>1181.4090150001921</v>
      </c>
    </row>
    <row r="703" spans="2:99" x14ac:dyDescent="0.25">
      <c r="B703" s="107" t="s">
        <v>284</v>
      </c>
      <c r="C703" s="107">
        <v>693</v>
      </c>
      <c r="D703" s="107" t="s">
        <v>235</v>
      </c>
      <c r="E703" s="107">
        <v>50</v>
      </c>
      <c r="F703" s="108">
        <v>2.4</v>
      </c>
      <c r="G703" s="109"/>
      <c r="H703" s="109">
        <v>1407.06</v>
      </c>
      <c r="I703" s="109">
        <v>1895</v>
      </c>
      <c r="K703" s="107" t="s">
        <v>284</v>
      </c>
      <c r="L703" s="107">
        <v>1707</v>
      </c>
      <c r="M703" s="107" t="s">
        <v>235</v>
      </c>
      <c r="N703" s="107">
        <v>60</v>
      </c>
      <c r="O703" s="108">
        <v>2.33</v>
      </c>
      <c r="P703" s="109">
        <v>1900</v>
      </c>
      <c r="Q703" s="109">
        <v>2460.5870697318455</v>
      </c>
      <c r="BA703" t="str">
        <f t="shared" si="152"/>
        <v>MA</v>
      </c>
      <c r="BB703">
        <f t="shared" si="153"/>
        <v>690</v>
      </c>
      <c r="BC703" s="73">
        <f t="shared" si="154"/>
        <v>2.4</v>
      </c>
      <c r="BD703">
        <f t="shared" si="155"/>
        <v>50</v>
      </c>
      <c r="BE703" s="66">
        <f t="shared" si="156"/>
        <v>1088.3442811960281</v>
      </c>
      <c r="BI703" s="66">
        <f t="shared" si="162"/>
        <v>1409.4557188039719</v>
      </c>
      <c r="BK703" s="66">
        <f t="shared" si="157"/>
        <v>1092.9346065435109</v>
      </c>
      <c r="BN703" s="66">
        <f t="shared" si="163"/>
        <v>1154.0145894329817</v>
      </c>
      <c r="BO703" s="66">
        <f t="shared" si="164"/>
        <v>2246.9491959764928</v>
      </c>
      <c r="CI703" s="116">
        <f t="shared" si="165"/>
        <v>0.48640824122796278</v>
      </c>
      <c r="CJ703" s="116">
        <f t="shared" si="166"/>
        <v>0.51359175877203711</v>
      </c>
      <c r="CR703">
        <f t="shared" si="158"/>
        <v>675</v>
      </c>
      <c r="CS703">
        <f t="shared" si="160"/>
        <v>50</v>
      </c>
      <c r="CT703" s="73">
        <f t="shared" si="161"/>
        <v>2.4</v>
      </c>
      <c r="CU703" s="66">
        <f t="shared" si="159"/>
        <v>1055.7541675035147</v>
      </c>
    </row>
    <row r="704" spans="2:99" x14ac:dyDescent="0.25">
      <c r="B704" s="107" t="s">
        <v>284</v>
      </c>
      <c r="C704" s="107">
        <v>694</v>
      </c>
      <c r="D704" s="107" t="s">
        <v>235</v>
      </c>
      <c r="E704" s="107">
        <v>50</v>
      </c>
      <c r="F704" s="108">
        <v>2.4</v>
      </c>
      <c r="G704" s="109"/>
      <c r="H704" s="109">
        <v>897.77728030568665</v>
      </c>
      <c r="I704" s="109">
        <v>1162.6627196943132</v>
      </c>
      <c r="K704" s="107" t="s">
        <v>284</v>
      </c>
      <c r="L704" s="107">
        <v>1708</v>
      </c>
      <c r="M704" s="107" t="s">
        <v>235</v>
      </c>
      <c r="N704" s="107">
        <v>60</v>
      </c>
      <c r="O704" s="108">
        <v>2.33</v>
      </c>
      <c r="P704" s="109">
        <v>848.34907338004109</v>
      </c>
      <c r="Q704" s="109">
        <v>1098.6509266199587</v>
      </c>
      <c r="BA704" t="str">
        <f t="shared" si="152"/>
        <v>MA</v>
      </c>
      <c r="BB704">
        <f t="shared" si="153"/>
        <v>691</v>
      </c>
      <c r="BC704" s="73">
        <f t="shared" si="154"/>
        <v>2.4</v>
      </c>
      <c r="BD704">
        <f t="shared" si="155"/>
        <v>50</v>
      </c>
      <c r="BE704" s="66">
        <f t="shared" si="156"/>
        <v>1012.1802246850722</v>
      </c>
      <c r="BI704" s="66">
        <f t="shared" si="162"/>
        <v>1310.8197753149277</v>
      </c>
      <c r="BK704" s="66">
        <f t="shared" si="157"/>
        <v>1016.4493117946097</v>
      </c>
      <c r="BN704" s="66">
        <f t="shared" si="163"/>
        <v>1073.2548207433806</v>
      </c>
      <c r="BO704" s="66">
        <f t="shared" si="164"/>
        <v>2089.7041325379905</v>
      </c>
      <c r="CI704" s="116">
        <f t="shared" si="165"/>
        <v>0.48640824122796283</v>
      </c>
      <c r="CJ704" s="116">
        <f t="shared" si="166"/>
        <v>0.51359175877203711</v>
      </c>
      <c r="CR704">
        <f t="shared" si="158"/>
        <v>676</v>
      </c>
      <c r="CS704">
        <f t="shared" si="160"/>
        <v>50</v>
      </c>
      <c r="CT704" s="73">
        <f t="shared" si="161"/>
        <v>2.4</v>
      </c>
      <c r="CU704" s="66">
        <f t="shared" si="159"/>
        <v>875.11778888903109</v>
      </c>
    </row>
    <row r="705" spans="2:99" x14ac:dyDescent="0.25">
      <c r="B705" s="107" t="s">
        <v>284</v>
      </c>
      <c r="C705" s="107">
        <v>695</v>
      </c>
      <c r="D705" s="107" t="s">
        <v>235</v>
      </c>
      <c r="E705" s="107">
        <v>50</v>
      </c>
      <c r="F705" s="108">
        <v>2.4</v>
      </c>
      <c r="G705" s="109"/>
      <c r="H705" s="109">
        <v>1200</v>
      </c>
      <c r="I705" s="109">
        <v>1554.0549914095866</v>
      </c>
      <c r="K705" s="107" t="s">
        <v>284</v>
      </c>
      <c r="L705" s="107">
        <v>1709</v>
      </c>
      <c r="M705" s="107" t="s">
        <v>235</v>
      </c>
      <c r="N705" s="107">
        <v>60</v>
      </c>
      <c r="O705" s="108">
        <v>2.33</v>
      </c>
      <c r="P705" s="109">
        <v>1841.9980776794671</v>
      </c>
      <c r="Q705" s="109">
        <v>2385.4719223205329</v>
      </c>
      <c r="BA705" t="str">
        <f t="shared" si="152"/>
        <v>MA</v>
      </c>
      <c r="BB705">
        <f t="shared" si="153"/>
        <v>692</v>
      </c>
      <c r="BC705" s="73">
        <f t="shared" si="154"/>
        <v>2.4</v>
      </c>
      <c r="BD705">
        <f t="shared" si="155"/>
        <v>50</v>
      </c>
      <c r="BE705" s="66">
        <f t="shared" si="156"/>
        <v>1032.6591185982011</v>
      </c>
      <c r="BI705" s="66">
        <f t="shared" si="162"/>
        <v>1337.3408814017989</v>
      </c>
      <c r="BK705" s="66">
        <f t="shared" si="157"/>
        <v>1037.0145798335018</v>
      </c>
      <c r="BN705" s="66">
        <f t="shared" si="163"/>
        <v>1094.9694038578616</v>
      </c>
      <c r="BO705" s="66">
        <f t="shared" si="164"/>
        <v>2131.9839836913634</v>
      </c>
      <c r="CI705" s="116">
        <f t="shared" si="165"/>
        <v>0.48640824122796278</v>
      </c>
      <c r="CJ705" s="116">
        <f t="shared" si="166"/>
        <v>0.51359175877203722</v>
      </c>
      <c r="CR705">
        <f t="shared" si="158"/>
        <v>677</v>
      </c>
      <c r="CS705">
        <f t="shared" si="160"/>
        <v>50</v>
      </c>
      <c r="CT705" s="73">
        <f t="shared" si="161"/>
        <v>2.4</v>
      </c>
      <c r="CU705" s="66">
        <f t="shared" si="159"/>
        <v>1159.0935113835217</v>
      </c>
    </row>
    <row r="706" spans="2:99" x14ac:dyDescent="0.25">
      <c r="B706" s="107" t="s">
        <v>284</v>
      </c>
      <c r="C706" s="107">
        <v>696</v>
      </c>
      <c r="D706" s="107" t="s">
        <v>235</v>
      </c>
      <c r="E706" s="107">
        <v>50</v>
      </c>
      <c r="F706" s="108">
        <v>2.4</v>
      </c>
      <c r="G706" s="109"/>
      <c r="H706" s="109">
        <v>1154.2253186357107</v>
      </c>
      <c r="I706" s="109">
        <v>1494.7746813642891</v>
      </c>
      <c r="K706" s="107" t="s">
        <v>284</v>
      </c>
      <c r="L706" s="107">
        <v>1710</v>
      </c>
      <c r="M706" s="107" t="s">
        <v>235</v>
      </c>
      <c r="N706" s="107">
        <v>60</v>
      </c>
      <c r="O706" s="108">
        <v>2.33</v>
      </c>
      <c r="P706" s="109">
        <v>852.84135840651675</v>
      </c>
      <c r="Q706" s="109">
        <v>1104.468641593483</v>
      </c>
      <c r="BA706" t="str">
        <f t="shared" si="152"/>
        <v>MA</v>
      </c>
      <c r="BB706">
        <f t="shared" si="153"/>
        <v>693</v>
      </c>
      <c r="BC706" s="73">
        <f t="shared" si="154"/>
        <v>2.4</v>
      </c>
      <c r="BD706">
        <f t="shared" si="155"/>
        <v>50</v>
      </c>
      <c r="BE706" s="66">
        <f t="shared" si="156"/>
        <v>1407.06</v>
      </c>
      <c r="BI706" s="66">
        <f t="shared" si="162"/>
        <v>1895</v>
      </c>
      <c r="BK706" s="66">
        <f t="shared" si="157"/>
        <v>1412.9945772243423</v>
      </c>
      <c r="BN706" s="66">
        <f t="shared" si="163"/>
        <v>1551.5617963728664</v>
      </c>
      <c r="BO706" s="66">
        <f t="shared" si="164"/>
        <v>2964.5563735972087</v>
      </c>
      <c r="CI706" s="116">
        <f t="shared" si="165"/>
        <v>0.47662934994547163</v>
      </c>
      <c r="CJ706" s="116">
        <f t="shared" si="166"/>
        <v>0.52337065005452843</v>
      </c>
      <c r="CR706">
        <f t="shared" si="158"/>
        <v>678</v>
      </c>
      <c r="CS706">
        <f t="shared" si="160"/>
        <v>50</v>
      </c>
      <c r="CT706" s="73">
        <f t="shared" si="161"/>
        <v>2.4</v>
      </c>
      <c r="CU706" s="66">
        <f t="shared" si="159"/>
        <v>888.99278143186666</v>
      </c>
    </row>
    <row r="707" spans="2:99" x14ac:dyDescent="0.25">
      <c r="B707" s="107" t="s">
        <v>284</v>
      </c>
      <c r="C707" s="107">
        <v>697</v>
      </c>
      <c r="D707" s="107" t="s">
        <v>235</v>
      </c>
      <c r="E707" s="107">
        <v>50</v>
      </c>
      <c r="F707" s="108">
        <v>2.4</v>
      </c>
      <c r="G707" s="109"/>
      <c r="H707" s="109">
        <v>794.18457758555064</v>
      </c>
      <c r="I707" s="109">
        <v>1028.5054224144492</v>
      </c>
      <c r="K707" s="107" t="s">
        <v>284</v>
      </c>
      <c r="L707" s="107">
        <v>1711</v>
      </c>
      <c r="M707" s="107" t="s">
        <v>235</v>
      </c>
      <c r="N707" s="107">
        <v>60</v>
      </c>
      <c r="O707" s="108">
        <v>2.33</v>
      </c>
      <c r="P707" s="109">
        <v>1350.7355559723305</v>
      </c>
      <c r="Q707" s="109">
        <v>1749.2644440276695</v>
      </c>
      <c r="BA707" t="str">
        <f t="shared" si="152"/>
        <v>MA</v>
      </c>
      <c r="BB707">
        <f t="shared" si="153"/>
        <v>694</v>
      </c>
      <c r="BC707" s="73">
        <f t="shared" si="154"/>
        <v>2.4</v>
      </c>
      <c r="BD707">
        <f t="shared" si="155"/>
        <v>50</v>
      </c>
      <c r="BE707" s="66">
        <f t="shared" si="156"/>
        <v>897.77728030568665</v>
      </c>
      <c r="BI707" s="66">
        <f t="shared" si="162"/>
        <v>1162.6627196943132</v>
      </c>
      <c r="BK707" s="66">
        <f t="shared" si="157"/>
        <v>901.56384846925766</v>
      </c>
      <c r="BN707" s="66">
        <f t="shared" si="163"/>
        <v>951.94884324257043</v>
      </c>
      <c r="BO707" s="66">
        <f t="shared" si="164"/>
        <v>1853.5126917118282</v>
      </c>
      <c r="CI707" s="116">
        <f t="shared" si="165"/>
        <v>0.48640824122796283</v>
      </c>
      <c r="CJ707" s="116">
        <f t="shared" si="166"/>
        <v>0.51359175877203711</v>
      </c>
      <c r="CR707">
        <f t="shared" si="158"/>
        <v>679</v>
      </c>
      <c r="CS707">
        <f t="shared" si="160"/>
        <v>50</v>
      </c>
      <c r="CT707" s="73">
        <f t="shared" si="161"/>
        <v>2.4</v>
      </c>
      <c r="CU707" s="66">
        <f t="shared" si="159"/>
        <v>1506.3265716007231</v>
      </c>
    </row>
    <row r="708" spans="2:99" x14ac:dyDescent="0.25">
      <c r="B708" s="107" t="s">
        <v>284</v>
      </c>
      <c r="C708" s="107">
        <v>698</v>
      </c>
      <c r="D708" s="107" t="s">
        <v>235</v>
      </c>
      <c r="E708" s="107">
        <v>50</v>
      </c>
      <c r="F708" s="108">
        <v>2.4</v>
      </c>
      <c r="G708" s="109"/>
      <c r="H708" s="109">
        <v>1051.1300000000001</v>
      </c>
      <c r="I708" s="109">
        <v>1361.2615192669657</v>
      </c>
      <c r="K708" s="107" t="s">
        <v>284</v>
      </c>
      <c r="L708" s="107">
        <v>1713</v>
      </c>
      <c r="M708" s="107" t="s">
        <v>235</v>
      </c>
      <c r="N708" s="107">
        <v>60</v>
      </c>
      <c r="O708" s="108">
        <v>2.33</v>
      </c>
      <c r="P708" s="109">
        <v>894.18258084221191</v>
      </c>
      <c r="Q708" s="109">
        <v>1158.007419157788</v>
      </c>
      <c r="BA708" t="str">
        <f t="shared" si="152"/>
        <v>MA</v>
      </c>
      <c r="BB708">
        <f t="shared" si="153"/>
        <v>695</v>
      </c>
      <c r="BC708" s="73">
        <f t="shared" si="154"/>
        <v>2.4</v>
      </c>
      <c r="BD708">
        <f t="shared" si="155"/>
        <v>50</v>
      </c>
      <c r="BE708" s="66">
        <f t="shared" si="156"/>
        <v>1200</v>
      </c>
      <c r="BI708" s="66">
        <f t="shared" si="162"/>
        <v>1554.0549914095866</v>
      </c>
      <c r="BK708" s="66">
        <f t="shared" si="157"/>
        <v>1205.0612572805785</v>
      </c>
      <c r="BN708" s="66">
        <f t="shared" si="163"/>
        <v>1272.4075747407271</v>
      </c>
      <c r="BO708" s="66">
        <f t="shared" si="164"/>
        <v>2477.4688320213054</v>
      </c>
      <c r="CI708" s="116">
        <f t="shared" si="165"/>
        <v>0.48640824122796283</v>
      </c>
      <c r="CJ708" s="116">
        <f t="shared" si="166"/>
        <v>0.51359175877203722</v>
      </c>
      <c r="CR708">
        <f t="shared" si="158"/>
        <v>680</v>
      </c>
      <c r="CS708">
        <f t="shared" si="160"/>
        <v>50</v>
      </c>
      <c r="CT708" s="73">
        <f t="shared" si="161"/>
        <v>2.4</v>
      </c>
      <c r="CU708" s="66">
        <f t="shared" si="159"/>
        <v>1093.897236111289</v>
      </c>
    </row>
    <row r="709" spans="2:99" x14ac:dyDescent="0.25">
      <c r="B709" s="107" t="s">
        <v>284</v>
      </c>
      <c r="C709" s="107">
        <v>699</v>
      </c>
      <c r="D709" s="107" t="s">
        <v>235</v>
      </c>
      <c r="E709" s="107">
        <v>50</v>
      </c>
      <c r="F709" s="108">
        <v>2.4</v>
      </c>
      <c r="G709" s="109"/>
      <c r="H709" s="109">
        <v>2000</v>
      </c>
      <c r="I709" s="109">
        <v>2590.0916523493111</v>
      </c>
      <c r="K709" s="107" t="s">
        <v>284</v>
      </c>
      <c r="L709" s="107">
        <v>1714</v>
      </c>
      <c r="M709" s="107" t="s">
        <v>235</v>
      </c>
      <c r="N709" s="107">
        <v>60</v>
      </c>
      <c r="O709" s="108">
        <v>2.33</v>
      </c>
      <c r="P709" s="109">
        <v>1034.8377243336404</v>
      </c>
      <c r="Q709" s="109">
        <v>1340.1622756663596</v>
      </c>
      <c r="BA709" t="str">
        <f t="shared" si="152"/>
        <v>MA</v>
      </c>
      <c r="BB709">
        <f t="shared" si="153"/>
        <v>696</v>
      </c>
      <c r="BC709" s="73">
        <f t="shared" si="154"/>
        <v>2.4</v>
      </c>
      <c r="BD709">
        <f t="shared" si="155"/>
        <v>50</v>
      </c>
      <c r="BE709" s="66">
        <f t="shared" si="156"/>
        <v>1154.2253186357107</v>
      </c>
      <c r="BI709" s="66">
        <f t="shared" si="162"/>
        <v>1494.7746813642891</v>
      </c>
      <c r="BK709" s="66">
        <f t="shared" si="157"/>
        <v>1159.0935113835217</v>
      </c>
      <c r="BN709" s="66">
        <f t="shared" si="163"/>
        <v>1223.8708653246731</v>
      </c>
      <c r="BO709" s="66">
        <f t="shared" si="164"/>
        <v>2382.9643767081948</v>
      </c>
      <c r="CI709" s="116">
        <f t="shared" si="165"/>
        <v>0.48640824122796283</v>
      </c>
      <c r="CJ709" s="116">
        <f t="shared" si="166"/>
        <v>0.51359175877203722</v>
      </c>
      <c r="CR709">
        <f t="shared" si="158"/>
        <v>681</v>
      </c>
      <c r="CS709">
        <f t="shared" si="160"/>
        <v>50</v>
      </c>
      <c r="CT709" s="73">
        <f t="shared" si="161"/>
        <v>2.4</v>
      </c>
      <c r="CU709" s="66">
        <f t="shared" si="159"/>
        <v>1091.4644086581773</v>
      </c>
    </row>
    <row r="710" spans="2:99" x14ac:dyDescent="0.25">
      <c r="B710" s="107" t="s">
        <v>284</v>
      </c>
      <c r="C710" s="107">
        <v>700</v>
      </c>
      <c r="D710" s="107" t="s">
        <v>235</v>
      </c>
      <c r="E710" s="107">
        <v>50</v>
      </c>
      <c r="F710" s="108">
        <v>2.4</v>
      </c>
      <c r="G710" s="109"/>
      <c r="H710" s="109">
        <v>827.87017946691219</v>
      </c>
      <c r="I710" s="109">
        <v>1072.1298205330877</v>
      </c>
      <c r="K710" s="107" t="s">
        <v>284</v>
      </c>
      <c r="L710" s="107">
        <v>1715</v>
      </c>
      <c r="M710" s="107" t="s">
        <v>235</v>
      </c>
      <c r="N710" s="107">
        <v>60</v>
      </c>
      <c r="O710" s="108">
        <v>2.33</v>
      </c>
      <c r="P710" s="109">
        <v>1055.9963432362263</v>
      </c>
      <c r="Q710" s="109">
        <v>1367.5636567637737</v>
      </c>
      <c r="BA710" t="str">
        <f t="shared" si="152"/>
        <v>MA</v>
      </c>
      <c r="BB710">
        <f t="shared" si="153"/>
        <v>697</v>
      </c>
      <c r="BC710" s="73">
        <f t="shared" si="154"/>
        <v>2.4</v>
      </c>
      <c r="BD710">
        <f t="shared" si="155"/>
        <v>50</v>
      </c>
      <c r="BE710" s="66">
        <f t="shared" si="156"/>
        <v>794.18457758555064</v>
      </c>
      <c r="BI710" s="66">
        <f t="shared" si="162"/>
        <v>1028.5054224144492</v>
      </c>
      <c r="BK710" s="66">
        <f t="shared" si="157"/>
        <v>797.53422131507398</v>
      </c>
      <c r="BN710" s="66">
        <f t="shared" si="163"/>
        <v>842.10539355176604</v>
      </c>
      <c r="BO710" s="66">
        <f t="shared" si="164"/>
        <v>1639.63961486684</v>
      </c>
      <c r="CI710" s="116">
        <f t="shared" si="165"/>
        <v>0.48640824122796283</v>
      </c>
      <c r="CJ710" s="116">
        <f t="shared" si="166"/>
        <v>0.51359175877203722</v>
      </c>
      <c r="CR710">
        <f t="shared" si="158"/>
        <v>682</v>
      </c>
      <c r="CS710">
        <f t="shared" si="160"/>
        <v>50</v>
      </c>
      <c r="CT710" s="73">
        <f t="shared" si="161"/>
        <v>2.4</v>
      </c>
      <c r="CU710" s="66">
        <f t="shared" si="159"/>
        <v>912.31029491681488</v>
      </c>
    </row>
    <row r="711" spans="2:99" x14ac:dyDescent="0.25">
      <c r="B711" s="107" t="s">
        <v>284</v>
      </c>
      <c r="C711" s="107">
        <v>701</v>
      </c>
      <c r="D711" s="107" t="s">
        <v>235</v>
      </c>
      <c r="E711" s="107">
        <v>50</v>
      </c>
      <c r="F711" s="108">
        <v>2.4</v>
      </c>
      <c r="G711" s="109"/>
      <c r="H711" s="109">
        <v>827.87017946691219</v>
      </c>
      <c r="I711" s="109">
        <v>1072.1298205330877</v>
      </c>
      <c r="K711" s="107" t="s">
        <v>284</v>
      </c>
      <c r="L711" s="107">
        <v>1716</v>
      </c>
      <c r="M711" s="107" t="s">
        <v>235</v>
      </c>
      <c r="N711" s="107">
        <v>60</v>
      </c>
      <c r="O711" s="108">
        <v>2.33</v>
      </c>
      <c r="P711" s="109">
        <v>1450</v>
      </c>
      <c r="Q711" s="109">
        <v>1890</v>
      </c>
      <c r="BA711" t="str">
        <f t="shared" si="152"/>
        <v>MA</v>
      </c>
      <c r="BB711">
        <f t="shared" si="153"/>
        <v>698</v>
      </c>
      <c r="BC711" s="73">
        <f t="shared" si="154"/>
        <v>2.4</v>
      </c>
      <c r="BD711">
        <f t="shared" si="155"/>
        <v>50</v>
      </c>
      <c r="BE711" s="66">
        <f t="shared" si="156"/>
        <v>1051.1300000000001</v>
      </c>
      <c r="BI711" s="66">
        <f t="shared" si="162"/>
        <v>1361.2615192669657</v>
      </c>
      <c r="BK711" s="66">
        <f t="shared" si="157"/>
        <v>1055.563366137779</v>
      </c>
      <c r="BN711" s="66">
        <f t="shared" si="163"/>
        <v>1114.5548116976838</v>
      </c>
      <c r="BO711" s="66">
        <f t="shared" si="164"/>
        <v>2170.118177835463</v>
      </c>
      <c r="CI711" s="116">
        <f t="shared" si="165"/>
        <v>0.48640824122796278</v>
      </c>
      <c r="CJ711" s="116">
        <f t="shared" si="166"/>
        <v>0.51359175877203711</v>
      </c>
      <c r="CR711">
        <f t="shared" si="158"/>
        <v>683</v>
      </c>
      <c r="CS711">
        <f t="shared" si="160"/>
        <v>50</v>
      </c>
      <c r="CT711" s="73">
        <f t="shared" si="161"/>
        <v>2.4</v>
      </c>
      <c r="CU711" s="66">
        <f t="shared" si="159"/>
        <v>1305.4830287206269</v>
      </c>
    </row>
    <row r="712" spans="2:99" x14ac:dyDescent="0.25">
      <c r="B712" s="107" t="s">
        <v>284</v>
      </c>
      <c r="C712" s="107">
        <v>702</v>
      </c>
      <c r="D712" s="107" t="s">
        <v>235</v>
      </c>
      <c r="E712" s="107">
        <v>50</v>
      </c>
      <c r="F712" s="108">
        <v>2.4</v>
      </c>
      <c r="G712" s="109"/>
      <c r="H712" s="109">
        <v>1168.75</v>
      </c>
      <c r="I712" s="109">
        <v>1668.75</v>
      </c>
      <c r="K712" s="107" t="s">
        <v>284</v>
      </c>
      <c r="L712" s="107">
        <v>1717</v>
      </c>
      <c r="M712" s="107" t="s">
        <v>235</v>
      </c>
      <c r="N712" s="107">
        <v>60</v>
      </c>
      <c r="O712" s="108">
        <v>2.33</v>
      </c>
      <c r="P712" s="109">
        <v>899.32844758931935</v>
      </c>
      <c r="Q712" s="109">
        <v>1164.6715524106805</v>
      </c>
      <c r="BA712" t="str">
        <f t="shared" si="152"/>
        <v>MA</v>
      </c>
      <c r="BB712">
        <f t="shared" si="153"/>
        <v>699</v>
      </c>
      <c r="BC712" s="73">
        <f t="shared" si="154"/>
        <v>2.4</v>
      </c>
      <c r="BD712">
        <f t="shared" si="155"/>
        <v>50</v>
      </c>
      <c r="BE712" s="66">
        <f t="shared" si="156"/>
        <v>2000</v>
      </c>
      <c r="BI712" s="66">
        <f t="shared" si="162"/>
        <v>2590.0916523493111</v>
      </c>
      <c r="BK712" s="66">
        <f t="shared" si="157"/>
        <v>2008.4354288009642</v>
      </c>
      <c r="BN712" s="66">
        <f t="shared" si="163"/>
        <v>2120.679291234545</v>
      </c>
      <c r="BO712" s="66">
        <f t="shared" si="164"/>
        <v>4129.114720035509</v>
      </c>
      <c r="CI712" s="116">
        <f t="shared" si="165"/>
        <v>0.48640824122796289</v>
      </c>
      <c r="CJ712" s="116">
        <f t="shared" si="166"/>
        <v>0.51359175877203722</v>
      </c>
      <c r="CR712">
        <f t="shared" si="158"/>
        <v>684</v>
      </c>
      <c r="CS712">
        <f t="shared" si="160"/>
        <v>50</v>
      </c>
      <c r="CT712" s="73">
        <f t="shared" si="161"/>
        <v>2.4</v>
      </c>
      <c r="CU712" s="66">
        <f t="shared" si="159"/>
        <v>962.6295677779342</v>
      </c>
    </row>
    <row r="713" spans="2:99" x14ac:dyDescent="0.25">
      <c r="B713" s="107" t="s">
        <v>284</v>
      </c>
      <c r="C713" s="107">
        <v>703</v>
      </c>
      <c r="D713" s="107" t="s">
        <v>235</v>
      </c>
      <c r="E713" s="107">
        <v>50</v>
      </c>
      <c r="F713" s="108">
        <v>2.4</v>
      </c>
      <c r="G713" s="109"/>
      <c r="H713" s="109">
        <v>936.80046623887438</v>
      </c>
      <c r="I713" s="109">
        <v>1213.1995337611256</v>
      </c>
      <c r="K713" s="107" t="s">
        <v>284</v>
      </c>
      <c r="L713" s="107">
        <v>1718</v>
      </c>
      <c r="M713" s="107" t="s">
        <v>235</v>
      </c>
      <c r="N713" s="107">
        <v>60</v>
      </c>
      <c r="O713" s="108">
        <v>2.33</v>
      </c>
      <c r="P713" s="109">
        <v>1500</v>
      </c>
      <c r="Q713" s="109">
        <v>1942.5687392619832</v>
      </c>
      <c r="BA713" t="str">
        <f t="shared" si="152"/>
        <v>MA</v>
      </c>
      <c r="BB713">
        <f t="shared" si="153"/>
        <v>700</v>
      </c>
      <c r="BC713" s="73">
        <f t="shared" si="154"/>
        <v>2.4</v>
      </c>
      <c r="BD713">
        <f t="shared" si="155"/>
        <v>50</v>
      </c>
      <c r="BE713" s="66">
        <f t="shared" si="156"/>
        <v>827.87017946691219</v>
      </c>
      <c r="BI713" s="66">
        <f t="shared" si="162"/>
        <v>1072.1298205330877</v>
      </c>
      <c r="BK713" s="66">
        <f t="shared" si="157"/>
        <v>831.36189944457954</v>
      </c>
      <c r="BN713" s="66">
        <f t="shared" si="163"/>
        <v>877.82357271305352</v>
      </c>
      <c r="BO713" s="66">
        <f t="shared" si="164"/>
        <v>1709.1854721576331</v>
      </c>
      <c r="CI713" s="116">
        <f t="shared" si="165"/>
        <v>0.48640824122796283</v>
      </c>
      <c r="CJ713" s="116">
        <f t="shared" si="166"/>
        <v>0.51359175877203711</v>
      </c>
      <c r="CR713">
        <f t="shared" si="158"/>
        <v>685</v>
      </c>
      <c r="CS713">
        <f t="shared" si="160"/>
        <v>50</v>
      </c>
      <c r="CT713" s="73">
        <f t="shared" si="161"/>
        <v>2.4</v>
      </c>
      <c r="CU713" s="66">
        <f t="shared" si="159"/>
        <v>1968.1399072114309</v>
      </c>
    </row>
    <row r="714" spans="2:99" x14ac:dyDescent="0.25">
      <c r="B714" s="107" t="s">
        <v>284</v>
      </c>
      <c r="C714" s="107">
        <v>704</v>
      </c>
      <c r="D714" s="107" t="s">
        <v>235</v>
      </c>
      <c r="E714" s="107">
        <v>50</v>
      </c>
      <c r="F714" s="108">
        <v>2.4</v>
      </c>
      <c r="G714" s="109"/>
      <c r="H714" s="109">
        <v>1023.9534100793858</v>
      </c>
      <c r="I714" s="109">
        <v>1326.066589920614</v>
      </c>
      <c r="K714" s="107" t="s">
        <v>284</v>
      </c>
      <c r="L714" s="107">
        <v>1719</v>
      </c>
      <c r="M714" s="107" t="s">
        <v>235</v>
      </c>
      <c r="N714" s="107">
        <v>60</v>
      </c>
      <c r="O714" s="108">
        <v>2.33</v>
      </c>
      <c r="P714" s="109">
        <v>1165.2882785602712</v>
      </c>
      <c r="Q714" s="109">
        <v>1509.1017214397286</v>
      </c>
      <c r="BA714" t="str">
        <f t="shared" si="152"/>
        <v>MA</v>
      </c>
      <c r="BB714">
        <f t="shared" si="153"/>
        <v>701</v>
      </c>
      <c r="BC714" s="73">
        <f t="shared" si="154"/>
        <v>2.4</v>
      </c>
      <c r="BD714">
        <f t="shared" si="155"/>
        <v>50</v>
      </c>
      <c r="BE714" s="66">
        <f t="shared" si="156"/>
        <v>827.87017946691219</v>
      </c>
      <c r="BI714" s="66">
        <f t="shared" si="162"/>
        <v>1072.1298205330877</v>
      </c>
      <c r="BK714" s="66">
        <f t="shared" si="157"/>
        <v>831.36189944457954</v>
      </c>
      <c r="BN714" s="66">
        <f t="shared" si="163"/>
        <v>877.82357271305352</v>
      </c>
      <c r="BO714" s="66">
        <f t="shared" si="164"/>
        <v>1709.1854721576331</v>
      </c>
      <c r="CI714" s="116">
        <f t="shared" si="165"/>
        <v>0.48640824122796283</v>
      </c>
      <c r="CJ714" s="116">
        <f t="shared" si="166"/>
        <v>0.51359175877203711</v>
      </c>
      <c r="CR714">
        <f t="shared" si="158"/>
        <v>686</v>
      </c>
      <c r="CS714">
        <f t="shared" si="160"/>
        <v>50</v>
      </c>
      <c r="CT714" s="73">
        <f t="shared" si="161"/>
        <v>2.4</v>
      </c>
      <c r="CU714" s="66">
        <f t="shared" si="159"/>
        <v>1159.0935113835217</v>
      </c>
    </row>
    <row r="715" spans="2:99" x14ac:dyDescent="0.25">
      <c r="B715" s="107" t="s">
        <v>284</v>
      </c>
      <c r="C715" s="107">
        <v>705</v>
      </c>
      <c r="D715" s="107" t="s">
        <v>235</v>
      </c>
      <c r="E715" s="107">
        <v>50</v>
      </c>
      <c r="F715" s="108">
        <v>2.4</v>
      </c>
      <c r="G715" s="109"/>
      <c r="H715" s="109">
        <v>1075.0765722672031</v>
      </c>
      <c r="I715" s="109">
        <v>1392.2734277327968</v>
      </c>
      <c r="K715" s="107" t="s">
        <v>284</v>
      </c>
      <c r="L715" s="107">
        <v>1720</v>
      </c>
      <c r="M715" s="107" t="s">
        <v>235</v>
      </c>
      <c r="N715" s="107">
        <v>60</v>
      </c>
      <c r="O715" s="108">
        <v>2.33</v>
      </c>
      <c r="P715" s="109">
        <v>1365.22</v>
      </c>
      <c r="Q715" s="109">
        <v>1865.22</v>
      </c>
      <c r="BA715" t="str">
        <f t="shared" si="152"/>
        <v>MA</v>
      </c>
      <c r="BB715">
        <f t="shared" si="153"/>
        <v>702</v>
      </c>
      <c r="BC715" s="73">
        <f t="shared" si="154"/>
        <v>2.4</v>
      </c>
      <c r="BD715">
        <f t="shared" si="155"/>
        <v>50</v>
      </c>
      <c r="BE715" s="66">
        <f t="shared" si="156"/>
        <v>1168.75</v>
      </c>
      <c r="BI715" s="66">
        <f t="shared" si="162"/>
        <v>1668.75</v>
      </c>
      <c r="BK715" s="66">
        <f t="shared" si="157"/>
        <v>1173.6794537055634</v>
      </c>
      <c r="BN715" s="66">
        <f t="shared" si="163"/>
        <v>1366.3159618454993</v>
      </c>
      <c r="BO715" s="66">
        <f t="shared" si="164"/>
        <v>2539.9954155510627</v>
      </c>
      <c r="CI715" s="116">
        <f t="shared" si="165"/>
        <v>0.46207935908850006</v>
      </c>
      <c r="CJ715" s="116">
        <f t="shared" si="166"/>
        <v>0.53792064091149994</v>
      </c>
      <c r="CR715">
        <f t="shared" si="158"/>
        <v>687</v>
      </c>
      <c r="CS715">
        <f t="shared" si="160"/>
        <v>50</v>
      </c>
      <c r="CT715" s="73">
        <f t="shared" si="161"/>
        <v>2.4</v>
      </c>
      <c r="CU715" s="66">
        <f t="shared" si="159"/>
        <v>853.23984416680537</v>
      </c>
    </row>
    <row r="716" spans="2:99" x14ac:dyDescent="0.25">
      <c r="B716" s="107" t="s">
        <v>284</v>
      </c>
      <c r="C716" s="107">
        <v>706</v>
      </c>
      <c r="D716" s="107" t="s">
        <v>235</v>
      </c>
      <c r="E716" s="107">
        <v>50</v>
      </c>
      <c r="F716" s="108">
        <v>2.4</v>
      </c>
      <c r="G716" s="109"/>
      <c r="H716" s="109">
        <v>1073.1027554708951</v>
      </c>
      <c r="I716" s="109">
        <v>1389.7172445291046</v>
      </c>
      <c r="K716" s="107" t="s">
        <v>284</v>
      </c>
      <c r="L716" s="107">
        <v>1721</v>
      </c>
      <c r="M716" s="107" t="s">
        <v>235</v>
      </c>
      <c r="N716" s="107">
        <v>60</v>
      </c>
      <c r="O716" s="108">
        <v>2.33</v>
      </c>
      <c r="P716" s="109">
        <v>1078.6600000000001</v>
      </c>
      <c r="Q716" s="109">
        <v>1275.6099999999999</v>
      </c>
      <c r="BA716" t="str">
        <f t="shared" si="152"/>
        <v>MA</v>
      </c>
      <c r="BB716">
        <f t="shared" si="153"/>
        <v>703</v>
      </c>
      <c r="BC716" s="73">
        <f t="shared" si="154"/>
        <v>2.4</v>
      </c>
      <c r="BD716">
        <f t="shared" si="155"/>
        <v>50</v>
      </c>
      <c r="BE716" s="66">
        <f t="shared" si="156"/>
        <v>936.80046623887438</v>
      </c>
      <c r="BI716" s="66">
        <f t="shared" si="162"/>
        <v>1213.1995337611256</v>
      </c>
      <c r="BK716" s="66">
        <f t="shared" si="157"/>
        <v>940.75162305570848</v>
      </c>
      <c r="BN716" s="66">
        <f t="shared" si="163"/>
        <v>993.32667438582382</v>
      </c>
      <c r="BO716" s="66">
        <f t="shared" si="164"/>
        <v>1934.0782974415324</v>
      </c>
      <c r="CI716" s="116">
        <f t="shared" si="165"/>
        <v>0.48640824122796278</v>
      </c>
      <c r="CJ716" s="116">
        <f t="shared" si="166"/>
        <v>0.51359175877203711</v>
      </c>
      <c r="CR716">
        <f t="shared" si="158"/>
        <v>688</v>
      </c>
      <c r="CS716">
        <f t="shared" si="160"/>
        <v>50</v>
      </c>
      <c r="CT716" s="73">
        <f t="shared" si="161"/>
        <v>2.4</v>
      </c>
      <c r="CU716" s="66">
        <f t="shared" si="159"/>
        <v>901.56384846925766</v>
      </c>
    </row>
    <row r="717" spans="2:99" x14ac:dyDescent="0.25">
      <c r="B717" s="107" t="s">
        <v>284</v>
      </c>
      <c r="C717" s="107">
        <v>707</v>
      </c>
      <c r="D717" s="107" t="s">
        <v>235</v>
      </c>
      <c r="E717" s="107">
        <v>50</v>
      </c>
      <c r="F717" s="108">
        <v>2.4</v>
      </c>
      <c r="G717" s="109"/>
      <c r="H717" s="109">
        <v>1089.3028677196214</v>
      </c>
      <c r="I717" s="109">
        <v>1410.6971322803786</v>
      </c>
      <c r="K717" s="107" t="s">
        <v>284</v>
      </c>
      <c r="L717" s="107">
        <v>1723</v>
      </c>
      <c r="M717" s="107" t="s">
        <v>235</v>
      </c>
      <c r="N717" s="107">
        <v>60</v>
      </c>
      <c r="O717" s="108">
        <v>2.33</v>
      </c>
      <c r="P717" s="109">
        <v>915.0144088844819</v>
      </c>
      <c r="Q717" s="109">
        <v>1184.985591115518</v>
      </c>
      <c r="BA717" t="str">
        <f t="shared" si="152"/>
        <v>MA</v>
      </c>
      <c r="BB717">
        <f t="shared" si="153"/>
        <v>704</v>
      </c>
      <c r="BC717" s="73">
        <f t="shared" si="154"/>
        <v>2.4</v>
      </c>
      <c r="BD717">
        <f t="shared" si="155"/>
        <v>50</v>
      </c>
      <c r="BE717" s="66">
        <f t="shared" si="156"/>
        <v>1023.9534100793858</v>
      </c>
      <c r="BI717" s="66">
        <f t="shared" si="162"/>
        <v>1326.066589920614</v>
      </c>
      <c r="BK717" s="66">
        <f t="shared" si="157"/>
        <v>1028.2721531225004</v>
      </c>
      <c r="BN717" s="66">
        <f t="shared" si="163"/>
        <v>1085.7383959721737</v>
      </c>
      <c r="BO717" s="66">
        <f t="shared" si="164"/>
        <v>2114.0105490946744</v>
      </c>
      <c r="CI717" s="116">
        <f t="shared" si="165"/>
        <v>0.48640824122796278</v>
      </c>
      <c r="CJ717" s="116">
        <f t="shared" si="166"/>
        <v>0.51359175877203711</v>
      </c>
      <c r="CR717">
        <f t="shared" si="158"/>
        <v>689</v>
      </c>
      <c r="CS717">
        <f t="shared" si="160"/>
        <v>50</v>
      </c>
      <c r="CT717" s="73">
        <f t="shared" si="161"/>
        <v>2.4</v>
      </c>
      <c r="CU717" s="66">
        <f t="shared" si="159"/>
        <v>1570.3988721613664</v>
      </c>
    </row>
    <row r="718" spans="2:99" x14ac:dyDescent="0.25">
      <c r="B718" s="107" t="s">
        <v>284</v>
      </c>
      <c r="C718" s="107">
        <v>708</v>
      </c>
      <c r="D718" s="107" t="s">
        <v>235</v>
      </c>
      <c r="E718" s="107">
        <v>50</v>
      </c>
      <c r="F718" s="108">
        <v>2.4</v>
      </c>
      <c r="G718" s="109"/>
      <c r="H718" s="109">
        <v>1089.3028677196214</v>
      </c>
      <c r="I718" s="109">
        <v>1410.6971322803786</v>
      </c>
      <c r="K718" s="107" t="s">
        <v>284</v>
      </c>
      <c r="L718" s="107">
        <v>1725</v>
      </c>
      <c r="M718" s="107" t="s">
        <v>235</v>
      </c>
      <c r="N718" s="107">
        <v>60</v>
      </c>
      <c r="O718" s="108">
        <v>2.33</v>
      </c>
      <c r="P718" s="109">
        <v>1135.22</v>
      </c>
      <c r="Q718" s="109">
        <v>2270.4499999999998</v>
      </c>
      <c r="BA718" t="str">
        <f t="shared" si="152"/>
        <v>MA</v>
      </c>
      <c r="BB718">
        <f t="shared" si="153"/>
        <v>705</v>
      </c>
      <c r="BC718" s="73">
        <f t="shared" si="154"/>
        <v>2.4</v>
      </c>
      <c r="BD718">
        <f t="shared" si="155"/>
        <v>50</v>
      </c>
      <c r="BE718" s="66">
        <f t="shared" si="156"/>
        <v>1075.0765722672031</v>
      </c>
      <c r="BI718" s="66">
        <f t="shared" si="162"/>
        <v>1392.2734277327968</v>
      </c>
      <c r="BK718" s="66">
        <f t="shared" si="157"/>
        <v>1079.6109382076754</v>
      </c>
      <c r="BN718" s="66">
        <f t="shared" si="163"/>
        <v>1139.9463116492382</v>
      </c>
      <c r="BO718" s="66">
        <f t="shared" si="164"/>
        <v>2219.5572498569136</v>
      </c>
      <c r="CI718" s="116">
        <f t="shared" si="165"/>
        <v>0.48640824122796283</v>
      </c>
      <c r="CJ718" s="116">
        <f t="shared" si="166"/>
        <v>0.51359175877203711</v>
      </c>
      <c r="CR718">
        <f t="shared" si="158"/>
        <v>690</v>
      </c>
      <c r="CS718">
        <f t="shared" si="160"/>
        <v>50</v>
      </c>
      <c r="CT718" s="73">
        <f t="shared" si="161"/>
        <v>2.4</v>
      </c>
      <c r="CU718" s="66">
        <f t="shared" si="159"/>
        <v>1092.9346065435109</v>
      </c>
    </row>
    <row r="719" spans="2:99" x14ac:dyDescent="0.25">
      <c r="B719" s="107" t="s">
        <v>284</v>
      </c>
      <c r="C719" s="107">
        <v>709</v>
      </c>
      <c r="D719" s="107" t="s">
        <v>235</v>
      </c>
      <c r="E719" s="107">
        <v>50</v>
      </c>
      <c r="F719" s="108">
        <v>2.4</v>
      </c>
      <c r="G719" s="109"/>
      <c r="H719" s="109">
        <v>1051.32</v>
      </c>
      <c r="I719" s="109">
        <v>1593</v>
      </c>
      <c r="K719" s="107" t="s">
        <v>284</v>
      </c>
      <c r="L719" s="107">
        <v>1727</v>
      </c>
      <c r="M719" s="107" t="s">
        <v>235</v>
      </c>
      <c r="N719" s="107">
        <v>60</v>
      </c>
      <c r="O719" s="108">
        <v>2.33</v>
      </c>
      <c r="P719" s="109">
        <v>1217</v>
      </c>
      <c r="Q719" s="109">
        <v>2000</v>
      </c>
      <c r="BA719" t="str">
        <f t="shared" ref="BA719:BA782" si="167">D716</f>
        <v>MA</v>
      </c>
      <c r="BB719">
        <f t="shared" ref="BB719:BB782" si="168">C716</f>
        <v>706</v>
      </c>
      <c r="BC719" s="73">
        <f t="shared" ref="BC719:BC782" si="169">F716</f>
        <v>2.4</v>
      </c>
      <c r="BD719">
        <f t="shared" ref="BD719:BD782" si="170">E716</f>
        <v>50</v>
      </c>
      <c r="BE719" s="66">
        <f t="shared" ref="BE719:BE782" si="171">H716</f>
        <v>1073.1027554708951</v>
      </c>
      <c r="BI719" s="66">
        <f t="shared" si="162"/>
        <v>1389.7172445291046</v>
      </c>
      <c r="BK719" s="66">
        <f t="shared" ref="BK719:BK782" si="172">BE719/VLOOKUP($BA719,$DQ$53:$DT$60,2,FALSE)</f>
        <v>1077.6287964158416</v>
      </c>
      <c r="BN719" s="66">
        <f t="shared" si="163"/>
        <v>1137.8533954469276</v>
      </c>
      <c r="BO719" s="66">
        <f t="shared" si="164"/>
        <v>2215.4821918627695</v>
      </c>
      <c r="CI719" s="116">
        <f t="shared" si="165"/>
        <v>0.48640824122796278</v>
      </c>
      <c r="CJ719" s="116">
        <f t="shared" si="166"/>
        <v>0.51359175877203711</v>
      </c>
      <c r="CR719">
        <f t="shared" si="158"/>
        <v>691</v>
      </c>
      <c r="CS719">
        <f t="shared" si="160"/>
        <v>50</v>
      </c>
      <c r="CT719" s="73">
        <f t="shared" si="161"/>
        <v>2.4</v>
      </c>
      <c r="CU719" s="66">
        <f t="shared" si="159"/>
        <v>1016.4493117946097</v>
      </c>
    </row>
    <row r="720" spans="2:99" x14ac:dyDescent="0.25">
      <c r="B720" s="107" t="s">
        <v>284</v>
      </c>
      <c r="C720" s="107">
        <v>710</v>
      </c>
      <c r="D720" s="107" t="s">
        <v>235</v>
      </c>
      <c r="E720" s="107">
        <v>50</v>
      </c>
      <c r="F720" s="108">
        <v>2.4</v>
      </c>
      <c r="G720" s="109"/>
      <c r="H720" s="109">
        <v>849.65623682130467</v>
      </c>
      <c r="I720" s="109">
        <v>1100.3437631786953</v>
      </c>
      <c r="K720" s="107" t="s">
        <v>284</v>
      </c>
      <c r="L720" s="107">
        <v>1728</v>
      </c>
      <c r="M720" s="107" t="s">
        <v>235</v>
      </c>
      <c r="N720" s="107">
        <v>60</v>
      </c>
      <c r="O720" s="108">
        <v>2.33</v>
      </c>
      <c r="P720" s="109">
        <v>1235.6703154493714</v>
      </c>
      <c r="Q720" s="109">
        <v>1600.2496845506284</v>
      </c>
      <c r="BA720" t="str">
        <f t="shared" si="167"/>
        <v>MA</v>
      </c>
      <c r="BB720">
        <f t="shared" si="168"/>
        <v>707</v>
      </c>
      <c r="BC720" s="73">
        <f t="shared" si="169"/>
        <v>2.4</v>
      </c>
      <c r="BD720">
        <f t="shared" si="170"/>
        <v>50</v>
      </c>
      <c r="BE720" s="66">
        <f t="shared" si="171"/>
        <v>1089.3028677196214</v>
      </c>
      <c r="BI720" s="66">
        <f t="shared" si="162"/>
        <v>1410.6971322803786</v>
      </c>
      <c r="BK720" s="66">
        <f t="shared" si="172"/>
        <v>1093.897236111289</v>
      </c>
      <c r="BN720" s="66">
        <f t="shared" si="163"/>
        <v>1155.0310167277021</v>
      </c>
      <c r="BO720" s="66">
        <f t="shared" si="164"/>
        <v>2248.9282528389913</v>
      </c>
      <c r="CI720" s="116">
        <f t="shared" si="165"/>
        <v>0.48640824122796278</v>
      </c>
      <c r="CJ720" s="116">
        <f t="shared" si="166"/>
        <v>0.51359175877203711</v>
      </c>
      <c r="CR720">
        <f t="shared" si="158"/>
        <v>692</v>
      </c>
      <c r="CS720">
        <f t="shared" si="160"/>
        <v>50</v>
      </c>
      <c r="CT720" s="73">
        <f t="shared" si="161"/>
        <v>2.4</v>
      </c>
      <c r="CU720" s="66">
        <f t="shared" si="159"/>
        <v>1037.0145798335018</v>
      </c>
    </row>
    <row r="721" spans="2:99" x14ac:dyDescent="0.25">
      <c r="B721" s="107" t="s">
        <v>284</v>
      </c>
      <c r="C721" s="107">
        <v>711</v>
      </c>
      <c r="D721" s="107" t="s">
        <v>235</v>
      </c>
      <c r="E721" s="107">
        <v>50</v>
      </c>
      <c r="F721" s="108">
        <v>2.4</v>
      </c>
      <c r="G721" s="109"/>
      <c r="H721" s="109">
        <v>1726.77</v>
      </c>
      <c r="I721" s="109">
        <v>2101.77</v>
      </c>
      <c r="K721" s="107" t="s">
        <v>284</v>
      </c>
      <c r="L721" s="107">
        <v>1730</v>
      </c>
      <c r="M721" s="107" t="s">
        <v>235</v>
      </c>
      <c r="N721" s="107">
        <v>60</v>
      </c>
      <c r="O721" s="108">
        <v>2.33</v>
      </c>
      <c r="P721" s="109">
        <v>1135.22</v>
      </c>
      <c r="Q721" s="109">
        <v>2270.4499999999998</v>
      </c>
      <c r="BA721" t="str">
        <f t="shared" si="167"/>
        <v>MA</v>
      </c>
      <c r="BB721">
        <f t="shared" si="168"/>
        <v>708</v>
      </c>
      <c r="BC721" s="73">
        <f t="shared" si="169"/>
        <v>2.4</v>
      </c>
      <c r="BD721">
        <f t="shared" si="170"/>
        <v>50</v>
      </c>
      <c r="BE721" s="66">
        <f t="shared" si="171"/>
        <v>1089.3028677196214</v>
      </c>
      <c r="BI721" s="66">
        <f t="shared" si="162"/>
        <v>1410.6971322803786</v>
      </c>
      <c r="BK721" s="66">
        <f t="shared" si="172"/>
        <v>1093.897236111289</v>
      </c>
      <c r="BN721" s="66">
        <f t="shared" si="163"/>
        <v>1155.0310167277021</v>
      </c>
      <c r="BO721" s="66">
        <f t="shared" si="164"/>
        <v>2248.9282528389913</v>
      </c>
      <c r="CI721" s="116">
        <f t="shared" si="165"/>
        <v>0.48640824122796278</v>
      </c>
      <c r="CJ721" s="116">
        <f t="shared" si="166"/>
        <v>0.51359175877203711</v>
      </c>
      <c r="CR721">
        <f t="shared" si="158"/>
        <v>693</v>
      </c>
      <c r="CS721">
        <f t="shared" si="160"/>
        <v>50</v>
      </c>
      <c r="CT721" s="73">
        <f t="shared" si="161"/>
        <v>2.4</v>
      </c>
      <c r="CU721" s="66">
        <f t="shared" si="159"/>
        <v>1412.9945772243423</v>
      </c>
    </row>
    <row r="722" spans="2:99" x14ac:dyDescent="0.25">
      <c r="B722" s="107" t="s">
        <v>284</v>
      </c>
      <c r="C722" s="107">
        <v>712</v>
      </c>
      <c r="D722" s="107" t="s">
        <v>235</v>
      </c>
      <c r="E722" s="107">
        <v>50</v>
      </c>
      <c r="F722" s="108">
        <v>2.4</v>
      </c>
      <c r="G722" s="109"/>
      <c r="H722" s="109">
        <v>915.0144088844819</v>
      </c>
      <c r="I722" s="109">
        <v>1184.985591115518</v>
      </c>
      <c r="K722" s="107" t="s">
        <v>284</v>
      </c>
      <c r="L722" s="107">
        <v>1731</v>
      </c>
      <c r="M722" s="107" t="s">
        <v>235</v>
      </c>
      <c r="N722" s="107">
        <v>60</v>
      </c>
      <c r="O722" s="108">
        <v>2.33</v>
      </c>
      <c r="P722" s="109">
        <v>2198</v>
      </c>
      <c r="Q722" s="109">
        <v>2846.5107259318929</v>
      </c>
      <c r="BA722" t="str">
        <f t="shared" si="167"/>
        <v>MA</v>
      </c>
      <c r="BB722">
        <f t="shared" si="168"/>
        <v>709</v>
      </c>
      <c r="BC722" s="73">
        <f t="shared" si="169"/>
        <v>2.4</v>
      </c>
      <c r="BD722">
        <f t="shared" si="170"/>
        <v>50</v>
      </c>
      <c r="BE722" s="66">
        <f t="shared" si="171"/>
        <v>1051.32</v>
      </c>
      <c r="BI722" s="66">
        <f t="shared" si="162"/>
        <v>1593</v>
      </c>
      <c r="BK722" s="66">
        <f t="shared" si="172"/>
        <v>1055.7541675035147</v>
      </c>
      <c r="BN722" s="66">
        <f t="shared" si="163"/>
        <v>1304.2944282965575</v>
      </c>
      <c r="BO722" s="66">
        <f t="shared" si="164"/>
        <v>2360.0485958000722</v>
      </c>
      <c r="CI722" s="116">
        <f t="shared" si="165"/>
        <v>0.44734424934398737</v>
      </c>
      <c r="CJ722" s="116">
        <f t="shared" si="166"/>
        <v>0.55265575065601269</v>
      </c>
      <c r="CR722">
        <f t="shared" si="158"/>
        <v>694</v>
      </c>
      <c r="CS722">
        <f t="shared" si="160"/>
        <v>50</v>
      </c>
      <c r="CT722" s="73">
        <f t="shared" si="161"/>
        <v>2.4</v>
      </c>
      <c r="CU722" s="66">
        <f t="shared" si="159"/>
        <v>901.56384846925766</v>
      </c>
    </row>
    <row r="723" spans="2:99" x14ac:dyDescent="0.25">
      <c r="B723" s="107" t="s">
        <v>284</v>
      </c>
      <c r="C723" s="107">
        <v>713</v>
      </c>
      <c r="D723" s="107" t="s">
        <v>235</v>
      </c>
      <c r="E723" s="107">
        <v>50</v>
      </c>
      <c r="F723" s="108">
        <v>2.4</v>
      </c>
      <c r="G723" s="109"/>
      <c r="H723" s="109">
        <v>915.0144088844819</v>
      </c>
      <c r="I723" s="109">
        <v>1184.985591115518</v>
      </c>
      <c r="K723" s="107" t="s">
        <v>284</v>
      </c>
      <c r="L723" s="107">
        <v>1732</v>
      </c>
      <c r="M723" s="107" t="s">
        <v>235</v>
      </c>
      <c r="N723" s="107">
        <v>60</v>
      </c>
      <c r="O723" s="108">
        <v>2.33</v>
      </c>
      <c r="P723" s="109">
        <v>1006.9254276511928</v>
      </c>
      <c r="Q723" s="109">
        <v>1304.0145723488072</v>
      </c>
      <c r="BA723" t="str">
        <f t="shared" si="167"/>
        <v>MA</v>
      </c>
      <c r="BB723">
        <f t="shared" si="168"/>
        <v>710</v>
      </c>
      <c r="BC723" s="73">
        <f t="shared" si="169"/>
        <v>2.4</v>
      </c>
      <c r="BD723">
        <f t="shared" si="170"/>
        <v>50</v>
      </c>
      <c r="BE723" s="66">
        <f t="shared" si="171"/>
        <v>849.65623682130467</v>
      </c>
      <c r="BI723" s="66">
        <f t="shared" si="162"/>
        <v>1100.3437631786953</v>
      </c>
      <c r="BK723" s="66">
        <f t="shared" si="172"/>
        <v>853.23984416680537</v>
      </c>
      <c r="BN723" s="66">
        <f t="shared" si="163"/>
        <v>900.92419304760767</v>
      </c>
      <c r="BO723" s="66">
        <f t="shared" si="164"/>
        <v>1754.1640372144129</v>
      </c>
      <c r="CI723" s="116">
        <f t="shared" si="165"/>
        <v>0.48640824122796283</v>
      </c>
      <c r="CJ723" s="116">
        <f t="shared" si="166"/>
        <v>0.51359175877203722</v>
      </c>
      <c r="CR723">
        <f t="shared" si="158"/>
        <v>695</v>
      </c>
      <c r="CS723">
        <f t="shared" si="160"/>
        <v>50</v>
      </c>
      <c r="CT723" s="73">
        <f t="shared" si="161"/>
        <v>2.4</v>
      </c>
      <c r="CU723" s="66">
        <f t="shared" si="159"/>
        <v>1205.0612572805785</v>
      </c>
    </row>
    <row r="724" spans="2:99" x14ac:dyDescent="0.25">
      <c r="B724" s="107" t="s">
        <v>284</v>
      </c>
      <c r="C724" s="107">
        <v>714</v>
      </c>
      <c r="D724" s="107" t="s">
        <v>235</v>
      </c>
      <c r="E724" s="107">
        <v>50</v>
      </c>
      <c r="F724" s="108">
        <v>2.4</v>
      </c>
      <c r="G724" s="109"/>
      <c r="H724" s="109">
        <v>1132.4392612813183</v>
      </c>
      <c r="I724" s="109">
        <v>1466.5607387186815</v>
      </c>
      <c r="K724" s="107" t="s">
        <v>284</v>
      </c>
      <c r="L724" s="107">
        <v>1734</v>
      </c>
      <c r="M724" s="107" t="s">
        <v>235</v>
      </c>
      <c r="N724" s="107">
        <v>80</v>
      </c>
      <c r="O724" s="108">
        <v>2.33</v>
      </c>
      <c r="P724" s="109">
        <v>1220.0192118459759</v>
      </c>
      <c r="Q724" s="109">
        <v>1579.9807881540239</v>
      </c>
      <c r="BA724" t="str">
        <f t="shared" si="167"/>
        <v>MA</v>
      </c>
      <c r="BB724">
        <f t="shared" si="168"/>
        <v>711</v>
      </c>
      <c r="BC724" s="73">
        <f t="shared" si="169"/>
        <v>2.4</v>
      </c>
      <c r="BD724">
        <f t="shared" si="170"/>
        <v>50</v>
      </c>
      <c r="BE724" s="66">
        <f t="shared" si="171"/>
        <v>1726.77</v>
      </c>
      <c r="BI724" s="66">
        <f t="shared" si="162"/>
        <v>2101.77</v>
      </c>
      <c r="BK724" s="66">
        <f t="shared" si="172"/>
        <v>1734.0530226953206</v>
      </c>
      <c r="BN724" s="66">
        <f t="shared" si="163"/>
        <v>1720.8580668931922</v>
      </c>
      <c r="BO724" s="66">
        <f t="shared" si="164"/>
        <v>3454.9110895885128</v>
      </c>
      <c r="CI724" s="116">
        <f t="shared" si="165"/>
        <v>0.50190959411978675</v>
      </c>
      <c r="CJ724" s="116">
        <f t="shared" si="166"/>
        <v>0.49809040588021325</v>
      </c>
      <c r="CR724">
        <f t="shared" si="158"/>
        <v>696</v>
      </c>
      <c r="CS724">
        <f t="shared" si="160"/>
        <v>50</v>
      </c>
      <c r="CT724" s="73">
        <f t="shared" si="161"/>
        <v>2.4</v>
      </c>
      <c r="CU724" s="66">
        <f t="shared" si="159"/>
        <v>1159.0935113835217</v>
      </c>
    </row>
    <row r="725" spans="2:99" x14ac:dyDescent="0.25">
      <c r="B725" s="107" t="s">
        <v>284</v>
      </c>
      <c r="C725" s="107">
        <v>715</v>
      </c>
      <c r="D725" s="107" t="s">
        <v>235</v>
      </c>
      <c r="E725" s="107">
        <v>50</v>
      </c>
      <c r="F725" s="108">
        <v>2.4</v>
      </c>
      <c r="G725" s="109"/>
      <c r="H725" s="109">
        <v>1303.1500000000001</v>
      </c>
      <c r="I725" s="109">
        <v>1782.1</v>
      </c>
      <c r="K725" s="107" t="s">
        <v>284</v>
      </c>
      <c r="L725" s="107">
        <v>1735</v>
      </c>
      <c r="M725" s="107" t="s">
        <v>235</v>
      </c>
      <c r="N725" s="107">
        <v>80</v>
      </c>
      <c r="O725" s="108">
        <v>2.33</v>
      </c>
      <c r="P725" s="109">
        <v>1795</v>
      </c>
      <c r="Q725" s="109">
        <v>1921.4</v>
      </c>
      <c r="BA725" t="str">
        <f t="shared" si="167"/>
        <v>MA</v>
      </c>
      <c r="BB725">
        <f t="shared" si="168"/>
        <v>712</v>
      </c>
      <c r="BC725" s="73">
        <f t="shared" si="169"/>
        <v>2.4</v>
      </c>
      <c r="BD725">
        <f t="shared" si="170"/>
        <v>50</v>
      </c>
      <c r="BE725" s="66">
        <f t="shared" si="171"/>
        <v>915.0144088844819</v>
      </c>
      <c r="BI725" s="66">
        <f t="shared" si="162"/>
        <v>1184.985591115518</v>
      </c>
      <c r="BK725" s="66">
        <f t="shared" si="172"/>
        <v>918.87367833348264</v>
      </c>
      <c r="BN725" s="66">
        <f t="shared" si="163"/>
        <v>970.22605405126967</v>
      </c>
      <c r="BO725" s="66">
        <f t="shared" si="164"/>
        <v>1889.0997323847523</v>
      </c>
      <c r="CI725" s="116">
        <f t="shared" si="165"/>
        <v>0.48640824122796283</v>
      </c>
      <c r="CJ725" s="116">
        <f t="shared" si="166"/>
        <v>0.51359175877203711</v>
      </c>
      <c r="CR725">
        <f t="shared" si="158"/>
        <v>697</v>
      </c>
      <c r="CS725">
        <f t="shared" si="160"/>
        <v>50</v>
      </c>
      <c r="CT725" s="73">
        <f t="shared" si="161"/>
        <v>2.4</v>
      </c>
      <c r="CU725" s="66">
        <f t="shared" si="159"/>
        <v>797.53422131507398</v>
      </c>
    </row>
    <row r="726" spans="2:99" x14ac:dyDescent="0.25">
      <c r="B726" s="107" t="s">
        <v>284</v>
      </c>
      <c r="C726" s="107">
        <v>716</v>
      </c>
      <c r="D726" s="107" t="s">
        <v>235</v>
      </c>
      <c r="E726" s="107">
        <v>50</v>
      </c>
      <c r="F726" s="108">
        <v>2.4</v>
      </c>
      <c r="G726" s="109"/>
      <c r="H726" s="109">
        <v>961.62349998846901</v>
      </c>
      <c r="I726" s="109">
        <v>1245.3465000115307</v>
      </c>
      <c r="K726" s="107" t="s">
        <v>284</v>
      </c>
      <c r="L726" s="107">
        <v>1738</v>
      </c>
      <c r="M726" s="107" t="s">
        <v>235</v>
      </c>
      <c r="N726" s="107">
        <v>80</v>
      </c>
      <c r="O726" s="108">
        <v>2.33</v>
      </c>
      <c r="P726" s="109">
        <v>1957.73</v>
      </c>
      <c r="Q726" s="109">
        <v>2535.3500652769085</v>
      </c>
      <c r="BA726" t="str">
        <f t="shared" si="167"/>
        <v>MA</v>
      </c>
      <c r="BB726">
        <f t="shared" si="168"/>
        <v>713</v>
      </c>
      <c r="BC726" s="73">
        <f t="shared" si="169"/>
        <v>2.4</v>
      </c>
      <c r="BD726">
        <f t="shared" si="170"/>
        <v>50</v>
      </c>
      <c r="BE726" s="66">
        <f t="shared" si="171"/>
        <v>915.0144088844819</v>
      </c>
      <c r="BI726" s="66">
        <f t="shared" si="162"/>
        <v>1184.985591115518</v>
      </c>
      <c r="BK726" s="66">
        <f t="shared" si="172"/>
        <v>918.87367833348264</v>
      </c>
      <c r="BN726" s="66">
        <f t="shared" si="163"/>
        <v>970.22605405126967</v>
      </c>
      <c r="BO726" s="66">
        <f t="shared" si="164"/>
        <v>1889.0997323847523</v>
      </c>
      <c r="CI726" s="116">
        <f t="shared" si="165"/>
        <v>0.48640824122796283</v>
      </c>
      <c r="CJ726" s="116">
        <f t="shared" si="166"/>
        <v>0.51359175877203711</v>
      </c>
      <c r="CR726">
        <f t="shared" si="158"/>
        <v>698</v>
      </c>
      <c r="CS726">
        <f t="shared" si="160"/>
        <v>50</v>
      </c>
      <c r="CT726" s="73">
        <f t="shared" si="161"/>
        <v>2.4</v>
      </c>
      <c r="CU726" s="66">
        <f t="shared" si="159"/>
        <v>1055.563366137779</v>
      </c>
    </row>
    <row r="727" spans="2:99" x14ac:dyDescent="0.25">
      <c r="B727" s="107" t="s">
        <v>284</v>
      </c>
      <c r="C727" s="107">
        <v>717</v>
      </c>
      <c r="D727" s="107" t="s">
        <v>235</v>
      </c>
      <c r="E727" s="107">
        <v>50</v>
      </c>
      <c r="F727" s="108">
        <v>2.4</v>
      </c>
      <c r="G727" s="109"/>
      <c r="H727" s="109">
        <v>1045.7307530108365</v>
      </c>
      <c r="I727" s="109">
        <v>1354.2692469891633</v>
      </c>
      <c r="K727" s="107" t="s">
        <v>284</v>
      </c>
      <c r="L727" s="107">
        <v>1739</v>
      </c>
      <c r="M727" s="107" t="s">
        <v>235</v>
      </c>
      <c r="N727" s="107">
        <v>80</v>
      </c>
      <c r="O727" s="108">
        <v>2.33</v>
      </c>
      <c r="P727" s="109">
        <v>2600</v>
      </c>
      <c r="Q727" s="109">
        <v>3367.1191480541042</v>
      </c>
      <c r="BA727" t="str">
        <f t="shared" si="167"/>
        <v>MA</v>
      </c>
      <c r="BB727">
        <f t="shared" si="168"/>
        <v>714</v>
      </c>
      <c r="BC727" s="73">
        <f t="shared" si="169"/>
        <v>2.4</v>
      </c>
      <c r="BD727">
        <f t="shared" si="170"/>
        <v>50</v>
      </c>
      <c r="BE727" s="66">
        <f t="shared" si="171"/>
        <v>1132.4392612813183</v>
      </c>
      <c r="BI727" s="66">
        <f t="shared" si="162"/>
        <v>1466.5607387186815</v>
      </c>
      <c r="BK727" s="66">
        <f t="shared" si="172"/>
        <v>1137.215566661296</v>
      </c>
      <c r="BN727" s="66">
        <f t="shared" si="163"/>
        <v>1200.770244990119</v>
      </c>
      <c r="BO727" s="66">
        <f t="shared" si="164"/>
        <v>2337.9858116514151</v>
      </c>
      <c r="CI727" s="116">
        <f t="shared" si="165"/>
        <v>0.48640824122796283</v>
      </c>
      <c r="CJ727" s="116">
        <f t="shared" si="166"/>
        <v>0.51359175877203711</v>
      </c>
      <c r="CR727">
        <f t="shared" si="158"/>
        <v>699</v>
      </c>
      <c r="CS727">
        <f t="shared" si="160"/>
        <v>50</v>
      </c>
      <c r="CT727" s="73">
        <f t="shared" si="161"/>
        <v>2.4</v>
      </c>
      <c r="CU727" s="66">
        <f t="shared" si="159"/>
        <v>2008.4354288009642</v>
      </c>
    </row>
    <row r="728" spans="2:99" x14ac:dyDescent="0.25">
      <c r="B728" s="107" t="s">
        <v>284</v>
      </c>
      <c r="C728" s="107">
        <v>718</v>
      </c>
      <c r="D728" s="107" t="s">
        <v>235</v>
      </c>
      <c r="E728" s="107">
        <v>50</v>
      </c>
      <c r="F728" s="108">
        <v>2.4</v>
      </c>
      <c r="G728" s="109"/>
      <c r="H728" s="109">
        <v>1500</v>
      </c>
      <c r="I728" s="109">
        <v>2000</v>
      </c>
      <c r="K728" s="107" t="s">
        <v>284</v>
      </c>
      <c r="L728" s="107">
        <v>1741</v>
      </c>
      <c r="M728" s="107" t="s">
        <v>235</v>
      </c>
      <c r="N728" s="107">
        <v>80</v>
      </c>
      <c r="O728" s="108">
        <v>2.33</v>
      </c>
      <c r="P728" s="109">
        <v>1994.12</v>
      </c>
      <c r="Q728" s="109">
        <v>2491.35</v>
      </c>
      <c r="BA728" t="str">
        <f t="shared" si="167"/>
        <v>MA</v>
      </c>
      <c r="BB728">
        <f t="shared" si="168"/>
        <v>715</v>
      </c>
      <c r="BC728" s="73">
        <f t="shared" si="169"/>
        <v>2.4</v>
      </c>
      <c r="BD728">
        <f t="shared" si="170"/>
        <v>50</v>
      </c>
      <c r="BE728" s="66">
        <f t="shared" si="171"/>
        <v>1303.1500000000001</v>
      </c>
      <c r="BI728" s="66">
        <f t="shared" si="162"/>
        <v>1782.1</v>
      </c>
      <c r="BK728" s="66">
        <f t="shared" si="172"/>
        <v>1308.6463145209884</v>
      </c>
      <c r="BN728" s="66">
        <f t="shared" si="163"/>
        <v>1459.1231014860607</v>
      </c>
      <c r="BO728" s="66">
        <f t="shared" si="164"/>
        <v>2767.7694160070491</v>
      </c>
      <c r="CI728" s="116">
        <f t="shared" si="165"/>
        <v>0.47281623496256436</v>
      </c>
      <c r="CJ728" s="116">
        <f t="shared" si="166"/>
        <v>0.52718376503743569</v>
      </c>
      <c r="CR728">
        <f t="shared" si="158"/>
        <v>700</v>
      </c>
      <c r="CS728">
        <f t="shared" si="160"/>
        <v>50</v>
      </c>
      <c r="CT728" s="73">
        <f t="shared" si="161"/>
        <v>2.4</v>
      </c>
      <c r="CU728" s="66">
        <f t="shared" si="159"/>
        <v>831.36189944457954</v>
      </c>
    </row>
    <row r="729" spans="2:99" x14ac:dyDescent="0.25">
      <c r="B729" s="107" t="s">
        <v>284</v>
      </c>
      <c r="C729" s="107">
        <v>719</v>
      </c>
      <c r="D729" s="107" t="s">
        <v>235</v>
      </c>
      <c r="E729" s="107">
        <v>50</v>
      </c>
      <c r="F729" s="108">
        <v>2.4</v>
      </c>
      <c r="G729" s="109"/>
      <c r="H729" s="109">
        <v>1001.287196007876</v>
      </c>
      <c r="I729" s="109">
        <v>1296.712803992124</v>
      </c>
      <c r="K729" s="107" t="s">
        <v>284</v>
      </c>
      <c r="L729" s="107">
        <v>1742</v>
      </c>
      <c r="M729" s="107" t="s">
        <v>235</v>
      </c>
      <c r="N729" s="107">
        <v>80</v>
      </c>
      <c r="O729" s="108">
        <v>2.33</v>
      </c>
      <c r="P729" s="109">
        <v>1307.1634412635456</v>
      </c>
      <c r="Q729" s="109">
        <v>1692.8365587364542</v>
      </c>
      <c r="BA729" t="str">
        <f t="shared" si="167"/>
        <v>MA</v>
      </c>
      <c r="BB729">
        <f t="shared" si="168"/>
        <v>716</v>
      </c>
      <c r="BC729" s="73">
        <f t="shared" si="169"/>
        <v>2.4</v>
      </c>
      <c r="BD729">
        <f t="shared" si="170"/>
        <v>50</v>
      </c>
      <c r="BE729" s="66">
        <f t="shared" si="171"/>
        <v>961.62349998846901</v>
      </c>
      <c r="BI729" s="66">
        <f t="shared" si="162"/>
        <v>1245.3465000115307</v>
      </c>
      <c r="BK729" s="66">
        <f t="shared" si="172"/>
        <v>965.67935327221244</v>
      </c>
      <c r="BN729" s="66">
        <f t="shared" si="163"/>
        <v>1019.6475211950145</v>
      </c>
      <c r="BO729" s="66">
        <f t="shared" si="164"/>
        <v>1985.3268744672268</v>
      </c>
      <c r="CI729" s="116">
        <f t="shared" si="165"/>
        <v>0.48640824122796289</v>
      </c>
      <c r="CJ729" s="116">
        <f t="shared" si="166"/>
        <v>0.51359175877203722</v>
      </c>
      <c r="CR729">
        <f t="shared" si="158"/>
        <v>701</v>
      </c>
      <c r="CS729">
        <f t="shared" si="160"/>
        <v>50</v>
      </c>
      <c r="CT729" s="73">
        <f t="shared" si="161"/>
        <v>2.4</v>
      </c>
      <c r="CU729" s="66">
        <f t="shared" si="159"/>
        <v>831.36189944457954</v>
      </c>
    </row>
    <row r="730" spans="2:99" x14ac:dyDescent="0.25">
      <c r="B730" s="107" t="s">
        <v>284</v>
      </c>
      <c r="C730" s="107">
        <v>720</v>
      </c>
      <c r="D730" s="107" t="s">
        <v>235</v>
      </c>
      <c r="E730" s="107">
        <v>50</v>
      </c>
      <c r="F730" s="108">
        <v>2.4</v>
      </c>
      <c r="G730" s="109"/>
      <c r="H730" s="109">
        <v>1498.662885408655</v>
      </c>
      <c r="I730" s="109">
        <v>1940.8371145913447</v>
      </c>
      <c r="K730" s="107" t="s">
        <v>284</v>
      </c>
      <c r="L730" s="107">
        <v>1743</v>
      </c>
      <c r="M730" s="107" t="s">
        <v>235</v>
      </c>
      <c r="N730" s="107">
        <v>80</v>
      </c>
      <c r="O730" s="108">
        <v>2.33</v>
      </c>
      <c r="P730" s="109">
        <v>1786.4567030601791</v>
      </c>
      <c r="Q730" s="109">
        <v>2313.5432969398207</v>
      </c>
      <c r="BA730" t="str">
        <f t="shared" si="167"/>
        <v>MA</v>
      </c>
      <c r="BB730">
        <f t="shared" si="168"/>
        <v>717</v>
      </c>
      <c r="BC730" s="73">
        <f t="shared" si="169"/>
        <v>2.4</v>
      </c>
      <c r="BD730">
        <f t="shared" si="170"/>
        <v>50</v>
      </c>
      <c r="BE730" s="66">
        <f t="shared" si="171"/>
        <v>1045.7307530108365</v>
      </c>
      <c r="BI730" s="66">
        <f t="shared" si="162"/>
        <v>1354.2692469891633</v>
      </c>
      <c r="BK730" s="66">
        <f t="shared" si="172"/>
        <v>1050.1413466668373</v>
      </c>
      <c r="BN730" s="66">
        <f t="shared" si="163"/>
        <v>1108.8297760585938</v>
      </c>
      <c r="BO730" s="66">
        <f t="shared" si="164"/>
        <v>2158.9711227254311</v>
      </c>
      <c r="CI730" s="116">
        <f t="shared" si="165"/>
        <v>0.48640824122796289</v>
      </c>
      <c r="CJ730" s="116">
        <f t="shared" si="166"/>
        <v>0.51359175877203711</v>
      </c>
      <c r="CR730">
        <f t="shared" si="158"/>
        <v>702</v>
      </c>
      <c r="CS730">
        <f t="shared" si="160"/>
        <v>50</v>
      </c>
      <c r="CT730" s="73">
        <f t="shared" si="161"/>
        <v>2.4</v>
      </c>
      <c r="CU730" s="66">
        <f t="shared" si="159"/>
        <v>1173.6794537055634</v>
      </c>
    </row>
    <row r="731" spans="2:99" x14ac:dyDescent="0.25">
      <c r="B731" s="107" t="s">
        <v>284</v>
      </c>
      <c r="C731" s="107">
        <v>721</v>
      </c>
      <c r="D731" s="107" t="s">
        <v>235</v>
      </c>
      <c r="E731" s="107">
        <v>50</v>
      </c>
      <c r="F731" s="108">
        <v>2.4</v>
      </c>
      <c r="G731" s="109"/>
      <c r="H731" s="109">
        <v>1045.7307530108365</v>
      </c>
      <c r="I731" s="109">
        <v>1354.2692469891633</v>
      </c>
      <c r="K731" s="107" t="s">
        <v>284</v>
      </c>
      <c r="L731" s="107">
        <v>1744</v>
      </c>
      <c r="M731" s="107" t="s">
        <v>235</v>
      </c>
      <c r="N731" s="107">
        <v>80</v>
      </c>
      <c r="O731" s="108">
        <v>2.33</v>
      </c>
      <c r="P731" s="109">
        <v>2139.9499999999998</v>
      </c>
      <c r="Q731" s="109">
        <v>2771.3333157224538</v>
      </c>
      <c r="BA731" t="str">
        <f t="shared" si="167"/>
        <v>MA</v>
      </c>
      <c r="BB731">
        <f t="shared" si="168"/>
        <v>718</v>
      </c>
      <c r="BC731" s="73">
        <f t="shared" si="169"/>
        <v>2.4</v>
      </c>
      <c r="BD731">
        <f t="shared" si="170"/>
        <v>50</v>
      </c>
      <c r="BE731" s="66">
        <f t="shared" si="171"/>
        <v>1500</v>
      </c>
      <c r="BI731" s="66">
        <f t="shared" si="162"/>
        <v>2000</v>
      </c>
      <c r="BK731" s="66">
        <f t="shared" si="172"/>
        <v>1506.3265716007231</v>
      </c>
      <c r="BN731" s="66">
        <f t="shared" si="163"/>
        <v>1637.5322389159539</v>
      </c>
      <c r="BO731" s="66">
        <f t="shared" si="164"/>
        <v>3143.8588105166773</v>
      </c>
      <c r="CI731" s="116">
        <f t="shared" si="165"/>
        <v>0.47913302167445809</v>
      </c>
      <c r="CJ731" s="116">
        <f t="shared" si="166"/>
        <v>0.52086697832554185</v>
      </c>
      <c r="CR731">
        <f t="shared" si="158"/>
        <v>703</v>
      </c>
      <c r="CS731">
        <f t="shared" si="160"/>
        <v>50</v>
      </c>
      <c r="CT731" s="73">
        <f t="shared" si="161"/>
        <v>2.4</v>
      </c>
      <c r="CU731" s="66">
        <f t="shared" si="159"/>
        <v>940.75162305570848</v>
      </c>
    </row>
    <row r="732" spans="2:99" x14ac:dyDescent="0.25">
      <c r="B732" s="107" t="s">
        <v>284</v>
      </c>
      <c r="C732" s="107">
        <v>722</v>
      </c>
      <c r="D732" s="107" t="s">
        <v>235</v>
      </c>
      <c r="E732" s="107">
        <v>50</v>
      </c>
      <c r="F732" s="108">
        <v>2.4</v>
      </c>
      <c r="G732" s="109"/>
      <c r="H732" s="109">
        <v>1176.47</v>
      </c>
      <c r="I732" s="109">
        <v>1500</v>
      </c>
      <c r="K732" s="107" t="s">
        <v>284</v>
      </c>
      <c r="L732" s="107">
        <v>1745</v>
      </c>
      <c r="M732" s="107" t="s">
        <v>235</v>
      </c>
      <c r="N732" s="107">
        <v>80</v>
      </c>
      <c r="O732" s="108">
        <v>2.33</v>
      </c>
      <c r="P732" s="109">
        <v>2118.75</v>
      </c>
      <c r="Q732" s="109">
        <v>2251.17</v>
      </c>
      <c r="BA732" t="str">
        <f t="shared" si="167"/>
        <v>MA</v>
      </c>
      <c r="BB732">
        <f t="shared" si="168"/>
        <v>719</v>
      </c>
      <c r="BC732" s="73">
        <f t="shared" si="169"/>
        <v>2.4</v>
      </c>
      <c r="BD732">
        <f t="shared" si="170"/>
        <v>50</v>
      </c>
      <c r="BE732" s="66">
        <f t="shared" si="171"/>
        <v>1001.287196007876</v>
      </c>
      <c r="BI732" s="66">
        <f t="shared" si="162"/>
        <v>1296.712803992124</v>
      </c>
      <c r="BK732" s="66">
        <f t="shared" si="172"/>
        <v>1005.5103394334968</v>
      </c>
      <c r="BN732" s="66">
        <f t="shared" si="163"/>
        <v>1061.7045105761038</v>
      </c>
      <c r="BO732" s="66">
        <f t="shared" si="164"/>
        <v>2067.2148500096005</v>
      </c>
      <c r="CI732" s="116">
        <f t="shared" si="165"/>
        <v>0.48640824122796289</v>
      </c>
      <c r="CJ732" s="116">
        <f t="shared" si="166"/>
        <v>0.51359175877203722</v>
      </c>
      <c r="CR732">
        <f t="shared" si="158"/>
        <v>704</v>
      </c>
      <c r="CS732">
        <f t="shared" si="160"/>
        <v>50</v>
      </c>
      <c r="CT732" s="73">
        <f t="shared" si="161"/>
        <v>2.4</v>
      </c>
      <c r="CU732" s="66">
        <f t="shared" si="159"/>
        <v>1028.2721531225004</v>
      </c>
    </row>
    <row r="733" spans="2:99" x14ac:dyDescent="0.25">
      <c r="B733" s="107" t="s">
        <v>284</v>
      </c>
      <c r="C733" s="107">
        <v>723</v>
      </c>
      <c r="D733" s="107" t="s">
        <v>235</v>
      </c>
      <c r="E733" s="107">
        <v>50</v>
      </c>
      <c r="F733" s="108">
        <v>2.4</v>
      </c>
      <c r="G733" s="109"/>
      <c r="H733" s="109">
        <v>958.58652359326675</v>
      </c>
      <c r="I733" s="109">
        <v>1241.413476406733</v>
      </c>
      <c r="K733" s="107" t="s">
        <v>284</v>
      </c>
      <c r="L733" s="107">
        <v>1747</v>
      </c>
      <c r="M733" s="107" t="s">
        <v>235</v>
      </c>
      <c r="N733" s="107">
        <v>80</v>
      </c>
      <c r="O733" s="108">
        <v>2.33</v>
      </c>
      <c r="P733" s="109">
        <v>1039.1949358045188</v>
      </c>
      <c r="Q733" s="109">
        <v>1345.805064195481</v>
      </c>
      <c r="BA733" t="str">
        <f t="shared" si="167"/>
        <v>MA</v>
      </c>
      <c r="BB733">
        <f t="shared" si="168"/>
        <v>720</v>
      </c>
      <c r="BC733" s="73">
        <f t="shared" si="169"/>
        <v>2.4</v>
      </c>
      <c r="BD733">
        <f t="shared" si="170"/>
        <v>50</v>
      </c>
      <c r="BE733" s="66">
        <f t="shared" si="171"/>
        <v>1498.662885408655</v>
      </c>
      <c r="BI733" s="66">
        <f t="shared" si="162"/>
        <v>1940.8371145913447</v>
      </c>
      <c r="BK733" s="66">
        <f t="shared" si="172"/>
        <v>1504.9838174419112</v>
      </c>
      <c r="BN733" s="66">
        <f t="shared" si="163"/>
        <v>1589.0916728139723</v>
      </c>
      <c r="BO733" s="66">
        <f t="shared" si="164"/>
        <v>3094.0754902558838</v>
      </c>
      <c r="CI733" s="116">
        <f t="shared" si="165"/>
        <v>0.48640824122796283</v>
      </c>
      <c r="CJ733" s="116">
        <f t="shared" si="166"/>
        <v>0.51359175877203711</v>
      </c>
      <c r="CR733">
        <f t="shared" ref="CR733:CR796" si="173">BB718</f>
        <v>705</v>
      </c>
      <c r="CS733">
        <f t="shared" si="160"/>
        <v>50</v>
      </c>
      <c r="CT733" s="73">
        <f t="shared" si="161"/>
        <v>2.4</v>
      </c>
      <c r="CU733" s="66">
        <f t="shared" ref="CU733:CU796" si="174">BK718</f>
        <v>1079.6109382076754</v>
      </c>
    </row>
    <row r="734" spans="2:99" x14ac:dyDescent="0.25">
      <c r="B734" s="107" t="s">
        <v>284</v>
      </c>
      <c r="C734" s="107">
        <v>724</v>
      </c>
      <c r="D734" s="107" t="s">
        <v>235</v>
      </c>
      <c r="E734" s="107">
        <v>50</v>
      </c>
      <c r="F734" s="108">
        <v>2.4</v>
      </c>
      <c r="G734" s="109"/>
      <c r="H734" s="109">
        <v>871.44229417569704</v>
      </c>
      <c r="I734" s="109">
        <v>1128.5577058243027</v>
      </c>
      <c r="K734" s="107" t="s">
        <v>284</v>
      </c>
      <c r="L734" s="107">
        <v>1749</v>
      </c>
      <c r="M734" s="107" t="s">
        <v>235</v>
      </c>
      <c r="N734" s="107">
        <v>80</v>
      </c>
      <c r="O734" s="108">
        <v>2.33</v>
      </c>
      <c r="P734" s="109">
        <v>1800</v>
      </c>
      <c r="Q734" s="109">
        <v>2450</v>
      </c>
      <c r="BA734" t="str">
        <f t="shared" si="167"/>
        <v>MA</v>
      </c>
      <c r="BB734">
        <f t="shared" si="168"/>
        <v>721</v>
      </c>
      <c r="BC734" s="73">
        <f t="shared" si="169"/>
        <v>2.4</v>
      </c>
      <c r="BD734">
        <f t="shared" si="170"/>
        <v>50</v>
      </c>
      <c r="BE734" s="66">
        <f t="shared" si="171"/>
        <v>1045.7307530108365</v>
      </c>
      <c r="BI734" s="66">
        <f t="shared" si="162"/>
        <v>1354.2692469891633</v>
      </c>
      <c r="BK734" s="66">
        <f t="shared" si="172"/>
        <v>1050.1413466668373</v>
      </c>
      <c r="BN734" s="66">
        <f t="shared" si="163"/>
        <v>1108.8297760585938</v>
      </c>
      <c r="BO734" s="66">
        <f t="shared" si="164"/>
        <v>2158.9711227254311</v>
      </c>
      <c r="CI734" s="116">
        <f t="shared" si="165"/>
        <v>0.48640824122796289</v>
      </c>
      <c r="CJ734" s="116">
        <f t="shared" si="166"/>
        <v>0.51359175877203711</v>
      </c>
      <c r="CR734">
        <f t="shared" si="173"/>
        <v>706</v>
      </c>
      <c r="CS734">
        <f t="shared" ref="CS734:CS797" si="175">BD719</f>
        <v>50</v>
      </c>
      <c r="CT734" s="73">
        <f t="shared" ref="CT734:CT797" si="176">BC719</f>
        <v>2.4</v>
      </c>
      <c r="CU734" s="66">
        <f t="shared" si="174"/>
        <v>1077.6287964158416</v>
      </c>
    </row>
    <row r="735" spans="2:99" x14ac:dyDescent="0.25">
      <c r="B735" s="107" t="s">
        <v>284</v>
      </c>
      <c r="C735" s="107">
        <v>725</v>
      </c>
      <c r="D735" s="107" t="s">
        <v>235</v>
      </c>
      <c r="E735" s="107">
        <v>50</v>
      </c>
      <c r="F735" s="108">
        <v>2.4</v>
      </c>
      <c r="G735" s="109"/>
      <c r="H735" s="109">
        <v>1050</v>
      </c>
      <c r="I735" s="109">
        <v>1400</v>
      </c>
      <c r="K735" s="107" t="s">
        <v>284</v>
      </c>
      <c r="L735" s="107">
        <v>1750</v>
      </c>
      <c r="M735" s="107" t="s">
        <v>427</v>
      </c>
      <c r="N735" s="107">
        <v>80</v>
      </c>
      <c r="O735" s="108">
        <v>2.33</v>
      </c>
      <c r="P735" s="109" t="e">
        <v>#REF!</v>
      </c>
      <c r="Q735" s="109">
        <v>1115.246947565058</v>
      </c>
      <c r="BA735" t="str">
        <f t="shared" si="167"/>
        <v>MA</v>
      </c>
      <c r="BB735">
        <f t="shared" si="168"/>
        <v>722</v>
      </c>
      <c r="BC735" s="73">
        <f t="shared" si="169"/>
        <v>2.4</v>
      </c>
      <c r="BD735">
        <f t="shared" si="170"/>
        <v>50</v>
      </c>
      <c r="BE735" s="66">
        <f t="shared" si="171"/>
        <v>1176.47</v>
      </c>
      <c r="BI735" s="66">
        <f t="shared" si="162"/>
        <v>1500</v>
      </c>
      <c r="BK735" s="66">
        <f t="shared" si="172"/>
        <v>1181.4320144607352</v>
      </c>
      <c r="BN735" s="66">
        <f t="shared" si="163"/>
        <v>1228.1491791869655</v>
      </c>
      <c r="BO735" s="66">
        <f t="shared" si="164"/>
        <v>2409.5811936477007</v>
      </c>
      <c r="CI735" s="116">
        <f t="shared" si="165"/>
        <v>0.49030595755615347</v>
      </c>
      <c r="CJ735" s="116">
        <f t="shared" si="166"/>
        <v>0.50969404244384653</v>
      </c>
      <c r="CR735">
        <f t="shared" si="173"/>
        <v>707</v>
      </c>
      <c r="CS735">
        <f t="shared" si="175"/>
        <v>50</v>
      </c>
      <c r="CT735" s="73">
        <f t="shared" si="176"/>
        <v>2.4</v>
      </c>
      <c r="CU735" s="66">
        <f t="shared" si="174"/>
        <v>1093.897236111289</v>
      </c>
    </row>
    <row r="736" spans="2:99" x14ac:dyDescent="0.25">
      <c r="B736" s="107" t="s">
        <v>284</v>
      </c>
      <c r="C736" s="107">
        <v>726</v>
      </c>
      <c r="D736" s="107" t="s">
        <v>235</v>
      </c>
      <c r="E736" s="107">
        <v>50</v>
      </c>
      <c r="F736" s="108">
        <v>2.4</v>
      </c>
      <c r="G736" s="109"/>
      <c r="H736" s="109">
        <v>1762.4920399703474</v>
      </c>
      <c r="I736" s="109">
        <v>2282.5079600296526</v>
      </c>
      <c r="K736" s="107" t="s">
        <v>284</v>
      </c>
      <c r="L736" s="107">
        <v>1751</v>
      </c>
      <c r="M736" s="107" t="s">
        <v>427</v>
      </c>
      <c r="N736" s="107">
        <v>60</v>
      </c>
      <c r="O736" s="108">
        <v>2.33</v>
      </c>
      <c r="P736" s="109">
        <v>835.6232288697588</v>
      </c>
      <c r="Q736" s="109">
        <v>1103.2067711302411</v>
      </c>
      <c r="BA736" t="str">
        <f t="shared" si="167"/>
        <v>MA</v>
      </c>
      <c r="BB736">
        <f t="shared" si="168"/>
        <v>723</v>
      </c>
      <c r="BC736" s="73">
        <f t="shared" si="169"/>
        <v>2.4</v>
      </c>
      <c r="BD736">
        <f t="shared" si="170"/>
        <v>50</v>
      </c>
      <c r="BE736" s="66">
        <f t="shared" si="171"/>
        <v>958.58652359326675</v>
      </c>
      <c r="BI736" s="66">
        <f t="shared" si="162"/>
        <v>1241.413476406733</v>
      </c>
      <c r="BK736" s="66">
        <f t="shared" si="172"/>
        <v>962.6295677779342</v>
      </c>
      <c r="BN736" s="66">
        <f t="shared" si="163"/>
        <v>1016.4272947203777</v>
      </c>
      <c r="BO736" s="66">
        <f t="shared" si="164"/>
        <v>1979.0568624983121</v>
      </c>
      <c r="CI736" s="116">
        <f t="shared" si="165"/>
        <v>0.48640824122796283</v>
      </c>
      <c r="CJ736" s="116">
        <f t="shared" si="166"/>
        <v>0.51359175877203711</v>
      </c>
      <c r="CR736">
        <f t="shared" si="173"/>
        <v>708</v>
      </c>
      <c r="CS736">
        <f t="shared" si="175"/>
        <v>50</v>
      </c>
      <c r="CT736" s="73">
        <f t="shared" si="176"/>
        <v>2.4</v>
      </c>
      <c r="CU736" s="66">
        <f t="shared" si="174"/>
        <v>1093.897236111289</v>
      </c>
    </row>
    <row r="737" spans="2:99" x14ac:dyDescent="0.25">
      <c r="B737" s="107" t="s">
        <v>284</v>
      </c>
      <c r="C737" s="107">
        <v>727</v>
      </c>
      <c r="D737" s="107" t="s">
        <v>235</v>
      </c>
      <c r="E737" s="107">
        <v>50</v>
      </c>
      <c r="F737" s="108">
        <v>2.4</v>
      </c>
      <c r="G737" s="109"/>
      <c r="H737" s="109">
        <v>1088.8671465725336</v>
      </c>
      <c r="I737" s="109">
        <v>1410.1328534274664</v>
      </c>
      <c r="K737" s="107" t="s">
        <v>284</v>
      </c>
      <c r="L737" s="107">
        <v>1752</v>
      </c>
      <c r="M737" s="107" t="s">
        <v>427</v>
      </c>
      <c r="N737" s="107">
        <v>60</v>
      </c>
      <c r="O737" s="108">
        <v>2.33</v>
      </c>
      <c r="P737" s="109">
        <v>1170.7939846323297</v>
      </c>
      <c r="Q737" s="109">
        <v>1545.7060153676703</v>
      </c>
      <c r="BA737" t="str">
        <f t="shared" si="167"/>
        <v>MA</v>
      </c>
      <c r="BB737">
        <f t="shared" si="168"/>
        <v>724</v>
      </c>
      <c r="BC737" s="73">
        <f t="shared" si="169"/>
        <v>2.4</v>
      </c>
      <c r="BD737">
        <f t="shared" si="170"/>
        <v>50</v>
      </c>
      <c r="BE737" s="66">
        <f t="shared" si="171"/>
        <v>871.44229417569704</v>
      </c>
      <c r="BI737" s="66">
        <f t="shared" si="162"/>
        <v>1128.5577058243027</v>
      </c>
      <c r="BK737" s="66">
        <f t="shared" si="172"/>
        <v>875.11778888903109</v>
      </c>
      <c r="BN737" s="66">
        <f t="shared" si="163"/>
        <v>924.02481338216148</v>
      </c>
      <c r="BO737" s="66">
        <f t="shared" si="164"/>
        <v>1799.1426022711926</v>
      </c>
      <c r="CI737" s="116">
        <f t="shared" si="165"/>
        <v>0.48640824122796289</v>
      </c>
      <c r="CJ737" s="116">
        <f t="shared" si="166"/>
        <v>0.51359175877203711</v>
      </c>
      <c r="CR737">
        <f t="shared" si="173"/>
        <v>709</v>
      </c>
      <c r="CS737">
        <f t="shared" si="175"/>
        <v>50</v>
      </c>
      <c r="CT737" s="73">
        <f t="shared" si="176"/>
        <v>2.4</v>
      </c>
      <c r="CU737" s="66">
        <f t="shared" si="174"/>
        <v>1055.7541675035147</v>
      </c>
    </row>
    <row r="738" spans="2:99" x14ac:dyDescent="0.25">
      <c r="B738" s="107" t="s">
        <v>284</v>
      </c>
      <c r="C738" s="107">
        <v>728</v>
      </c>
      <c r="D738" s="107" t="s">
        <v>235</v>
      </c>
      <c r="E738" s="107">
        <v>50</v>
      </c>
      <c r="F738" s="108">
        <v>2.4</v>
      </c>
      <c r="G738" s="109"/>
      <c r="H738" s="109">
        <v>1247.9881522775449</v>
      </c>
      <c r="I738" s="109">
        <v>1616.2018477224549</v>
      </c>
      <c r="K738" s="107" t="s">
        <v>284</v>
      </c>
      <c r="L738" s="107">
        <v>1753</v>
      </c>
      <c r="M738" s="107" t="s">
        <v>427</v>
      </c>
      <c r="N738" s="107">
        <v>60</v>
      </c>
      <c r="O738" s="108">
        <v>2.33</v>
      </c>
      <c r="P738" s="109">
        <v>1519.99</v>
      </c>
      <c r="Q738" s="109">
        <v>2013.11</v>
      </c>
      <c r="BA738" t="str">
        <f t="shared" si="167"/>
        <v>MA</v>
      </c>
      <c r="BB738">
        <f t="shared" si="168"/>
        <v>725</v>
      </c>
      <c r="BC738" s="73">
        <f t="shared" si="169"/>
        <v>2.4</v>
      </c>
      <c r="BD738">
        <f t="shared" si="170"/>
        <v>50</v>
      </c>
      <c r="BE738" s="66">
        <f t="shared" si="171"/>
        <v>1050</v>
      </c>
      <c r="BI738" s="66">
        <f t="shared" si="162"/>
        <v>1400</v>
      </c>
      <c r="BK738" s="66">
        <f t="shared" si="172"/>
        <v>1054.4286001205062</v>
      </c>
      <c r="BN738" s="66">
        <f t="shared" si="163"/>
        <v>1146.2725672411677</v>
      </c>
      <c r="BO738" s="66">
        <f t="shared" si="164"/>
        <v>2200.7011673616739</v>
      </c>
      <c r="CI738" s="116">
        <f t="shared" si="165"/>
        <v>0.47913302167445809</v>
      </c>
      <c r="CJ738" s="116">
        <f t="shared" si="166"/>
        <v>0.52086697832554185</v>
      </c>
      <c r="CR738">
        <f t="shared" si="173"/>
        <v>710</v>
      </c>
      <c r="CS738">
        <f t="shared" si="175"/>
        <v>50</v>
      </c>
      <c r="CT738" s="73">
        <f t="shared" si="176"/>
        <v>2.4</v>
      </c>
      <c r="CU738" s="66">
        <f t="shared" si="174"/>
        <v>853.23984416680537</v>
      </c>
    </row>
    <row r="739" spans="2:99" x14ac:dyDescent="0.25">
      <c r="B739" s="107" t="s">
        <v>284</v>
      </c>
      <c r="C739" s="107">
        <v>729</v>
      </c>
      <c r="D739" s="107" t="s">
        <v>235</v>
      </c>
      <c r="E739" s="107">
        <v>50</v>
      </c>
      <c r="F739" s="108">
        <v>2.4</v>
      </c>
      <c r="G739" s="109"/>
      <c r="H739" s="109">
        <v>1051.32</v>
      </c>
      <c r="I739" s="109">
        <v>1527.03</v>
      </c>
      <c r="K739" s="107" t="s">
        <v>284</v>
      </c>
      <c r="L739" s="107">
        <v>1755</v>
      </c>
      <c r="M739" s="107" t="s">
        <v>427</v>
      </c>
      <c r="N739" s="107">
        <v>50</v>
      </c>
      <c r="O739" s="108">
        <v>2.4</v>
      </c>
      <c r="P739" s="109">
        <v>1199.05</v>
      </c>
      <c r="Q739" s="109">
        <v>1262.3800000000001</v>
      </c>
      <c r="BA739" t="str">
        <f t="shared" si="167"/>
        <v>MA</v>
      </c>
      <c r="BB739">
        <f t="shared" si="168"/>
        <v>726</v>
      </c>
      <c r="BC739" s="73">
        <f t="shared" si="169"/>
        <v>2.4</v>
      </c>
      <c r="BD739">
        <f t="shared" si="170"/>
        <v>50</v>
      </c>
      <c r="BE739" s="66">
        <f t="shared" si="171"/>
        <v>1762.4920399703474</v>
      </c>
      <c r="BI739" s="66">
        <f t="shared" si="162"/>
        <v>2282.5079600296526</v>
      </c>
      <c r="BK739" s="66">
        <f t="shared" si="172"/>
        <v>1769.9257280280654</v>
      </c>
      <c r="BN739" s="66">
        <f t="shared" si="163"/>
        <v>1868.840185065422</v>
      </c>
      <c r="BO739" s="66">
        <f t="shared" si="164"/>
        <v>3638.7659130934871</v>
      </c>
      <c r="CI739" s="116">
        <f t="shared" si="165"/>
        <v>0.48640824122796283</v>
      </c>
      <c r="CJ739" s="116">
        <f t="shared" si="166"/>
        <v>0.51359175877203722</v>
      </c>
      <c r="CR739">
        <f t="shared" si="173"/>
        <v>711</v>
      </c>
      <c r="CS739">
        <f t="shared" si="175"/>
        <v>50</v>
      </c>
      <c r="CT739" s="73">
        <f t="shared" si="176"/>
        <v>2.4</v>
      </c>
      <c r="CU739" s="66">
        <f t="shared" si="174"/>
        <v>1734.0530226953206</v>
      </c>
    </row>
    <row r="740" spans="2:99" x14ac:dyDescent="0.25">
      <c r="B740" s="107" t="s">
        <v>284</v>
      </c>
      <c r="C740" s="107">
        <v>730</v>
      </c>
      <c r="D740" s="107" t="s">
        <v>235</v>
      </c>
      <c r="E740" s="107">
        <v>50</v>
      </c>
      <c r="F740" s="108">
        <v>2.4</v>
      </c>
      <c r="G740" s="109"/>
      <c r="H740" s="109">
        <v>1051.32</v>
      </c>
      <c r="I740" s="109">
        <v>2851.32</v>
      </c>
      <c r="K740" s="107" t="s">
        <v>284</v>
      </c>
      <c r="L740" s="107">
        <v>1756</v>
      </c>
      <c r="M740" s="107" t="s">
        <v>427</v>
      </c>
      <c r="N740" s="107">
        <v>80</v>
      </c>
      <c r="O740" s="108">
        <v>2.5099999999999998</v>
      </c>
      <c r="P740" s="109">
        <v>2319.1999999999998</v>
      </c>
      <c r="Q740" s="109">
        <v>3061.8549786677058</v>
      </c>
      <c r="BA740" t="str">
        <f t="shared" si="167"/>
        <v>MA</v>
      </c>
      <c r="BB740">
        <f t="shared" si="168"/>
        <v>727</v>
      </c>
      <c r="BC740" s="73">
        <f t="shared" si="169"/>
        <v>2.4</v>
      </c>
      <c r="BD740">
        <f t="shared" si="170"/>
        <v>50</v>
      </c>
      <c r="BE740" s="66">
        <f t="shared" si="171"/>
        <v>1088.8671465725336</v>
      </c>
      <c r="BI740" s="66">
        <f t="shared" si="162"/>
        <v>1410.1328534274664</v>
      </c>
      <c r="BK740" s="66">
        <f t="shared" si="172"/>
        <v>1093.4596772168445</v>
      </c>
      <c r="BN740" s="66">
        <f t="shared" si="163"/>
        <v>1154.5690043210109</v>
      </c>
      <c r="BO740" s="66">
        <f t="shared" si="164"/>
        <v>2248.0286815378554</v>
      </c>
      <c r="CI740" s="116">
        <f t="shared" si="165"/>
        <v>0.48640824122796289</v>
      </c>
      <c r="CJ740" s="116">
        <f t="shared" si="166"/>
        <v>0.51359175877203711</v>
      </c>
      <c r="CR740">
        <f t="shared" si="173"/>
        <v>712</v>
      </c>
      <c r="CS740">
        <f t="shared" si="175"/>
        <v>50</v>
      </c>
      <c r="CT740" s="73">
        <f t="shared" si="176"/>
        <v>2.4</v>
      </c>
      <c r="CU740" s="66">
        <f t="shared" si="174"/>
        <v>918.87367833348264</v>
      </c>
    </row>
    <row r="741" spans="2:99" x14ac:dyDescent="0.25">
      <c r="B741" s="107" t="s">
        <v>284</v>
      </c>
      <c r="C741" s="107">
        <v>731</v>
      </c>
      <c r="D741" s="107" t="s">
        <v>235</v>
      </c>
      <c r="E741" s="107">
        <v>50</v>
      </c>
      <c r="F741" s="108">
        <v>2.4</v>
      </c>
      <c r="G741" s="109"/>
      <c r="H741" s="109">
        <v>1052.32</v>
      </c>
      <c r="I741" s="109">
        <v>1912.32</v>
      </c>
      <c r="K741" s="107" t="s">
        <v>284</v>
      </c>
      <c r="L741" s="107">
        <v>1757</v>
      </c>
      <c r="M741" s="107" t="s">
        <v>427</v>
      </c>
      <c r="N741" s="107">
        <v>80</v>
      </c>
      <c r="O741" s="108">
        <v>2.5099999999999998</v>
      </c>
      <c r="P741" s="109">
        <v>943.60435344542009</v>
      </c>
      <c r="Q741" s="109">
        <v>1245.7656465545799</v>
      </c>
      <c r="BA741" t="str">
        <f t="shared" si="167"/>
        <v>MA</v>
      </c>
      <c r="BB741">
        <f t="shared" si="168"/>
        <v>728</v>
      </c>
      <c r="BC741" s="73">
        <f t="shared" si="169"/>
        <v>2.4</v>
      </c>
      <c r="BD741">
        <f t="shared" si="170"/>
        <v>50</v>
      </c>
      <c r="BE741" s="66">
        <f t="shared" si="171"/>
        <v>1247.9881522775449</v>
      </c>
      <c r="BI741" s="66">
        <f t="shared" si="162"/>
        <v>1616.2018477224549</v>
      </c>
      <c r="BK741" s="66">
        <f t="shared" si="172"/>
        <v>1253.251809879037</v>
      </c>
      <c r="BN741" s="66">
        <f t="shared" si="163"/>
        <v>1323.2913151205266</v>
      </c>
      <c r="BO741" s="66">
        <f t="shared" si="164"/>
        <v>2576.5431249995636</v>
      </c>
      <c r="CI741" s="116">
        <f t="shared" si="165"/>
        <v>0.48640824122796283</v>
      </c>
      <c r="CJ741" s="116">
        <f t="shared" si="166"/>
        <v>0.51359175877203711</v>
      </c>
      <c r="CR741">
        <f t="shared" si="173"/>
        <v>713</v>
      </c>
      <c r="CS741">
        <f t="shared" si="175"/>
        <v>50</v>
      </c>
      <c r="CT741" s="73">
        <f t="shared" si="176"/>
        <v>2.4</v>
      </c>
      <c r="CU741" s="66">
        <f t="shared" si="174"/>
        <v>918.87367833348264</v>
      </c>
    </row>
    <row r="742" spans="2:99" x14ac:dyDescent="0.25">
      <c r="B742" s="107" t="s">
        <v>284</v>
      </c>
      <c r="C742" s="107">
        <v>732</v>
      </c>
      <c r="D742" s="107" t="s">
        <v>235</v>
      </c>
      <c r="E742" s="107">
        <v>50</v>
      </c>
      <c r="F742" s="108">
        <v>2.4</v>
      </c>
      <c r="G742" s="109"/>
      <c r="H742" s="109">
        <v>1062</v>
      </c>
      <c r="I742" s="109">
        <v>1612</v>
      </c>
      <c r="K742" s="107" t="s">
        <v>284</v>
      </c>
      <c r="L742" s="107">
        <v>1758</v>
      </c>
      <c r="M742" s="107" t="s">
        <v>427</v>
      </c>
      <c r="N742" s="107">
        <v>66</v>
      </c>
      <c r="O742" s="108">
        <v>2.35</v>
      </c>
      <c r="P742" s="109">
        <v>1337.3729925691584</v>
      </c>
      <c r="Q742" s="109">
        <v>1765.6270074308416</v>
      </c>
      <c r="BA742" t="str">
        <f t="shared" si="167"/>
        <v>MA</v>
      </c>
      <c r="BB742">
        <f t="shared" si="168"/>
        <v>729</v>
      </c>
      <c r="BC742" s="73">
        <f t="shared" si="169"/>
        <v>2.4</v>
      </c>
      <c r="BD742">
        <f t="shared" si="170"/>
        <v>50</v>
      </c>
      <c r="BE742" s="66">
        <f t="shared" si="171"/>
        <v>1051.32</v>
      </c>
      <c r="BI742" s="66">
        <f t="shared" si="162"/>
        <v>1527.03</v>
      </c>
      <c r="BK742" s="66">
        <f t="shared" si="172"/>
        <v>1055.7541675035147</v>
      </c>
      <c r="BN742" s="66">
        <f t="shared" si="163"/>
        <v>1250.2804273959146</v>
      </c>
      <c r="BO742" s="66">
        <f t="shared" si="164"/>
        <v>2306.0345948994291</v>
      </c>
      <c r="CI742" s="116">
        <f t="shared" si="165"/>
        <v>0.45782234570056757</v>
      </c>
      <c r="CJ742" s="116">
        <f t="shared" si="166"/>
        <v>0.54217765429943254</v>
      </c>
      <c r="CR742">
        <f t="shared" si="173"/>
        <v>714</v>
      </c>
      <c r="CS742">
        <f t="shared" si="175"/>
        <v>50</v>
      </c>
      <c r="CT742" s="73">
        <f t="shared" si="176"/>
        <v>2.4</v>
      </c>
      <c r="CU742" s="66">
        <f t="shared" si="174"/>
        <v>1137.215566661296</v>
      </c>
    </row>
    <row r="743" spans="2:99" x14ac:dyDescent="0.25">
      <c r="B743" s="107" t="s">
        <v>284</v>
      </c>
      <c r="C743" s="107">
        <v>733</v>
      </c>
      <c r="D743" s="107" t="s">
        <v>235</v>
      </c>
      <c r="E743" s="107">
        <v>50</v>
      </c>
      <c r="F743" s="108">
        <v>2.4</v>
      </c>
      <c r="G743" s="109"/>
      <c r="H743" s="109">
        <v>919.14504535887477</v>
      </c>
      <c r="I743" s="109">
        <v>1190.3349546411253</v>
      </c>
      <c r="K743" s="107" t="s">
        <v>284</v>
      </c>
      <c r="L743" s="107">
        <v>1759</v>
      </c>
      <c r="M743" s="107" t="s">
        <v>427</v>
      </c>
      <c r="N743" s="107">
        <v>50</v>
      </c>
      <c r="O743" s="108">
        <v>2.4</v>
      </c>
      <c r="P743" s="109">
        <v>861.12511735519774</v>
      </c>
      <c r="Q743" s="109">
        <v>1136.8748826448023</v>
      </c>
      <c r="BA743" t="str">
        <f t="shared" si="167"/>
        <v>MA</v>
      </c>
      <c r="BB743">
        <f t="shared" si="168"/>
        <v>730</v>
      </c>
      <c r="BC743" s="73">
        <f t="shared" si="169"/>
        <v>2.4</v>
      </c>
      <c r="BD743">
        <f t="shared" si="170"/>
        <v>50</v>
      </c>
      <c r="BE743" s="66">
        <f t="shared" si="171"/>
        <v>1051.32</v>
      </c>
      <c r="BI743" s="66">
        <f t="shared" si="162"/>
        <v>2851.32</v>
      </c>
      <c r="BK743" s="66">
        <f t="shared" si="172"/>
        <v>1055.7541675035147</v>
      </c>
      <c r="BN743" s="66">
        <f t="shared" si="163"/>
        <v>2334.5642117329194</v>
      </c>
      <c r="BO743" s="66">
        <f t="shared" si="164"/>
        <v>3390.3183792364343</v>
      </c>
      <c r="CI743" s="116">
        <f t="shared" si="165"/>
        <v>0.311402661758655</v>
      </c>
      <c r="CJ743" s="116">
        <f t="shared" si="166"/>
        <v>0.68859733824134495</v>
      </c>
      <c r="CR743">
        <f t="shared" si="173"/>
        <v>715</v>
      </c>
      <c r="CS743">
        <f t="shared" si="175"/>
        <v>50</v>
      </c>
      <c r="CT743" s="73">
        <f t="shared" si="176"/>
        <v>2.4</v>
      </c>
      <c r="CU743" s="66">
        <f t="shared" si="174"/>
        <v>1308.6463145209884</v>
      </c>
    </row>
    <row r="744" spans="2:99" x14ac:dyDescent="0.25">
      <c r="B744" s="107" t="s">
        <v>284</v>
      </c>
      <c r="C744" s="107">
        <v>734</v>
      </c>
      <c r="D744" s="107" t="s">
        <v>235</v>
      </c>
      <c r="E744" s="107">
        <v>50</v>
      </c>
      <c r="F744" s="108">
        <v>2.4</v>
      </c>
      <c r="G744" s="109"/>
      <c r="H744" s="109">
        <v>1167.4015261236473</v>
      </c>
      <c r="I744" s="109">
        <v>1511.8384738763525</v>
      </c>
      <c r="K744" s="107" t="s">
        <v>284</v>
      </c>
      <c r="L744" s="107">
        <v>1760</v>
      </c>
      <c r="M744" s="107" t="s">
        <v>427</v>
      </c>
      <c r="N744" s="107">
        <v>60</v>
      </c>
      <c r="O744" s="108">
        <v>2.33</v>
      </c>
      <c r="P744" s="109">
        <v>800.6437921707859</v>
      </c>
      <c r="Q744" s="109">
        <v>1057.0262078292142</v>
      </c>
      <c r="BA744" t="str">
        <f t="shared" si="167"/>
        <v>MA</v>
      </c>
      <c r="BB744">
        <f t="shared" si="168"/>
        <v>731</v>
      </c>
      <c r="BC744" s="73">
        <f t="shared" si="169"/>
        <v>2.4</v>
      </c>
      <c r="BD744">
        <f t="shared" si="170"/>
        <v>50</v>
      </c>
      <c r="BE744" s="66">
        <f t="shared" si="171"/>
        <v>1052.32</v>
      </c>
      <c r="BI744" s="66">
        <f t="shared" si="162"/>
        <v>1912.32</v>
      </c>
      <c r="BK744" s="66">
        <f t="shared" si="172"/>
        <v>1056.7583852179152</v>
      </c>
      <c r="BN744" s="66">
        <f t="shared" si="163"/>
        <v>1565.7428255618786</v>
      </c>
      <c r="BO744" s="66">
        <f t="shared" si="164"/>
        <v>2622.5012107797938</v>
      </c>
      <c r="CI744" s="116">
        <f t="shared" si="165"/>
        <v>0.40295820679666755</v>
      </c>
      <c r="CJ744" s="116">
        <f t="shared" si="166"/>
        <v>0.59704179320333239</v>
      </c>
      <c r="CR744">
        <f t="shared" si="173"/>
        <v>716</v>
      </c>
      <c r="CS744">
        <f t="shared" si="175"/>
        <v>50</v>
      </c>
      <c r="CT744" s="73">
        <f t="shared" si="176"/>
        <v>2.4</v>
      </c>
      <c r="CU744" s="66">
        <f t="shared" si="174"/>
        <v>965.67935327221244</v>
      </c>
    </row>
    <row r="745" spans="2:99" x14ac:dyDescent="0.25">
      <c r="B745" s="107" t="s">
        <v>284</v>
      </c>
      <c r="C745" s="107">
        <v>735</v>
      </c>
      <c r="D745" s="107" t="s">
        <v>235</v>
      </c>
      <c r="E745" s="107">
        <v>50</v>
      </c>
      <c r="F745" s="108">
        <v>2.4</v>
      </c>
      <c r="G745" s="109"/>
      <c r="H745" s="109">
        <v>1449</v>
      </c>
      <c r="I745" s="109">
        <v>1849</v>
      </c>
      <c r="K745" s="107" t="s">
        <v>284</v>
      </c>
      <c r="L745" s="107">
        <v>1761</v>
      </c>
      <c r="M745" s="107" t="s">
        <v>427</v>
      </c>
      <c r="N745" s="107">
        <v>60</v>
      </c>
      <c r="O745" s="108">
        <v>2.33</v>
      </c>
      <c r="P745" s="109">
        <v>1060.2441384853787</v>
      </c>
      <c r="Q745" s="109">
        <v>1399.7558615146213</v>
      </c>
      <c r="BA745" t="str">
        <f t="shared" si="167"/>
        <v>MA</v>
      </c>
      <c r="BB745">
        <f t="shared" si="168"/>
        <v>732</v>
      </c>
      <c r="BC745" s="73">
        <f t="shared" si="169"/>
        <v>2.4</v>
      </c>
      <c r="BD745">
        <f t="shared" si="170"/>
        <v>50</v>
      </c>
      <c r="BE745" s="66">
        <f t="shared" si="171"/>
        <v>1062</v>
      </c>
      <c r="BI745" s="66">
        <f t="shared" si="162"/>
        <v>1612</v>
      </c>
      <c r="BK745" s="66">
        <f t="shared" si="172"/>
        <v>1066.4792126933121</v>
      </c>
      <c r="BN745" s="66">
        <f t="shared" si="163"/>
        <v>1319.8509845662591</v>
      </c>
      <c r="BO745" s="66">
        <f t="shared" si="164"/>
        <v>2386.3301972595709</v>
      </c>
      <c r="CI745" s="116">
        <f t="shared" si="165"/>
        <v>0.44691183722941707</v>
      </c>
      <c r="CJ745" s="116">
        <f t="shared" si="166"/>
        <v>0.55308816277058304</v>
      </c>
      <c r="CR745">
        <f t="shared" si="173"/>
        <v>717</v>
      </c>
      <c r="CS745">
        <f t="shared" si="175"/>
        <v>50</v>
      </c>
      <c r="CT745" s="73">
        <f t="shared" si="176"/>
        <v>2.4</v>
      </c>
      <c r="CU745" s="66">
        <f t="shared" si="174"/>
        <v>1050.1413466668373</v>
      </c>
    </row>
    <row r="746" spans="2:99" x14ac:dyDescent="0.25">
      <c r="B746" s="107" t="s">
        <v>284</v>
      </c>
      <c r="C746" s="107">
        <v>736</v>
      </c>
      <c r="D746" s="107" t="s">
        <v>235</v>
      </c>
      <c r="E746" s="107">
        <v>50</v>
      </c>
      <c r="F746" s="108">
        <v>2.4</v>
      </c>
      <c r="G746" s="109"/>
      <c r="H746" s="109">
        <v>945.51488918063137</v>
      </c>
      <c r="I746" s="109">
        <v>1224.4851108193686</v>
      </c>
      <c r="K746" s="107" t="s">
        <v>284</v>
      </c>
      <c r="L746" s="107">
        <v>1762</v>
      </c>
      <c r="M746" s="107" t="s">
        <v>427</v>
      </c>
      <c r="N746" s="107">
        <v>60</v>
      </c>
      <c r="O746" s="108">
        <v>2.33</v>
      </c>
      <c r="P746" s="109">
        <v>944.20774441854189</v>
      </c>
      <c r="Q746" s="109">
        <v>1246.5622555814582</v>
      </c>
      <c r="BA746" t="str">
        <f t="shared" si="167"/>
        <v>MA</v>
      </c>
      <c r="BB746">
        <f t="shared" si="168"/>
        <v>733</v>
      </c>
      <c r="BC746" s="73">
        <f t="shared" si="169"/>
        <v>2.4</v>
      </c>
      <c r="BD746">
        <f t="shared" si="170"/>
        <v>50</v>
      </c>
      <c r="BE746" s="66">
        <f t="shared" si="171"/>
        <v>919.14504535887477</v>
      </c>
      <c r="BI746" s="66">
        <f t="shared" si="162"/>
        <v>1190.3349546411253</v>
      </c>
      <c r="BK746" s="66">
        <f t="shared" si="172"/>
        <v>923.02173665281668</v>
      </c>
      <c r="BN746" s="66">
        <f t="shared" si="163"/>
        <v>974.60593166670117</v>
      </c>
      <c r="BO746" s="66">
        <f t="shared" si="164"/>
        <v>1897.6276683195179</v>
      </c>
      <c r="CI746" s="116">
        <f t="shared" si="165"/>
        <v>0.48640824122796283</v>
      </c>
      <c r="CJ746" s="116">
        <f t="shared" si="166"/>
        <v>0.51359175877203722</v>
      </c>
      <c r="CR746">
        <f t="shared" si="173"/>
        <v>718</v>
      </c>
      <c r="CS746">
        <f t="shared" si="175"/>
        <v>50</v>
      </c>
      <c r="CT746" s="73">
        <f t="shared" si="176"/>
        <v>2.4</v>
      </c>
      <c r="CU746" s="66">
        <f t="shared" si="174"/>
        <v>1506.3265716007231</v>
      </c>
    </row>
    <row r="747" spans="2:99" x14ac:dyDescent="0.25">
      <c r="B747" s="107" t="s">
        <v>284</v>
      </c>
      <c r="C747" s="107">
        <v>737</v>
      </c>
      <c r="D747" s="107" t="s">
        <v>235</v>
      </c>
      <c r="E747" s="107">
        <v>50</v>
      </c>
      <c r="F747" s="108">
        <v>2.4</v>
      </c>
      <c r="G747" s="109"/>
      <c r="H747" s="109">
        <v>862.72787123394005</v>
      </c>
      <c r="I747" s="109">
        <v>1117.2721287660597</v>
      </c>
      <c r="K747" s="107" t="s">
        <v>284</v>
      </c>
      <c r="L747" s="107">
        <v>1763</v>
      </c>
      <c r="M747" s="107" t="s">
        <v>427</v>
      </c>
      <c r="N747" s="107">
        <v>60</v>
      </c>
      <c r="O747" s="108">
        <v>2.33</v>
      </c>
      <c r="P747" s="109">
        <v>1100</v>
      </c>
      <c r="Q747" s="109">
        <v>1284</v>
      </c>
      <c r="BA747" t="str">
        <f t="shared" si="167"/>
        <v>MA</v>
      </c>
      <c r="BB747">
        <f t="shared" si="168"/>
        <v>734</v>
      </c>
      <c r="BC747" s="73">
        <f t="shared" si="169"/>
        <v>2.4</v>
      </c>
      <c r="BD747">
        <f t="shared" si="170"/>
        <v>50</v>
      </c>
      <c r="BE747" s="66">
        <f t="shared" si="171"/>
        <v>1167.4015261236473</v>
      </c>
      <c r="BI747" s="66">
        <f t="shared" si="162"/>
        <v>1511.8384738763525</v>
      </c>
      <c r="BK747" s="66">
        <f t="shared" si="172"/>
        <v>1172.3252923515238</v>
      </c>
      <c r="BN747" s="66">
        <f t="shared" si="163"/>
        <v>1237.8421205030113</v>
      </c>
      <c r="BO747" s="66">
        <f t="shared" si="164"/>
        <v>2410.1674128545351</v>
      </c>
      <c r="CI747" s="116">
        <f t="shared" si="165"/>
        <v>0.48640824122796283</v>
      </c>
      <c r="CJ747" s="116">
        <f t="shared" si="166"/>
        <v>0.51359175877203722</v>
      </c>
      <c r="CR747">
        <f t="shared" si="173"/>
        <v>719</v>
      </c>
      <c r="CS747">
        <f t="shared" si="175"/>
        <v>50</v>
      </c>
      <c r="CT747" s="73">
        <f t="shared" si="176"/>
        <v>2.4</v>
      </c>
      <c r="CU747" s="66">
        <f t="shared" si="174"/>
        <v>1005.5103394334968</v>
      </c>
    </row>
    <row r="748" spans="2:99" x14ac:dyDescent="0.25">
      <c r="B748" s="107" t="s">
        <v>284</v>
      </c>
      <c r="C748" s="107">
        <v>738</v>
      </c>
      <c r="D748" s="107" t="s">
        <v>235</v>
      </c>
      <c r="E748" s="107">
        <v>50</v>
      </c>
      <c r="F748" s="108">
        <v>2.4</v>
      </c>
      <c r="G748" s="109"/>
      <c r="H748" s="109">
        <v>1289.7345953800316</v>
      </c>
      <c r="I748" s="109">
        <v>1670.2654046199682</v>
      </c>
      <c r="K748" s="107" t="s">
        <v>284</v>
      </c>
      <c r="L748" s="107">
        <v>1764</v>
      </c>
      <c r="M748" s="107" t="s">
        <v>427</v>
      </c>
      <c r="N748" s="107">
        <v>60</v>
      </c>
      <c r="O748" s="108">
        <v>2.33</v>
      </c>
      <c r="P748" s="109">
        <v>930.94607281643005</v>
      </c>
      <c r="Q748" s="109">
        <v>1229.0539271835701</v>
      </c>
      <c r="BA748" t="str">
        <f t="shared" si="167"/>
        <v>MA</v>
      </c>
      <c r="BB748">
        <f t="shared" si="168"/>
        <v>735</v>
      </c>
      <c r="BC748" s="73">
        <f t="shared" si="169"/>
        <v>2.4</v>
      </c>
      <c r="BD748">
        <f t="shared" si="170"/>
        <v>50</v>
      </c>
      <c r="BE748" s="66">
        <f t="shared" si="171"/>
        <v>1449</v>
      </c>
      <c r="BI748" s="66">
        <f t="shared" si="162"/>
        <v>1849</v>
      </c>
      <c r="BK748" s="66">
        <f t="shared" si="172"/>
        <v>1455.1114681662987</v>
      </c>
      <c r="BN748" s="66">
        <f t="shared" si="163"/>
        <v>1513.8985548777996</v>
      </c>
      <c r="BO748" s="66">
        <f t="shared" si="164"/>
        <v>2969.0100230440985</v>
      </c>
      <c r="CI748" s="116">
        <f t="shared" si="165"/>
        <v>0.49009988409348187</v>
      </c>
      <c r="CJ748" s="116">
        <f t="shared" si="166"/>
        <v>0.50990011590651807</v>
      </c>
      <c r="CR748">
        <f t="shared" si="173"/>
        <v>720</v>
      </c>
      <c r="CS748">
        <f t="shared" si="175"/>
        <v>50</v>
      </c>
      <c r="CT748" s="73">
        <f t="shared" si="176"/>
        <v>2.4</v>
      </c>
      <c r="CU748" s="66">
        <f t="shared" si="174"/>
        <v>1504.9838174419112</v>
      </c>
    </row>
    <row r="749" spans="2:99" x14ac:dyDescent="0.25">
      <c r="B749" s="107" t="s">
        <v>284</v>
      </c>
      <c r="C749" s="107">
        <v>739</v>
      </c>
      <c r="D749" s="107" t="s">
        <v>235</v>
      </c>
      <c r="E749" s="107">
        <v>50</v>
      </c>
      <c r="F749" s="108">
        <v>2.4</v>
      </c>
      <c r="G749" s="109"/>
      <c r="H749" s="109">
        <v>1598</v>
      </c>
      <c r="I749" s="109">
        <v>2300</v>
      </c>
      <c r="K749" s="107" t="s">
        <v>284</v>
      </c>
      <c r="L749" s="107">
        <v>1766</v>
      </c>
      <c r="M749" s="107" t="s">
        <v>427</v>
      </c>
      <c r="N749" s="107">
        <v>60</v>
      </c>
      <c r="O749" s="108">
        <v>2.33</v>
      </c>
      <c r="P749" s="109">
        <v>1323.97</v>
      </c>
      <c r="Q749" s="109">
        <v>2381.52</v>
      </c>
      <c r="BA749" t="str">
        <f t="shared" si="167"/>
        <v>MA</v>
      </c>
      <c r="BB749">
        <f t="shared" si="168"/>
        <v>736</v>
      </c>
      <c r="BC749" s="73">
        <f t="shared" si="169"/>
        <v>2.4</v>
      </c>
      <c r="BD749">
        <f t="shared" si="170"/>
        <v>50</v>
      </c>
      <c r="BE749" s="66">
        <f t="shared" si="171"/>
        <v>945.51488918063137</v>
      </c>
      <c r="BI749" s="66">
        <f t="shared" si="162"/>
        <v>1224.4851108193686</v>
      </c>
      <c r="BK749" s="66">
        <f t="shared" si="172"/>
        <v>949.50280094459879</v>
      </c>
      <c r="BN749" s="66">
        <f t="shared" si="163"/>
        <v>1002.5669225196455</v>
      </c>
      <c r="BO749" s="66">
        <f t="shared" si="164"/>
        <v>1952.0697234642444</v>
      </c>
      <c r="CI749" s="116">
        <f t="shared" si="165"/>
        <v>0.48640824122796278</v>
      </c>
      <c r="CJ749" s="116">
        <f t="shared" si="166"/>
        <v>0.51359175877203711</v>
      </c>
      <c r="CR749">
        <f t="shared" si="173"/>
        <v>721</v>
      </c>
      <c r="CS749">
        <f t="shared" si="175"/>
        <v>50</v>
      </c>
      <c r="CT749" s="73">
        <f t="shared" si="176"/>
        <v>2.4</v>
      </c>
      <c r="CU749" s="66">
        <f t="shared" si="174"/>
        <v>1050.1413466668373</v>
      </c>
    </row>
    <row r="750" spans="2:99" x14ac:dyDescent="0.25">
      <c r="B750" s="107" t="s">
        <v>284</v>
      </c>
      <c r="C750" s="107">
        <v>740</v>
      </c>
      <c r="D750" s="107" t="s">
        <v>235</v>
      </c>
      <c r="E750" s="107">
        <v>50</v>
      </c>
      <c r="F750" s="108">
        <v>2.4</v>
      </c>
      <c r="G750" s="109"/>
      <c r="H750" s="109">
        <v>1800</v>
      </c>
      <c r="I750" s="109">
        <v>2331.08248711438</v>
      </c>
      <c r="K750" s="107" t="s">
        <v>284</v>
      </c>
      <c r="L750" s="107">
        <v>1768</v>
      </c>
      <c r="M750" s="107" t="s">
        <v>427</v>
      </c>
      <c r="N750" s="107">
        <v>60</v>
      </c>
      <c r="O750" s="108">
        <v>2.33</v>
      </c>
      <c r="P750" s="109">
        <v>1004.46</v>
      </c>
      <c r="Q750" s="109">
        <v>1451.77</v>
      </c>
      <c r="BA750" t="str">
        <f t="shared" si="167"/>
        <v>MA</v>
      </c>
      <c r="BB750">
        <f t="shared" si="168"/>
        <v>737</v>
      </c>
      <c r="BC750" s="73">
        <f t="shared" si="169"/>
        <v>2.4</v>
      </c>
      <c r="BD750">
        <f t="shared" si="170"/>
        <v>50</v>
      </c>
      <c r="BE750" s="66">
        <f t="shared" si="171"/>
        <v>862.72787123394005</v>
      </c>
      <c r="BI750" s="66">
        <f t="shared" si="162"/>
        <v>1117.2721287660597</v>
      </c>
      <c r="BK750" s="66">
        <f t="shared" si="172"/>
        <v>866.36661100014067</v>
      </c>
      <c r="BN750" s="66">
        <f t="shared" si="163"/>
        <v>914.78456524833996</v>
      </c>
      <c r="BO750" s="66">
        <f t="shared" si="164"/>
        <v>1781.1511762484806</v>
      </c>
      <c r="CI750" s="116">
        <f t="shared" si="165"/>
        <v>0.48640824122796283</v>
      </c>
      <c r="CJ750" s="116">
        <f t="shared" si="166"/>
        <v>0.51359175877203722</v>
      </c>
      <c r="CR750">
        <f t="shared" si="173"/>
        <v>722</v>
      </c>
      <c r="CS750">
        <f t="shared" si="175"/>
        <v>50</v>
      </c>
      <c r="CT750" s="73">
        <f t="shared" si="176"/>
        <v>2.4</v>
      </c>
      <c r="CU750" s="66">
        <f t="shared" si="174"/>
        <v>1181.4320144607352</v>
      </c>
    </row>
    <row r="751" spans="2:99" x14ac:dyDescent="0.25">
      <c r="B751" s="107" t="s">
        <v>284</v>
      </c>
      <c r="C751" s="107">
        <v>741</v>
      </c>
      <c r="D751" s="107" t="s">
        <v>235</v>
      </c>
      <c r="E751" s="107">
        <v>50</v>
      </c>
      <c r="F751" s="108">
        <v>2.4</v>
      </c>
      <c r="G751" s="109"/>
      <c r="H751" s="109">
        <v>894.75337554489693</v>
      </c>
      <c r="I751" s="109">
        <v>1158.7466244551028</v>
      </c>
      <c r="K751" s="107" t="s">
        <v>284</v>
      </c>
      <c r="L751" s="107">
        <v>1769</v>
      </c>
      <c r="M751" s="107" t="s">
        <v>427</v>
      </c>
      <c r="N751" s="107">
        <v>60</v>
      </c>
      <c r="O751" s="108">
        <v>2.33</v>
      </c>
      <c r="P751" s="109">
        <v>1214.45</v>
      </c>
      <c r="Q751" s="109">
        <v>2190.96</v>
      </c>
      <c r="BA751" t="str">
        <f t="shared" si="167"/>
        <v>MA</v>
      </c>
      <c r="BB751">
        <f t="shared" si="168"/>
        <v>738</v>
      </c>
      <c r="BC751" s="73">
        <f t="shared" si="169"/>
        <v>2.4</v>
      </c>
      <c r="BD751">
        <f t="shared" si="170"/>
        <v>50</v>
      </c>
      <c r="BE751" s="66">
        <f t="shared" si="171"/>
        <v>1289.7345953800316</v>
      </c>
      <c r="BI751" s="66">
        <f t="shared" si="162"/>
        <v>1670.2654046199682</v>
      </c>
      <c r="BK751" s="66">
        <f t="shared" si="172"/>
        <v>1295.174327555766</v>
      </c>
      <c r="BN751" s="66">
        <f t="shared" si="163"/>
        <v>1367.5567238055992</v>
      </c>
      <c r="BO751" s="66">
        <f t="shared" si="164"/>
        <v>2662.7310513613652</v>
      </c>
      <c r="CI751" s="116">
        <f t="shared" si="165"/>
        <v>0.48640824122796283</v>
      </c>
      <c r="CJ751" s="116">
        <f t="shared" si="166"/>
        <v>0.51359175877203722</v>
      </c>
      <c r="CR751">
        <f t="shared" si="173"/>
        <v>723</v>
      </c>
      <c r="CS751">
        <f t="shared" si="175"/>
        <v>50</v>
      </c>
      <c r="CT751" s="73">
        <f t="shared" si="176"/>
        <v>2.4</v>
      </c>
      <c r="CU751" s="66">
        <f t="shared" si="174"/>
        <v>962.6295677779342</v>
      </c>
    </row>
    <row r="752" spans="2:99" x14ac:dyDescent="0.25">
      <c r="B752" s="107" t="s">
        <v>284</v>
      </c>
      <c r="C752" s="107">
        <v>742</v>
      </c>
      <c r="D752" s="107" t="s">
        <v>235</v>
      </c>
      <c r="E752" s="107">
        <v>50</v>
      </c>
      <c r="F752" s="108">
        <v>2.4</v>
      </c>
      <c r="G752" s="109"/>
      <c r="H752" s="109">
        <v>871.44229417569704</v>
      </c>
      <c r="I752" s="109">
        <v>1128.5577058243027</v>
      </c>
      <c r="K752" s="107" t="s">
        <v>284</v>
      </c>
      <c r="L752" s="107">
        <v>1772</v>
      </c>
      <c r="M752" s="107" t="s">
        <v>427</v>
      </c>
      <c r="N752" s="107">
        <v>60</v>
      </c>
      <c r="O752" s="108">
        <v>2.33</v>
      </c>
      <c r="P752" s="109">
        <v>1022.1572382748287</v>
      </c>
      <c r="Q752" s="109">
        <v>1349.4727617251715</v>
      </c>
      <c r="BA752" t="str">
        <f t="shared" si="167"/>
        <v>MA</v>
      </c>
      <c r="BB752">
        <f t="shared" si="168"/>
        <v>739</v>
      </c>
      <c r="BC752" s="73">
        <f t="shared" si="169"/>
        <v>2.4</v>
      </c>
      <c r="BD752">
        <f t="shared" si="170"/>
        <v>50</v>
      </c>
      <c r="BE752" s="66">
        <f t="shared" si="171"/>
        <v>1598</v>
      </c>
      <c r="BI752" s="66">
        <f t="shared" si="162"/>
        <v>2300</v>
      </c>
      <c r="BK752" s="66">
        <f t="shared" si="172"/>
        <v>1604.7399076119705</v>
      </c>
      <c r="BN752" s="66">
        <f t="shared" si="163"/>
        <v>1883.162074753347</v>
      </c>
      <c r="BO752" s="66">
        <f t="shared" si="164"/>
        <v>3487.9019823653175</v>
      </c>
      <c r="CI752" s="116">
        <f t="shared" si="165"/>
        <v>0.46008744389190592</v>
      </c>
      <c r="CJ752" s="116">
        <f t="shared" si="166"/>
        <v>0.53991255610809408</v>
      </c>
      <c r="CR752">
        <f t="shared" si="173"/>
        <v>724</v>
      </c>
      <c r="CS752">
        <f t="shared" si="175"/>
        <v>50</v>
      </c>
      <c r="CT752" s="73">
        <f t="shared" si="176"/>
        <v>2.4</v>
      </c>
      <c r="CU752" s="66">
        <f t="shared" si="174"/>
        <v>875.11778888903109</v>
      </c>
    </row>
    <row r="753" spans="2:99" x14ac:dyDescent="0.25">
      <c r="B753" s="107" t="s">
        <v>284</v>
      </c>
      <c r="C753" s="107">
        <v>743</v>
      </c>
      <c r="D753" s="107" t="s">
        <v>235</v>
      </c>
      <c r="E753" s="107">
        <v>50</v>
      </c>
      <c r="F753" s="108">
        <v>2.4</v>
      </c>
      <c r="G753" s="109"/>
      <c r="H753" s="109">
        <v>894.17822363074117</v>
      </c>
      <c r="I753" s="109">
        <v>1158.001776369259</v>
      </c>
      <c r="K753" s="107" t="s">
        <v>284</v>
      </c>
      <c r="L753" s="107">
        <v>1775</v>
      </c>
      <c r="M753" s="107" t="s">
        <v>427</v>
      </c>
      <c r="N753" s="107">
        <v>60</v>
      </c>
      <c r="O753" s="108">
        <v>2.33</v>
      </c>
      <c r="P753" s="109">
        <v>879.22684654885063</v>
      </c>
      <c r="Q753" s="109">
        <v>1160.7731534511495</v>
      </c>
      <c r="BA753" t="str">
        <f t="shared" si="167"/>
        <v>MA</v>
      </c>
      <c r="BB753">
        <f t="shared" si="168"/>
        <v>740</v>
      </c>
      <c r="BC753" s="73">
        <f t="shared" si="169"/>
        <v>2.4</v>
      </c>
      <c r="BD753">
        <f t="shared" si="170"/>
        <v>50</v>
      </c>
      <c r="BE753" s="66">
        <f t="shared" si="171"/>
        <v>1800</v>
      </c>
      <c r="BI753" s="66">
        <f t="shared" si="162"/>
        <v>2331.08248711438</v>
      </c>
      <c r="BK753" s="66">
        <f t="shared" si="172"/>
        <v>1807.5918859208678</v>
      </c>
      <c r="BN753" s="66">
        <f t="shared" si="163"/>
        <v>1908.6113621110906</v>
      </c>
      <c r="BO753" s="66">
        <f t="shared" si="164"/>
        <v>3716.2032480319585</v>
      </c>
      <c r="CI753" s="116">
        <f t="shared" si="165"/>
        <v>0.48640824122796278</v>
      </c>
      <c r="CJ753" s="116">
        <f t="shared" si="166"/>
        <v>0.51359175877203711</v>
      </c>
      <c r="CR753">
        <f t="shared" si="173"/>
        <v>725</v>
      </c>
      <c r="CS753">
        <f t="shared" si="175"/>
        <v>50</v>
      </c>
      <c r="CT753" s="73">
        <f t="shared" si="176"/>
        <v>2.4</v>
      </c>
      <c r="CU753" s="66">
        <f t="shared" si="174"/>
        <v>1054.4286001205062</v>
      </c>
    </row>
    <row r="754" spans="2:99" x14ac:dyDescent="0.25">
      <c r="B754" s="107" t="s">
        <v>284</v>
      </c>
      <c r="C754" s="107">
        <v>744</v>
      </c>
      <c r="D754" s="107" t="s">
        <v>235</v>
      </c>
      <c r="E754" s="107">
        <v>50</v>
      </c>
      <c r="F754" s="108">
        <v>2.4</v>
      </c>
      <c r="G754" s="109"/>
      <c r="H754" s="109">
        <v>849.65623682130467</v>
      </c>
      <c r="I754" s="109">
        <v>1100.3437631786953</v>
      </c>
      <c r="K754" s="107" t="s">
        <v>284</v>
      </c>
      <c r="L754" s="107">
        <v>1776</v>
      </c>
      <c r="M754" s="107" t="s">
        <v>427</v>
      </c>
      <c r="N754" s="107">
        <v>60</v>
      </c>
      <c r="O754" s="108">
        <v>2.33</v>
      </c>
      <c r="P754" s="109">
        <v>1185.232268632029</v>
      </c>
      <c r="Q754" s="109">
        <v>1564.767731367971</v>
      </c>
      <c r="BA754" t="str">
        <f t="shared" si="167"/>
        <v>MA</v>
      </c>
      <c r="BB754">
        <f t="shared" si="168"/>
        <v>741</v>
      </c>
      <c r="BC754" s="73">
        <f t="shared" si="169"/>
        <v>2.4</v>
      </c>
      <c r="BD754">
        <f t="shared" si="170"/>
        <v>50</v>
      </c>
      <c r="BE754" s="66">
        <f t="shared" si="171"/>
        <v>894.75337554489693</v>
      </c>
      <c r="BI754" s="66">
        <f t="shared" si="162"/>
        <v>1158.7466244551028</v>
      </c>
      <c r="BK754" s="66">
        <f t="shared" si="172"/>
        <v>898.52718974181266</v>
      </c>
      <c r="BN754" s="66">
        <f t="shared" si="163"/>
        <v>948.74247714013438</v>
      </c>
      <c r="BO754" s="66">
        <f t="shared" si="164"/>
        <v>1847.2696668819472</v>
      </c>
      <c r="CI754" s="116">
        <f t="shared" si="165"/>
        <v>0.48640824122796283</v>
      </c>
      <c r="CJ754" s="116">
        <f t="shared" si="166"/>
        <v>0.51359175877203711</v>
      </c>
      <c r="CR754">
        <f t="shared" si="173"/>
        <v>726</v>
      </c>
      <c r="CS754">
        <f t="shared" si="175"/>
        <v>50</v>
      </c>
      <c r="CT754" s="73">
        <f t="shared" si="176"/>
        <v>2.4</v>
      </c>
      <c r="CU754" s="66">
        <f t="shared" si="174"/>
        <v>1769.9257280280654</v>
      </c>
    </row>
    <row r="755" spans="2:99" x14ac:dyDescent="0.25">
      <c r="B755" s="107" t="s">
        <v>284</v>
      </c>
      <c r="C755" s="107">
        <v>745</v>
      </c>
      <c r="D755" s="107" t="s">
        <v>235</v>
      </c>
      <c r="E755" s="107">
        <v>50</v>
      </c>
      <c r="F755" s="108">
        <v>2.4</v>
      </c>
      <c r="G755" s="109"/>
      <c r="H755" s="109">
        <v>1058</v>
      </c>
      <c r="I755" s="109">
        <v>1370.1584840927856</v>
      </c>
      <c r="K755" s="107" t="s">
        <v>284</v>
      </c>
      <c r="L755" s="107">
        <v>1777</v>
      </c>
      <c r="M755" s="107" t="s">
        <v>427</v>
      </c>
      <c r="N755" s="107">
        <v>60</v>
      </c>
      <c r="O755" s="108">
        <v>2.33</v>
      </c>
      <c r="P755" s="109">
        <v>2150</v>
      </c>
      <c r="Q755" s="109">
        <v>2000</v>
      </c>
      <c r="BA755" t="str">
        <f t="shared" si="167"/>
        <v>MA</v>
      </c>
      <c r="BB755">
        <f t="shared" si="168"/>
        <v>742</v>
      </c>
      <c r="BC755" s="73">
        <f t="shared" si="169"/>
        <v>2.4</v>
      </c>
      <c r="BD755">
        <f t="shared" si="170"/>
        <v>50</v>
      </c>
      <c r="BE755" s="66">
        <f t="shared" si="171"/>
        <v>871.44229417569704</v>
      </c>
      <c r="BI755" s="66">
        <f t="shared" si="162"/>
        <v>1128.5577058243027</v>
      </c>
      <c r="BK755" s="66">
        <f t="shared" si="172"/>
        <v>875.11778888903109</v>
      </c>
      <c r="BN755" s="66">
        <f t="shared" si="163"/>
        <v>924.02481338216148</v>
      </c>
      <c r="BO755" s="66">
        <f t="shared" si="164"/>
        <v>1799.1426022711926</v>
      </c>
      <c r="CI755" s="116">
        <f t="shared" si="165"/>
        <v>0.48640824122796289</v>
      </c>
      <c r="CJ755" s="116">
        <f t="shared" si="166"/>
        <v>0.51359175877203711</v>
      </c>
      <c r="CR755">
        <f t="shared" si="173"/>
        <v>727</v>
      </c>
      <c r="CS755">
        <f t="shared" si="175"/>
        <v>50</v>
      </c>
      <c r="CT755" s="73">
        <f t="shared" si="176"/>
        <v>2.4</v>
      </c>
      <c r="CU755" s="66">
        <f t="shared" si="174"/>
        <v>1093.4596772168445</v>
      </c>
    </row>
    <row r="756" spans="2:99" x14ac:dyDescent="0.25">
      <c r="B756" s="107" t="s">
        <v>284</v>
      </c>
      <c r="C756" s="107">
        <v>746</v>
      </c>
      <c r="D756" s="107" t="s">
        <v>235</v>
      </c>
      <c r="E756" s="107">
        <v>50</v>
      </c>
      <c r="F756" s="108">
        <v>2.4</v>
      </c>
      <c r="G756" s="109"/>
      <c r="H756" s="109">
        <v>1042.0401948950023</v>
      </c>
      <c r="I756" s="109">
        <v>1349.4898051049972</v>
      </c>
      <c r="K756" s="107" t="s">
        <v>284</v>
      </c>
      <c r="L756" s="107">
        <v>1778</v>
      </c>
      <c r="M756" s="107" t="s">
        <v>427</v>
      </c>
      <c r="N756" s="107">
        <v>60</v>
      </c>
      <c r="O756" s="108">
        <v>2.33</v>
      </c>
      <c r="P756" s="109">
        <v>1120.5832357975546</v>
      </c>
      <c r="Q756" s="109">
        <v>1479.4167642024454</v>
      </c>
      <c r="BA756" t="str">
        <f t="shared" si="167"/>
        <v>MA</v>
      </c>
      <c r="BB756">
        <f t="shared" si="168"/>
        <v>743</v>
      </c>
      <c r="BC756" s="73">
        <f t="shared" si="169"/>
        <v>2.4</v>
      </c>
      <c r="BD756">
        <f t="shared" si="170"/>
        <v>50</v>
      </c>
      <c r="BE756" s="66">
        <f t="shared" si="171"/>
        <v>894.17822363074117</v>
      </c>
      <c r="BI756" s="66">
        <f t="shared" ref="BI756:BI819" si="177">I753</f>
        <v>1158.001776369259</v>
      </c>
      <c r="BK756" s="66">
        <f t="shared" si="172"/>
        <v>897.94961200114608</v>
      </c>
      <c r="BN756" s="66">
        <f t="shared" ref="BN756:BN819" si="178">BI756/VLOOKUP($BA756,$DQ$53:$DT$60,3,FALSE)</f>
        <v>948.13262076330227</v>
      </c>
      <c r="BO756" s="66">
        <f t="shared" si="164"/>
        <v>1846.0822327644482</v>
      </c>
      <c r="CI756" s="116">
        <f t="shared" si="165"/>
        <v>0.48640824122796289</v>
      </c>
      <c r="CJ756" s="116">
        <f t="shared" si="166"/>
        <v>0.51359175877203722</v>
      </c>
      <c r="CR756">
        <f t="shared" si="173"/>
        <v>728</v>
      </c>
      <c r="CS756">
        <f t="shared" si="175"/>
        <v>50</v>
      </c>
      <c r="CT756" s="73">
        <f t="shared" si="176"/>
        <v>2.4</v>
      </c>
      <c r="CU756" s="66">
        <f t="shared" si="174"/>
        <v>1253.251809879037</v>
      </c>
    </row>
    <row r="757" spans="2:99" x14ac:dyDescent="0.25">
      <c r="B757" s="107" t="s">
        <v>284</v>
      </c>
      <c r="C757" s="107">
        <v>747</v>
      </c>
      <c r="D757" s="107" t="s">
        <v>235</v>
      </c>
      <c r="E757" s="107">
        <v>50</v>
      </c>
      <c r="F757" s="108">
        <v>2.4</v>
      </c>
      <c r="G757" s="109"/>
      <c r="H757" s="109">
        <v>990.39416733067969</v>
      </c>
      <c r="I757" s="109">
        <v>1282.6058326693201</v>
      </c>
      <c r="K757" s="107" t="s">
        <v>284</v>
      </c>
      <c r="L757" s="107">
        <v>1779</v>
      </c>
      <c r="M757" s="107" t="s">
        <v>427</v>
      </c>
      <c r="N757" s="107">
        <v>60</v>
      </c>
      <c r="O757" s="108">
        <v>2.33</v>
      </c>
      <c r="P757" s="109">
        <v>1939.4709850342292</v>
      </c>
      <c r="Q757" s="109">
        <v>2560.5290149657708</v>
      </c>
      <c r="BA757" t="str">
        <f t="shared" si="167"/>
        <v>MA</v>
      </c>
      <c r="BB757">
        <f t="shared" si="168"/>
        <v>744</v>
      </c>
      <c r="BC757" s="73">
        <f t="shared" si="169"/>
        <v>2.4</v>
      </c>
      <c r="BD757">
        <f t="shared" si="170"/>
        <v>50</v>
      </c>
      <c r="BE757" s="66">
        <f t="shared" si="171"/>
        <v>849.65623682130467</v>
      </c>
      <c r="BI757" s="66">
        <f t="shared" si="177"/>
        <v>1100.3437631786953</v>
      </c>
      <c r="BK757" s="66">
        <f t="shared" si="172"/>
        <v>853.23984416680537</v>
      </c>
      <c r="BN757" s="66">
        <f t="shared" si="178"/>
        <v>900.92419304760767</v>
      </c>
      <c r="BO757" s="66">
        <f t="shared" ref="BO757:BO820" si="179">SUM(BK757+BN757)</f>
        <v>1754.1640372144129</v>
      </c>
      <c r="CI757" s="116">
        <f t="shared" ref="CI757:CI820" si="180">BK757/$BO757</f>
        <v>0.48640824122796283</v>
      </c>
      <c r="CJ757" s="116">
        <f t="shared" ref="CJ757:CJ820" si="181">BN757/$BO757</f>
        <v>0.51359175877203722</v>
      </c>
      <c r="CR757">
        <f t="shared" si="173"/>
        <v>729</v>
      </c>
      <c r="CS757">
        <f t="shared" si="175"/>
        <v>50</v>
      </c>
      <c r="CT757" s="73">
        <f t="shared" si="176"/>
        <v>2.4</v>
      </c>
      <c r="CU757" s="66">
        <f t="shared" si="174"/>
        <v>1055.7541675035147</v>
      </c>
    </row>
    <row r="758" spans="2:99" x14ac:dyDescent="0.25">
      <c r="B758" s="107" t="s">
        <v>284</v>
      </c>
      <c r="C758" s="107">
        <v>748</v>
      </c>
      <c r="D758" s="107" t="s">
        <v>235</v>
      </c>
      <c r="E758" s="107">
        <v>50</v>
      </c>
      <c r="F758" s="108">
        <v>2.4</v>
      </c>
      <c r="G758" s="109"/>
      <c r="H758" s="109">
        <v>1077.9741178953373</v>
      </c>
      <c r="I758" s="109">
        <v>1396.0258821046625</v>
      </c>
      <c r="K758" s="107" t="s">
        <v>284</v>
      </c>
      <c r="L758" s="107">
        <v>1780</v>
      </c>
      <c r="M758" s="107" t="s">
        <v>427</v>
      </c>
      <c r="N758" s="107">
        <v>60</v>
      </c>
      <c r="O758" s="108">
        <v>2.33</v>
      </c>
      <c r="P758" s="109">
        <v>1109.8083969918089</v>
      </c>
      <c r="Q758" s="109">
        <v>1465.1916030081911</v>
      </c>
      <c r="BA758" t="str">
        <f t="shared" si="167"/>
        <v>MA</v>
      </c>
      <c r="BB758">
        <f t="shared" si="168"/>
        <v>745</v>
      </c>
      <c r="BC758" s="73">
        <f t="shared" si="169"/>
        <v>2.4</v>
      </c>
      <c r="BD758">
        <f t="shared" si="170"/>
        <v>50</v>
      </c>
      <c r="BE758" s="66">
        <f t="shared" si="171"/>
        <v>1058</v>
      </c>
      <c r="BI758" s="66">
        <f t="shared" si="177"/>
        <v>1370.1584840927856</v>
      </c>
      <c r="BK758" s="66">
        <f t="shared" si="172"/>
        <v>1062.46234183571</v>
      </c>
      <c r="BN758" s="66">
        <f t="shared" si="178"/>
        <v>1121.8393450630745</v>
      </c>
      <c r="BO758" s="66">
        <f t="shared" si="179"/>
        <v>2184.3016868987843</v>
      </c>
      <c r="CI758" s="116">
        <f t="shared" si="180"/>
        <v>0.48640824122796283</v>
      </c>
      <c r="CJ758" s="116">
        <f t="shared" si="181"/>
        <v>0.51359175877203722</v>
      </c>
      <c r="CR758">
        <f t="shared" si="173"/>
        <v>730</v>
      </c>
      <c r="CS758">
        <f t="shared" si="175"/>
        <v>50</v>
      </c>
      <c r="CT758" s="73">
        <f t="shared" si="176"/>
        <v>2.4</v>
      </c>
      <c r="CU758" s="66">
        <f t="shared" si="174"/>
        <v>1055.7541675035147</v>
      </c>
    </row>
    <row r="759" spans="2:99" x14ac:dyDescent="0.25">
      <c r="B759" s="107" t="s">
        <v>284</v>
      </c>
      <c r="C759" s="107">
        <v>749</v>
      </c>
      <c r="D759" s="107" t="s">
        <v>235</v>
      </c>
      <c r="E759" s="107">
        <v>50</v>
      </c>
      <c r="F759" s="108">
        <v>2.4</v>
      </c>
      <c r="G759" s="109"/>
      <c r="H759" s="109">
        <v>1060.9809931589111</v>
      </c>
      <c r="I759" s="109">
        <v>1374.0190068410886</v>
      </c>
      <c r="K759" s="107" t="s">
        <v>284</v>
      </c>
      <c r="L759" s="107">
        <v>1781</v>
      </c>
      <c r="M759" s="107" t="s">
        <v>427</v>
      </c>
      <c r="N759" s="107">
        <v>60</v>
      </c>
      <c r="O759" s="108">
        <v>2.33</v>
      </c>
      <c r="P759" s="109">
        <v>1336.080011912469</v>
      </c>
      <c r="Q759" s="109">
        <v>1763.919988087531</v>
      </c>
      <c r="BA759" t="str">
        <f t="shared" si="167"/>
        <v>MA</v>
      </c>
      <c r="BB759">
        <f t="shared" si="168"/>
        <v>746</v>
      </c>
      <c r="BC759" s="73">
        <f t="shared" si="169"/>
        <v>2.4</v>
      </c>
      <c r="BD759">
        <f t="shared" si="170"/>
        <v>50</v>
      </c>
      <c r="BE759" s="66">
        <f t="shared" si="171"/>
        <v>1042.0401948950023</v>
      </c>
      <c r="BI759" s="66">
        <f t="shared" si="177"/>
        <v>1349.4898051049972</v>
      </c>
      <c r="BK759" s="66">
        <f t="shared" si="172"/>
        <v>1046.4352228308921</v>
      </c>
      <c r="BN759" s="66">
        <f t="shared" si="178"/>
        <v>1104.9165309739203</v>
      </c>
      <c r="BO759" s="66">
        <f t="shared" si="179"/>
        <v>2151.3517538048127</v>
      </c>
      <c r="CI759" s="116">
        <f t="shared" si="180"/>
        <v>0.48640824122796278</v>
      </c>
      <c r="CJ759" s="116">
        <f t="shared" si="181"/>
        <v>0.51359175877203711</v>
      </c>
      <c r="CR759">
        <f t="shared" si="173"/>
        <v>731</v>
      </c>
      <c r="CS759">
        <f t="shared" si="175"/>
        <v>50</v>
      </c>
      <c r="CT759" s="73">
        <f t="shared" si="176"/>
        <v>2.4</v>
      </c>
      <c r="CU759" s="66">
        <f t="shared" si="174"/>
        <v>1056.7583852179152</v>
      </c>
    </row>
    <row r="760" spans="2:99" x14ac:dyDescent="0.25">
      <c r="B760" s="107" t="s">
        <v>284</v>
      </c>
      <c r="C760" s="107">
        <v>750</v>
      </c>
      <c r="D760" s="107" t="s">
        <v>235</v>
      </c>
      <c r="E760" s="107">
        <v>50</v>
      </c>
      <c r="F760" s="108">
        <v>2.4</v>
      </c>
      <c r="G760" s="109"/>
      <c r="H760" s="109">
        <v>1060.9809931589111</v>
      </c>
      <c r="I760" s="109">
        <v>1374.0190068410886</v>
      </c>
      <c r="K760" s="107" t="s">
        <v>284</v>
      </c>
      <c r="L760" s="107">
        <v>1782</v>
      </c>
      <c r="M760" s="107" t="s">
        <v>427</v>
      </c>
      <c r="N760" s="107">
        <v>60</v>
      </c>
      <c r="O760" s="108">
        <v>2.33</v>
      </c>
      <c r="P760" s="109">
        <v>846.63511412923094</v>
      </c>
      <c r="Q760" s="109">
        <v>1117.7448858707692</v>
      </c>
      <c r="BA760" t="str">
        <f t="shared" si="167"/>
        <v>MA</v>
      </c>
      <c r="BB760">
        <f t="shared" si="168"/>
        <v>747</v>
      </c>
      <c r="BC760" s="73">
        <f t="shared" si="169"/>
        <v>2.4</v>
      </c>
      <c r="BD760">
        <f t="shared" si="170"/>
        <v>50</v>
      </c>
      <c r="BE760" s="66">
        <f t="shared" si="171"/>
        <v>990.39416733067969</v>
      </c>
      <c r="BI760" s="66">
        <f t="shared" si="177"/>
        <v>1282.6058326693201</v>
      </c>
      <c r="BK760" s="66">
        <f t="shared" si="172"/>
        <v>994.57136707238385</v>
      </c>
      <c r="BN760" s="66">
        <f t="shared" si="178"/>
        <v>1050.1542004088267</v>
      </c>
      <c r="BO760" s="66">
        <f t="shared" si="179"/>
        <v>2044.7255674812104</v>
      </c>
      <c r="CI760" s="116">
        <f t="shared" si="180"/>
        <v>0.48640824122796283</v>
      </c>
      <c r="CJ760" s="116">
        <f t="shared" si="181"/>
        <v>0.51359175877203722</v>
      </c>
      <c r="CR760">
        <f t="shared" si="173"/>
        <v>732</v>
      </c>
      <c r="CS760">
        <f t="shared" si="175"/>
        <v>50</v>
      </c>
      <c r="CT760" s="73">
        <f t="shared" si="176"/>
        <v>2.4</v>
      </c>
      <c r="CU760" s="66">
        <f t="shared" si="174"/>
        <v>1066.4792126933121</v>
      </c>
    </row>
    <row r="761" spans="2:99" x14ac:dyDescent="0.25">
      <c r="B761" s="107" t="s">
        <v>284</v>
      </c>
      <c r="C761" s="107">
        <v>751</v>
      </c>
      <c r="D761" s="107" t="s">
        <v>235</v>
      </c>
      <c r="E761" s="107">
        <v>50</v>
      </c>
      <c r="F761" s="108">
        <v>2.4</v>
      </c>
      <c r="G761" s="109"/>
      <c r="H761" s="109">
        <v>898.66615144574587</v>
      </c>
      <c r="I761" s="109">
        <v>1163.813848554254</v>
      </c>
      <c r="K761" s="107" t="s">
        <v>284</v>
      </c>
      <c r="L761" s="107">
        <v>1785</v>
      </c>
      <c r="M761" s="107" t="s">
        <v>427</v>
      </c>
      <c r="N761" s="107">
        <v>50</v>
      </c>
      <c r="O761" s="108">
        <v>2.4</v>
      </c>
      <c r="P761" s="109">
        <v>1068.8640095299752</v>
      </c>
      <c r="Q761" s="109">
        <v>1411.1359904700248</v>
      </c>
      <c r="BA761" t="str">
        <f t="shared" si="167"/>
        <v>MA</v>
      </c>
      <c r="BB761">
        <f t="shared" si="168"/>
        <v>748</v>
      </c>
      <c r="BC761" s="73">
        <f t="shared" si="169"/>
        <v>2.4</v>
      </c>
      <c r="BD761">
        <f t="shared" si="170"/>
        <v>50</v>
      </c>
      <c r="BE761" s="66">
        <f t="shared" si="171"/>
        <v>1077.9741178953373</v>
      </c>
      <c r="BI761" s="66">
        <f t="shared" si="177"/>
        <v>1396.0258821046625</v>
      </c>
      <c r="BK761" s="66">
        <f t="shared" si="172"/>
        <v>1082.5207048557315</v>
      </c>
      <c r="BN761" s="66">
        <f t="shared" si="178"/>
        <v>1143.0186941537338</v>
      </c>
      <c r="BO761" s="66">
        <f t="shared" si="179"/>
        <v>2225.5393990094653</v>
      </c>
      <c r="CI761" s="116">
        <f t="shared" si="180"/>
        <v>0.48640824122796289</v>
      </c>
      <c r="CJ761" s="116">
        <f t="shared" si="181"/>
        <v>0.51359175877203711</v>
      </c>
      <c r="CR761">
        <f t="shared" si="173"/>
        <v>733</v>
      </c>
      <c r="CS761">
        <f t="shared" si="175"/>
        <v>50</v>
      </c>
      <c r="CT761" s="73">
        <f t="shared" si="176"/>
        <v>2.4</v>
      </c>
      <c r="CU761" s="66">
        <f t="shared" si="174"/>
        <v>923.02173665281668</v>
      </c>
    </row>
    <row r="762" spans="2:99" x14ac:dyDescent="0.25">
      <c r="B762" s="107" t="s">
        <v>284</v>
      </c>
      <c r="C762" s="107">
        <v>752</v>
      </c>
      <c r="D762" s="107" t="s">
        <v>235</v>
      </c>
      <c r="E762" s="107">
        <v>50</v>
      </c>
      <c r="F762" s="108">
        <v>2.4</v>
      </c>
      <c r="G762" s="109"/>
      <c r="H762" s="109">
        <v>1008.37</v>
      </c>
      <c r="I762" s="109">
        <v>1500.42</v>
      </c>
      <c r="K762" s="107" t="s">
        <v>284</v>
      </c>
      <c r="L762" s="107">
        <v>1786</v>
      </c>
      <c r="M762" s="107" t="s">
        <v>427</v>
      </c>
      <c r="N762" s="107">
        <v>50</v>
      </c>
      <c r="O762" s="108">
        <v>2.4</v>
      </c>
      <c r="P762" s="109">
        <v>1075.5228599119259</v>
      </c>
      <c r="Q762" s="109">
        <v>1419.9271400880739</v>
      </c>
      <c r="BA762" t="str">
        <f t="shared" si="167"/>
        <v>MA</v>
      </c>
      <c r="BB762">
        <f t="shared" si="168"/>
        <v>749</v>
      </c>
      <c r="BC762" s="73">
        <f t="shared" si="169"/>
        <v>2.4</v>
      </c>
      <c r="BD762">
        <f t="shared" si="170"/>
        <v>50</v>
      </c>
      <c r="BE762" s="66">
        <f t="shared" si="171"/>
        <v>1060.9809931589111</v>
      </c>
      <c r="BI762" s="66">
        <f t="shared" si="177"/>
        <v>1374.0190068410886</v>
      </c>
      <c r="BK762" s="66">
        <f t="shared" si="172"/>
        <v>1065.4559079723954</v>
      </c>
      <c r="BN762" s="66">
        <f t="shared" si="178"/>
        <v>1125.0002102927817</v>
      </c>
      <c r="BO762" s="66">
        <f t="shared" si="179"/>
        <v>2190.4561182651769</v>
      </c>
      <c r="CI762" s="116">
        <f t="shared" si="180"/>
        <v>0.48640824122796289</v>
      </c>
      <c r="CJ762" s="116">
        <f t="shared" si="181"/>
        <v>0.51359175877203722</v>
      </c>
      <c r="CR762">
        <f t="shared" si="173"/>
        <v>734</v>
      </c>
      <c r="CS762">
        <f t="shared" si="175"/>
        <v>50</v>
      </c>
      <c r="CT762" s="73">
        <f t="shared" si="176"/>
        <v>2.4</v>
      </c>
      <c r="CU762" s="66">
        <f t="shared" si="174"/>
        <v>1172.3252923515238</v>
      </c>
    </row>
    <row r="763" spans="2:99" x14ac:dyDescent="0.25">
      <c r="B763" s="107" t="s">
        <v>284</v>
      </c>
      <c r="C763" s="107">
        <v>753</v>
      </c>
      <c r="D763" s="107" t="s">
        <v>235</v>
      </c>
      <c r="E763" s="107">
        <v>50</v>
      </c>
      <c r="F763" s="108">
        <v>2.4</v>
      </c>
      <c r="G763" s="109"/>
      <c r="H763" s="109">
        <v>1054.4277471067101</v>
      </c>
      <c r="I763" s="109">
        <v>1365.53225289329</v>
      </c>
      <c r="K763" s="107" t="s">
        <v>284</v>
      </c>
      <c r="L763" s="107">
        <v>1787</v>
      </c>
      <c r="M763" s="107" t="s">
        <v>427</v>
      </c>
      <c r="N763" s="107">
        <v>50</v>
      </c>
      <c r="O763" s="108">
        <v>2.4</v>
      </c>
      <c r="P763" s="109">
        <v>1051.32</v>
      </c>
      <c r="Q763" s="109">
        <v>1406.32</v>
      </c>
      <c r="BA763" t="str">
        <f t="shared" si="167"/>
        <v>MA</v>
      </c>
      <c r="BB763">
        <f t="shared" si="168"/>
        <v>750</v>
      </c>
      <c r="BC763" s="73">
        <f t="shared" si="169"/>
        <v>2.4</v>
      </c>
      <c r="BD763">
        <f t="shared" si="170"/>
        <v>50</v>
      </c>
      <c r="BE763" s="66">
        <f t="shared" si="171"/>
        <v>1060.9809931589111</v>
      </c>
      <c r="BI763" s="66">
        <f t="shared" si="177"/>
        <v>1374.0190068410886</v>
      </c>
      <c r="BK763" s="66">
        <f t="shared" si="172"/>
        <v>1065.4559079723954</v>
      </c>
      <c r="BN763" s="66">
        <f t="shared" si="178"/>
        <v>1125.0002102927817</v>
      </c>
      <c r="BO763" s="66">
        <f t="shared" si="179"/>
        <v>2190.4561182651769</v>
      </c>
      <c r="CI763" s="116">
        <f t="shared" si="180"/>
        <v>0.48640824122796289</v>
      </c>
      <c r="CJ763" s="116">
        <f t="shared" si="181"/>
        <v>0.51359175877203722</v>
      </c>
      <c r="CR763">
        <f t="shared" si="173"/>
        <v>735</v>
      </c>
      <c r="CS763">
        <f t="shared" si="175"/>
        <v>50</v>
      </c>
      <c r="CT763" s="73">
        <f t="shared" si="176"/>
        <v>2.4</v>
      </c>
      <c r="CU763" s="66">
        <f t="shared" si="174"/>
        <v>1455.1114681662987</v>
      </c>
    </row>
    <row r="764" spans="2:99" x14ac:dyDescent="0.25">
      <c r="B764" s="107" t="s">
        <v>284</v>
      </c>
      <c r="C764" s="107">
        <v>754</v>
      </c>
      <c r="D764" s="107" t="s">
        <v>235</v>
      </c>
      <c r="E764" s="107">
        <v>50</v>
      </c>
      <c r="F764" s="108">
        <v>2.4</v>
      </c>
      <c r="G764" s="109"/>
      <c r="H764" s="109">
        <v>940.28623541557715</v>
      </c>
      <c r="I764" s="109">
        <v>1217.7137645844227</v>
      </c>
      <c r="K764" s="107" t="s">
        <v>284</v>
      </c>
      <c r="L764" s="107">
        <v>1789</v>
      </c>
      <c r="M764" s="107" t="s">
        <v>427</v>
      </c>
      <c r="N764" s="107">
        <v>50</v>
      </c>
      <c r="O764" s="108">
        <v>2.4</v>
      </c>
      <c r="P764" s="109">
        <v>882.71789432191213</v>
      </c>
      <c r="Q764" s="109">
        <v>1165.3821056780878</v>
      </c>
      <c r="BA764" t="str">
        <f t="shared" si="167"/>
        <v>MA</v>
      </c>
      <c r="BB764">
        <f t="shared" si="168"/>
        <v>751</v>
      </c>
      <c r="BC764" s="73">
        <f t="shared" si="169"/>
        <v>2.4</v>
      </c>
      <c r="BD764">
        <f t="shared" si="170"/>
        <v>50</v>
      </c>
      <c r="BE764" s="66">
        <f t="shared" si="171"/>
        <v>898.66615144574587</v>
      </c>
      <c r="BI764" s="66">
        <f t="shared" si="177"/>
        <v>1163.813848554254</v>
      </c>
      <c r="BK764" s="66">
        <f t="shared" si="172"/>
        <v>902.45646861392447</v>
      </c>
      <c r="BN764" s="66">
        <f t="shared" si="178"/>
        <v>952.89134855222039</v>
      </c>
      <c r="BO764" s="66">
        <f t="shared" si="179"/>
        <v>1855.347817166145</v>
      </c>
      <c r="CI764" s="116">
        <f t="shared" si="180"/>
        <v>0.48640824122796278</v>
      </c>
      <c r="CJ764" s="116">
        <f t="shared" si="181"/>
        <v>0.51359175877203711</v>
      </c>
      <c r="CR764">
        <f t="shared" si="173"/>
        <v>736</v>
      </c>
      <c r="CS764">
        <f t="shared" si="175"/>
        <v>50</v>
      </c>
      <c r="CT764" s="73">
        <f t="shared" si="176"/>
        <v>2.4</v>
      </c>
      <c r="CU764" s="66">
        <f t="shared" si="174"/>
        <v>949.50280094459879</v>
      </c>
    </row>
    <row r="765" spans="2:99" x14ac:dyDescent="0.25">
      <c r="B765" s="107" t="s">
        <v>284</v>
      </c>
      <c r="C765" s="107">
        <v>755</v>
      </c>
      <c r="D765" s="107" t="s">
        <v>235</v>
      </c>
      <c r="E765" s="107">
        <v>50</v>
      </c>
      <c r="F765" s="108">
        <v>2.4</v>
      </c>
      <c r="G765" s="109"/>
      <c r="H765" s="109">
        <v>1066.6453680710533</v>
      </c>
      <c r="I765" s="109">
        <v>1381.3546319289467</v>
      </c>
      <c r="K765" s="107" t="s">
        <v>284</v>
      </c>
      <c r="L765" s="107">
        <v>1790</v>
      </c>
      <c r="M765" s="107" t="s">
        <v>427</v>
      </c>
      <c r="N765" s="107">
        <v>50</v>
      </c>
      <c r="O765" s="108">
        <v>2.4</v>
      </c>
      <c r="P765" s="109">
        <v>1001.241121185115</v>
      </c>
      <c r="Q765" s="109">
        <v>1321.858878814885</v>
      </c>
      <c r="BA765" t="str">
        <f t="shared" si="167"/>
        <v>MA</v>
      </c>
      <c r="BB765">
        <f t="shared" si="168"/>
        <v>752</v>
      </c>
      <c r="BC765" s="73">
        <f t="shared" si="169"/>
        <v>2.4</v>
      </c>
      <c r="BD765">
        <f t="shared" si="170"/>
        <v>50</v>
      </c>
      <c r="BE765" s="66">
        <f t="shared" si="171"/>
        <v>1008.37</v>
      </c>
      <c r="BI765" s="66">
        <f t="shared" si="177"/>
        <v>1500.42</v>
      </c>
      <c r="BK765" s="66">
        <f t="shared" si="172"/>
        <v>1012.6230166700142</v>
      </c>
      <c r="BN765" s="66">
        <f t="shared" si="178"/>
        <v>1228.4930609571379</v>
      </c>
      <c r="BO765" s="66">
        <f t="shared" si="179"/>
        <v>2241.1160776271522</v>
      </c>
      <c r="CI765" s="116">
        <f t="shared" si="180"/>
        <v>0.45183871856479596</v>
      </c>
      <c r="CJ765" s="116">
        <f t="shared" si="181"/>
        <v>0.54816128143520404</v>
      </c>
      <c r="CR765">
        <f t="shared" si="173"/>
        <v>737</v>
      </c>
      <c r="CS765">
        <f t="shared" si="175"/>
        <v>50</v>
      </c>
      <c r="CT765" s="73">
        <f t="shared" si="176"/>
        <v>2.4</v>
      </c>
      <c r="CU765" s="66">
        <f t="shared" si="174"/>
        <v>866.36661100014067</v>
      </c>
    </row>
    <row r="766" spans="2:99" x14ac:dyDescent="0.25">
      <c r="B766" s="107" t="s">
        <v>284</v>
      </c>
      <c r="C766" s="107">
        <v>756</v>
      </c>
      <c r="D766" s="107" t="s">
        <v>235</v>
      </c>
      <c r="E766" s="107">
        <v>50</v>
      </c>
      <c r="F766" s="108">
        <v>2.4</v>
      </c>
      <c r="G766" s="109"/>
      <c r="H766" s="109">
        <v>1274</v>
      </c>
      <c r="I766" s="109">
        <v>1649.8883825465111</v>
      </c>
      <c r="K766" s="107" t="s">
        <v>284</v>
      </c>
      <c r="L766" s="107">
        <v>1791</v>
      </c>
      <c r="M766" s="107" t="s">
        <v>427</v>
      </c>
      <c r="N766" s="107">
        <v>50</v>
      </c>
      <c r="O766" s="108">
        <v>2.4</v>
      </c>
      <c r="P766" s="109">
        <v>965.42555699481636</v>
      </c>
      <c r="Q766" s="109">
        <v>1274.5744430051836</v>
      </c>
      <c r="BA766" t="str">
        <f t="shared" si="167"/>
        <v>MA</v>
      </c>
      <c r="BB766">
        <f t="shared" si="168"/>
        <v>753</v>
      </c>
      <c r="BC766" s="73">
        <f t="shared" si="169"/>
        <v>2.4</v>
      </c>
      <c r="BD766">
        <f t="shared" si="170"/>
        <v>50</v>
      </c>
      <c r="BE766" s="66">
        <f t="shared" si="171"/>
        <v>1054.4277471067101</v>
      </c>
      <c r="BI766" s="66">
        <f t="shared" si="177"/>
        <v>1365.53225289329</v>
      </c>
      <c r="BK766" s="66">
        <f t="shared" si="172"/>
        <v>1058.8750221999499</v>
      </c>
      <c r="BN766" s="66">
        <f t="shared" si="178"/>
        <v>1118.051543696148</v>
      </c>
      <c r="BO766" s="66">
        <f t="shared" si="179"/>
        <v>2176.9265658960976</v>
      </c>
      <c r="CI766" s="116">
        <f t="shared" si="180"/>
        <v>0.48640824122796289</v>
      </c>
      <c r="CJ766" s="116">
        <f t="shared" si="181"/>
        <v>0.51359175877203722</v>
      </c>
      <c r="CR766">
        <f t="shared" si="173"/>
        <v>738</v>
      </c>
      <c r="CS766">
        <f t="shared" si="175"/>
        <v>50</v>
      </c>
      <c r="CT766" s="73">
        <f t="shared" si="176"/>
        <v>2.4</v>
      </c>
      <c r="CU766" s="66">
        <f t="shared" si="174"/>
        <v>1295.174327555766</v>
      </c>
    </row>
    <row r="767" spans="2:99" x14ac:dyDescent="0.25">
      <c r="B767" s="107" t="s">
        <v>284</v>
      </c>
      <c r="C767" s="107">
        <v>757</v>
      </c>
      <c r="D767" s="107" t="s">
        <v>235</v>
      </c>
      <c r="E767" s="107">
        <v>50</v>
      </c>
      <c r="F767" s="108">
        <v>2.4</v>
      </c>
      <c r="G767" s="109"/>
      <c r="H767" s="109">
        <v>1089.3028677196214</v>
      </c>
      <c r="I767" s="109">
        <v>1410.6971322803786</v>
      </c>
      <c r="K767" s="107" t="s">
        <v>284</v>
      </c>
      <c r="L767" s="107">
        <v>1793</v>
      </c>
      <c r="M767" s="107" t="s">
        <v>427</v>
      </c>
      <c r="N767" s="107">
        <v>50</v>
      </c>
      <c r="O767" s="108">
        <v>2.4</v>
      </c>
      <c r="P767" s="109">
        <v>1178</v>
      </c>
      <c r="Q767" s="109">
        <v>1695.71</v>
      </c>
      <c r="BA767" t="str">
        <f t="shared" si="167"/>
        <v>MA</v>
      </c>
      <c r="BB767">
        <f t="shared" si="168"/>
        <v>754</v>
      </c>
      <c r="BC767" s="73">
        <f t="shared" si="169"/>
        <v>2.4</v>
      </c>
      <c r="BD767">
        <f t="shared" si="170"/>
        <v>50</v>
      </c>
      <c r="BE767" s="66">
        <f t="shared" si="171"/>
        <v>940.28623541557715</v>
      </c>
      <c r="BI767" s="66">
        <f t="shared" si="177"/>
        <v>1217.7137645844227</v>
      </c>
      <c r="BK767" s="66">
        <f t="shared" si="172"/>
        <v>944.25209421126453</v>
      </c>
      <c r="BN767" s="66">
        <f t="shared" si="178"/>
        <v>997.02277363935241</v>
      </c>
      <c r="BO767" s="66">
        <f t="shared" si="179"/>
        <v>1941.2748678506168</v>
      </c>
      <c r="CI767" s="116">
        <f t="shared" si="180"/>
        <v>0.48640824122796283</v>
      </c>
      <c r="CJ767" s="116">
        <f t="shared" si="181"/>
        <v>0.51359175877203722</v>
      </c>
      <c r="CR767">
        <f t="shared" si="173"/>
        <v>739</v>
      </c>
      <c r="CS767">
        <f t="shared" si="175"/>
        <v>50</v>
      </c>
      <c r="CT767" s="73">
        <f t="shared" si="176"/>
        <v>2.4</v>
      </c>
      <c r="CU767" s="66">
        <f t="shared" si="174"/>
        <v>1604.7399076119705</v>
      </c>
    </row>
    <row r="768" spans="2:99" x14ac:dyDescent="0.25">
      <c r="B768" s="107" t="s">
        <v>284</v>
      </c>
      <c r="C768" s="107">
        <v>758</v>
      </c>
      <c r="D768" s="107" t="s">
        <v>235</v>
      </c>
      <c r="E768" s="107">
        <v>50</v>
      </c>
      <c r="F768" s="108">
        <v>2.4</v>
      </c>
      <c r="G768" s="109"/>
      <c r="H768" s="109">
        <v>990.39416733067969</v>
      </c>
      <c r="I768" s="109">
        <v>1282.6058326693201</v>
      </c>
      <c r="K768" s="107" t="s">
        <v>284</v>
      </c>
      <c r="L768" s="107">
        <v>1796</v>
      </c>
      <c r="M768" s="107" t="s">
        <v>427</v>
      </c>
      <c r="N768" s="107">
        <v>50</v>
      </c>
      <c r="O768" s="108">
        <v>2.4</v>
      </c>
      <c r="P768" s="109">
        <v>1361.9396250462587</v>
      </c>
      <c r="Q768" s="109">
        <v>1798.0603749537413</v>
      </c>
      <c r="BA768" t="str">
        <f t="shared" si="167"/>
        <v>MA</v>
      </c>
      <c r="BB768">
        <f t="shared" si="168"/>
        <v>755</v>
      </c>
      <c r="BC768" s="73">
        <f t="shared" si="169"/>
        <v>2.4</v>
      </c>
      <c r="BD768">
        <f t="shared" si="170"/>
        <v>50</v>
      </c>
      <c r="BE768" s="66">
        <f t="shared" si="171"/>
        <v>1066.6453680710533</v>
      </c>
      <c r="BI768" s="66">
        <f t="shared" si="177"/>
        <v>1381.3546319289467</v>
      </c>
      <c r="BK768" s="66">
        <f t="shared" si="172"/>
        <v>1071.1441736001741</v>
      </c>
      <c r="BN768" s="66">
        <f t="shared" si="178"/>
        <v>1131.0063715797658</v>
      </c>
      <c r="BO768" s="66">
        <f t="shared" si="179"/>
        <v>2202.1505451799399</v>
      </c>
      <c r="CI768" s="116">
        <f t="shared" si="180"/>
        <v>0.48640824122796283</v>
      </c>
      <c r="CJ768" s="116">
        <f t="shared" si="181"/>
        <v>0.51359175877203711</v>
      </c>
      <c r="CR768">
        <f t="shared" si="173"/>
        <v>740</v>
      </c>
      <c r="CS768">
        <f t="shared" si="175"/>
        <v>50</v>
      </c>
      <c r="CT768" s="73">
        <f t="shared" si="176"/>
        <v>2.4</v>
      </c>
      <c r="CU768" s="66">
        <f t="shared" si="174"/>
        <v>1807.5918859208678</v>
      </c>
    </row>
    <row r="769" spans="2:99" x14ac:dyDescent="0.25">
      <c r="B769" s="107" t="s">
        <v>284</v>
      </c>
      <c r="C769" s="107">
        <v>759</v>
      </c>
      <c r="D769" s="107" t="s">
        <v>235</v>
      </c>
      <c r="E769" s="107">
        <v>50</v>
      </c>
      <c r="F769" s="108">
        <v>2.4</v>
      </c>
      <c r="G769" s="109"/>
      <c r="H769" s="109">
        <v>897.77728030568665</v>
      </c>
      <c r="I769" s="109">
        <v>1162.6627196943132</v>
      </c>
      <c r="K769" s="107" t="s">
        <v>284</v>
      </c>
      <c r="L769" s="107">
        <v>1797</v>
      </c>
      <c r="M769" s="107" t="s">
        <v>427</v>
      </c>
      <c r="N769" s="107">
        <v>50</v>
      </c>
      <c r="O769" s="108">
        <v>2.4</v>
      </c>
      <c r="P769" s="109">
        <v>1310.2203987786793</v>
      </c>
      <c r="Q769" s="109">
        <v>1729.7796012213207</v>
      </c>
      <c r="BA769" t="str">
        <f t="shared" si="167"/>
        <v>MA</v>
      </c>
      <c r="BB769">
        <f t="shared" si="168"/>
        <v>756</v>
      </c>
      <c r="BC769" s="73">
        <f t="shared" si="169"/>
        <v>2.4</v>
      </c>
      <c r="BD769">
        <f t="shared" si="170"/>
        <v>50</v>
      </c>
      <c r="BE769" s="66">
        <f t="shared" si="171"/>
        <v>1274</v>
      </c>
      <c r="BI769" s="66">
        <f t="shared" si="177"/>
        <v>1649.8883825465111</v>
      </c>
      <c r="BK769" s="66">
        <f t="shared" si="172"/>
        <v>1279.3733681462143</v>
      </c>
      <c r="BN769" s="66">
        <f t="shared" si="178"/>
        <v>1350.8727085164053</v>
      </c>
      <c r="BO769" s="66">
        <f t="shared" si="179"/>
        <v>2630.2460766626195</v>
      </c>
      <c r="CI769" s="116">
        <f t="shared" si="180"/>
        <v>0.48640824122796283</v>
      </c>
      <c r="CJ769" s="116">
        <f t="shared" si="181"/>
        <v>0.51359175877203722</v>
      </c>
      <c r="CR769">
        <f t="shared" si="173"/>
        <v>741</v>
      </c>
      <c r="CS769">
        <f t="shared" si="175"/>
        <v>50</v>
      </c>
      <c r="CT769" s="73">
        <f t="shared" si="176"/>
        <v>2.4</v>
      </c>
      <c r="CU769" s="66">
        <f t="shared" si="174"/>
        <v>898.52718974181266</v>
      </c>
    </row>
    <row r="770" spans="2:99" x14ac:dyDescent="0.25">
      <c r="B770" s="107" t="s">
        <v>284</v>
      </c>
      <c r="C770" s="107">
        <v>760</v>
      </c>
      <c r="D770" s="107" t="s">
        <v>235</v>
      </c>
      <c r="E770" s="107">
        <v>50</v>
      </c>
      <c r="F770" s="108">
        <v>2.4</v>
      </c>
      <c r="G770" s="109"/>
      <c r="H770" s="109">
        <v>1199</v>
      </c>
      <c r="I770" s="109">
        <v>1552.759945583412</v>
      </c>
      <c r="K770" s="107" t="s">
        <v>284</v>
      </c>
      <c r="L770" s="107">
        <v>1798</v>
      </c>
      <c r="M770" s="107" t="s">
        <v>427</v>
      </c>
      <c r="N770" s="107">
        <v>50</v>
      </c>
      <c r="O770" s="108">
        <v>2.4</v>
      </c>
      <c r="P770" s="109">
        <v>939.70817173326236</v>
      </c>
      <c r="Q770" s="109">
        <v>1240.6218282667376</v>
      </c>
      <c r="BA770" t="str">
        <f t="shared" si="167"/>
        <v>MA</v>
      </c>
      <c r="BB770">
        <f t="shared" si="168"/>
        <v>757</v>
      </c>
      <c r="BC770" s="73">
        <f t="shared" si="169"/>
        <v>2.4</v>
      </c>
      <c r="BD770">
        <f t="shared" si="170"/>
        <v>50</v>
      </c>
      <c r="BE770" s="66">
        <f t="shared" si="171"/>
        <v>1089.3028677196214</v>
      </c>
      <c r="BI770" s="66">
        <f t="shared" si="177"/>
        <v>1410.6971322803786</v>
      </c>
      <c r="BK770" s="66">
        <f t="shared" si="172"/>
        <v>1093.897236111289</v>
      </c>
      <c r="BN770" s="66">
        <f t="shared" si="178"/>
        <v>1155.0310167277021</v>
      </c>
      <c r="BO770" s="66">
        <f t="shared" si="179"/>
        <v>2248.9282528389913</v>
      </c>
      <c r="CI770" s="116">
        <f t="shared" si="180"/>
        <v>0.48640824122796278</v>
      </c>
      <c r="CJ770" s="116">
        <f t="shared" si="181"/>
        <v>0.51359175877203711</v>
      </c>
      <c r="CR770">
        <f t="shared" si="173"/>
        <v>742</v>
      </c>
      <c r="CS770">
        <f t="shared" si="175"/>
        <v>50</v>
      </c>
      <c r="CT770" s="73">
        <f t="shared" si="176"/>
        <v>2.4</v>
      </c>
      <c r="CU770" s="66">
        <f t="shared" si="174"/>
        <v>875.11778888903109</v>
      </c>
    </row>
    <row r="771" spans="2:99" x14ac:dyDescent="0.25">
      <c r="B771" s="107" t="s">
        <v>284</v>
      </c>
      <c r="C771" s="107">
        <v>761</v>
      </c>
      <c r="D771" s="107" t="s">
        <v>235</v>
      </c>
      <c r="E771" s="107">
        <v>50</v>
      </c>
      <c r="F771" s="108">
        <v>2.4</v>
      </c>
      <c r="G771" s="109"/>
      <c r="H771" s="109">
        <v>1141.1057548968959</v>
      </c>
      <c r="I771" s="109">
        <v>1477.7842451031045</v>
      </c>
      <c r="K771" s="107" t="s">
        <v>284</v>
      </c>
      <c r="L771" s="107">
        <v>1799</v>
      </c>
      <c r="M771" s="107" t="s">
        <v>427</v>
      </c>
      <c r="N771" s="107">
        <v>50</v>
      </c>
      <c r="O771" s="108">
        <v>2.4</v>
      </c>
      <c r="P771" s="109">
        <v>1055.9342029630805</v>
      </c>
      <c r="Q771" s="109">
        <v>1394.0657970369195</v>
      </c>
      <c r="BA771" t="str">
        <f t="shared" si="167"/>
        <v>MA</v>
      </c>
      <c r="BB771">
        <f t="shared" si="168"/>
        <v>758</v>
      </c>
      <c r="BC771" s="73">
        <f t="shared" si="169"/>
        <v>2.4</v>
      </c>
      <c r="BD771">
        <f t="shared" si="170"/>
        <v>50</v>
      </c>
      <c r="BE771" s="66">
        <f t="shared" si="171"/>
        <v>990.39416733067969</v>
      </c>
      <c r="BI771" s="66">
        <f t="shared" si="177"/>
        <v>1282.6058326693201</v>
      </c>
      <c r="BK771" s="66">
        <f t="shared" si="172"/>
        <v>994.57136707238385</v>
      </c>
      <c r="BN771" s="66">
        <f t="shared" si="178"/>
        <v>1050.1542004088267</v>
      </c>
      <c r="BO771" s="66">
        <f t="shared" si="179"/>
        <v>2044.7255674812104</v>
      </c>
      <c r="CI771" s="116">
        <f t="shared" si="180"/>
        <v>0.48640824122796283</v>
      </c>
      <c r="CJ771" s="116">
        <f t="shared" si="181"/>
        <v>0.51359175877203722</v>
      </c>
      <c r="CR771">
        <f t="shared" si="173"/>
        <v>743</v>
      </c>
      <c r="CS771">
        <f t="shared" si="175"/>
        <v>50</v>
      </c>
      <c r="CT771" s="73">
        <f t="shared" si="176"/>
        <v>2.4</v>
      </c>
      <c r="CU771" s="66">
        <f t="shared" si="174"/>
        <v>897.94961200114608</v>
      </c>
    </row>
    <row r="772" spans="2:99" x14ac:dyDescent="0.25">
      <c r="B772" s="107" t="s">
        <v>284</v>
      </c>
      <c r="C772" s="107">
        <v>762</v>
      </c>
      <c r="D772" s="107" t="s">
        <v>235</v>
      </c>
      <c r="E772" s="107">
        <v>50</v>
      </c>
      <c r="F772" s="108">
        <v>2.4</v>
      </c>
      <c r="G772" s="109"/>
      <c r="H772" s="109">
        <v>1136.9054030389689</v>
      </c>
      <c r="I772" s="109">
        <v>1472.3445969610311</v>
      </c>
      <c r="K772" s="107" t="s">
        <v>284</v>
      </c>
      <c r="L772" s="107">
        <v>1800</v>
      </c>
      <c r="M772" s="107" t="s">
        <v>427</v>
      </c>
      <c r="N772" s="107">
        <v>50</v>
      </c>
      <c r="O772" s="108">
        <v>2.4</v>
      </c>
      <c r="P772" s="109">
        <v>1131.3580746033003</v>
      </c>
      <c r="Q772" s="109">
        <v>1493.6419253966997</v>
      </c>
      <c r="BA772" t="str">
        <f t="shared" si="167"/>
        <v>MA</v>
      </c>
      <c r="BB772">
        <f t="shared" si="168"/>
        <v>759</v>
      </c>
      <c r="BC772" s="73">
        <f t="shared" si="169"/>
        <v>2.4</v>
      </c>
      <c r="BD772">
        <f t="shared" si="170"/>
        <v>50</v>
      </c>
      <c r="BE772" s="66">
        <f t="shared" si="171"/>
        <v>897.77728030568665</v>
      </c>
      <c r="BI772" s="66">
        <f t="shared" si="177"/>
        <v>1162.6627196943132</v>
      </c>
      <c r="BK772" s="66">
        <f t="shared" si="172"/>
        <v>901.56384846925766</v>
      </c>
      <c r="BN772" s="66">
        <f t="shared" si="178"/>
        <v>951.94884324257043</v>
      </c>
      <c r="BO772" s="66">
        <f t="shared" si="179"/>
        <v>1853.5126917118282</v>
      </c>
      <c r="CI772" s="116">
        <f t="shared" si="180"/>
        <v>0.48640824122796283</v>
      </c>
      <c r="CJ772" s="116">
        <f t="shared" si="181"/>
        <v>0.51359175877203711</v>
      </c>
      <c r="CR772">
        <f t="shared" si="173"/>
        <v>744</v>
      </c>
      <c r="CS772">
        <f t="shared" si="175"/>
        <v>50</v>
      </c>
      <c r="CT772" s="73">
        <f t="shared" si="176"/>
        <v>2.4</v>
      </c>
      <c r="CU772" s="66">
        <f t="shared" si="174"/>
        <v>853.23984416680537</v>
      </c>
    </row>
    <row r="773" spans="2:99" x14ac:dyDescent="0.25">
      <c r="B773" s="107" t="s">
        <v>284</v>
      </c>
      <c r="C773" s="107">
        <v>763</v>
      </c>
      <c r="D773" s="107" t="s">
        <v>235</v>
      </c>
      <c r="E773" s="107">
        <v>50</v>
      </c>
      <c r="F773" s="108">
        <v>2.4</v>
      </c>
      <c r="G773" s="109"/>
      <c r="H773" s="109">
        <v>1092.6099912260181</v>
      </c>
      <c r="I773" s="109">
        <v>1414.9800087739818</v>
      </c>
      <c r="K773" s="107" t="s">
        <v>284</v>
      </c>
      <c r="L773" s="107">
        <v>1801</v>
      </c>
      <c r="M773" s="107" t="s">
        <v>427</v>
      </c>
      <c r="N773" s="107">
        <v>50</v>
      </c>
      <c r="O773" s="108">
        <v>2.4</v>
      </c>
      <c r="P773" s="109">
        <v>990.4231830241464</v>
      </c>
      <c r="Q773" s="109">
        <v>1307.5768169758537</v>
      </c>
      <c r="BA773" t="str">
        <f t="shared" si="167"/>
        <v>MA</v>
      </c>
      <c r="BB773">
        <f t="shared" si="168"/>
        <v>760</v>
      </c>
      <c r="BC773" s="73">
        <f t="shared" si="169"/>
        <v>2.4</v>
      </c>
      <c r="BD773">
        <f t="shared" si="170"/>
        <v>50</v>
      </c>
      <c r="BE773" s="66">
        <f t="shared" si="171"/>
        <v>1199</v>
      </c>
      <c r="BI773" s="66">
        <f t="shared" si="177"/>
        <v>1552.759945583412</v>
      </c>
      <c r="BK773" s="66">
        <f t="shared" si="172"/>
        <v>1204.057039566178</v>
      </c>
      <c r="BN773" s="66">
        <f t="shared" si="178"/>
        <v>1271.3472350951099</v>
      </c>
      <c r="BO773" s="66">
        <f t="shared" si="179"/>
        <v>2475.4042746612877</v>
      </c>
      <c r="CI773" s="116">
        <f t="shared" si="180"/>
        <v>0.48640824122796283</v>
      </c>
      <c r="CJ773" s="116">
        <f t="shared" si="181"/>
        <v>0.51359175877203722</v>
      </c>
      <c r="CR773">
        <f t="shared" si="173"/>
        <v>745</v>
      </c>
      <c r="CS773">
        <f t="shared" si="175"/>
        <v>50</v>
      </c>
      <c r="CT773" s="73">
        <f t="shared" si="176"/>
        <v>2.4</v>
      </c>
      <c r="CU773" s="66">
        <f t="shared" si="174"/>
        <v>1062.46234183571</v>
      </c>
    </row>
    <row r="774" spans="2:99" x14ac:dyDescent="0.25">
      <c r="B774" s="107" t="s">
        <v>284</v>
      </c>
      <c r="C774" s="107">
        <v>764</v>
      </c>
      <c r="D774" s="107" t="s">
        <v>235</v>
      </c>
      <c r="E774" s="107">
        <v>50</v>
      </c>
      <c r="F774" s="108">
        <v>2.4</v>
      </c>
      <c r="G774" s="109"/>
      <c r="H774" s="109">
        <v>1199</v>
      </c>
      <c r="I774" s="109">
        <v>1552.759945583412</v>
      </c>
      <c r="K774" s="107" t="s">
        <v>284</v>
      </c>
      <c r="L774" s="107">
        <v>1804</v>
      </c>
      <c r="M774" s="107" t="s">
        <v>427</v>
      </c>
      <c r="N774" s="107">
        <v>50</v>
      </c>
      <c r="O774" s="108">
        <v>2.4</v>
      </c>
      <c r="P774" s="109">
        <v>1051.32</v>
      </c>
      <c r="Q774" s="109">
        <v>1474.91</v>
      </c>
      <c r="BA774" t="str">
        <f t="shared" si="167"/>
        <v>MA</v>
      </c>
      <c r="BB774">
        <f t="shared" si="168"/>
        <v>761</v>
      </c>
      <c r="BC774" s="73">
        <f t="shared" si="169"/>
        <v>2.4</v>
      </c>
      <c r="BD774">
        <f t="shared" si="170"/>
        <v>50</v>
      </c>
      <c r="BE774" s="66">
        <f t="shared" si="171"/>
        <v>1141.1057548968959</v>
      </c>
      <c r="BI774" s="66">
        <f t="shared" si="177"/>
        <v>1477.7842451031045</v>
      </c>
      <c r="BK774" s="66">
        <f t="shared" si="172"/>
        <v>1145.9186130717976</v>
      </c>
      <c r="BN774" s="66">
        <f t="shared" si="178"/>
        <v>1209.9596717592049</v>
      </c>
      <c r="BO774" s="66">
        <f t="shared" si="179"/>
        <v>2355.8782848310025</v>
      </c>
      <c r="CI774" s="116">
        <f t="shared" si="180"/>
        <v>0.48640824122796283</v>
      </c>
      <c r="CJ774" s="116">
        <f t="shared" si="181"/>
        <v>0.51359175877203711</v>
      </c>
      <c r="CR774">
        <f t="shared" si="173"/>
        <v>746</v>
      </c>
      <c r="CS774">
        <f t="shared" si="175"/>
        <v>50</v>
      </c>
      <c r="CT774" s="73">
        <f t="shared" si="176"/>
        <v>2.4</v>
      </c>
      <c r="CU774" s="66">
        <f t="shared" si="174"/>
        <v>1046.4352228308921</v>
      </c>
    </row>
    <row r="775" spans="2:99" x14ac:dyDescent="0.25">
      <c r="B775" s="107" t="s">
        <v>284</v>
      </c>
      <c r="C775" s="107">
        <v>765</v>
      </c>
      <c r="D775" s="107" t="s">
        <v>235</v>
      </c>
      <c r="E775" s="107">
        <v>50</v>
      </c>
      <c r="F775" s="108">
        <v>2.4</v>
      </c>
      <c r="G775" s="109"/>
      <c r="H775" s="109">
        <v>1010.8599896093961</v>
      </c>
      <c r="I775" s="109">
        <v>1309.110010390604</v>
      </c>
      <c r="K775" s="107" t="s">
        <v>284</v>
      </c>
      <c r="L775" s="107">
        <v>1805</v>
      </c>
      <c r="M775" s="107" t="s">
        <v>427</v>
      </c>
      <c r="N775" s="107">
        <v>50</v>
      </c>
      <c r="O775" s="108">
        <v>2.4</v>
      </c>
      <c r="P775" s="109">
        <v>1108.9464098873493</v>
      </c>
      <c r="Q775" s="109">
        <v>1464.0535901126507</v>
      </c>
      <c r="BA775" t="str">
        <f t="shared" si="167"/>
        <v>MA</v>
      </c>
      <c r="BB775">
        <f t="shared" si="168"/>
        <v>762</v>
      </c>
      <c r="BC775" s="73">
        <f t="shared" si="169"/>
        <v>2.4</v>
      </c>
      <c r="BD775">
        <f t="shared" si="170"/>
        <v>50</v>
      </c>
      <c r="BE775" s="66">
        <f t="shared" si="171"/>
        <v>1136.9054030389689</v>
      </c>
      <c r="BI775" s="66">
        <f t="shared" si="177"/>
        <v>1472.3445969610311</v>
      </c>
      <c r="BK775" s="66">
        <f t="shared" si="172"/>
        <v>1141.7005453293523</v>
      </c>
      <c r="BN775" s="66">
        <f t="shared" si="178"/>
        <v>1205.5058721587027</v>
      </c>
      <c r="BO775" s="66">
        <f t="shared" si="179"/>
        <v>2347.2064174880552</v>
      </c>
      <c r="CI775" s="116">
        <f t="shared" si="180"/>
        <v>0.48640824122796278</v>
      </c>
      <c r="CJ775" s="116">
        <f t="shared" si="181"/>
        <v>0.51359175877203711</v>
      </c>
      <c r="CR775">
        <f t="shared" si="173"/>
        <v>747</v>
      </c>
      <c r="CS775">
        <f t="shared" si="175"/>
        <v>50</v>
      </c>
      <c r="CT775" s="73">
        <f t="shared" si="176"/>
        <v>2.4</v>
      </c>
      <c r="CU775" s="66">
        <f t="shared" si="174"/>
        <v>994.57136707238385</v>
      </c>
    </row>
    <row r="776" spans="2:99" x14ac:dyDescent="0.25">
      <c r="B776" s="107" t="s">
        <v>284</v>
      </c>
      <c r="C776" s="107">
        <v>766</v>
      </c>
      <c r="D776" s="107" t="s">
        <v>235</v>
      </c>
      <c r="E776" s="107">
        <v>50</v>
      </c>
      <c r="F776" s="108">
        <v>2.4</v>
      </c>
      <c r="G776" s="109"/>
      <c r="H776" s="109">
        <v>1131.1625983203508</v>
      </c>
      <c r="I776" s="109">
        <v>1464.9074016796487</v>
      </c>
      <c r="K776" s="107" t="s">
        <v>284</v>
      </c>
      <c r="L776" s="107">
        <v>1806</v>
      </c>
      <c r="M776" s="107" t="s">
        <v>427</v>
      </c>
      <c r="N776" s="107">
        <v>50</v>
      </c>
      <c r="O776" s="108">
        <v>2.4</v>
      </c>
      <c r="P776" s="109">
        <v>911.3143165123613</v>
      </c>
      <c r="Q776" s="109">
        <v>1203.1356834876385</v>
      </c>
      <c r="BA776" t="str">
        <f t="shared" si="167"/>
        <v>MA</v>
      </c>
      <c r="BB776">
        <f t="shared" si="168"/>
        <v>763</v>
      </c>
      <c r="BC776" s="73">
        <f t="shared" si="169"/>
        <v>2.4</v>
      </c>
      <c r="BD776">
        <f t="shared" si="170"/>
        <v>50</v>
      </c>
      <c r="BE776" s="66">
        <f t="shared" si="171"/>
        <v>1092.6099912260181</v>
      </c>
      <c r="BI776" s="66">
        <f t="shared" si="177"/>
        <v>1414.9800087739818</v>
      </c>
      <c r="BK776" s="66">
        <f t="shared" si="172"/>
        <v>1097.2183081201226</v>
      </c>
      <c r="BN776" s="66">
        <f t="shared" si="178"/>
        <v>1158.5376908944875</v>
      </c>
      <c r="BO776" s="66">
        <f t="shared" si="179"/>
        <v>2255.7559990146101</v>
      </c>
      <c r="CI776" s="116">
        <f t="shared" si="180"/>
        <v>0.48640824122796278</v>
      </c>
      <c r="CJ776" s="116">
        <f t="shared" si="181"/>
        <v>0.51359175877203722</v>
      </c>
      <c r="CR776">
        <f t="shared" si="173"/>
        <v>748</v>
      </c>
      <c r="CS776">
        <f t="shared" si="175"/>
        <v>50</v>
      </c>
      <c r="CT776" s="73">
        <f t="shared" si="176"/>
        <v>2.4</v>
      </c>
      <c r="CU776" s="66">
        <f t="shared" si="174"/>
        <v>1082.5207048557315</v>
      </c>
    </row>
    <row r="777" spans="2:99" x14ac:dyDescent="0.25">
      <c r="B777" s="107" t="s">
        <v>284</v>
      </c>
      <c r="C777" s="107">
        <v>767</v>
      </c>
      <c r="D777" s="107" t="s">
        <v>235</v>
      </c>
      <c r="E777" s="107">
        <v>50</v>
      </c>
      <c r="F777" s="108">
        <v>2.4</v>
      </c>
      <c r="G777" s="109"/>
      <c r="H777" s="109">
        <v>849.65623682130467</v>
      </c>
      <c r="I777" s="109">
        <v>1100.3437631786953</v>
      </c>
      <c r="K777" s="107" t="s">
        <v>284</v>
      </c>
      <c r="L777" s="107">
        <v>1807</v>
      </c>
      <c r="M777" s="107" t="s">
        <v>427</v>
      </c>
      <c r="N777" s="107">
        <v>50</v>
      </c>
      <c r="O777" s="108">
        <v>2.4</v>
      </c>
      <c r="P777" s="109">
        <v>891.26449646262984</v>
      </c>
      <c r="Q777" s="109">
        <v>1176.6655035373706</v>
      </c>
      <c r="BA777" t="str">
        <f t="shared" si="167"/>
        <v>MA</v>
      </c>
      <c r="BB777">
        <f t="shared" si="168"/>
        <v>764</v>
      </c>
      <c r="BC777" s="73">
        <f t="shared" si="169"/>
        <v>2.4</v>
      </c>
      <c r="BD777">
        <f t="shared" si="170"/>
        <v>50</v>
      </c>
      <c r="BE777" s="66">
        <f t="shared" si="171"/>
        <v>1199</v>
      </c>
      <c r="BI777" s="66">
        <f t="shared" si="177"/>
        <v>1552.759945583412</v>
      </c>
      <c r="BK777" s="66">
        <f t="shared" si="172"/>
        <v>1204.057039566178</v>
      </c>
      <c r="BN777" s="66">
        <f t="shared" si="178"/>
        <v>1271.3472350951099</v>
      </c>
      <c r="BO777" s="66">
        <f t="shared" si="179"/>
        <v>2475.4042746612877</v>
      </c>
      <c r="CI777" s="116">
        <f t="shared" si="180"/>
        <v>0.48640824122796283</v>
      </c>
      <c r="CJ777" s="116">
        <f t="shared" si="181"/>
        <v>0.51359175877203722</v>
      </c>
      <c r="CR777">
        <f t="shared" si="173"/>
        <v>749</v>
      </c>
      <c r="CS777">
        <f t="shared" si="175"/>
        <v>50</v>
      </c>
      <c r="CT777" s="73">
        <f t="shared" si="176"/>
        <v>2.4</v>
      </c>
      <c r="CU777" s="66">
        <f t="shared" si="174"/>
        <v>1065.4559079723954</v>
      </c>
    </row>
    <row r="778" spans="2:99" x14ac:dyDescent="0.25">
      <c r="B778" s="107" t="s">
        <v>284</v>
      </c>
      <c r="C778" s="107">
        <v>768</v>
      </c>
      <c r="D778" s="107" t="s">
        <v>235</v>
      </c>
      <c r="E778" s="107">
        <v>50</v>
      </c>
      <c r="F778" s="108">
        <v>2.4</v>
      </c>
      <c r="G778" s="109"/>
      <c r="H778" s="109">
        <v>897.77728030568665</v>
      </c>
      <c r="I778" s="109">
        <v>1162.6627196943132</v>
      </c>
      <c r="K778" s="107" t="s">
        <v>284</v>
      </c>
      <c r="L778" s="107">
        <v>1809</v>
      </c>
      <c r="M778" s="107" t="s">
        <v>427</v>
      </c>
      <c r="N778" s="107">
        <v>50</v>
      </c>
      <c r="O778" s="108">
        <v>2.4</v>
      </c>
      <c r="P778" s="109">
        <v>861.12511735519774</v>
      </c>
      <c r="Q778" s="109">
        <v>1136.8748826448023</v>
      </c>
      <c r="BA778" t="str">
        <f t="shared" si="167"/>
        <v>MA</v>
      </c>
      <c r="BB778">
        <f t="shared" si="168"/>
        <v>765</v>
      </c>
      <c r="BC778" s="73">
        <f t="shared" si="169"/>
        <v>2.4</v>
      </c>
      <c r="BD778">
        <f t="shared" si="170"/>
        <v>50</v>
      </c>
      <c r="BE778" s="66">
        <f t="shared" si="171"/>
        <v>1010.8599896093961</v>
      </c>
      <c r="BI778" s="66">
        <f t="shared" si="177"/>
        <v>1309.110010390604</v>
      </c>
      <c r="BK778" s="66">
        <f t="shared" si="172"/>
        <v>1015.1235083444428</v>
      </c>
      <c r="BN778" s="66">
        <f t="shared" si="178"/>
        <v>1071.8549231511067</v>
      </c>
      <c r="BO778" s="66">
        <f t="shared" si="179"/>
        <v>2086.9784314955496</v>
      </c>
      <c r="CI778" s="116">
        <f t="shared" si="180"/>
        <v>0.48640824122796283</v>
      </c>
      <c r="CJ778" s="116">
        <f t="shared" si="181"/>
        <v>0.51359175877203711</v>
      </c>
      <c r="CR778">
        <f t="shared" si="173"/>
        <v>750</v>
      </c>
      <c r="CS778">
        <f t="shared" si="175"/>
        <v>50</v>
      </c>
      <c r="CT778" s="73">
        <f t="shared" si="176"/>
        <v>2.4</v>
      </c>
      <c r="CU778" s="66">
        <f t="shared" si="174"/>
        <v>1065.4559079723954</v>
      </c>
    </row>
    <row r="779" spans="2:99" x14ac:dyDescent="0.25">
      <c r="B779" s="107" t="s">
        <v>284</v>
      </c>
      <c r="C779" s="107">
        <v>769</v>
      </c>
      <c r="D779" s="107" t="s">
        <v>235</v>
      </c>
      <c r="E779" s="107">
        <v>50</v>
      </c>
      <c r="F779" s="108">
        <v>2.4</v>
      </c>
      <c r="G779" s="109"/>
      <c r="H779" s="109">
        <v>825.18613720085114</v>
      </c>
      <c r="I779" s="109">
        <v>1068.653862799149</v>
      </c>
      <c r="K779" s="107" t="s">
        <v>284</v>
      </c>
      <c r="L779" s="107">
        <v>1810</v>
      </c>
      <c r="M779" s="107" t="s">
        <v>427</v>
      </c>
      <c r="N779" s="107">
        <v>50</v>
      </c>
      <c r="O779" s="108">
        <v>2.4</v>
      </c>
      <c r="P779" s="109">
        <v>1049.4000000000001</v>
      </c>
      <c r="Q779" s="109">
        <v>1449.4</v>
      </c>
      <c r="BA779" t="str">
        <f t="shared" si="167"/>
        <v>MA</v>
      </c>
      <c r="BB779">
        <f t="shared" si="168"/>
        <v>766</v>
      </c>
      <c r="BC779" s="73">
        <f t="shared" si="169"/>
        <v>2.4</v>
      </c>
      <c r="BD779">
        <f t="shared" si="170"/>
        <v>50</v>
      </c>
      <c r="BE779" s="66">
        <f t="shared" si="171"/>
        <v>1131.1625983203508</v>
      </c>
      <c r="BI779" s="66">
        <f t="shared" si="177"/>
        <v>1464.9074016796487</v>
      </c>
      <c r="BK779" s="66">
        <f t="shared" si="172"/>
        <v>1135.9335191005732</v>
      </c>
      <c r="BN779" s="66">
        <f t="shared" si="178"/>
        <v>1199.4165486385141</v>
      </c>
      <c r="BO779" s="66">
        <f t="shared" si="179"/>
        <v>2335.3500677390875</v>
      </c>
      <c r="CI779" s="116">
        <f t="shared" si="180"/>
        <v>0.48640824122796272</v>
      </c>
      <c r="CJ779" s="116">
        <f t="shared" si="181"/>
        <v>0.51359175877203711</v>
      </c>
      <c r="CR779">
        <f t="shared" si="173"/>
        <v>751</v>
      </c>
      <c r="CS779">
        <f t="shared" si="175"/>
        <v>50</v>
      </c>
      <c r="CT779" s="73">
        <f t="shared" si="176"/>
        <v>2.4</v>
      </c>
      <c r="CU779" s="66">
        <f t="shared" si="174"/>
        <v>902.45646861392447</v>
      </c>
    </row>
    <row r="780" spans="2:99" x14ac:dyDescent="0.25">
      <c r="B780" s="107" t="s">
        <v>284</v>
      </c>
      <c r="C780" s="107">
        <v>770</v>
      </c>
      <c r="D780" s="107" t="s">
        <v>235</v>
      </c>
      <c r="E780" s="107">
        <v>50</v>
      </c>
      <c r="F780" s="108">
        <v>2.4</v>
      </c>
      <c r="G780" s="109"/>
      <c r="H780" s="109">
        <v>1084.0742139545671</v>
      </c>
      <c r="I780" s="109">
        <v>1403.9257860454327</v>
      </c>
      <c r="K780" s="107" t="s">
        <v>284</v>
      </c>
      <c r="L780" s="107">
        <v>1811</v>
      </c>
      <c r="M780" s="107" t="s">
        <v>427</v>
      </c>
      <c r="N780" s="107">
        <v>50</v>
      </c>
      <c r="O780" s="108">
        <v>2.4</v>
      </c>
      <c r="P780" s="109">
        <v>859.83213669850829</v>
      </c>
      <c r="Q780" s="109">
        <v>1135.1678633014917</v>
      </c>
      <c r="BA780" t="str">
        <f t="shared" si="167"/>
        <v>MA</v>
      </c>
      <c r="BB780">
        <f t="shared" si="168"/>
        <v>767</v>
      </c>
      <c r="BC780" s="73">
        <f t="shared" si="169"/>
        <v>2.4</v>
      </c>
      <c r="BD780">
        <f t="shared" si="170"/>
        <v>50</v>
      </c>
      <c r="BE780" s="66">
        <f t="shared" si="171"/>
        <v>849.65623682130467</v>
      </c>
      <c r="BI780" s="66">
        <f t="shared" si="177"/>
        <v>1100.3437631786953</v>
      </c>
      <c r="BK780" s="66">
        <f t="shared" si="172"/>
        <v>853.23984416680537</v>
      </c>
      <c r="BN780" s="66">
        <f t="shared" si="178"/>
        <v>900.92419304760767</v>
      </c>
      <c r="BO780" s="66">
        <f t="shared" si="179"/>
        <v>1754.1640372144129</v>
      </c>
      <c r="CI780" s="116">
        <f t="shared" si="180"/>
        <v>0.48640824122796283</v>
      </c>
      <c r="CJ780" s="116">
        <f t="shared" si="181"/>
        <v>0.51359175877203722</v>
      </c>
      <c r="CR780">
        <f t="shared" si="173"/>
        <v>752</v>
      </c>
      <c r="CS780">
        <f t="shared" si="175"/>
        <v>50</v>
      </c>
      <c r="CT780" s="73">
        <f t="shared" si="176"/>
        <v>2.4</v>
      </c>
      <c r="CU780" s="66">
        <f t="shared" si="174"/>
        <v>1012.6230166700142</v>
      </c>
    </row>
    <row r="781" spans="2:99" x14ac:dyDescent="0.25">
      <c r="B781" s="107" t="s">
        <v>284</v>
      </c>
      <c r="C781" s="107">
        <v>771</v>
      </c>
      <c r="D781" s="107" t="s">
        <v>235</v>
      </c>
      <c r="E781" s="107">
        <v>50</v>
      </c>
      <c r="F781" s="108">
        <v>2.4</v>
      </c>
      <c r="G781" s="109"/>
      <c r="H781" s="109">
        <v>1274</v>
      </c>
      <c r="I781" s="109">
        <v>1649.8883825465111</v>
      </c>
      <c r="K781" s="107" t="s">
        <v>284</v>
      </c>
      <c r="L781" s="107">
        <v>1812</v>
      </c>
      <c r="M781" s="107" t="s">
        <v>427</v>
      </c>
      <c r="N781" s="107">
        <v>50</v>
      </c>
      <c r="O781" s="108">
        <v>2.4</v>
      </c>
      <c r="P781" s="109">
        <v>1317.0947459367451</v>
      </c>
      <c r="Q781" s="109">
        <v>1738.8552540632547</v>
      </c>
      <c r="BA781" t="str">
        <f t="shared" si="167"/>
        <v>MA</v>
      </c>
      <c r="BB781">
        <f t="shared" si="168"/>
        <v>768</v>
      </c>
      <c r="BC781" s="73">
        <f t="shared" si="169"/>
        <v>2.4</v>
      </c>
      <c r="BD781">
        <f t="shared" si="170"/>
        <v>50</v>
      </c>
      <c r="BE781" s="66">
        <f t="shared" si="171"/>
        <v>897.77728030568665</v>
      </c>
      <c r="BI781" s="66">
        <f t="shared" si="177"/>
        <v>1162.6627196943132</v>
      </c>
      <c r="BK781" s="66">
        <f t="shared" si="172"/>
        <v>901.56384846925766</v>
      </c>
      <c r="BN781" s="66">
        <f t="shared" si="178"/>
        <v>951.94884324257043</v>
      </c>
      <c r="BO781" s="66">
        <f t="shared" si="179"/>
        <v>1853.5126917118282</v>
      </c>
      <c r="CI781" s="116">
        <f t="shared" si="180"/>
        <v>0.48640824122796283</v>
      </c>
      <c r="CJ781" s="116">
        <f t="shared" si="181"/>
        <v>0.51359175877203711</v>
      </c>
      <c r="CR781">
        <f t="shared" si="173"/>
        <v>753</v>
      </c>
      <c r="CS781">
        <f t="shared" si="175"/>
        <v>50</v>
      </c>
      <c r="CT781" s="73">
        <f t="shared" si="176"/>
        <v>2.4</v>
      </c>
      <c r="CU781" s="66">
        <f t="shared" si="174"/>
        <v>1058.8750221999499</v>
      </c>
    </row>
    <row r="782" spans="2:99" x14ac:dyDescent="0.25">
      <c r="B782" s="107" t="s">
        <v>284</v>
      </c>
      <c r="C782" s="107">
        <v>772</v>
      </c>
      <c r="D782" s="107" t="s">
        <v>235</v>
      </c>
      <c r="E782" s="107">
        <v>50</v>
      </c>
      <c r="F782" s="108">
        <v>2.4</v>
      </c>
      <c r="G782" s="109"/>
      <c r="H782" s="109">
        <v>1170.4515741532621</v>
      </c>
      <c r="I782" s="109">
        <v>1515.7884258467375</v>
      </c>
      <c r="K782" s="107" t="s">
        <v>284</v>
      </c>
      <c r="L782" s="107">
        <v>1813</v>
      </c>
      <c r="M782" s="107" t="s">
        <v>427</v>
      </c>
      <c r="N782" s="107">
        <v>50</v>
      </c>
      <c r="O782" s="108">
        <v>2.4</v>
      </c>
      <c r="P782" s="109">
        <v>1200</v>
      </c>
      <c r="Q782" s="109">
        <v>1800</v>
      </c>
      <c r="BA782" t="str">
        <f t="shared" si="167"/>
        <v>MA</v>
      </c>
      <c r="BB782">
        <f t="shared" si="168"/>
        <v>769</v>
      </c>
      <c r="BC782" s="73">
        <f t="shared" si="169"/>
        <v>2.4</v>
      </c>
      <c r="BD782">
        <f t="shared" si="170"/>
        <v>50</v>
      </c>
      <c r="BE782" s="66">
        <f t="shared" si="171"/>
        <v>825.18613720085114</v>
      </c>
      <c r="BI782" s="66">
        <f t="shared" si="177"/>
        <v>1068.653862799149</v>
      </c>
      <c r="BK782" s="66">
        <f t="shared" si="172"/>
        <v>828.66653665480135</v>
      </c>
      <c r="BN782" s="66">
        <f t="shared" si="178"/>
        <v>874.97757628783665</v>
      </c>
      <c r="BO782" s="66">
        <f t="shared" si="179"/>
        <v>1703.644112942638</v>
      </c>
      <c r="CI782" s="116">
        <f t="shared" si="180"/>
        <v>0.48640824122796278</v>
      </c>
      <c r="CJ782" s="116">
        <f t="shared" si="181"/>
        <v>0.51359175877203722</v>
      </c>
      <c r="CR782">
        <f t="shared" si="173"/>
        <v>754</v>
      </c>
      <c r="CS782">
        <f t="shared" si="175"/>
        <v>50</v>
      </c>
      <c r="CT782" s="73">
        <f t="shared" si="176"/>
        <v>2.4</v>
      </c>
      <c r="CU782" s="66">
        <f t="shared" si="174"/>
        <v>944.25209421126453</v>
      </c>
    </row>
    <row r="783" spans="2:99" x14ac:dyDescent="0.25">
      <c r="B783" s="107" t="s">
        <v>284</v>
      </c>
      <c r="C783" s="107">
        <v>773</v>
      </c>
      <c r="D783" s="107" t="s">
        <v>235</v>
      </c>
      <c r="E783" s="107">
        <v>50</v>
      </c>
      <c r="F783" s="108">
        <v>2.4</v>
      </c>
      <c r="G783" s="109"/>
      <c r="H783" s="109">
        <v>1199</v>
      </c>
      <c r="I783" s="109">
        <v>1273.94</v>
      </c>
      <c r="K783" s="107" t="s">
        <v>284</v>
      </c>
      <c r="L783" s="107">
        <v>1815</v>
      </c>
      <c r="M783" s="107" t="s">
        <v>427</v>
      </c>
      <c r="N783" s="107">
        <v>50</v>
      </c>
      <c r="O783" s="108">
        <v>2.4</v>
      </c>
      <c r="P783" s="109">
        <v>1206.7819462435205</v>
      </c>
      <c r="Q783" s="109">
        <v>1593.2180537564795</v>
      </c>
      <c r="BA783" t="str">
        <f t="shared" ref="BA783:BA846" si="182">D780</f>
        <v>MA</v>
      </c>
      <c r="BB783">
        <f t="shared" ref="BB783:BB846" si="183">C780</f>
        <v>770</v>
      </c>
      <c r="BC783" s="73">
        <f t="shared" ref="BC783:BC846" si="184">F780</f>
        <v>2.4</v>
      </c>
      <c r="BD783">
        <f t="shared" ref="BD783:BD846" si="185">E780</f>
        <v>50</v>
      </c>
      <c r="BE783" s="66">
        <f t="shared" ref="BE783:BE846" si="186">H780</f>
        <v>1084.0742139545671</v>
      </c>
      <c r="BI783" s="66">
        <f t="shared" si="177"/>
        <v>1403.9257860454327</v>
      </c>
      <c r="BK783" s="66">
        <f t="shared" ref="BK783:BK846" si="187">BE783/VLOOKUP($BA783,$DQ$53:$DT$60,2,FALSE)</f>
        <v>1088.6465293779545</v>
      </c>
      <c r="BN783" s="66">
        <f t="shared" si="178"/>
        <v>1149.486867847409</v>
      </c>
      <c r="BO783" s="66">
        <f t="shared" si="179"/>
        <v>2238.1333972253633</v>
      </c>
      <c r="CI783" s="116">
        <f t="shared" si="180"/>
        <v>0.48640824122796283</v>
      </c>
      <c r="CJ783" s="116">
        <f t="shared" si="181"/>
        <v>0.51359175877203722</v>
      </c>
      <c r="CR783">
        <f t="shared" si="173"/>
        <v>755</v>
      </c>
      <c r="CS783">
        <f t="shared" si="175"/>
        <v>50</v>
      </c>
      <c r="CT783" s="73">
        <f t="shared" si="176"/>
        <v>2.4</v>
      </c>
      <c r="CU783" s="66">
        <f t="shared" si="174"/>
        <v>1071.1441736001741</v>
      </c>
    </row>
    <row r="784" spans="2:99" x14ac:dyDescent="0.25">
      <c r="B784" s="107" t="s">
        <v>284</v>
      </c>
      <c r="C784" s="107">
        <v>774</v>
      </c>
      <c r="D784" s="107" t="s">
        <v>235</v>
      </c>
      <c r="E784" s="107">
        <v>50</v>
      </c>
      <c r="F784" s="108">
        <v>2.4</v>
      </c>
      <c r="G784" s="109"/>
      <c r="H784" s="109">
        <v>1001.287196007876</v>
      </c>
      <c r="I784" s="109">
        <v>1296.712803992124</v>
      </c>
      <c r="K784" s="107" t="s">
        <v>284</v>
      </c>
      <c r="L784" s="107">
        <v>1816</v>
      </c>
      <c r="M784" s="107" t="s">
        <v>427</v>
      </c>
      <c r="N784" s="107">
        <v>50</v>
      </c>
      <c r="O784" s="108">
        <v>2.4</v>
      </c>
      <c r="P784" s="109">
        <v>786.56323281943742</v>
      </c>
      <c r="Q784" s="109">
        <v>1038.4367671805626</v>
      </c>
      <c r="BA784" t="str">
        <f t="shared" si="182"/>
        <v>MA</v>
      </c>
      <c r="BB784">
        <f t="shared" si="183"/>
        <v>771</v>
      </c>
      <c r="BC784" s="73">
        <f t="shared" si="184"/>
        <v>2.4</v>
      </c>
      <c r="BD784">
        <f t="shared" si="185"/>
        <v>50</v>
      </c>
      <c r="BE784" s="66">
        <f t="shared" si="186"/>
        <v>1274</v>
      </c>
      <c r="BI784" s="66">
        <f t="shared" si="177"/>
        <v>1649.8883825465111</v>
      </c>
      <c r="BK784" s="66">
        <f t="shared" si="187"/>
        <v>1279.3733681462143</v>
      </c>
      <c r="BN784" s="66">
        <f t="shared" si="178"/>
        <v>1350.8727085164053</v>
      </c>
      <c r="BO784" s="66">
        <f t="shared" si="179"/>
        <v>2630.2460766626195</v>
      </c>
      <c r="CI784" s="116">
        <f t="shared" si="180"/>
        <v>0.48640824122796283</v>
      </c>
      <c r="CJ784" s="116">
        <f t="shared" si="181"/>
        <v>0.51359175877203722</v>
      </c>
      <c r="CR784">
        <f t="shared" si="173"/>
        <v>756</v>
      </c>
      <c r="CS784">
        <f t="shared" si="175"/>
        <v>50</v>
      </c>
      <c r="CT784" s="73">
        <f t="shared" si="176"/>
        <v>2.4</v>
      </c>
      <c r="CU784" s="66">
        <f t="shared" si="174"/>
        <v>1279.3733681462143</v>
      </c>
    </row>
    <row r="785" spans="2:99" x14ac:dyDescent="0.25">
      <c r="B785" s="107" t="s">
        <v>284</v>
      </c>
      <c r="C785" s="107">
        <v>775</v>
      </c>
      <c r="D785" s="107" t="s">
        <v>235</v>
      </c>
      <c r="E785" s="107">
        <v>50</v>
      </c>
      <c r="F785" s="108">
        <v>2.4</v>
      </c>
      <c r="G785" s="109"/>
      <c r="H785" s="109">
        <v>1199</v>
      </c>
      <c r="I785" s="109">
        <v>1298.97</v>
      </c>
      <c r="K785" s="107" t="s">
        <v>284</v>
      </c>
      <c r="L785" s="107">
        <v>1817</v>
      </c>
      <c r="M785" s="107" t="s">
        <v>427</v>
      </c>
      <c r="N785" s="107">
        <v>50</v>
      </c>
      <c r="O785" s="108">
        <v>2.4</v>
      </c>
      <c r="P785" s="109">
        <v>1052</v>
      </c>
      <c r="Q785" s="109">
        <v>1740</v>
      </c>
      <c r="BA785" t="str">
        <f t="shared" si="182"/>
        <v>MA</v>
      </c>
      <c r="BB785">
        <f t="shared" si="183"/>
        <v>772</v>
      </c>
      <c r="BC785" s="73">
        <f t="shared" si="184"/>
        <v>2.4</v>
      </c>
      <c r="BD785">
        <f t="shared" si="185"/>
        <v>50</v>
      </c>
      <c r="BE785" s="66">
        <f t="shared" si="186"/>
        <v>1170.4515741532621</v>
      </c>
      <c r="BI785" s="66">
        <f t="shared" si="177"/>
        <v>1515.7884258467375</v>
      </c>
      <c r="BK785" s="66">
        <f t="shared" si="187"/>
        <v>1175.3882046126353</v>
      </c>
      <c r="BN785" s="66">
        <f t="shared" si="178"/>
        <v>1241.0762073498488</v>
      </c>
      <c r="BO785" s="66">
        <f t="shared" si="179"/>
        <v>2416.4644119624841</v>
      </c>
      <c r="CI785" s="116">
        <f t="shared" si="180"/>
        <v>0.48640824122796283</v>
      </c>
      <c r="CJ785" s="116">
        <f t="shared" si="181"/>
        <v>0.51359175877203722</v>
      </c>
      <c r="CR785">
        <f t="shared" si="173"/>
        <v>757</v>
      </c>
      <c r="CS785">
        <f t="shared" si="175"/>
        <v>50</v>
      </c>
      <c r="CT785" s="73">
        <f t="shared" si="176"/>
        <v>2.4</v>
      </c>
      <c r="CU785" s="66">
        <f t="shared" si="174"/>
        <v>1093.897236111289</v>
      </c>
    </row>
    <row r="786" spans="2:99" x14ac:dyDescent="0.25">
      <c r="B786" s="107" t="s">
        <v>284</v>
      </c>
      <c r="C786" s="107">
        <v>776</v>
      </c>
      <c r="D786" s="107" t="s">
        <v>235</v>
      </c>
      <c r="E786" s="107">
        <v>50</v>
      </c>
      <c r="F786" s="108">
        <v>2.4</v>
      </c>
      <c r="G786" s="109"/>
      <c r="H786" s="109">
        <v>1199</v>
      </c>
      <c r="I786" s="109">
        <v>1552.759945583412</v>
      </c>
      <c r="K786" s="107" t="s">
        <v>284</v>
      </c>
      <c r="L786" s="107">
        <v>1819</v>
      </c>
      <c r="M786" s="107" t="s">
        <v>427</v>
      </c>
      <c r="N786" s="107">
        <v>50</v>
      </c>
      <c r="O786" s="108">
        <v>2.4</v>
      </c>
      <c r="P786" s="109">
        <v>1025.1500000000001</v>
      </c>
      <c r="Q786" s="109">
        <v>1089.22</v>
      </c>
      <c r="BA786" t="str">
        <f t="shared" si="182"/>
        <v>MA</v>
      </c>
      <c r="BB786">
        <f t="shared" si="183"/>
        <v>773</v>
      </c>
      <c r="BC786" s="73">
        <f t="shared" si="184"/>
        <v>2.4</v>
      </c>
      <c r="BD786">
        <f t="shared" si="185"/>
        <v>50</v>
      </c>
      <c r="BE786" s="66">
        <f t="shared" si="186"/>
        <v>1199</v>
      </c>
      <c r="BI786" s="66">
        <f t="shared" si="177"/>
        <v>1273.94</v>
      </c>
      <c r="BK786" s="66">
        <f t="shared" si="187"/>
        <v>1204.057039566178</v>
      </c>
      <c r="BN786" s="66">
        <f t="shared" si="178"/>
        <v>1043.0589102222953</v>
      </c>
      <c r="BO786" s="66">
        <f t="shared" si="179"/>
        <v>2247.1159497884732</v>
      </c>
      <c r="CI786" s="116">
        <f t="shared" si="180"/>
        <v>0.53582328036055238</v>
      </c>
      <c r="CJ786" s="116">
        <f t="shared" si="181"/>
        <v>0.46417671963944762</v>
      </c>
      <c r="CR786">
        <f t="shared" si="173"/>
        <v>758</v>
      </c>
      <c r="CS786">
        <f t="shared" si="175"/>
        <v>50</v>
      </c>
      <c r="CT786" s="73">
        <f t="shared" si="176"/>
        <v>2.4</v>
      </c>
      <c r="CU786" s="66">
        <f t="shared" si="174"/>
        <v>994.57136707238385</v>
      </c>
    </row>
    <row r="787" spans="2:99" x14ac:dyDescent="0.25">
      <c r="B787" s="107" t="s">
        <v>284</v>
      </c>
      <c r="C787" s="107">
        <v>777</v>
      </c>
      <c r="D787" s="107" t="s">
        <v>235</v>
      </c>
      <c r="E787" s="107">
        <v>50</v>
      </c>
      <c r="F787" s="108">
        <v>2.4</v>
      </c>
      <c r="G787" s="109"/>
      <c r="H787" s="109">
        <v>805.64840096543196</v>
      </c>
      <c r="I787" s="109">
        <v>1043.3515990345679</v>
      </c>
      <c r="K787" s="107" t="s">
        <v>284</v>
      </c>
      <c r="L787" s="107">
        <v>1820</v>
      </c>
      <c r="M787" s="107" t="s">
        <v>427</v>
      </c>
      <c r="N787" s="107">
        <v>50</v>
      </c>
      <c r="O787" s="108">
        <v>2.4</v>
      </c>
      <c r="P787" s="109">
        <v>908.2542622915297</v>
      </c>
      <c r="Q787" s="109">
        <v>1199.0957377084708</v>
      </c>
      <c r="BA787" t="str">
        <f t="shared" si="182"/>
        <v>MA</v>
      </c>
      <c r="BB787">
        <f t="shared" si="183"/>
        <v>774</v>
      </c>
      <c r="BC787" s="73">
        <f t="shared" si="184"/>
        <v>2.4</v>
      </c>
      <c r="BD787">
        <f t="shared" si="185"/>
        <v>50</v>
      </c>
      <c r="BE787" s="66">
        <f t="shared" si="186"/>
        <v>1001.287196007876</v>
      </c>
      <c r="BI787" s="66">
        <f t="shared" si="177"/>
        <v>1296.712803992124</v>
      </c>
      <c r="BK787" s="66">
        <f t="shared" si="187"/>
        <v>1005.5103394334968</v>
      </c>
      <c r="BN787" s="66">
        <f t="shared" si="178"/>
        <v>1061.7045105761038</v>
      </c>
      <c r="BO787" s="66">
        <f t="shared" si="179"/>
        <v>2067.2148500096005</v>
      </c>
      <c r="CI787" s="116">
        <f t="shared" si="180"/>
        <v>0.48640824122796289</v>
      </c>
      <c r="CJ787" s="116">
        <f t="shared" si="181"/>
        <v>0.51359175877203722</v>
      </c>
      <c r="CR787">
        <f t="shared" si="173"/>
        <v>759</v>
      </c>
      <c r="CS787">
        <f t="shared" si="175"/>
        <v>50</v>
      </c>
      <c r="CT787" s="73">
        <f t="shared" si="176"/>
        <v>2.4</v>
      </c>
      <c r="CU787" s="66">
        <f t="shared" si="174"/>
        <v>901.56384846925766</v>
      </c>
    </row>
    <row r="788" spans="2:99" x14ac:dyDescent="0.25">
      <c r="B788" s="107" t="s">
        <v>284</v>
      </c>
      <c r="C788" s="107">
        <v>778</v>
      </c>
      <c r="D788" s="107" t="s">
        <v>235</v>
      </c>
      <c r="E788" s="107">
        <v>50</v>
      </c>
      <c r="F788" s="108">
        <v>2.4</v>
      </c>
      <c r="G788" s="109"/>
      <c r="H788" s="109">
        <v>1017.9578870954571</v>
      </c>
      <c r="I788" s="109">
        <v>1318.302112904543</v>
      </c>
      <c r="K788" s="107" t="s">
        <v>284</v>
      </c>
      <c r="L788" s="107">
        <v>1821</v>
      </c>
      <c r="M788" s="107" t="s">
        <v>427</v>
      </c>
      <c r="N788" s="107">
        <v>50</v>
      </c>
      <c r="O788" s="108">
        <v>2.4</v>
      </c>
      <c r="P788" s="109">
        <v>892.11355376052245</v>
      </c>
      <c r="Q788" s="109">
        <v>1177.7864462394775</v>
      </c>
      <c r="BA788" t="str">
        <f t="shared" si="182"/>
        <v>MA</v>
      </c>
      <c r="BB788">
        <f t="shared" si="183"/>
        <v>775</v>
      </c>
      <c r="BC788" s="73">
        <f t="shared" si="184"/>
        <v>2.4</v>
      </c>
      <c r="BD788">
        <f t="shared" si="185"/>
        <v>50</v>
      </c>
      <c r="BE788" s="66">
        <f t="shared" si="186"/>
        <v>1199</v>
      </c>
      <c r="BI788" s="66">
        <f t="shared" si="177"/>
        <v>1298.97</v>
      </c>
      <c r="BK788" s="66">
        <f t="shared" si="187"/>
        <v>1204.057039566178</v>
      </c>
      <c r="BN788" s="66">
        <f t="shared" si="178"/>
        <v>1063.5526261923285</v>
      </c>
      <c r="BO788" s="66">
        <f t="shared" si="179"/>
        <v>2267.6096657585067</v>
      </c>
      <c r="CI788" s="116">
        <f t="shared" si="180"/>
        <v>0.53098073171399429</v>
      </c>
      <c r="CJ788" s="116">
        <f t="shared" si="181"/>
        <v>0.4690192682860056</v>
      </c>
      <c r="CR788">
        <f t="shared" si="173"/>
        <v>760</v>
      </c>
      <c r="CS788">
        <f t="shared" si="175"/>
        <v>50</v>
      </c>
      <c r="CT788" s="73">
        <f t="shared" si="176"/>
        <v>2.4</v>
      </c>
      <c r="CU788" s="66">
        <f t="shared" si="174"/>
        <v>1204.057039566178</v>
      </c>
    </row>
    <row r="789" spans="2:99" x14ac:dyDescent="0.25">
      <c r="B789" s="107" t="s">
        <v>284</v>
      </c>
      <c r="C789" s="107">
        <v>779</v>
      </c>
      <c r="D789" s="107" t="s">
        <v>235</v>
      </c>
      <c r="E789" s="107">
        <v>50</v>
      </c>
      <c r="F789" s="108">
        <v>2.4</v>
      </c>
      <c r="G789" s="109"/>
      <c r="H789" s="109">
        <v>1079.0999999999999</v>
      </c>
      <c r="I789" s="109">
        <v>1399.1</v>
      </c>
      <c r="K789" s="107" t="s">
        <v>284</v>
      </c>
      <c r="L789" s="107">
        <v>1822</v>
      </c>
      <c r="M789" s="107" t="s">
        <v>427</v>
      </c>
      <c r="N789" s="107">
        <v>50</v>
      </c>
      <c r="O789" s="108">
        <v>2.4</v>
      </c>
      <c r="P789" s="109">
        <v>940.65635754816799</v>
      </c>
      <c r="Q789" s="109">
        <v>1241.8736424518318</v>
      </c>
      <c r="BA789" t="str">
        <f t="shared" si="182"/>
        <v>MA</v>
      </c>
      <c r="BB789">
        <f t="shared" si="183"/>
        <v>776</v>
      </c>
      <c r="BC789" s="73">
        <f t="shared" si="184"/>
        <v>2.4</v>
      </c>
      <c r="BD789">
        <f t="shared" si="185"/>
        <v>50</v>
      </c>
      <c r="BE789" s="66">
        <f t="shared" si="186"/>
        <v>1199</v>
      </c>
      <c r="BI789" s="66">
        <f t="shared" si="177"/>
        <v>1552.759945583412</v>
      </c>
      <c r="BK789" s="66">
        <f t="shared" si="187"/>
        <v>1204.057039566178</v>
      </c>
      <c r="BN789" s="66">
        <f t="shared" si="178"/>
        <v>1271.3472350951099</v>
      </c>
      <c r="BO789" s="66">
        <f t="shared" si="179"/>
        <v>2475.4042746612877</v>
      </c>
      <c r="CI789" s="116">
        <f t="shared" si="180"/>
        <v>0.48640824122796283</v>
      </c>
      <c r="CJ789" s="116">
        <f t="shared" si="181"/>
        <v>0.51359175877203722</v>
      </c>
      <c r="CR789">
        <f t="shared" si="173"/>
        <v>761</v>
      </c>
      <c r="CS789">
        <f t="shared" si="175"/>
        <v>50</v>
      </c>
      <c r="CT789" s="73">
        <f t="shared" si="176"/>
        <v>2.4</v>
      </c>
      <c r="CU789" s="66">
        <f t="shared" si="174"/>
        <v>1145.9186130717976</v>
      </c>
    </row>
    <row r="790" spans="2:99" x14ac:dyDescent="0.25">
      <c r="B790" s="107" t="s">
        <v>284</v>
      </c>
      <c r="C790" s="107">
        <v>780</v>
      </c>
      <c r="D790" s="107" t="s">
        <v>235</v>
      </c>
      <c r="E790" s="107">
        <v>50</v>
      </c>
      <c r="F790" s="108">
        <v>2.4</v>
      </c>
      <c r="G790" s="109"/>
      <c r="H790" s="109">
        <v>1066.6453680710533</v>
      </c>
      <c r="I790" s="109">
        <v>1381.3546319289467</v>
      </c>
      <c r="K790" s="107" t="s">
        <v>284</v>
      </c>
      <c r="L790" s="107">
        <v>1823</v>
      </c>
      <c r="M790" s="107" t="s">
        <v>427</v>
      </c>
      <c r="N790" s="107">
        <v>50</v>
      </c>
      <c r="O790" s="108">
        <v>2.4</v>
      </c>
      <c r="P790" s="109">
        <v>1199.99</v>
      </c>
      <c r="Q790" s="109">
        <v>1629</v>
      </c>
      <c r="BA790" t="str">
        <f t="shared" si="182"/>
        <v>MA</v>
      </c>
      <c r="BB790">
        <f t="shared" si="183"/>
        <v>777</v>
      </c>
      <c r="BC790" s="73">
        <f t="shared" si="184"/>
        <v>2.4</v>
      </c>
      <c r="BD790">
        <f t="shared" si="185"/>
        <v>50</v>
      </c>
      <c r="BE790" s="66">
        <f t="shared" si="186"/>
        <v>805.64840096543196</v>
      </c>
      <c r="BI790" s="66">
        <f t="shared" si="177"/>
        <v>1043.3515990345679</v>
      </c>
      <c r="BK790" s="66">
        <f t="shared" si="187"/>
        <v>809.04639582790924</v>
      </c>
      <c r="BN790" s="66">
        <f t="shared" si="178"/>
        <v>854.2609399718084</v>
      </c>
      <c r="BO790" s="66">
        <f t="shared" si="179"/>
        <v>1663.3073357997177</v>
      </c>
      <c r="CI790" s="116">
        <f t="shared" si="180"/>
        <v>0.48640824122796278</v>
      </c>
      <c r="CJ790" s="116">
        <f t="shared" si="181"/>
        <v>0.51359175877203711</v>
      </c>
      <c r="CR790">
        <f t="shared" si="173"/>
        <v>762</v>
      </c>
      <c r="CS790">
        <f t="shared" si="175"/>
        <v>50</v>
      </c>
      <c r="CT790" s="73">
        <f t="shared" si="176"/>
        <v>2.4</v>
      </c>
      <c r="CU790" s="66">
        <f t="shared" si="174"/>
        <v>1141.7005453293523</v>
      </c>
    </row>
    <row r="791" spans="2:99" x14ac:dyDescent="0.25">
      <c r="B791" s="107" t="s">
        <v>284</v>
      </c>
      <c r="C791" s="107">
        <v>781</v>
      </c>
      <c r="D791" s="107" t="s">
        <v>235</v>
      </c>
      <c r="E791" s="107">
        <v>50</v>
      </c>
      <c r="F791" s="108">
        <v>2.4</v>
      </c>
      <c r="G791" s="109"/>
      <c r="H791" s="109">
        <v>848.87193875654646</v>
      </c>
      <c r="I791" s="109">
        <v>1099.3280612434532</v>
      </c>
      <c r="K791" s="107" t="s">
        <v>284</v>
      </c>
      <c r="L791" s="107">
        <v>1824</v>
      </c>
      <c r="M791" s="107" t="s">
        <v>427</v>
      </c>
      <c r="N791" s="107">
        <v>50</v>
      </c>
      <c r="O791" s="108">
        <v>2.4</v>
      </c>
      <c r="P791" s="109">
        <v>1034.384525351589</v>
      </c>
      <c r="Q791" s="109">
        <v>1365.615474648411</v>
      </c>
      <c r="BA791" t="str">
        <f t="shared" si="182"/>
        <v>MA</v>
      </c>
      <c r="BB791">
        <f t="shared" si="183"/>
        <v>778</v>
      </c>
      <c r="BC791" s="73">
        <f t="shared" si="184"/>
        <v>2.4</v>
      </c>
      <c r="BD791">
        <f t="shared" si="185"/>
        <v>50</v>
      </c>
      <c r="BE791" s="66">
        <f t="shared" si="186"/>
        <v>1017.9578870954571</v>
      </c>
      <c r="BI791" s="66">
        <f t="shared" si="177"/>
        <v>1318.302112904543</v>
      </c>
      <c r="BK791" s="66">
        <f t="shared" si="187"/>
        <v>1022.2513427349439</v>
      </c>
      <c r="BN791" s="66">
        <f t="shared" si="178"/>
        <v>1079.3811052561045</v>
      </c>
      <c r="BO791" s="66">
        <f t="shared" si="179"/>
        <v>2101.6324479910486</v>
      </c>
      <c r="CI791" s="116">
        <f t="shared" si="180"/>
        <v>0.48640824122796278</v>
      </c>
      <c r="CJ791" s="116">
        <f t="shared" si="181"/>
        <v>0.51359175877203711</v>
      </c>
      <c r="CR791">
        <f t="shared" si="173"/>
        <v>763</v>
      </c>
      <c r="CS791">
        <f t="shared" si="175"/>
        <v>50</v>
      </c>
      <c r="CT791" s="73">
        <f t="shared" si="176"/>
        <v>2.4</v>
      </c>
      <c r="CU791" s="66">
        <f t="shared" si="174"/>
        <v>1097.2183081201226</v>
      </c>
    </row>
    <row r="792" spans="2:99" x14ac:dyDescent="0.25">
      <c r="B792" s="107" t="s">
        <v>284</v>
      </c>
      <c r="C792" s="107">
        <v>782</v>
      </c>
      <c r="D792" s="107" t="s">
        <v>235</v>
      </c>
      <c r="E792" s="107">
        <v>50</v>
      </c>
      <c r="F792" s="108">
        <v>2.4</v>
      </c>
      <c r="G792" s="109"/>
      <c r="H792" s="109">
        <v>1066.6453680710533</v>
      </c>
      <c r="I792" s="109">
        <v>1381.3546319289467</v>
      </c>
      <c r="K792" s="107" t="s">
        <v>284</v>
      </c>
      <c r="L792" s="107">
        <v>1825</v>
      </c>
      <c r="M792" s="107" t="s">
        <v>427</v>
      </c>
      <c r="N792" s="107">
        <v>50</v>
      </c>
      <c r="O792" s="108">
        <v>2.4</v>
      </c>
      <c r="P792" s="109">
        <v>1034.384525351589</v>
      </c>
      <c r="Q792" s="109">
        <v>1365.615474648411</v>
      </c>
      <c r="BA792" t="str">
        <f t="shared" si="182"/>
        <v>MA</v>
      </c>
      <c r="BB792">
        <f t="shared" si="183"/>
        <v>779</v>
      </c>
      <c r="BC792" s="73">
        <f t="shared" si="184"/>
        <v>2.4</v>
      </c>
      <c r="BD792">
        <f t="shared" si="185"/>
        <v>50</v>
      </c>
      <c r="BE792" s="66">
        <f t="shared" si="186"/>
        <v>1079.0999999999999</v>
      </c>
      <c r="BI792" s="66">
        <f t="shared" si="177"/>
        <v>1399.1</v>
      </c>
      <c r="BK792" s="66">
        <f t="shared" si="187"/>
        <v>1083.6513356095602</v>
      </c>
      <c r="BN792" s="66">
        <f t="shared" si="178"/>
        <v>1145.5356777336556</v>
      </c>
      <c r="BO792" s="66">
        <f t="shared" si="179"/>
        <v>2229.1870133432158</v>
      </c>
      <c r="CI792" s="116">
        <f t="shared" si="180"/>
        <v>0.48611952659115742</v>
      </c>
      <c r="CJ792" s="116">
        <f t="shared" si="181"/>
        <v>0.51388047340884258</v>
      </c>
      <c r="CR792">
        <f t="shared" si="173"/>
        <v>764</v>
      </c>
      <c r="CS792">
        <f t="shared" si="175"/>
        <v>50</v>
      </c>
      <c r="CT792" s="73">
        <f t="shared" si="176"/>
        <v>2.4</v>
      </c>
      <c r="CU792" s="66">
        <f t="shared" si="174"/>
        <v>1204.057039566178</v>
      </c>
    </row>
    <row r="793" spans="2:99" x14ac:dyDescent="0.25">
      <c r="B793" s="107" t="s">
        <v>284</v>
      </c>
      <c r="C793" s="107">
        <v>783</v>
      </c>
      <c r="D793" s="107" t="s">
        <v>235</v>
      </c>
      <c r="E793" s="107">
        <v>50</v>
      </c>
      <c r="F793" s="108">
        <v>2.4</v>
      </c>
      <c r="G793" s="109"/>
      <c r="H793" s="109">
        <v>1199</v>
      </c>
      <c r="I793" s="109">
        <v>1552.759945583412</v>
      </c>
      <c r="K793" s="107" t="s">
        <v>284</v>
      </c>
      <c r="L793" s="107">
        <v>1826</v>
      </c>
      <c r="M793" s="107" t="s">
        <v>427</v>
      </c>
      <c r="N793" s="107">
        <v>50</v>
      </c>
      <c r="O793" s="108">
        <v>2.4</v>
      </c>
      <c r="P793" s="109">
        <v>840.43742684816596</v>
      </c>
      <c r="Q793" s="109">
        <v>1109.5625731518339</v>
      </c>
      <c r="BA793" t="str">
        <f t="shared" si="182"/>
        <v>MA</v>
      </c>
      <c r="BB793">
        <f t="shared" si="183"/>
        <v>780</v>
      </c>
      <c r="BC793" s="73">
        <f t="shared" si="184"/>
        <v>2.4</v>
      </c>
      <c r="BD793">
        <f t="shared" si="185"/>
        <v>50</v>
      </c>
      <c r="BE793" s="66">
        <f t="shared" si="186"/>
        <v>1066.6453680710533</v>
      </c>
      <c r="BI793" s="66">
        <f t="shared" si="177"/>
        <v>1381.3546319289467</v>
      </c>
      <c r="BK793" s="66">
        <f t="shared" si="187"/>
        <v>1071.1441736001741</v>
      </c>
      <c r="BN793" s="66">
        <f t="shared" si="178"/>
        <v>1131.0063715797658</v>
      </c>
      <c r="BO793" s="66">
        <f t="shared" si="179"/>
        <v>2202.1505451799399</v>
      </c>
      <c r="CI793" s="116">
        <f t="shared" si="180"/>
        <v>0.48640824122796283</v>
      </c>
      <c r="CJ793" s="116">
        <f t="shared" si="181"/>
        <v>0.51359175877203711</v>
      </c>
      <c r="CR793">
        <f t="shared" si="173"/>
        <v>765</v>
      </c>
      <c r="CS793">
        <f t="shared" si="175"/>
        <v>50</v>
      </c>
      <c r="CT793" s="73">
        <f t="shared" si="176"/>
        <v>2.4</v>
      </c>
      <c r="CU793" s="66">
        <f t="shared" si="174"/>
        <v>1015.1235083444428</v>
      </c>
    </row>
    <row r="794" spans="2:99" x14ac:dyDescent="0.25">
      <c r="B794" s="107" t="s">
        <v>284</v>
      </c>
      <c r="C794" s="107">
        <v>784</v>
      </c>
      <c r="D794" s="107" t="s">
        <v>235</v>
      </c>
      <c r="E794" s="107">
        <v>50</v>
      </c>
      <c r="F794" s="108">
        <v>2.4</v>
      </c>
      <c r="G794" s="109"/>
      <c r="H794" s="109">
        <v>1102.0694973292955</v>
      </c>
      <c r="I794" s="109">
        <v>1427.2305026707047</v>
      </c>
      <c r="K794" s="107" t="s">
        <v>284</v>
      </c>
      <c r="L794" s="107">
        <v>1828</v>
      </c>
      <c r="M794" s="107" t="s">
        <v>427</v>
      </c>
      <c r="N794" s="107">
        <v>50</v>
      </c>
      <c r="O794" s="108">
        <v>2.4</v>
      </c>
      <c r="P794" s="109">
        <v>1055.8911036078573</v>
      </c>
      <c r="Q794" s="109">
        <v>1394.0088963921428</v>
      </c>
      <c r="BA794" t="str">
        <f t="shared" si="182"/>
        <v>MA</v>
      </c>
      <c r="BB794">
        <f t="shared" si="183"/>
        <v>781</v>
      </c>
      <c r="BC794" s="73">
        <f t="shared" si="184"/>
        <v>2.4</v>
      </c>
      <c r="BD794">
        <f t="shared" si="185"/>
        <v>50</v>
      </c>
      <c r="BE794" s="66">
        <f t="shared" si="186"/>
        <v>848.87193875654646</v>
      </c>
      <c r="BI794" s="66">
        <f t="shared" si="177"/>
        <v>1099.3280612434532</v>
      </c>
      <c r="BK794" s="66">
        <f t="shared" si="187"/>
        <v>852.45223815680515</v>
      </c>
      <c r="BN794" s="66">
        <f t="shared" si="178"/>
        <v>900.09257071556351</v>
      </c>
      <c r="BO794" s="66">
        <f t="shared" si="179"/>
        <v>1752.5448088723688</v>
      </c>
      <c r="CI794" s="116">
        <f t="shared" si="180"/>
        <v>0.48640824122796283</v>
      </c>
      <c r="CJ794" s="116">
        <f t="shared" si="181"/>
        <v>0.51359175877203711</v>
      </c>
      <c r="CR794">
        <f t="shared" si="173"/>
        <v>766</v>
      </c>
      <c r="CS794">
        <f t="shared" si="175"/>
        <v>50</v>
      </c>
      <c r="CT794" s="73">
        <f t="shared" si="176"/>
        <v>2.4</v>
      </c>
      <c r="CU794" s="66">
        <f t="shared" si="174"/>
        <v>1135.9335191005732</v>
      </c>
    </row>
    <row r="795" spans="2:99" x14ac:dyDescent="0.25">
      <c r="B795" s="107" t="s">
        <v>284</v>
      </c>
      <c r="C795" s="107">
        <v>785</v>
      </c>
      <c r="D795" s="107" t="s">
        <v>235</v>
      </c>
      <c r="E795" s="107">
        <v>50</v>
      </c>
      <c r="F795" s="108">
        <v>2.4</v>
      </c>
      <c r="G795" s="109"/>
      <c r="H795" s="109">
        <v>935.92902394469866</v>
      </c>
      <c r="I795" s="109">
        <v>1212.0709760553011</v>
      </c>
      <c r="K795" s="107" t="s">
        <v>284</v>
      </c>
      <c r="L795" s="107">
        <v>1829</v>
      </c>
      <c r="M795" s="107" t="s">
        <v>427</v>
      </c>
      <c r="N795" s="107">
        <v>50</v>
      </c>
      <c r="O795" s="108">
        <v>2.4</v>
      </c>
      <c r="P795" s="109">
        <v>1025.7517245004256</v>
      </c>
      <c r="Q795" s="109">
        <v>1354.2182754995747</v>
      </c>
      <c r="BA795" t="str">
        <f t="shared" si="182"/>
        <v>MA</v>
      </c>
      <c r="BB795">
        <f t="shared" si="183"/>
        <v>782</v>
      </c>
      <c r="BC795" s="73">
        <f t="shared" si="184"/>
        <v>2.4</v>
      </c>
      <c r="BD795">
        <f t="shared" si="185"/>
        <v>50</v>
      </c>
      <c r="BE795" s="66">
        <f t="shared" si="186"/>
        <v>1066.6453680710533</v>
      </c>
      <c r="BI795" s="66">
        <f t="shared" si="177"/>
        <v>1381.3546319289467</v>
      </c>
      <c r="BK795" s="66">
        <f t="shared" si="187"/>
        <v>1071.1441736001741</v>
      </c>
      <c r="BN795" s="66">
        <f t="shared" si="178"/>
        <v>1131.0063715797658</v>
      </c>
      <c r="BO795" s="66">
        <f t="shared" si="179"/>
        <v>2202.1505451799399</v>
      </c>
      <c r="CI795" s="116">
        <f t="shared" si="180"/>
        <v>0.48640824122796283</v>
      </c>
      <c r="CJ795" s="116">
        <f t="shared" si="181"/>
        <v>0.51359175877203711</v>
      </c>
      <c r="CR795">
        <f t="shared" si="173"/>
        <v>767</v>
      </c>
      <c r="CS795">
        <f t="shared" si="175"/>
        <v>50</v>
      </c>
      <c r="CT795" s="73">
        <f t="shared" si="176"/>
        <v>2.4</v>
      </c>
      <c r="CU795" s="66">
        <f t="shared" si="174"/>
        <v>853.23984416680537</v>
      </c>
    </row>
    <row r="796" spans="2:99" x14ac:dyDescent="0.25">
      <c r="B796" s="107" t="s">
        <v>284</v>
      </c>
      <c r="C796" s="107">
        <v>786</v>
      </c>
      <c r="D796" s="107" t="s">
        <v>235</v>
      </c>
      <c r="E796" s="107">
        <v>50</v>
      </c>
      <c r="F796" s="108">
        <v>2.4</v>
      </c>
      <c r="G796" s="109"/>
      <c r="H796" s="109">
        <v>1199</v>
      </c>
      <c r="I796" s="109">
        <v>1199.99</v>
      </c>
      <c r="K796" s="107" t="s">
        <v>284</v>
      </c>
      <c r="L796" s="107">
        <v>1830</v>
      </c>
      <c r="M796" s="107" t="s">
        <v>427</v>
      </c>
      <c r="N796" s="107">
        <v>50</v>
      </c>
      <c r="O796" s="108">
        <v>2.4</v>
      </c>
      <c r="P796" s="109">
        <v>1508.4774328044005</v>
      </c>
      <c r="Q796" s="109">
        <v>1991.5225671955995</v>
      </c>
      <c r="BA796" t="str">
        <f t="shared" si="182"/>
        <v>MA</v>
      </c>
      <c r="BB796">
        <f t="shared" si="183"/>
        <v>783</v>
      </c>
      <c r="BC796" s="73">
        <f t="shared" si="184"/>
        <v>2.4</v>
      </c>
      <c r="BD796">
        <f t="shared" si="185"/>
        <v>50</v>
      </c>
      <c r="BE796" s="66">
        <f t="shared" si="186"/>
        <v>1199</v>
      </c>
      <c r="BI796" s="66">
        <f t="shared" si="177"/>
        <v>1552.759945583412</v>
      </c>
      <c r="BK796" s="66">
        <f t="shared" si="187"/>
        <v>1204.057039566178</v>
      </c>
      <c r="BN796" s="66">
        <f t="shared" si="178"/>
        <v>1271.3472350951099</v>
      </c>
      <c r="BO796" s="66">
        <f t="shared" si="179"/>
        <v>2475.4042746612877</v>
      </c>
      <c r="CI796" s="116">
        <f t="shared" si="180"/>
        <v>0.48640824122796283</v>
      </c>
      <c r="CJ796" s="116">
        <f t="shared" si="181"/>
        <v>0.51359175877203722</v>
      </c>
      <c r="CR796">
        <f t="shared" si="173"/>
        <v>768</v>
      </c>
      <c r="CS796">
        <f t="shared" si="175"/>
        <v>50</v>
      </c>
      <c r="CT796" s="73">
        <f t="shared" si="176"/>
        <v>2.4</v>
      </c>
      <c r="CU796" s="66">
        <f t="shared" si="174"/>
        <v>901.56384846925766</v>
      </c>
    </row>
    <row r="797" spans="2:99" x14ac:dyDescent="0.25">
      <c r="B797" s="107" t="s">
        <v>284</v>
      </c>
      <c r="C797" s="107">
        <v>787</v>
      </c>
      <c r="D797" s="107" t="s">
        <v>235</v>
      </c>
      <c r="E797" s="107">
        <v>50</v>
      </c>
      <c r="F797" s="108">
        <v>2.4</v>
      </c>
      <c r="G797" s="109"/>
      <c r="H797" s="109">
        <v>1199</v>
      </c>
      <c r="I797" s="109">
        <v>1273.94</v>
      </c>
      <c r="K797" s="107" t="s">
        <v>284</v>
      </c>
      <c r="L797" s="107">
        <v>1831</v>
      </c>
      <c r="M797" s="107" t="s">
        <v>427</v>
      </c>
      <c r="N797" s="107">
        <v>50</v>
      </c>
      <c r="O797" s="108">
        <v>2.4</v>
      </c>
      <c r="P797" s="109">
        <v>1292.9591070118745</v>
      </c>
      <c r="Q797" s="109">
        <v>1706.9908929881253</v>
      </c>
      <c r="BA797" t="str">
        <f t="shared" si="182"/>
        <v>MA</v>
      </c>
      <c r="BB797">
        <f t="shared" si="183"/>
        <v>784</v>
      </c>
      <c r="BC797" s="73">
        <f t="shared" si="184"/>
        <v>2.4</v>
      </c>
      <c r="BD797">
        <f t="shared" si="185"/>
        <v>50</v>
      </c>
      <c r="BE797" s="66">
        <f t="shared" si="186"/>
        <v>1102.0694973292955</v>
      </c>
      <c r="BI797" s="66">
        <f t="shared" si="177"/>
        <v>1427.2305026707047</v>
      </c>
      <c r="BK797" s="66">
        <f t="shared" si="187"/>
        <v>1106.7177117185133</v>
      </c>
      <c r="BN797" s="66">
        <f t="shared" si="178"/>
        <v>1168.5679802437508</v>
      </c>
      <c r="BO797" s="66">
        <f t="shared" si="179"/>
        <v>2275.2856919622641</v>
      </c>
      <c r="CI797" s="116">
        <f t="shared" si="180"/>
        <v>0.48640824122796283</v>
      </c>
      <c r="CJ797" s="116">
        <f t="shared" si="181"/>
        <v>0.51359175877203711</v>
      </c>
      <c r="CR797">
        <f t="shared" ref="CR797:CR860" si="188">BB782</f>
        <v>769</v>
      </c>
      <c r="CS797">
        <f t="shared" si="175"/>
        <v>50</v>
      </c>
      <c r="CT797" s="73">
        <f t="shared" si="176"/>
        <v>2.4</v>
      </c>
      <c r="CU797" s="66">
        <f t="shared" ref="CU797:CU860" si="189">BK782</f>
        <v>828.66653665480135</v>
      </c>
    </row>
    <row r="798" spans="2:99" x14ac:dyDescent="0.25">
      <c r="B798" s="107" t="s">
        <v>284</v>
      </c>
      <c r="C798" s="107">
        <v>788</v>
      </c>
      <c r="D798" s="107" t="s">
        <v>235</v>
      </c>
      <c r="E798" s="107">
        <v>50</v>
      </c>
      <c r="F798" s="108">
        <v>2.4</v>
      </c>
      <c r="G798" s="109"/>
      <c r="H798" s="109">
        <v>1199</v>
      </c>
      <c r="I798" s="109">
        <v>1900</v>
      </c>
      <c r="K798" s="107" t="s">
        <v>284</v>
      </c>
      <c r="L798" s="107">
        <v>1832</v>
      </c>
      <c r="M798" s="107" t="s">
        <v>427</v>
      </c>
      <c r="N798" s="107">
        <v>50</v>
      </c>
      <c r="O798" s="108">
        <v>2.4</v>
      </c>
      <c r="P798" s="109">
        <v>1199</v>
      </c>
      <c r="Q798" s="109">
        <v>1593.1</v>
      </c>
      <c r="BA798" t="str">
        <f t="shared" si="182"/>
        <v>MA</v>
      </c>
      <c r="BB798">
        <f t="shared" si="183"/>
        <v>785</v>
      </c>
      <c r="BC798" s="73">
        <f t="shared" si="184"/>
        <v>2.4</v>
      </c>
      <c r="BD798">
        <f t="shared" si="185"/>
        <v>50</v>
      </c>
      <c r="BE798" s="66">
        <f t="shared" si="186"/>
        <v>935.92902394469866</v>
      </c>
      <c r="BI798" s="66">
        <f t="shared" si="177"/>
        <v>1212.0709760553011</v>
      </c>
      <c r="BK798" s="66">
        <f t="shared" si="187"/>
        <v>939.87650526681944</v>
      </c>
      <c r="BN798" s="66">
        <f t="shared" si="178"/>
        <v>992.40264957244153</v>
      </c>
      <c r="BO798" s="66">
        <f t="shared" si="179"/>
        <v>1932.2791548392611</v>
      </c>
      <c r="CI798" s="116">
        <f t="shared" si="180"/>
        <v>0.48640824122796283</v>
      </c>
      <c r="CJ798" s="116">
        <f t="shared" si="181"/>
        <v>0.51359175877203711</v>
      </c>
      <c r="CR798">
        <f t="shared" si="188"/>
        <v>770</v>
      </c>
      <c r="CS798">
        <f t="shared" ref="CS798:CS861" si="190">BD783</f>
        <v>50</v>
      </c>
      <c r="CT798" s="73">
        <f t="shared" ref="CT798:CT861" si="191">BC783</f>
        <v>2.4</v>
      </c>
      <c r="CU798" s="66">
        <f t="shared" si="189"/>
        <v>1088.6465293779545</v>
      </c>
    </row>
    <row r="799" spans="2:99" x14ac:dyDescent="0.25">
      <c r="B799" s="107" t="s">
        <v>284</v>
      </c>
      <c r="C799" s="107">
        <v>789</v>
      </c>
      <c r="D799" s="107" t="s">
        <v>235</v>
      </c>
      <c r="E799" s="107">
        <v>50</v>
      </c>
      <c r="F799" s="108">
        <v>2.4</v>
      </c>
      <c r="G799" s="109"/>
      <c r="H799" s="109">
        <v>1199</v>
      </c>
      <c r="I799" s="109">
        <v>1900</v>
      </c>
      <c r="K799" s="107" t="s">
        <v>284</v>
      </c>
      <c r="L799" s="107">
        <v>1833</v>
      </c>
      <c r="M799" s="107" t="s">
        <v>427</v>
      </c>
      <c r="N799" s="107">
        <v>50</v>
      </c>
      <c r="O799" s="108">
        <v>2.4</v>
      </c>
      <c r="P799" s="109">
        <v>1243.894801026031</v>
      </c>
      <c r="Q799" s="109">
        <v>1642.2151989739691</v>
      </c>
      <c r="BA799" t="str">
        <f t="shared" si="182"/>
        <v>MA</v>
      </c>
      <c r="BB799">
        <f t="shared" si="183"/>
        <v>786</v>
      </c>
      <c r="BC799" s="73">
        <f t="shared" si="184"/>
        <v>2.4</v>
      </c>
      <c r="BD799">
        <f t="shared" si="185"/>
        <v>50</v>
      </c>
      <c r="BE799" s="66">
        <f t="shared" si="186"/>
        <v>1199</v>
      </c>
      <c r="BI799" s="66">
        <f t="shared" si="177"/>
        <v>1199.99</v>
      </c>
      <c r="BK799" s="66">
        <f t="shared" si="187"/>
        <v>1204.057039566178</v>
      </c>
      <c r="BN799" s="66">
        <f t="shared" si="178"/>
        <v>982.51115568837781</v>
      </c>
      <c r="BO799" s="66">
        <f t="shared" si="179"/>
        <v>2186.5681952545556</v>
      </c>
      <c r="CI799" s="116">
        <f t="shared" si="180"/>
        <v>0.55066063897723727</v>
      </c>
      <c r="CJ799" s="116">
        <f t="shared" si="181"/>
        <v>0.4493393610227629</v>
      </c>
      <c r="CR799">
        <f t="shared" si="188"/>
        <v>771</v>
      </c>
      <c r="CS799">
        <f t="shared" si="190"/>
        <v>50</v>
      </c>
      <c r="CT799" s="73">
        <f t="shared" si="191"/>
        <v>2.4</v>
      </c>
      <c r="CU799" s="66">
        <f t="shared" si="189"/>
        <v>1279.3733681462143</v>
      </c>
    </row>
    <row r="800" spans="2:99" x14ac:dyDescent="0.25">
      <c r="B800" s="107" t="s">
        <v>284</v>
      </c>
      <c r="C800" s="107">
        <v>790</v>
      </c>
      <c r="D800" s="107" t="s">
        <v>235</v>
      </c>
      <c r="E800" s="107">
        <v>50</v>
      </c>
      <c r="F800" s="108">
        <v>2.4</v>
      </c>
      <c r="G800" s="109"/>
      <c r="H800" s="109">
        <v>935.92902394469866</v>
      </c>
      <c r="I800" s="109">
        <v>1212.0709760553011</v>
      </c>
      <c r="K800" s="107" t="s">
        <v>284</v>
      </c>
      <c r="L800" s="107">
        <v>1834</v>
      </c>
      <c r="M800" s="107" t="s">
        <v>427</v>
      </c>
      <c r="N800" s="107">
        <v>50</v>
      </c>
      <c r="O800" s="108">
        <v>2.4</v>
      </c>
      <c r="P800" s="109">
        <v>1243.894801026031</v>
      </c>
      <c r="Q800" s="109">
        <v>1642.2151989739691</v>
      </c>
      <c r="BA800" t="str">
        <f t="shared" si="182"/>
        <v>MA</v>
      </c>
      <c r="BB800">
        <f t="shared" si="183"/>
        <v>787</v>
      </c>
      <c r="BC800" s="73">
        <f t="shared" si="184"/>
        <v>2.4</v>
      </c>
      <c r="BD800">
        <f t="shared" si="185"/>
        <v>50</v>
      </c>
      <c r="BE800" s="66">
        <f t="shared" si="186"/>
        <v>1199</v>
      </c>
      <c r="BI800" s="66">
        <f t="shared" si="177"/>
        <v>1273.94</v>
      </c>
      <c r="BK800" s="66">
        <f t="shared" si="187"/>
        <v>1204.057039566178</v>
      </c>
      <c r="BN800" s="66">
        <f t="shared" si="178"/>
        <v>1043.0589102222953</v>
      </c>
      <c r="BO800" s="66">
        <f t="shared" si="179"/>
        <v>2247.1159497884732</v>
      </c>
      <c r="CI800" s="116">
        <f t="shared" si="180"/>
        <v>0.53582328036055238</v>
      </c>
      <c r="CJ800" s="116">
        <f t="shared" si="181"/>
        <v>0.46417671963944762</v>
      </c>
      <c r="CR800">
        <f t="shared" si="188"/>
        <v>772</v>
      </c>
      <c r="CS800">
        <f t="shared" si="190"/>
        <v>50</v>
      </c>
      <c r="CT800" s="73">
        <f t="shared" si="191"/>
        <v>2.4</v>
      </c>
      <c r="CU800" s="66">
        <f t="shared" si="189"/>
        <v>1175.3882046126353</v>
      </c>
    </row>
    <row r="801" spans="2:99" x14ac:dyDescent="0.25">
      <c r="B801" s="107" t="s">
        <v>284</v>
      </c>
      <c r="C801" s="107">
        <v>791</v>
      </c>
      <c r="D801" s="107" t="s">
        <v>235</v>
      </c>
      <c r="E801" s="107">
        <v>50</v>
      </c>
      <c r="F801" s="108">
        <v>2.4</v>
      </c>
      <c r="G801" s="109"/>
      <c r="H801" s="109">
        <v>975.14392718260501</v>
      </c>
      <c r="I801" s="109">
        <v>1262.8560728173948</v>
      </c>
      <c r="K801" s="107" t="s">
        <v>284</v>
      </c>
      <c r="L801" s="107">
        <v>1835</v>
      </c>
      <c r="M801" s="107" t="s">
        <v>427</v>
      </c>
      <c r="N801" s="107">
        <v>50</v>
      </c>
      <c r="O801" s="108">
        <v>2.4</v>
      </c>
      <c r="P801" s="109">
        <v>1243.894801026031</v>
      </c>
      <c r="Q801" s="109">
        <v>1642.2151989739691</v>
      </c>
      <c r="BA801" t="str">
        <f t="shared" si="182"/>
        <v>MA</v>
      </c>
      <c r="BB801">
        <f t="shared" si="183"/>
        <v>788</v>
      </c>
      <c r="BC801" s="73">
        <f t="shared" si="184"/>
        <v>2.4</v>
      </c>
      <c r="BD801">
        <f t="shared" si="185"/>
        <v>50</v>
      </c>
      <c r="BE801" s="66">
        <f t="shared" si="186"/>
        <v>1199</v>
      </c>
      <c r="BI801" s="66">
        <f t="shared" si="177"/>
        <v>1900</v>
      </c>
      <c r="BK801" s="66">
        <f t="shared" si="187"/>
        <v>1204.057039566178</v>
      </c>
      <c r="BN801" s="66">
        <f t="shared" si="178"/>
        <v>1555.6556269701564</v>
      </c>
      <c r="BO801" s="66">
        <f t="shared" si="179"/>
        <v>2759.7126665363344</v>
      </c>
      <c r="CI801" s="116">
        <f t="shared" si="180"/>
        <v>0.43629797194697384</v>
      </c>
      <c r="CJ801" s="116">
        <f t="shared" si="181"/>
        <v>0.56370202805302616</v>
      </c>
      <c r="CR801">
        <f t="shared" si="188"/>
        <v>773</v>
      </c>
      <c r="CS801">
        <f t="shared" si="190"/>
        <v>50</v>
      </c>
      <c r="CT801" s="73">
        <f t="shared" si="191"/>
        <v>2.4</v>
      </c>
      <c r="CU801" s="66">
        <f t="shared" si="189"/>
        <v>1204.057039566178</v>
      </c>
    </row>
    <row r="802" spans="2:99" x14ac:dyDescent="0.25">
      <c r="B802" s="107" t="s">
        <v>284</v>
      </c>
      <c r="C802" s="107">
        <v>792</v>
      </c>
      <c r="D802" s="107" t="s">
        <v>235</v>
      </c>
      <c r="E802" s="107">
        <v>50</v>
      </c>
      <c r="F802" s="108">
        <v>2.4</v>
      </c>
      <c r="G802" s="109"/>
      <c r="H802" s="109">
        <v>1182.9741999205671</v>
      </c>
      <c r="I802" s="109">
        <v>1532.0058000794329</v>
      </c>
      <c r="K802" s="107" t="s">
        <v>284</v>
      </c>
      <c r="L802" s="107">
        <v>1840</v>
      </c>
      <c r="M802" s="107" t="s">
        <v>427</v>
      </c>
      <c r="N802" s="107">
        <v>50</v>
      </c>
      <c r="O802" s="108">
        <v>2.4</v>
      </c>
      <c r="P802" s="109">
        <v>1508.4774328044005</v>
      </c>
      <c r="Q802" s="109">
        <v>1991.5225671955995</v>
      </c>
      <c r="BA802" t="str">
        <f t="shared" si="182"/>
        <v>MA</v>
      </c>
      <c r="BB802">
        <f t="shared" si="183"/>
        <v>789</v>
      </c>
      <c r="BC802" s="73">
        <f t="shared" si="184"/>
        <v>2.4</v>
      </c>
      <c r="BD802">
        <f t="shared" si="185"/>
        <v>50</v>
      </c>
      <c r="BE802" s="66">
        <f t="shared" si="186"/>
        <v>1199</v>
      </c>
      <c r="BI802" s="66">
        <f t="shared" si="177"/>
        <v>1900</v>
      </c>
      <c r="BK802" s="66">
        <f t="shared" si="187"/>
        <v>1204.057039566178</v>
      </c>
      <c r="BN802" s="66">
        <f t="shared" si="178"/>
        <v>1555.6556269701564</v>
      </c>
      <c r="BO802" s="66">
        <f t="shared" si="179"/>
        <v>2759.7126665363344</v>
      </c>
      <c r="CI802" s="116">
        <f t="shared" si="180"/>
        <v>0.43629797194697384</v>
      </c>
      <c r="CJ802" s="116">
        <f t="shared" si="181"/>
        <v>0.56370202805302616</v>
      </c>
      <c r="CR802">
        <f t="shared" si="188"/>
        <v>774</v>
      </c>
      <c r="CS802">
        <f t="shared" si="190"/>
        <v>50</v>
      </c>
      <c r="CT802" s="73">
        <f t="shared" si="191"/>
        <v>2.4</v>
      </c>
      <c r="CU802" s="66">
        <f t="shared" si="189"/>
        <v>1005.5103394334968</v>
      </c>
    </row>
    <row r="803" spans="2:99" x14ac:dyDescent="0.25">
      <c r="B803" s="107" t="s">
        <v>284</v>
      </c>
      <c r="C803" s="107">
        <v>793</v>
      </c>
      <c r="D803" s="107" t="s">
        <v>235</v>
      </c>
      <c r="E803" s="107">
        <v>50</v>
      </c>
      <c r="F803" s="108">
        <v>2.4</v>
      </c>
      <c r="G803" s="109"/>
      <c r="H803" s="109">
        <v>935.92902394469866</v>
      </c>
      <c r="I803" s="109">
        <v>1212.0709760553011</v>
      </c>
      <c r="K803" s="107" t="s">
        <v>284</v>
      </c>
      <c r="L803" s="107">
        <v>1841</v>
      </c>
      <c r="M803" s="107" t="s">
        <v>427</v>
      </c>
      <c r="N803" s="107">
        <v>50</v>
      </c>
      <c r="O803" s="108">
        <v>2.4</v>
      </c>
      <c r="P803" s="109">
        <v>869.02953910309282</v>
      </c>
      <c r="Q803" s="109">
        <v>1147.3104608969072</v>
      </c>
      <c r="BA803" t="str">
        <f t="shared" si="182"/>
        <v>MA</v>
      </c>
      <c r="BB803">
        <f t="shared" si="183"/>
        <v>790</v>
      </c>
      <c r="BC803" s="73">
        <f t="shared" si="184"/>
        <v>2.4</v>
      </c>
      <c r="BD803">
        <f t="shared" si="185"/>
        <v>50</v>
      </c>
      <c r="BE803" s="66">
        <f t="shared" si="186"/>
        <v>935.92902394469866</v>
      </c>
      <c r="BI803" s="66">
        <f t="shared" si="177"/>
        <v>1212.0709760553011</v>
      </c>
      <c r="BK803" s="66">
        <f t="shared" si="187"/>
        <v>939.87650526681944</v>
      </c>
      <c r="BN803" s="66">
        <f t="shared" si="178"/>
        <v>992.40264957244153</v>
      </c>
      <c r="BO803" s="66">
        <f t="shared" si="179"/>
        <v>1932.2791548392611</v>
      </c>
      <c r="CI803" s="116">
        <f t="shared" si="180"/>
        <v>0.48640824122796283</v>
      </c>
      <c r="CJ803" s="116">
        <f t="shared" si="181"/>
        <v>0.51359175877203711</v>
      </c>
      <c r="CR803">
        <f t="shared" si="188"/>
        <v>775</v>
      </c>
      <c r="CS803">
        <f t="shared" si="190"/>
        <v>50</v>
      </c>
      <c r="CT803" s="73">
        <f t="shared" si="191"/>
        <v>2.4</v>
      </c>
      <c r="CU803" s="66">
        <f t="shared" si="189"/>
        <v>1204.057039566178</v>
      </c>
    </row>
    <row r="804" spans="2:99" x14ac:dyDescent="0.25">
      <c r="B804" s="107" t="s">
        <v>284</v>
      </c>
      <c r="C804" s="107">
        <v>794</v>
      </c>
      <c r="D804" s="107" t="s">
        <v>235</v>
      </c>
      <c r="E804" s="107">
        <v>50</v>
      </c>
      <c r="F804" s="108">
        <v>2.4</v>
      </c>
      <c r="G804" s="109"/>
      <c r="H804" s="109">
        <v>1023.0732533622684</v>
      </c>
      <c r="I804" s="109">
        <v>1324.9267466377314</v>
      </c>
      <c r="K804" s="107" t="s">
        <v>284</v>
      </c>
      <c r="L804" s="107">
        <v>1842</v>
      </c>
      <c r="M804" s="107" t="s">
        <v>427</v>
      </c>
      <c r="N804" s="107">
        <v>50</v>
      </c>
      <c r="O804" s="108">
        <v>2.4</v>
      </c>
      <c r="P804" s="109">
        <v>1123.6346701473419</v>
      </c>
      <c r="Q804" s="109">
        <v>1483.445329852658</v>
      </c>
      <c r="BA804" t="str">
        <f t="shared" si="182"/>
        <v>MA</v>
      </c>
      <c r="BB804">
        <f t="shared" si="183"/>
        <v>791</v>
      </c>
      <c r="BC804" s="73">
        <f t="shared" si="184"/>
        <v>2.4</v>
      </c>
      <c r="BD804">
        <f t="shared" si="185"/>
        <v>50</v>
      </c>
      <c r="BE804" s="66">
        <f t="shared" si="186"/>
        <v>975.14392718260501</v>
      </c>
      <c r="BI804" s="66">
        <f t="shared" si="177"/>
        <v>1262.8560728173948</v>
      </c>
      <c r="BK804" s="66">
        <f t="shared" si="187"/>
        <v>979.25680576682578</v>
      </c>
      <c r="BN804" s="66">
        <f t="shared" si="178"/>
        <v>1033.9837661746387</v>
      </c>
      <c r="BO804" s="66">
        <f t="shared" si="179"/>
        <v>2013.2405719414646</v>
      </c>
      <c r="CI804" s="116">
        <f t="shared" si="180"/>
        <v>0.48640824122796283</v>
      </c>
      <c r="CJ804" s="116">
        <f t="shared" si="181"/>
        <v>0.51359175877203711</v>
      </c>
      <c r="CR804">
        <f t="shared" si="188"/>
        <v>776</v>
      </c>
      <c r="CS804">
        <f t="shared" si="190"/>
        <v>50</v>
      </c>
      <c r="CT804" s="73">
        <f t="shared" si="191"/>
        <v>2.4</v>
      </c>
      <c r="CU804" s="66">
        <f t="shared" si="189"/>
        <v>1204.057039566178</v>
      </c>
    </row>
    <row r="805" spans="2:99" x14ac:dyDescent="0.25">
      <c r="B805" s="107" t="s">
        <v>284</v>
      </c>
      <c r="C805" s="107">
        <v>795</v>
      </c>
      <c r="D805" s="107" t="s">
        <v>235</v>
      </c>
      <c r="E805" s="107">
        <v>50</v>
      </c>
      <c r="F805" s="108">
        <v>2.4</v>
      </c>
      <c r="G805" s="109"/>
      <c r="H805" s="109">
        <v>897.77728030568665</v>
      </c>
      <c r="I805" s="109">
        <v>1162.6627196943132</v>
      </c>
      <c r="K805" s="107" t="s">
        <v>284</v>
      </c>
      <c r="L805" s="107">
        <v>1843</v>
      </c>
      <c r="M805" s="107" t="s">
        <v>427</v>
      </c>
      <c r="N805" s="107">
        <v>50</v>
      </c>
      <c r="O805" s="108">
        <v>2.4</v>
      </c>
      <c r="P805" s="109">
        <v>991.28517012860607</v>
      </c>
      <c r="Q805" s="109">
        <v>1308.7148298713939</v>
      </c>
      <c r="BA805" t="str">
        <f t="shared" si="182"/>
        <v>MA</v>
      </c>
      <c r="BB805">
        <f t="shared" si="183"/>
        <v>792</v>
      </c>
      <c r="BC805" s="73">
        <f t="shared" si="184"/>
        <v>2.4</v>
      </c>
      <c r="BD805">
        <f t="shared" si="185"/>
        <v>50</v>
      </c>
      <c r="BE805" s="66">
        <f t="shared" si="186"/>
        <v>1182.9741999205671</v>
      </c>
      <c r="BI805" s="66">
        <f t="shared" si="177"/>
        <v>1532.0058000794329</v>
      </c>
      <c r="BK805" s="66">
        <f t="shared" si="187"/>
        <v>1187.9636472389709</v>
      </c>
      <c r="BN805" s="66">
        <f t="shared" si="178"/>
        <v>1254.3544439181505</v>
      </c>
      <c r="BO805" s="66">
        <f t="shared" si="179"/>
        <v>2442.3180911571217</v>
      </c>
      <c r="CI805" s="116">
        <f t="shared" si="180"/>
        <v>0.48640824122796283</v>
      </c>
      <c r="CJ805" s="116">
        <f t="shared" si="181"/>
        <v>0.51359175877203711</v>
      </c>
      <c r="CR805">
        <f t="shared" si="188"/>
        <v>777</v>
      </c>
      <c r="CS805">
        <f t="shared" si="190"/>
        <v>50</v>
      </c>
      <c r="CT805" s="73">
        <f t="shared" si="191"/>
        <v>2.4</v>
      </c>
      <c r="CU805" s="66">
        <f t="shared" si="189"/>
        <v>809.04639582790924</v>
      </c>
    </row>
    <row r="806" spans="2:99" x14ac:dyDescent="0.25">
      <c r="B806" s="107" t="s">
        <v>284</v>
      </c>
      <c r="C806" s="107">
        <v>796</v>
      </c>
      <c r="D806" s="107" t="s">
        <v>235</v>
      </c>
      <c r="E806" s="107">
        <v>50</v>
      </c>
      <c r="F806" s="108">
        <v>2.4</v>
      </c>
      <c r="G806" s="109"/>
      <c r="H806" s="109">
        <v>897.77728030568665</v>
      </c>
      <c r="I806" s="109">
        <v>1162.6627196943132</v>
      </c>
      <c r="K806" s="107" t="s">
        <v>284</v>
      </c>
      <c r="L806" s="107">
        <v>1846</v>
      </c>
      <c r="M806" s="107" t="s">
        <v>427</v>
      </c>
      <c r="N806" s="107">
        <v>50</v>
      </c>
      <c r="O806" s="108">
        <v>2.4</v>
      </c>
      <c r="P806" s="109">
        <v>995.5821758443376</v>
      </c>
      <c r="Q806" s="109">
        <v>1314.3878241556627</v>
      </c>
      <c r="BA806" t="str">
        <f t="shared" si="182"/>
        <v>MA</v>
      </c>
      <c r="BB806">
        <f t="shared" si="183"/>
        <v>793</v>
      </c>
      <c r="BC806" s="73">
        <f t="shared" si="184"/>
        <v>2.4</v>
      </c>
      <c r="BD806">
        <f t="shared" si="185"/>
        <v>50</v>
      </c>
      <c r="BE806" s="66">
        <f t="shared" si="186"/>
        <v>935.92902394469866</v>
      </c>
      <c r="BI806" s="66">
        <f t="shared" si="177"/>
        <v>1212.0709760553011</v>
      </c>
      <c r="BK806" s="66">
        <f t="shared" si="187"/>
        <v>939.87650526681944</v>
      </c>
      <c r="BN806" s="66">
        <f t="shared" si="178"/>
        <v>992.40264957244153</v>
      </c>
      <c r="BO806" s="66">
        <f t="shared" si="179"/>
        <v>1932.2791548392611</v>
      </c>
      <c r="CI806" s="116">
        <f t="shared" si="180"/>
        <v>0.48640824122796283</v>
      </c>
      <c r="CJ806" s="116">
        <f t="shared" si="181"/>
        <v>0.51359175877203711</v>
      </c>
      <c r="CR806">
        <f t="shared" si="188"/>
        <v>778</v>
      </c>
      <c r="CS806">
        <f t="shared" si="190"/>
        <v>50</v>
      </c>
      <c r="CT806" s="73">
        <f t="shared" si="191"/>
        <v>2.4</v>
      </c>
      <c r="CU806" s="66">
        <f t="shared" si="189"/>
        <v>1022.2513427349439</v>
      </c>
    </row>
    <row r="807" spans="2:99" x14ac:dyDescent="0.25">
      <c r="B807" s="107" t="s">
        <v>284</v>
      </c>
      <c r="C807" s="107">
        <v>797</v>
      </c>
      <c r="D807" s="107" t="s">
        <v>235</v>
      </c>
      <c r="E807" s="107">
        <v>50</v>
      </c>
      <c r="F807" s="108">
        <v>2.4</v>
      </c>
      <c r="G807" s="109"/>
      <c r="H807" s="109">
        <v>855.18989538932021</v>
      </c>
      <c r="I807" s="109">
        <v>1107.5101046106795</v>
      </c>
      <c r="K807" s="107" t="s">
        <v>284</v>
      </c>
      <c r="L807" s="107">
        <v>1848</v>
      </c>
      <c r="M807" s="107" t="s">
        <v>427</v>
      </c>
      <c r="N807" s="107">
        <v>50</v>
      </c>
      <c r="O807" s="108">
        <v>2.4</v>
      </c>
      <c r="P807" s="109">
        <v>1199.99</v>
      </c>
      <c r="Q807" s="109">
        <v>1599.98</v>
      </c>
      <c r="BA807" t="str">
        <f t="shared" si="182"/>
        <v>MA</v>
      </c>
      <c r="BB807">
        <f t="shared" si="183"/>
        <v>794</v>
      </c>
      <c r="BC807" s="73">
        <f t="shared" si="184"/>
        <v>2.4</v>
      </c>
      <c r="BD807">
        <f t="shared" si="185"/>
        <v>50</v>
      </c>
      <c r="BE807" s="66">
        <f t="shared" si="186"/>
        <v>1023.0732533622684</v>
      </c>
      <c r="BI807" s="66">
        <f t="shared" si="177"/>
        <v>1324.9267466377314</v>
      </c>
      <c r="BK807" s="66">
        <f t="shared" si="187"/>
        <v>1027.3882841557224</v>
      </c>
      <c r="BN807" s="66">
        <f t="shared" si="178"/>
        <v>1084.8051309106577</v>
      </c>
      <c r="BO807" s="66">
        <f t="shared" si="179"/>
        <v>2112.1934150663801</v>
      </c>
      <c r="CI807" s="116">
        <f t="shared" si="180"/>
        <v>0.48640824122796283</v>
      </c>
      <c r="CJ807" s="116">
        <f t="shared" si="181"/>
        <v>0.51359175877203722</v>
      </c>
      <c r="CR807">
        <f t="shared" si="188"/>
        <v>779</v>
      </c>
      <c r="CS807">
        <f t="shared" si="190"/>
        <v>50</v>
      </c>
      <c r="CT807" s="73">
        <f t="shared" si="191"/>
        <v>2.4</v>
      </c>
      <c r="CU807" s="66">
        <f t="shared" si="189"/>
        <v>1083.6513356095602</v>
      </c>
    </row>
    <row r="808" spans="2:99" x14ac:dyDescent="0.25">
      <c r="B808" s="107" t="s">
        <v>284</v>
      </c>
      <c r="C808" s="107">
        <v>798</v>
      </c>
      <c r="D808" s="107" t="s">
        <v>235</v>
      </c>
      <c r="E808" s="107">
        <v>50</v>
      </c>
      <c r="F808" s="108">
        <v>2.4</v>
      </c>
      <c r="G808" s="109"/>
      <c r="H808" s="109">
        <v>856.40991460116629</v>
      </c>
      <c r="I808" s="109">
        <v>1109.0900853988335</v>
      </c>
      <c r="K808" s="107" t="s">
        <v>284</v>
      </c>
      <c r="L808" s="107">
        <v>1849</v>
      </c>
      <c r="M808" s="107" t="s">
        <v>427</v>
      </c>
      <c r="N808" s="107">
        <v>50</v>
      </c>
      <c r="O808" s="108">
        <v>2.4</v>
      </c>
      <c r="P808" s="109">
        <v>942.23810388485151</v>
      </c>
      <c r="Q808" s="109">
        <v>1243.9618961151484</v>
      </c>
      <c r="BA808" t="str">
        <f t="shared" si="182"/>
        <v>MA</v>
      </c>
      <c r="BB808">
        <f t="shared" si="183"/>
        <v>795</v>
      </c>
      <c r="BC808" s="73">
        <f t="shared" si="184"/>
        <v>2.4</v>
      </c>
      <c r="BD808">
        <f t="shared" si="185"/>
        <v>50</v>
      </c>
      <c r="BE808" s="66">
        <f t="shared" si="186"/>
        <v>897.77728030568665</v>
      </c>
      <c r="BI808" s="66">
        <f t="shared" si="177"/>
        <v>1162.6627196943132</v>
      </c>
      <c r="BK808" s="66">
        <f t="shared" si="187"/>
        <v>901.56384846925766</v>
      </c>
      <c r="BN808" s="66">
        <f t="shared" si="178"/>
        <v>951.94884324257043</v>
      </c>
      <c r="BO808" s="66">
        <f t="shared" si="179"/>
        <v>1853.5126917118282</v>
      </c>
      <c r="CI808" s="116">
        <f t="shared" si="180"/>
        <v>0.48640824122796283</v>
      </c>
      <c r="CJ808" s="116">
        <f t="shared" si="181"/>
        <v>0.51359175877203711</v>
      </c>
      <c r="CR808">
        <f t="shared" si="188"/>
        <v>780</v>
      </c>
      <c r="CS808">
        <f t="shared" si="190"/>
        <v>50</v>
      </c>
      <c r="CT808" s="73">
        <f t="shared" si="191"/>
        <v>2.4</v>
      </c>
      <c r="CU808" s="66">
        <f t="shared" si="189"/>
        <v>1071.1441736001741</v>
      </c>
    </row>
    <row r="809" spans="2:99" x14ac:dyDescent="0.25">
      <c r="B809" s="107" t="s">
        <v>284</v>
      </c>
      <c r="C809" s="107">
        <v>799</v>
      </c>
      <c r="D809" s="107" t="s">
        <v>235</v>
      </c>
      <c r="E809" s="107">
        <v>50</v>
      </c>
      <c r="F809" s="108">
        <v>2.4</v>
      </c>
      <c r="G809" s="109"/>
      <c r="H809" s="109">
        <v>990.39416733067969</v>
      </c>
      <c r="I809" s="109">
        <v>1282.6058326693201</v>
      </c>
      <c r="K809" s="107" t="s">
        <v>284</v>
      </c>
      <c r="L809" s="107">
        <v>1850</v>
      </c>
      <c r="M809" s="107" t="s">
        <v>427</v>
      </c>
      <c r="N809" s="107">
        <v>50</v>
      </c>
      <c r="O809" s="108">
        <v>2.4</v>
      </c>
      <c r="P809" s="109">
        <v>912.84434362277716</v>
      </c>
      <c r="Q809" s="109">
        <v>1205.1556563772228</v>
      </c>
      <c r="BA809" t="str">
        <f t="shared" si="182"/>
        <v>MA</v>
      </c>
      <c r="BB809">
        <f t="shared" si="183"/>
        <v>796</v>
      </c>
      <c r="BC809" s="73">
        <f t="shared" si="184"/>
        <v>2.4</v>
      </c>
      <c r="BD809">
        <f t="shared" si="185"/>
        <v>50</v>
      </c>
      <c r="BE809" s="66">
        <f t="shared" si="186"/>
        <v>897.77728030568665</v>
      </c>
      <c r="BI809" s="66">
        <f t="shared" si="177"/>
        <v>1162.6627196943132</v>
      </c>
      <c r="BK809" s="66">
        <f t="shared" si="187"/>
        <v>901.56384846925766</v>
      </c>
      <c r="BN809" s="66">
        <f t="shared" si="178"/>
        <v>951.94884324257043</v>
      </c>
      <c r="BO809" s="66">
        <f t="shared" si="179"/>
        <v>1853.5126917118282</v>
      </c>
      <c r="CI809" s="116">
        <f t="shared" si="180"/>
        <v>0.48640824122796283</v>
      </c>
      <c r="CJ809" s="116">
        <f t="shared" si="181"/>
        <v>0.51359175877203711</v>
      </c>
      <c r="CR809">
        <f t="shared" si="188"/>
        <v>781</v>
      </c>
      <c r="CS809">
        <f t="shared" si="190"/>
        <v>50</v>
      </c>
      <c r="CT809" s="73">
        <f t="shared" si="191"/>
        <v>2.4</v>
      </c>
      <c r="CU809" s="66">
        <f t="shared" si="189"/>
        <v>852.45223815680515</v>
      </c>
    </row>
    <row r="810" spans="2:99" x14ac:dyDescent="0.25">
      <c r="B810" s="107" t="s">
        <v>284</v>
      </c>
      <c r="C810" s="107">
        <v>800</v>
      </c>
      <c r="D810" s="107" t="s">
        <v>235</v>
      </c>
      <c r="E810" s="107">
        <v>50</v>
      </c>
      <c r="F810" s="108">
        <v>2.4</v>
      </c>
      <c r="G810" s="109"/>
      <c r="H810" s="109">
        <v>995.6141066727921</v>
      </c>
      <c r="I810" s="109">
        <v>1289.3658933272077</v>
      </c>
      <c r="K810" s="107" t="s">
        <v>284</v>
      </c>
      <c r="L810" s="107">
        <v>1851</v>
      </c>
      <c r="M810" s="107" t="s">
        <v>427</v>
      </c>
      <c r="N810" s="107">
        <v>50</v>
      </c>
      <c r="O810" s="108">
        <v>2.4</v>
      </c>
      <c r="P810" s="109">
        <v>983.95827974069891</v>
      </c>
      <c r="Q810" s="109">
        <v>1299.041720259301</v>
      </c>
      <c r="BA810" t="str">
        <f t="shared" si="182"/>
        <v>MA</v>
      </c>
      <c r="BB810">
        <f t="shared" si="183"/>
        <v>797</v>
      </c>
      <c r="BC810" s="73">
        <f t="shared" si="184"/>
        <v>2.4</v>
      </c>
      <c r="BD810">
        <f t="shared" si="185"/>
        <v>50</v>
      </c>
      <c r="BE810" s="66">
        <f t="shared" si="186"/>
        <v>855.18989538932021</v>
      </c>
      <c r="BI810" s="66">
        <f t="shared" si="177"/>
        <v>1107.5101046106795</v>
      </c>
      <c r="BK810" s="66">
        <f t="shared" si="187"/>
        <v>858.79684212625057</v>
      </c>
      <c r="BN810" s="66">
        <f t="shared" si="178"/>
        <v>906.79175061258422</v>
      </c>
      <c r="BO810" s="66">
        <f t="shared" si="179"/>
        <v>1765.5885927388349</v>
      </c>
      <c r="CI810" s="116">
        <f t="shared" si="180"/>
        <v>0.48640824122796278</v>
      </c>
      <c r="CJ810" s="116">
        <f t="shared" si="181"/>
        <v>0.51359175877203711</v>
      </c>
      <c r="CR810">
        <f t="shared" si="188"/>
        <v>782</v>
      </c>
      <c r="CS810">
        <f t="shared" si="190"/>
        <v>50</v>
      </c>
      <c r="CT810" s="73">
        <f t="shared" si="191"/>
        <v>2.4</v>
      </c>
      <c r="CU810" s="66">
        <f t="shared" si="189"/>
        <v>1071.1441736001741</v>
      </c>
    </row>
    <row r="811" spans="2:99" x14ac:dyDescent="0.25">
      <c r="B811" s="107" t="s">
        <v>284</v>
      </c>
      <c r="C811" s="107">
        <v>801</v>
      </c>
      <c r="D811" s="107" t="s">
        <v>235</v>
      </c>
      <c r="E811" s="107">
        <v>50</v>
      </c>
      <c r="F811" s="108">
        <v>2.4</v>
      </c>
      <c r="G811" s="109"/>
      <c r="H811" s="109">
        <v>992.6599172955365</v>
      </c>
      <c r="I811" s="109">
        <v>1285.5400827044632</v>
      </c>
      <c r="K811" s="107" t="s">
        <v>284</v>
      </c>
      <c r="L811" s="107">
        <v>1852</v>
      </c>
      <c r="M811" s="107" t="s">
        <v>427</v>
      </c>
      <c r="N811" s="107">
        <v>50</v>
      </c>
      <c r="O811" s="108">
        <v>2.4</v>
      </c>
      <c r="P811" s="109">
        <v>888.0363547564283</v>
      </c>
      <c r="Q811" s="109">
        <v>1172.4036452435716</v>
      </c>
      <c r="BA811" t="str">
        <f t="shared" si="182"/>
        <v>MA</v>
      </c>
      <c r="BB811">
        <f t="shared" si="183"/>
        <v>798</v>
      </c>
      <c r="BC811" s="73">
        <f t="shared" si="184"/>
        <v>2.4</v>
      </c>
      <c r="BD811">
        <f t="shared" si="185"/>
        <v>50</v>
      </c>
      <c r="BE811" s="66">
        <f t="shared" si="186"/>
        <v>856.40991460116629</v>
      </c>
      <c r="BI811" s="66">
        <f t="shared" si="177"/>
        <v>1109.0900853988335</v>
      </c>
      <c r="BK811" s="66">
        <f t="shared" si="187"/>
        <v>860.02200703069525</v>
      </c>
      <c r="BN811" s="66">
        <f t="shared" si="178"/>
        <v>908.08538535131925</v>
      </c>
      <c r="BO811" s="66">
        <f t="shared" si="179"/>
        <v>1768.1073923820145</v>
      </c>
      <c r="CI811" s="116">
        <f t="shared" si="180"/>
        <v>0.48640824122796283</v>
      </c>
      <c r="CJ811" s="116">
        <f t="shared" si="181"/>
        <v>0.51359175877203711</v>
      </c>
      <c r="CR811">
        <f t="shared" si="188"/>
        <v>783</v>
      </c>
      <c r="CS811">
        <f t="shared" si="190"/>
        <v>50</v>
      </c>
      <c r="CT811" s="73">
        <f t="shared" si="191"/>
        <v>2.4</v>
      </c>
      <c r="CU811" s="66">
        <f t="shared" si="189"/>
        <v>1204.057039566178</v>
      </c>
    </row>
    <row r="812" spans="2:99" x14ac:dyDescent="0.25">
      <c r="B812" s="107" t="s">
        <v>284</v>
      </c>
      <c r="C812" s="107">
        <v>802</v>
      </c>
      <c r="D812" s="107" t="s">
        <v>235</v>
      </c>
      <c r="E812" s="107">
        <v>50</v>
      </c>
      <c r="F812" s="108">
        <v>2.4</v>
      </c>
      <c r="G812" s="109"/>
      <c r="H812" s="109">
        <v>1002.1237806102846</v>
      </c>
      <c r="I812" s="109">
        <v>1297.7962193897154</v>
      </c>
      <c r="K812" s="107" t="s">
        <v>284</v>
      </c>
      <c r="L812" s="107">
        <v>1853</v>
      </c>
      <c r="M812" s="107" t="s">
        <v>427</v>
      </c>
      <c r="N812" s="107">
        <v>50</v>
      </c>
      <c r="O812" s="108">
        <v>2.4</v>
      </c>
      <c r="P812" s="109">
        <v>1108.7697025309351</v>
      </c>
      <c r="Q812" s="109">
        <v>1463.8202974690651</v>
      </c>
      <c r="BA812" t="str">
        <f t="shared" si="182"/>
        <v>MA</v>
      </c>
      <c r="BB812">
        <f t="shared" si="183"/>
        <v>799</v>
      </c>
      <c r="BC812" s="73">
        <f t="shared" si="184"/>
        <v>2.4</v>
      </c>
      <c r="BD812">
        <f t="shared" si="185"/>
        <v>50</v>
      </c>
      <c r="BE812" s="66">
        <f t="shared" si="186"/>
        <v>990.39416733067969</v>
      </c>
      <c r="BI812" s="66">
        <f t="shared" si="177"/>
        <v>1282.6058326693201</v>
      </c>
      <c r="BK812" s="66">
        <f t="shared" si="187"/>
        <v>994.57136707238385</v>
      </c>
      <c r="BN812" s="66">
        <f t="shared" si="178"/>
        <v>1050.1542004088267</v>
      </c>
      <c r="BO812" s="66">
        <f t="shared" si="179"/>
        <v>2044.7255674812104</v>
      </c>
      <c r="CI812" s="116">
        <f t="shared" si="180"/>
        <v>0.48640824122796283</v>
      </c>
      <c r="CJ812" s="116">
        <f t="shared" si="181"/>
        <v>0.51359175877203722</v>
      </c>
      <c r="CR812">
        <f t="shared" si="188"/>
        <v>784</v>
      </c>
      <c r="CS812">
        <f t="shared" si="190"/>
        <v>50</v>
      </c>
      <c r="CT812" s="73">
        <f t="shared" si="191"/>
        <v>2.4</v>
      </c>
      <c r="CU812" s="66">
        <f t="shared" si="189"/>
        <v>1106.7177117185133</v>
      </c>
    </row>
    <row r="813" spans="2:99" x14ac:dyDescent="0.25">
      <c r="B813" s="107" t="s">
        <v>284</v>
      </c>
      <c r="C813" s="107">
        <v>803</v>
      </c>
      <c r="D813" s="107" t="s">
        <v>235</v>
      </c>
      <c r="E813" s="107">
        <v>50</v>
      </c>
      <c r="F813" s="108">
        <v>2.4</v>
      </c>
      <c r="G813" s="109"/>
      <c r="H813" s="109">
        <v>946.86562473660365</v>
      </c>
      <c r="I813" s="109">
        <v>1226.2343752633963</v>
      </c>
      <c r="K813" s="107" t="s">
        <v>284</v>
      </c>
      <c r="L813" s="107">
        <v>1855</v>
      </c>
      <c r="M813" s="107" t="s">
        <v>427</v>
      </c>
      <c r="N813" s="107">
        <v>50</v>
      </c>
      <c r="O813" s="108">
        <v>2.4</v>
      </c>
      <c r="P813" s="109">
        <v>935.05344136918018</v>
      </c>
      <c r="Q813" s="109">
        <v>1234.4765586308195</v>
      </c>
      <c r="BA813" t="str">
        <f t="shared" si="182"/>
        <v>MA</v>
      </c>
      <c r="BB813">
        <f t="shared" si="183"/>
        <v>800</v>
      </c>
      <c r="BC813" s="73">
        <f t="shared" si="184"/>
        <v>2.4</v>
      </c>
      <c r="BD813">
        <f t="shared" si="185"/>
        <v>50</v>
      </c>
      <c r="BE813" s="66">
        <f t="shared" si="186"/>
        <v>995.6141066727921</v>
      </c>
      <c r="BI813" s="66">
        <f t="shared" si="177"/>
        <v>1289.3658933272077</v>
      </c>
      <c r="BK813" s="66">
        <f t="shared" si="187"/>
        <v>999.81332262782905</v>
      </c>
      <c r="BN813" s="66">
        <f t="shared" si="178"/>
        <v>1055.6891090409858</v>
      </c>
      <c r="BO813" s="66">
        <f t="shared" si="179"/>
        <v>2055.502431668815</v>
      </c>
      <c r="CI813" s="116">
        <f t="shared" si="180"/>
        <v>0.48640824122796278</v>
      </c>
      <c r="CJ813" s="116">
        <f t="shared" si="181"/>
        <v>0.51359175877203711</v>
      </c>
      <c r="CR813">
        <f t="shared" si="188"/>
        <v>785</v>
      </c>
      <c r="CS813">
        <f t="shared" si="190"/>
        <v>50</v>
      </c>
      <c r="CT813" s="73">
        <f t="shared" si="191"/>
        <v>2.4</v>
      </c>
      <c r="CU813" s="66">
        <f t="shared" si="189"/>
        <v>939.87650526681944</v>
      </c>
    </row>
    <row r="814" spans="2:99" x14ac:dyDescent="0.25">
      <c r="B814" s="107" t="s">
        <v>284</v>
      </c>
      <c r="C814" s="107">
        <v>804</v>
      </c>
      <c r="D814" s="107" t="s">
        <v>235</v>
      </c>
      <c r="E814" s="107">
        <v>50</v>
      </c>
      <c r="F814" s="108">
        <v>2.4</v>
      </c>
      <c r="G814" s="109"/>
      <c r="H814" s="109">
        <v>1131.9730396539344</v>
      </c>
      <c r="I814" s="109">
        <v>1465.9569603460657</v>
      </c>
      <c r="K814" s="107" t="s">
        <v>284</v>
      </c>
      <c r="L814" s="107">
        <v>1856</v>
      </c>
      <c r="M814" s="107" t="s">
        <v>427</v>
      </c>
      <c r="N814" s="107">
        <v>50</v>
      </c>
      <c r="O814" s="108">
        <v>2.4</v>
      </c>
      <c r="P814" s="109">
        <v>1199.99</v>
      </c>
      <c r="Q814" s="109">
        <v>1593.98</v>
      </c>
      <c r="BA814" t="str">
        <f t="shared" si="182"/>
        <v>MA</v>
      </c>
      <c r="BB814">
        <f t="shared" si="183"/>
        <v>801</v>
      </c>
      <c r="BC814" s="73">
        <f t="shared" si="184"/>
        <v>2.4</v>
      </c>
      <c r="BD814">
        <f t="shared" si="185"/>
        <v>50</v>
      </c>
      <c r="BE814" s="66">
        <f t="shared" si="186"/>
        <v>992.6599172955365</v>
      </c>
      <c r="BI814" s="66">
        <f t="shared" si="177"/>
        <v>1285.5400827044632</v>
      </c>
      <c r="BK814" s="66">
        <f t="shared" si="187"/>
        <v>996.84667332349522</v>
      </c>
      <c r="BN814" s="66">
        <f t="shared" si="178"/>
        <v>1052.5566649236202</v>
      </c>
      <c r="BO814" s="66">
        <f t="shared" si="179"/>
        <v>2049.4033382471152</v>
      </c>
      <c r="CI814" s="116">
        <f t="shared" si="180"/>
        <v>0.48640824122796289</v>
      </c>
      <c r="CJ814" s="116">
        <f t="shared" si="181"/>
        <v>0.51359175877203722</v>
      </c>
      <c r="CR814">
        <f t="shared" si="188"/>
        <v>786</v>
      </c>
      <c r="CS814">
        <f t="shared" si="190"/>
        <v>50</v>
      </c>
      <c r="CT814" s="73">
        <f t="shared" si="191"/>
        <v>2.4</v>
      </c>
      <c r="CU814" s="66">
        <f t="shared" si="189"/>
        <v>1204.057039566178</v>
      </c>
    </row>
    <row r="815" spans="2:99" x14ac:dyDescent="0.25">
      <c r="B815" s="107" t="s">
        <v>284</v>
      </c>
      <c r="C815" s="107">
        <v>805</v>
      </c>
      <c r="D815" s="107" t="s">
        <v>235</v>
      </c>
      <c r="E815" s="107">
        <v>50</v>
      </c>
      <c r="F815" s="108">
        <v>2.4</v>
      </c>
      <c r="G815" s="109"/>
      <c r="H815" s="109">
        <v>1199</v>
      </c>
      <c r="I815" s="109">
        <v>2810.14</v>
      </c>
      <c r="K815" s="107" t="s">
        <v>284</v>
      </c>
      <c r="L815" s="107">
        <v>1857</v>
      </c>
      <c r="M815" s="107" t="s">
        <v>427</v>
      </c>
      <c r="N815" s="107">
        <v>50</v>
      </c>
      <c r="O815" s="108">
        <v>2.4</v>
      </c>
      <c r="P815" s="109">
        <v>1069.99</v>
      </c>
      <c r="Q815" s="109">
        <v>1219.99</v>
      </c>
      <c r="BA815" t="str">
        <f t="shared" si="182"/>
        <v>MA</v>
      </c>
      <c r="BB815">
        <f t="shared" si="183"/>
        <v>802</v>
      </c>
      <c r="BC815" s="73">
        <f t="shared" si="184"/>
        <v>2.4</v>
      </c>
      <c r="BD815">
        <f t="shared" si="185"/>
        <v>50</v>
      </c>
      <c r="BE815" s="66">
        <f t="shared" si="186"/>
        <v>1002.1237806102846</v>
      </c>
      <c r="BI815" s="66">
        <f t="shared" si="177"/>
        <v>1297.7962193897154</v>
      </c>
      <c r="BK815" s="66">
        <f t="shared" si="187"/>
        <v>1006.3504525108302</v>
      </c>
      <c r="BN815" s="66">
        <f t="shared" si="178"/>
        <v>1062.5915743969506</v>
      </c>
      <c r="BO815" s="66">
        <f t="shared" si="179"/>
        <v>2068.9420269077809</v>
      </c>
      <c r="CI815" s="116">
        <f t="shared" si="180"/>
        <v>0.48640824122796283</v>
      </c>
      <c r="CJ815" s="116">
        <f t="shared" si="181"/>
        <v>0.51359175877203711</v>
      </c>
      <c r="CR815">
        <f t="shared" si="188"/>
        <v>787</v>
      </c>
      <c r="CS815">
        <f t="shared" si="190"/>
        <v>50</v>
      </c>
      <c r="CT815" s="73">
        <f t="shared" si="191"/>
        <v>2.4</v>
      </c>
      <c r="CU815" s="66">
        <f t="shared" si="189"/>
        <v>1204.057039566178</v>
      </c>
    </row>
    <row r="816" spans="2:99" x14ac:dyDescent="0.25">
      <c r="B816" s="107" t="s">
        <v>284</v>
      </c>
      <c r="C816" s="107">
        <v>806</v>
      </c>
      <c r="D816" s="107" t="s">
        <v>235</v>
      </c>
      <c r="E816" s="107">
        <v>50</v>
      </c>
      <c r="F816" s="108">
        <v>2.4</v>
      </c>
      <c r="G816" s="109"/>
      <c r="H816" s="109">
        <v>898.66615144574587</v>
      </c>
      <c r="I816" s="109">
        <v>1163.813848554254</v>
      </c>
      <c r="K816" s="107" t="s">
        <v>284</v>
      </c>
      <c r="L816" s="107">
        <v>1858</v>
      </c>
      <c r="M816" s="107" t="s">
        <v>427</v>
      </c>
      <c r="N816" s="107">
        <v>50</v>
      </c>
      <c r="O816" s="108">
        <v>2.4</v>
      </c>
      <c r="P816" s="109">
        <v>852.54834566582417</v>
      </c>
      <c r="Q816" s="109">
        <v>1125.5516543341757</v>
      </c>
      <c r="BA816" t="str">
        <f t="shared" si="182"/>
        <v>MA</v>
      </c>
      <c r="BB816">
        <f t="shared" si="183"/>
        <v>803</v>
      </c>
      <c r="BC816" s="73">
        <f t="shared" si="184"/>
        <v>2.4</v>
      </c>
      <c r="BD816">
        <f t="shared" si="185"/>
        <v>50</v>
      </c>
      <c r="BE816" s="66">
        <f t="shared" si="186"/>
        <v>946.86562473660365</v>
      </c>
      <c r="BI816" s="66">
        <f t="shared" si="177"/>
        <v>1226.2343752633963</v>
      </c>
      <c r="BK816" s="66">
        <f t="shared" si="187"/>
        <v>950.85923351737677</v>
      </c>
      <c r="BN816" s="66">
        <f t="shared" si="178"/>
        <v>1003.9991609803877</v>
      </c>
      <c r="BO816" s="66">
        <f t="shared" si="179"/>
        <v>1954.8583944977645</v>
      </c>
      <c r="CI816" s="116">
        <f t="shared" si="180"/>
        <v>0.48640824122796283</v>
      </c>
      <c r="CJ816" s="116">
        <f t="shared" si="181"/>
        <v>0.51359175877203722</v>
      </c>
      <c r="CR816">
        <f t="shared" si="188"/>
        <v>788</v>
      </c>
      <c r="CS816">
        <f t="shared" si="190"/>
        <v>50</v>
      </c>
      <c r="CT816" s="73">
        <f t="shared" si="191"/>
        <v>2.4</v>
      </c>
      <c r="CU816" s="66">
        <f t="shared" si="189"/>
        <v>1204.057039566178</v>
      </c>
    </row>
    <row r="817" spans="2:99" x14ac:dyDescent="0.25">
      <c r="B817" s="107" t="s">
        <v>284</v>
      </c>
      <c r="C817" s="107">
        <v>807</v>
      </c>
      <c r="D817" s="107" t="s">
        <v>235</v>
      </c>
      <c r="E817" s="107">
        <v>50</v>
      </c>
      <c r="F817" s="108">
        <v>2.4</v>
      </c>
      <c r="G817" s="109"/>
      <c r="H817" s="109">
        <v>1199.99</v>
      </c>
      <c r="I817" s="109">
        <v>1554.0420409513249</v>
      </c>
      <c r="K817" s="107" t="s">
        <v>284</v>
      </c>
      <c r="L817" s="107">
        <v>1859</v>
      </c>
      <c r="M817" s="107" t="s">
        <v>427</v>
      </c>
      <c r="N817" s="107">
        <v>50</v>
      </c>
      <c r="O817" s="108">
        <v>2.4</v>
      </c>
      <c r="P817" s="109">
        <v>897.86300774726828</v>
      </c>
      <c r="Q817" s="109">
        <v>1185.3769922527315</v>
      </c>
      <c r="BA817" t="str">
        <f t="shared" si="182"/>
        <v>MA</v>
      </c>
      <c r="BB817">
        <f t="shared" si="183"/>
        <v>804</v>
      </c>
      <c r="BC817" s="73">
        <f t="shared" si="184"/>
        <v>2.4</v>
      </c>
      <c r="BD817">
        <f t="shared" si="185"/>
        <v>50</v>
      </c>
      <c r="BE817" s="66">
        <f t="shared" si="186"/>
        <v>1131.9730396539344</v>
      </c>
      <c r="BI817" s="66">
        <f t="shared" si="177"/>
        <v>1465.9569603460657</v>
      </c>
      <c r="BK817" s="66">
        <f t="shared" si="187"/>
        <v>1136.7473786442404</v>
      </c>
      <c r="BN817" s="66">
        <f t="shared" si="178"/>
        <v>1200.2758917149597</v>
      </c>
      <c r="BO817" s="66">
        <f t="shared" si="179"/>
        <v>2337.0232703592001</v>
      </c>
      <c r="CI817" s="116">
        <f t="shared" si="180"/>
        <v>0.48640824122796283</v>
      </c>
      <c r="CJ817" s="116">
        <f t="shared" si="181"/>
        <v>0.51359175877203722</v>
      </c>
      <c r="CR817">
        <f t="shared" si="188"/>
        <v>789</v>
      </c>
      <c r="CS817">
        <f t="shared" si="190"/>
        <v>50</v>
      </c>
      <c r="CT817" s="73">
        <f t="shared" si="191"/>
        <v>2.4</v>
      </c>
      <c r="CU817" s="66">
        <f t="shared" si="189"/>
        <v>1204.057039566178</v>
      </c>
    </row>
    <row r="818" spans="2:99" x14ac:dyDescent="0.25">
      <c r="B818" s="107" t="s">
        <v>284</v>
      </c>
      <c r="C818" s="107">
        <v>808</v>
      </c>
      <c r="D818" s="107" t="s">
        <v>235</v>
      </c>
      <c r="E818" s="107">
        <v>50</v>
      </c>
      <c r="F818" s="108">
        <v>2.4</v>
      </c>
      <c r="G818" s="109"/>
      <c r="H818" s="109">
        <v>1296.0612664357473</v>
      </c>
      <c r="I818" s="109">
        <v>1678.4587335642525</v>
      </c>
      <c r="K818" s="107" t="s">
        <v>284</v>
      </c>
      <c r="L818" s="107">
        <v>1860</v>
      </c>
      <c r="M818" s="107" t="s">
        <v>427</v>
      </c>
      <c r="N818" s="107">
        <v>50</v>
      </c>
      <c r="O818" s="108">
        <v>2.4</v>
      </c>
      <c r="P818" s="109">
        <v>1299.8550038475519</v>
      </c>
      <c r="Q818" s="109">
        <v>1716.0949961524479</v>
      </c>
      <c r="BA818" t="str">
        <f t="shared" si="182"/>
        <v>MA</v>
      </c>
      <c r="BB818">
        <f t="shared" si="183"/>
        <v>805</v>
      </c>
      <c r="BC818" s="73">
        <f t="shared" si="184"/>
        <v>2.4</v>
      </c>
      <c r="BD818">
        <f t="shared" si="185"/>
        <v>50</v>
      </c>
      <c r="BE818" s="66">
        <f t="shared" si="186"/>
        <v>1199</v>
      </c>
      <c r="BI818" s="66">
        <f t="shared" si="177"/>
        <v>2810.14</v>
      </c>
      <c r="BK818" s="66">
        <f t="shared" si="187"/>
        <v>1204.057039566178</v>
      </c>
      <c r="BN818" s="66">
        <f t="shared" si="178"/>
        <v>2300.8474229336393</v>
      </c>
      <c r="BO818" s="66">
        <f t="shared" si="179"/>
        <v>3504.9044624998173</v>
      </c>
      <c r="CI818" s="116">
        <f t="shared" si="180"/>
        <v>0.34353491013772269</v>
      </c>
      <c r="CJ818" s="116">
        <f t="shared" si="181"/>
        <v>0.65646508986227736</v>
      </c>
      <c r="CR818">
        <f t="shared" si="188"/>
        <v>790</v>
      </c>
      <c r="CS818">
        <f t="shared" si="190"/>
        <v>50</v>
      </c>
      <c r="CT818" s="73">
        <f t="shared" si="191"/>
        <v>2.4</v>
      </c>
      <c r="CU818" s="66">
        <f t="shared" si="189"/>
        <v>939.87650526681944</v>
      </c>
    </row>
    <row r="819" spans="2:99" x14ac:dyDescent="0.25">
      <c r="B819" s="107" t="s">
        <v>284</v>
      </c>
      <c r="C819" s="107">
        <v>809</v>
      </c>
      <c r="D819" s="107" t="s">
        <v>235</v>
      </c>
      <c r="E819" s="107">
        <v>50</v>
      </c>
      <c r="F819" s="108">
        <v>2.4</v>
      </c>
      <c r="G819" s="109"/>
      <c r="H819" s="109">
        <v>941.3493950144715</v>
      </c>
      <c r="I819" s="109">
        <v>1219.0906049855284</v>
      </c>
      <c r="K819" s="107" t="s">
        <v>284</v>
      </c>
      <c r="L819" s="107">
        <v>1861</v>
      </c>
      <c r="M819" s="107" t="s">
        <v>427</v>
      </c>
      <c r="N819" s="107">
        <v>50</v>
      </c>
      <c r="O819" s="108">
        <v>2.4</v>
      </c>
      <c r="P819" s="109">
        <v>904.22447257818067</v>
      </c>
      <c r="Q819" s="109">
        <v>1193.7755274218193</v>
      </c>
      <c r="BA819" t="str">
        <f t="shared" si="182"/>
        <v>MA</v>
      </c>
      <c r="BB819">
        <f t="shared" si="183"/>
        <v>806</v>
      </c>
      <c r="BC819" s="73">
        <f t="shared" si="184"/>
        <v>2.4</v>
      </c>
      <c r="BD819">
        <f t="shared" si="185"/>
        <v>50</v>
      </c>
      <c r="BE819" s="66">
        <f t="shared" si="186"/>
        <v>898.66615144574587</v>
      </c>
      <c r="BI819" s="66">
        <f t="shared" si="177"/>
        <v>1163.813848554254</v>
      </c>
      <c r="BK819" s="66">
        <f t="shared" si="187"/>
        <v>902.45646861392447</v>
      </c>
      <c r="BN819" s="66">
        <f t="shared" si="178"/>
        <v>952.89134855222039</v>
      </c>
      <c r="BO819" s="66">
        <f t="shared" si="179"/>
        <v>1855.347817166145</v>
      </c>
      <c r="CI819" s="116">
        <f t="shared" si="180"/>
        <v>0.48640824122796278</v>
      </c>
      <c r="CJ819" s="116">
        <f t="shared" si="181"/>
        <v>0.51359175877203711</v>
      </c>
      <c r="CR819">
        <f t="shared" si="188"/>
        <v>791</v>
      </c>
      <c r="CS819">
        <f t="shared" si="190"/>
        <v>50</v>
      </c>
      <c r="CT819" s="73">
        <f t="shared" si="191"/>
        <v>2.4</v>
      </c>
      <c r="CU819" s="66">
        <f t="shared" si="189"/>
        <v>979.25680576682578</v>
      </c>
    </row>
    <row r="820" spans="2:99" x14ac:dyDescent="0.25">
      <c r="B820" s="107" t="s">
        <v>284</v>
      </c>
      <c r="C820" s="107">
        <v>810</v>
      </c>
      <c r="D820" s="107" t="s">
        <v>235</v>
      </c>
      <c r="E820" s="107">
        <v>50</v>
      </c>
      <c r="F820" s="108">
        <v>2.4</v>
      </c>
      <c r="G820" s="109"/>
      <c r="H820" s="109">
        <v>964.57333215425376</v>
      </c>
      <c r="I820" s="109">
        <v>1249.1666678457459</v>
      </c>
      <c r="K820" s="107" t="s">
        <v>284</v>
      </c>
      <c r="L820" s="107">
        <v>1863</v>
      </c>
      <c r="M820" s="107" t="s">
        <v>427</v>
      </c>
      <c r="N820" s="107">
        <v>50</v>
      </c>
      <c r="O820" s="108">
        <v>2.4</v>
      </c>
      <c r="P820" s="109">
        <v>1012.4038541878676</v>
      </c>
      <c r="Q820" s="109">
        <v>1336.5961458121324</v>
      </c>
      <c r="BA820" t="str">
        <f t="shared" si="182"/>
        <v>MA</v>
      </c>
      <c r="BB820">
        <f t="shared" si="183"/>
        <v>807</v>
      </c>
      <c r="BC820" s="73">
        <f t="shared" si="184"/>
        <v>2.4</v>
      </c>
      <c r="BD820">
        <f t="shared" si="185"/>
        <v>50</v>
      </c>
      <c r="BE820" s="66">
        <f t="shared" si="186"/>
        <v>1199.99</v>
      </c>
      <c r="BI820" s="66">
        <f t="shared" ref="BI820:BI883" si="192">I817</f>
        <v>1554.0420409513249</v>
      </c>
      <c r="BK820" s="66">
        <f t="shared" si="187"/>
        <v>1205.0512151034345</v>
      </c>
      <c r="BN820" s="66">
        <f t="shared" ref="BN820:BN883" si="193">BI820/VLOOKUP($BA820,$DQ$53:$DT$60,3,FALSE)</f>
        <v>1272.3969713442709</v>
      </c>
      <c r="BO820" s="66">
        <f t="shared" si="179"/>
        <v>2477.4481864477057</v>
      </c>
      <c r="CI820" s="116">
        <f t="shared" si="180"/>
        <v>0.48640824122796278</v>
      </c>
      <c r="CJ820" s="116">
        <f t="shared" si="181"/>
        <v>0.51359175877203711</v>
      </c>
      <c r="CR820">
        <f t="shared" si="188"/>
        <v>792</v>
      </c>
      <c r="CS820">
        <f t="shared" si="190"/>
        <v>50</v>
      </c>
      <c r="CT820" s="73">
        <f t="shared" si="191"/>
        <v>2.4</v>
      </c>
      <c r="CU820" s="66">
        <f t="shared" si="189"/>
        <v>1187.9636472389709</v>
      </c>
    </row>
    <row r="821" spans="2:99" x14ac:dyDescent="0.25">
      <c r="B821" s="107" t="s">
        <v>284</v>
      </c>
      <c r="C821" s="107">
        <v>811</v>
      </c>
      <c r="D821" s="107" t="s">
        <v>235</v>
      </c>
      <c r="E821" s="107">
        <v>50</v>
      </c>
      <c r="F821" s="108">
        <v>2.4</v>
      </c>
      <c r="G821" s="109"/>
      <c r="H821" s="109">
        <v>1274</v>
      </c>
      <c r="I821" s="109">
        <v>1649.8883825465111</v>
      </c>
      <c r="K821" s="107" t="s">
        <v>284</v>
      </c>
      <c r="L821" s="107">
        <v>1865</v>
      </c>
      <c r="M821" s="107" t="s">
        <v>427</v>
      </c>
      <c r="N821" s="107">
        <v>50</v>
      </c>
      <c r="O821" s="108">
        <v>2.4</v>
      </c>
      <c r="P821" s="109">
        <v>1094.292629111535</v>
      </c>
      <c r="Q821" s="109">
        <v>1444.707370888465</v>
      </c>
      <c r="BA821" t="str">
        <f t="shared" si="182"/>
        <v>MA</v>
      </c>
      <c r="BB821">
        <f t="shared" si="183"/>
        <v>808</v>
      </c>
      <c r="BC821" s="73">
        <f t="shared" si="184"/>
        <v>2.4</v>
      </c>
      <c r="BD821">
        <f t="shared" si="185"/>
        <v>50</v>
      </c>
      <c r="BE821" s="66">
        <f t="shared" si="186"/>
        <v>1296.0612664357473</v>
      </c>
      <c r="BI821" s="66">
        <f t="shared" si="192"/>
        <v>1678.4587335642525</v>
      </c>
      <c r="BK821" s="66">
        <f t="shared" si="187"/>
        <v>1301.5276827031005</v>
      </c>
      <c r="BN821" s="66">
        <f t="shared" si="193"/>
        <v>1374.2651439507536</v>
      </c>
      <c r="BO821" s="66">
        <f t="shared" ref="BO821:BO884" si="194">SUM(BK821+BN821)</f>
        <v>2675.7928266538538</v>
      </c>
      <c r="CI821" s="116">
        <f t="shared" ref="CI821:CI884" si="195">BK821/$BO821</f>
        <v>0.48640824122796289</v>
      </c>
      <c r="CJ821" s="116">
        <f t="shared" ref="CJ821:CJ884" si="196">BN821/$BO821</f>
        <v>0.51359175877203722</v>
      </c>
      <c r="CR821">
        <f t="shared" si="188"/>
        <v>793</v>
      </c>
      <c r="CS821">
        <f t="shared" si="190"/>
        <v>50</v>
      </c>
      <c r="CT821" s="73">
        <f t="shared" si="191"/>
        <v>2.4</v>
      </c>
      <c r="CU821" s="66">
        <f t="shared" si="189"/>
        <v>939.87650526681944</v>
      </c>
    </row>
    <row r="822" spans="2:99" x14ac:dyDescent="0.25">
      <c r="B822" s="107" t="s">
        <v>284</v>
      </c>
      <c r="C822" s="107">
        <v>812</v>
      </c>
      <c r="D822" s="107" t="s">
        <v>235</v>
      </c>
      <c r="E822" s="107">
        <v>50</v>
      </c>
      <c r="F822" s="108">
        <v>2.4</v>
      </c>
      <c r="G822" s="109"/>
      <c r="H822" s="109">
        <v>979.50113865348351</v>
      </c>
      <c r="I822" s="109">
        <v>1268.4988613465164</v>
      </c>
      <c r="K822" s="107" t="s">
        <v>284</v>
      </c>
      <c r="L822" s="107">
        <v>1866</v>
      </c>
      <c r="M822" s="107" t="s">
        <v>427</v>
      </c>
      <c r="N822" s="107">
        <v>50</v>
      </c>
      <c r="O822" s="108">
        <v>2.4</v>
      </c>
      <c r="P822" s="109">
        <v>1138.7409941529975</v>
      </c>
      <c r="Q822" s="109">
        <v>1503.3890058470026</v>
      </c>
      <c r="BA822" t="str">
        <f t="shared" si="182"/>
        <v>MA</v>
      </c>
      <c r="BB822">
        <f t="shared" si="183"/>
        <v>809</v>
      </c>
      <c r="BC822" s="73">
        <f t="shared" si="184"/>
        <v>2.4</v>
      </c>
      <c r="BD822">
        <f t="shared" si="185"/>
        <v>50</v>
      </c>
      <c r="BE822" s="66">
        <f t="shared" si="186"/>
        <v>941.3493950144715</v>
      </c>
      <c r="BI822" s="66">
        <f t="shared" si="192"/>
        <v>1219.0906049855284</v>
      </c>
      <c r="BK822" s="66">
        <f t="shared" si="187"/>
        <v>945.31973791370922</v>
      </c>
      <c r="BN822" s="66">
        <f t="shared" si="193"/>
        <v>998.15008391167862</v>
      </c>
      <c r="BO822" s="66">
        <f t="shared" si="194"/>
        <v>1943.469821825388</v>
      </c>
      <c r="CI822" s="116">
        <f t="shared" si="195"/>
        <v>0.48640824122796283</v>
      </c>
      <c r="CJ822" s="116">
        <f t="shared" si="196"/>
        <v>0.51359175877203711</v>
      </c>
      <c r="CR822">
        <f t="shared" si="188"/>
        <v>794</v>
      </c>
      <c r="CS822">
        <f t="shared" si="190"/>
        <v>50</v>
      </c>
      <c r="CT822" s="73">
        <f t="shared" si="191"/>
        <v>2.4</v>
      </c>
      <c r="CU822" s="66">
        <f t="shared" si="189"/>
        <v>1027.3882841557224</v>
      </c>
    </row>
    <row r="823" spans="2:99" x14ac:dyDescent="0.25">
      <c r="B823" s="107" t="s">
        <v>284</v>
      </c>
      <c r="C823" s="107">
        <v>813</v>
      </c>
      <c r="D823" s="107" t="s">
        <v>235</v>
      </c>
      <c r="E823" s="107">
        <v>50</v>
      </c>
      <c r="F823" s="108">
        <v>2.4</v>
      </c>
      <c r="G823" s="109"/>
      <c r="H823" s="109">
        <v>1051.0029788905995</v>
      </c>
      <c r="I823" s="109">
        <v>1361.0970211094004</v>
      </c>
      <c r="K823" s="107" t="s">
        <v>284</v>
      </c>
      <c r="L823" s="107">
        <v>1867</v>
      </c>
      <c r="M823" s="107" t="s">
        <v>427</v>
      </c>
      <c r="N823" s="107">
        <v>50</v>
      </c>
      <c r="O823" s="108">
        <v>2.4</v>
      </c>
      <c r="P823" s="109">
        <v>991.28517012860607</v>
      </c>
      <c r="Q823" s="109">
        <v>1308.7148298713939</v>
      </c>
      <c r="BA823" t="str">
        <f t="shared" si="182"/>
        <v>MA</v>
      </c>
      <c r="BB823">
        <f t="shared" si="183"/>
        <v>810</v>
      </c>
      <c r="BC823" s="73">
        <f t="shared" si="184"/>
        <v>2.4</v>
      </c>
      <c r="BD823">
        <f t="shared" si="185"/>
        <v>50</v>
      </c>
      <c r="BE823" s="66">
        <f t="shared" si="186"/>
        <v>964.57333215425376</v>
      </c>
      <c r="BI823" s="66">
        <f t="shared" si="192"/>
        <v>1249.1666678457459</v>
      </c>
      <c r="BK823" s="66">
        <f t="shared" si="187"/>
        <v>968.64162698760174</v>
      </c>
      <c r="BN823" s="66">
        <f t="shared" si="193"/>
        <v>1022.7753451883131</v>
      </c>
      <c r="BO823" s="66">
        <f t="shared" si="194"/>
        <v>1991.4169721759149</v>
      </c>
      <c r="CI823" s="116">
        <f t="shared" si="195"/>
        <v>0.48640824122796283</v>
      </c>
      <c r="CJ823" s="116">
        <f t="shared" si="196"/>
        <v>0.51359175877203711</v>
      </c>
      <c r="CR823">
        <f t="shared" si="188"/>
        <v>795</v>
      </c>
      <c r="CS823">
        <f t="shared" si="190"/>
        <v>50</v>
      </c>
      <c r="CT823" s="73">
        <f t="shared" si="191"/>
        <v>2.4</v>
      </c>
      <c r="CU823" s="66">
        <f t="shared" si="189"/>
        <v>901.56384846925766</v>
      </c>
    </row>
    <row r="824" spans="2:99" x14ac:dyDescent="0.25">
      <c r="B824" s="107" t="s">
        <v>284</v>
      </c>
      <c r="C824" s="107">
        <v>814</v>
      </c>
      <c r="D824" s="107" t="s">
        <v>235</v>
      </c>
      <c r="E824" s="107">
        <v>50</v>
      </c>
      <c r="F824" s="108">
        <v>2.4</v>
      </c>
      <c r="G824" s="109"/>
      <c r="H824" s="109">
        <v>1107.6031558973109</v>
      </c>
      <c r="I824" s="109">
        <v>1434.3968441026889</v>
      </c>
      <c r="K824" s="107" t="s">
        <v>284</v>
      </c>
      <c r="L824" s="107">
        <v>1868</v>
      </c>
      <c r="M824" s="107" t="s">
        <v>427</v>
      </c>
      <c r="N824" s="107">
        <v>50</v>
      </c>
      <c r="O824" s="108">
        <v>2.4</v>
      </c>
      <c r="P824" s="109">
        <v>991.28517012860607</v>
      </c>
      <c r="Q824" s="109">
        <v>1308.7148298713939</v>
      </c>
      <c r="BA824" t="str">
        <f t="shared" si="182"/>
        <v>MA</v>
      </c>
      <c r="BB824">
        <f t="shared" si="183"/>
        <v>811</v>
      </c>
      <c r="BC824" s="73">
        <f t="shared" si="184"/>
        <v>2.4</v>
      </c>
      <c r="BD824">
        <f t="shared" si="185"/>
        <v>50</v>
      </c>
      <c r="BE824" s="66">
        <f t="shared" si="186"/>
        <v>1274</v>
      </c>
      <c r="BI824" s="66">
        <f t="shared" si="192"/>
        <v>1649.8883825465111</v>
      </c>
      <c r="BK824" s="66">
        <f t="shared" si="187"/>
        <v>1279.3733681462143</v>
      </c>
      <c r="BN824" s="66">
        <f t="shared" si="193"/>
        <v>1350.8727085164053</v>
      </c>
      <c r="BO824" s="66">
        <f t="shared" si="194"/>
        <v>2630.2460766626195</v>
      </c>
      <c r="CI824" s="116">
        <f t="shared" si="195"/>
        <v>0.48640824122796283</v>
      </c>
      <c r="CJ824" s="116">
        <f t="shared" si="196"/>
        <v>0.51359175877203722</v>
      </c>
      <c r="CR824">
        <f t="shared" si="188"/>
        <v>796</v>
      </c>
      <c r="CS824">
        <f t="shared" si="190"/>
        <v>50</v>
      </c>
      <c r="CT824" s="73">
        <f t="shared" si="191"/>
        <v>2.4</v>
      </c>
      <c r="CU824" s="66">
        <f t="shared" si="189"/>
        <v>901.56384846925766</v>
      </c>
    </row>
    <row r="825" spans="2:99" x14ac:dyDescent="0.25">
      <c r="B825" s="107" t="s">
        <v>284</v>
      </c>
      <c r="C825" s="107">
        <v>815</v>
      </c>
      <c r="D825" s="107" t="s">
        <v>235</v>
      </c>
      <c r="E825" s="107">
        <v>50</v>
      </c>
      <c r="F825" s="108">
        <v>2.4</v>
      </c>
      <c r="G825" s="109"/>
      <c r="H825" s="109">
        <v>1167.5148136218902</v>
      </c>
      <c r="I825" s="109">
        <v>1511.9851863781098</v>
      </c>
      <c r="K825" s="107" t="s">
        <v>284</v>
      </c>
      <c r="L825" s="107">
        <v>1869</v>
      </c>
      <c r="M825" s="107" t="s">
        <v>427</v>
      </c>
      <c r="N825" s="107">
        <v>50</v>
      </c>
      <c r="O825" s="108">
        <v>2.4</v>
      </c>
      <c r="P825" s="109">
        <v>1072.1912797531895</v>
      </c>
      <c r="Q825" s="109">
        <v>1415.5287202468107</v>
      </c>
      <c r="BA825" t="str">
        <f t="shared" si="182"/>
        <v>MA</v>
      </c>
      <c r="BB825">
        <f t="shared" si="183"/>
        <v>812</v>
      </c>
      <c r="BC825" s="73">
        <f t="shared" si="184"/>
        <v>2.4</v>
      </c>
      <c r="BD825">
        <f t="shared" si="185"/>
        <v>50</v>
      </c>
      <c r="BE825" s="66">
        <f t="shared" si="186"/>
        <v>979.50113865348351</v>
      </c>
      <c r="BI825" s="66">
        <f t="shared" si="192"/>
        <v>1268.4988613465164</v>
      </c>
      <c r="BK825" s="66">
        <f t="shared" si="187"/>
        <v>983.63239471127099</v>
      </c>
      <c r="BN825" s="66">
        <f t="shared" si="193"/>
        <v>1038.6038902415496</v>
      </c>
      <c r="BO825" s="66">
        <f t="shared" si="194"/>
        <v>2022.2362849528206</v>
      </c>
      <c r="CI825" s="116">
        <f t="shared" si="195"/>
        <v>0.48640824122796283</v>
      </c>
      <c r="CJ825" s="116">
        <f t="shared" si="196"/>
        <v>0.51359175877203711</v>
      </c>
      <c r="CR825">
        <f t="shared" si="188"/>
        <v>797</v>
      </c>
      <c r="CS825">
        <f t="shared" si="190"/>
        <v>50</v>
      </c>
      <c r="CT825" s="73">
        <f t="shared" si="191"/>
        <v>2.4</v>
      </c>
      <c r="CU825" s="66">
        <f t="shared" si="189"/>
        <v>858.79684212625057</v>
      </c>
    </row>
    <row r="826" spans="2:99" x14ac:dyDescent="0.25">
      <c r="B826" s="107" t="s">
        <v>284</v>
      </c>
      <c r="C826" s="107">
        <v>816</v>
      </c>
      <c r="D826" s="107" t="s">
        <v>235</v>
      </c>
      <c r="E826" s="107">
        <v>50</v>
      </c>
      <c r="F826" s="108">
        <v>2.4</v>
      </c>
      <c r="G826" s="109"/>
      <c r="H826" s="109">
        <v>913.02752045376133</v>
      </c>
      <c r="I826" s="109">
        <v>1182.4124795462385</v>
      </c>
      <c r="K826" s="107" t="s">
        <v>284</v>
      </c>
      <c r="L826" s="107">
        <v>1870</v>
      </c>
      <c r="M826" s="107" t="s">
        <v>427</v>
      </c>
      <c r="N826" s="107">
        <v>50</v>
      </c>
      <c r="O826" s="108">
        <v>2.4</v>
      </c>
      <c r="P826" s="109">
        <v>1011.9728606356379</v>
      </c>
      <c r="Q826" s="109">
        <v>1336.0271393643623</v>
      </c>
      <c r="BA826" t="str">
        <f t="shared" si="182"/>
        <v>MA</v>
      </c>
      <c r="BB826">
        <f t="shared" si="183"/>
        <v>813</v>
      </c>
      <c r="BC826" s="73">
        <f t="shared" si="184"/>
        <v>2.4</v>
      </c>
      <c r="BD826">
        <f t="shared" si="185"/>
        <v>50</v>
      </c>
      <c r="BE826" s="66">
        <f t="shared" si="186"/>
        <v>1051.0029788905995</v>
      </c>
      <c r="BI826" s="66">
        <f t="shared" si="192"/>
        <v>1361.0970211094004</v>
      </c>
      <c r="BK826" s="66">
        <f t="shared" si="187"/>
        <v>1055.4358092896159</v>
      </c>
      <c r="BN826" s="66">
        <f t="shared" si="193"/>
        <v>1114.4201261795561</v>
      </c>
      <c r="BO826" s="66">
        <f t="shared" si="194"/>
        <v>2169.855935469172</v>
      </c>
      <c r="CI826" s="116">
        <f t="shared" si="195"/>
        <v>0.48640824122796283</v>
      </c>
      <c r="CJ826" s="116">
        <f t="shared" si="196"/>
        <v>0.51359175877203722</v>
      </c>
      <c r="CR826">
        <f t="shared" si="188"/>
        <v>798</v>
      </c>
      <c r="CS826">
        <f t="shared" si="190"/>
        <v>50</v>
      </c>
      <c r="CT826" s="73">
        <f t="shared" si="191"/>
        <v>2.4</v>
      </c>
      <c r="CU826" s="66">
        <f t="shared" si="189"/>
        <v>860.02200703069525</v>
      </c>
    </row>
    <row r="827" spans="2:99" x14ac:dyDescent="0.25">
      <c r="B827" s="107" t="s">
        <v>284</v>
      </c>
      <c r="C827" s="107">
        <v>817</v>
      </c>
      <c r="D827" s="107" t="s">
        <v>235</v>
      </c>
      <c r="E827" s="107">
        <v>50</v>
      </c>
      <c r="F827" s="108">
        <v>2.4</v>
      </c>
      <c r="G827" s="109"/>
      <c r="H827" s="109">
        <v>1167.5148136218902</v>
      </c>
      <c r="I827" s="109">
        <v>1511.9851863781098</v>
      </c>
      <c r="K827" s="107" t="s">
        <v>284</v>
      </c>
      <c r="L827" s="107">
        <v>1872</v>
      </c>
      <c r="M827" s="107" t="s">
        <v>427</v>
      </c>
      <c r="N827" s="107">
        <v>50</v>
      </c>
      <c r="O827" s="108">
        <v>2.4</v>
      </c>
      <c r="P827" s="109">
        <v>871.98615487138943</v>
      </c>
      <c r="Q827" s="109">
        <v>1151.2138451286105</v>
      </c>
      <c r="BA827" t="str">
        <f t="shared" si="182"/>
        <v>MA</v>
      </c>
      <c r="BB827">
        <f t="shared" si="183"/>
        <v>814</v>
      </c>
      <c r="BC827" s="73">
        <f t="shared" si="184"/>
        <v>2.4</v>
      </c>
      <c r="BD827">
        <f t="shared" si="185"/>
        <v>50</v>
      </c>
      <c r="BE827" s="66">
        <f t="shared" si="186"/>
        <v>1107.6031558973109</v>
      </c>
      <c r="BI827" s="66">
        <f t="shared" si="192"/>
        <v>1434.3968441026889</v>
      </c>
      <c r="BK827" s="66">
        <f t="shared" si="187"/>
        <v>1112.2747096779585</v>
      </c>
      <c r="BN827" s="66">
        <f t="shared" si="193"/>
        <v>1174.4355378087273</v>
      </c>
      <c r="BO827" s="66">
        <f t="shared" si="194"/>
        <v>2286.7102474866861</v>
      </c>
      <c r="CI827" s="116">
        <f t="shared" si="195"/>
        <v>0.48640824122796283</v>
      </c>
      <c r="CJ827" s="116">
        <f t="shared" si="196"/>
        <v>0.51359175877203711</v>
      </c>
      <c r="CR827">
        <f t="shared" si="188"/>
        <v>799</v>
      </c>
      <c r="CS827">
        <f t="shared" si="190"/>
        <v>50</v>
      </c>
      <c r="CT827" s="73">
        <f t="shared" si="191"/>
        <v>2.4</v>
      </c>
      <c r="CU827" s="66">
        <f t="shared" si="189"/>
        <v>994.57136707238385</v>
      </c>
    </row>
    <row r="828" spans="2:99" x14ac:dyDescent="0.25">
      <c r="B828" s="107" t="s">
        <v>284</v>
      </c>
      <c r="C828" s="107">
        <v>818</v>
      </c>
      <c r="D828" s="107" t="s">
        <v>235</v>
      </c>
      <c r="E828" s="107">
        <v>50</v>
      </c>
      <c r="F828" s="108">
        <v>2.4</v>
      </c>
      <c r="G828" s="109"/>
      <c r="H828" s="109">
        <v>897.77728030568665</v>
      </c>
      <c r="I828" s="109">
        <v>1162.6627196943132</v>
      </c>
      <c r="K828" s="107" t="s">
        <v>284</v>
      </c>
      <c r="L828" s="107">
        <v>1876</v>
      </c>
      <c r="M828" s="107" t="s">
        <v>427</v>
      </c>
      <c r="N828" s="107">
        <v>50</v>
      </c>
      <c r="O828" s="108">
        <v>2.4</v>
      </c>
      <c r="P828" s="109">
        <v>891.26449646262984</v>
      </c>
      <c r="Q828" s="109">
        <v>1176.6655035373706</v>
      </c>
      <c r="BA828" t="str">
        <f t="shared" si="182"/>
        <v>MA</v>
      </c>
      <c r="BB828">
        <f t="shared" si="183"/>
        <v>815</v>
      </c>
      <c r="BC828" s="73">
        <f t="shared" si="184"/>
        <v>2.4</v>
      </c>
      <c r="BD828">
        <f t="shared" si="185"/>
        <v>50</v>
      </c>
      <c r="BE828" s="66">
        <f t="shared" si="186"/>
        <v>1167.5148136218902</v>
      </c>
      <c r="BI828" s="66">
        <f t="shared" si="192"/>
        <v>1511.9851863781098</v>
      </c>
      <c r="BK828" s="66">
        <f t="shared" si="187"/>
        <v>1172.4390576640794</v>
      </c>
      <c r="BN828" s="66">
        <f t="shared" si="193"/>
        <v>1237.962243728751</v>
      </c>
      <c r="BO828" s="66">
        <f t="shared" si="194"/>
        <v>2410.4013013928306</v>
      </c>
      <c r="CI828" s="116">
        <f t="shared" si="195"/>
        <v>0.48640824122796278</v>
      </c>
      <c r="CJ828" s="116">
        <f t="shared" si="196"/>
        <v>0.51359175877203711</v>
      </c>
      <c r="CR828">
        <f t="shared" si="188"/>
        <v>800</v>
      </c>
      <c r="CS828">
        <f t="shared" si="190"/>
        <v>50</v>
      </c>
      <c r="CT828" s="73">
        <f t="shared" si="191"/>
        <v>2.4</v>
      </c>
      <c r="CU828" s="66">
        <f t="shared" si="189"/>
        <v>999.81332262782905</v>
      </c>
    </row>
    <row r="829" spans="2:99" x14ac:dyDescent="0.25">
      <c r="B829" s="107" t="s">
        <v>284</v>
      </c>
      <c r="C829" s="107">
        <v>819</v>
      </c>
      <c r="D829" s="107" t="s">
        <v>235</v>
      </c>
      <c r="E829" s="107">
        <v>50</v>
      </c>
      <c r="F829" s="108">
        <v>2.4</v>
      </c>
      <c r="G829" s="109"/>
      <c r="H829" s="109">
        <v>849.65623682130467</v>
      </c>
      <c r="I829" s="109">
        <v>1100.3437631786953</v>
      </c>
      <c r="K829" s="107" t="s">
        <v>284</v>
      </c>
      <c r="L829" s="107">
        <v>1882</v>
      </c>
      <c r="M829" s="107" t="s">
        <v>427</v>
      </c>
      <c r="N829" s="107">
        <v>50</v>
      </c>
      <c r="O829" s="108">
        <v>2.4</v>
      </c>
      <c r="P829" s="109">
        <v>1119.721248693095</v>
      </c>
      <c r="Q829" s="109">
        <v>1478.278751306905</v>
      </c>
      <c r="BA829" t="str">
        <f t="shared" si="182"/>
        <v>MA</v>
      </c>
      <c r="BB829">
        <f t="shared" si="183"/>
        <v>816</v>
      </c>
      <c r="BC829" s="73">
        <f t="shared" si="184"/>
        <v>2.4</v>
      </c>
      <c r="BD829">
        <f t="shared" si="185"/>
        <v>50</v>
      </c>
      <c r="BE829" s="66">
        <f t="shared" si="186"/>
        <v>913.02752045376133</v>
      </c>
      <c r="BI829" s="66">
        <f t="shared" si="192"/>
        <v>1182.4124795462385</v>
      </c>
      <c r="BK829" s="66">
        <f t="shared" si="187"/>
        <v>916.87840977481562</v>
      </c>
      <c r="BN829" s="66">
        <f t="shared" si="193"/>
        <v>968.11927747675827</v>
      </c>
      <c r="BO829" s="66">
        <f t="shared" si="194"/>
        <v>1884.997687251574</v>
      </c>
      <c r="CI829" s="116">
        <f t="shared" si="195"/>
        <v>0.48640824122796283</v>
      </c>
      <c r="CJ829" s="116">
        <f t="shared" si="196"/>
        <v>0.51359175877203711</v>
      </c>
      <c r="CR829">
        <f t="shared" si="188"/>
        <v>801</v>
      </c>
      <c r="CS829">
        <f t="shared" si="190"/>
        <v>50</v>
      </c>
      <c r="CT829" s="73">
        <f t="shared" si="191"/>
        <v>2.4</v>
      </c>
      <c r="CU829" s="66">
        <f t="shared" si="189"/>
        <v>996.84667332349522</v>
      </c>
    </row>
    <row r="830" spans="2:99" x14ac:dyDescent="0.25">
      <c r="B830" s="107" t="s">
        <v>284</v>
      </c>
      <c r="C830" s="107">
        <v>820</v>
      </c>
      <c r="D830" s="107" t="s">
        <v>235</v>
      </c>
      <c r="E830" s="107">
        <v>50</v>
      </c>
      <c r="F830" s="108">
        <v>2.4</v>
      </c>
      <c r="G830" s="109"/>
      <c r="H830" s="109">
        <v>1138.9663640646943</v>
      </c>
      <c r="I830" s="109">
        <v>1475.0136359353055</v>
      </c>
      <c r="K830" s="107" t="s">
        <v>284</v>
      </c>
      <c r="L830" s="107">
        <v>1883</v>
      </c>
      <c r="M830" s="107" t="s">
        <v>427</v>
      </c>
      <c r="N830" s="107">
        <v>50</v>
      </c>
      <c r="O830" s="108">
        <v>2.4</v>
      </c>
      <c r="P830" s="109">
        <v>1335.2180248080094</v>
      </c>
      <c r="Q830" s="109">
        <v>1762.7819751919906</v>
      </c>
      <c r="BA830" t="str">
        <f t="shared" si="182"/>
        <v>MA</v>
      </c>
      <c r="BB830">
        <f t="shared" si="183"/>
        <v>817</v>
      </c>
      <c r="BC830" s="73">
        <f t="shared" si="184"/>
        <v>2.4</v>
      </c>
      <c r="BD830">
        <f t="shared" si="185"/>
        <v>50</v>
      </c>
      <c r="BE830" s="66">
        <f t="shared" si="186"/>
        <v>1167.5148136218902</v>
      </c>
      <c r="BI830" s="66">
        <f t="shared" si="192"/>
        <v>1511.9851863781098</v>
      </c>
      <c r="BK830" s="66">
        <f t="shared" si="187"/>
        <v>1172.4390576640794</v>
      </c>
      <c r="BN830" s="66">
        <f t="shared" si="193"/>
        <v>1237.962243728751</v>
      </c>
      <c r="BO830" s="66">
        <f t="shared" si="194"/>
        <v>2410.4013013928306</v>
      </c>
      <c r="CI830" s="116">
        <f t="shared" si="195"/>
        <v>0.48640824122796278</v>
      </c>
      <c r="CJ830" s="116">
        <f t="shared" si="196"/>
        <v>0.51359175877203711</v>
      </c>
      <c r="CR830">
        <f t="shared" si="188"/>
        <v>802</v>
      </c>
      <c r="CS830">
        <f t="shared" si="190"/>
        <v>50</v>
      </c>
      <c r="CT830" s="73">
        <f t="shared" si="191"/>
        <v>2.4</v>
      </c>
      <c r="CU830" s="66">
        <f t="shared" si="189"/>
        <v>1006.3504525108302</v>
      </c>
    </row>
    <row r="831" spans="2:99" x14ac:dyDescent="0.25">
      <c r="B831" s="107" t="s">
        <v>284</v>
      </c>
      <c r="C831" s="107">
        <v>821</v>
      </c>
      <c r="D831" s="107" t="s">
        <v>235</v>
      </c>
      <c r="E831" s="107">
        <v>50</v>
      </c>
      <c r="F831" s="108">
        <v>2.4</v>
      </c>
      <c r="G831" s="109"/>
      <c r="H831" s="109">
        <v>1199.99</v>
      </c>
      <c r="I831" s="109">
        <v>1392.49</v>
      </c>
      <c r="K831" s="107" t="s">
        <v>284</v>
      </c>
      <c r="L831" s="107">
        <v>1884</v>
      </c>
      <c r="M831" s="107" t="s">
        <v>427</v>
      </c>
      <c r="N831" s="107">
        <v>50</v>
      </c>
      <c r="O831" s="108">
        <v>2.4</v>
      </c>
      <c r="P831" s="109">
        <v>1119.721248693095</v>
      </c>
      <c r="Q831" s="109">
        <v>1478.278751306905</v>
      </c>
      <c r="BA831" t="str">
        <f t="shared" si="182"/>
        <v>MA</v>
      </c>
      <c r="BB831">
        <f t="shared" si="183"/>
        <v>818</v>
      </c>
      <c r="BC831" s="73">
        <f t="shared" si="184"/>
        <v>2.4</v>
      </c>
      <c r="BD831">
        <f t="shared" si="185"/>
        <v>50</v>
      </c>
      <c r="BE831" s="66">
        <f t="shared" si="186"/>
        <v>897.77728030568665</v>
      </c>
      <c r="BI831" s="66">
        <f t="shared" si="192"/>
        <v>1162.6627196943132</v>
      </c>
      <c r="BK831" s="66">
        <f t="shared" si="187"/>
        <v>901.56384846925766</v>
      </c>
      <c r="BN831" s="66">
        <f t="shared" si="193"/>
        <v>951.94884324257043</v>
      </c>
      <c r="BO831" s="66">
        <f t="shared" si="194"/>
        <v>1853.5126917118282</v>
      </c>
      <c r="CI831" s="116">
        <f t="shared" si="195"/>
        <v>0.48640824122796283</v>
      </c>
      <c r="CJ831" s="116">
        <f t="shared" si="196"/>
        <v>0.51359175877203711</v>
      </c>
      <c r="CR831">
        <f t="shared" si="188"/>
        <v>803</v>
      </c>
      <c r="CS831">
        <f t="shared" si="190"/>
        <v>50</v>
      </c>
      <c r="CT831" s="73">
        <f t="shared" si="191"/>
        <v>2.4</v>
      </c>
      <c r="CU831" s="66">
        <f t="shared" si="189"/>
        <v>950.85923351737677</v>
      </c>
    </row>
    <row r="832" spans="2:99" x14ac:dyDescent="0.25">
      <c r="B832" s="107" t="s">
        <v>284</v>
      </c>
      <c r="C832" s="107">
        <v>822</v>
      </c>
      <c r="D832" s="107" t="s">
        <v>235</v>
      </c>
      <c r="E832" s="107">
        <v>50</v>
      </c>
      <c r="F832" s="108">
        <v>2.4</v>
      </c>
      <c r="G832" s="109"/>
      <c r="H832" s="109">
        <v>1199</v>
      </c>
      <c r="I832" s="109">
        <v>1587.92</v>
      </c>
      <c r="K832" s="107" t="s">
        <v>284</v>
      </c>
      <c r="L832" s="107">
        <v>1885</v>
      </c>
      <c r="M832" s="107" t="s">
        <v>427</v>
      </c>
      <c r="N832" s="107">
        <v>50</v>
      </c>
      <c r="O832" s="108">
        <v>2.4</v>
      </c>
      <c r="P832" s="109">
        <v>861.2113160656437</v>
      </c>
      <c r="Q832" s="109">
        <v>1136.9886839343562</v>
      </c>
      <c r="BA832" t="str">
        <f t="shared" si="182"/>
        <v>MA</v>
      </c>
      <c r="BB832">
        <f t="shared" si="183"/>
        <v>819</v>
      </c>
      <c r="BC832" s="73">
        <f t="shared" si="184"/>
        <v>2.4</v>
      </c>
      <c r="BD832">
        <f t="shared" si="185"/>
        <v>50</v>
      </c>
      <c r="BE832" s="66">
        <f t="shared" si="186"/>
        <v>849.65623682130467</v>
      </c>
      <c r="BI832" s="66">
        <f t="shared" si="192"/>
        <v>1100.3437631786953</v>
      </c>
      <c r="BK832" s="66">
        <f t="shared" si="187"/>
        <v>853.23984416680537</v>
      </c>
      <c r="BN832" s="66">
        <f t="shared" si="193"/>
        <v>900.92419304760767</v>
      </c>
      <c r="BO832" s="66">
        <f t="shared" si="194"/>
        <v>1754.1640372144129</v>
      </c>
      <c r="CI832" s="116">
        <f t="shared" si="195"/>
        <v>0.48640824122796283</v>
      </c>
      <c r="CJ832" s="116">
        <f t="shared" si="196"/>
        <v>0.51359175877203722</v>
      </c>
      <c r="CR832">
        <f t="shared" si="188"/>
        <v>804</v>
      </c>
      <c r="CS832">
        <f t="shared" si="190"/>
        <v>50</v>
      </c>
      <c r="CT832" s="73">
        <f t="shared" si="191"/>
        <v>2.4</v>
      </c>
      <c r="CU832" s="66">
        <f t="shared" si="189"/>
        <v>1136.7473786442404</v>
      </c>
    </row>
    <row r="833" spans="2:99" x14ac:dyDescent="0.25">
      <c r="B833" s="107" t="s">
        <v>284</v>
      </c>
      <c r="C833" s="107">
        <v>823</v>
      </c>
      <c r="D833" s="107" t="s">
        <v>235</v>
      </c>
      <c r="E833" s="107">
        <v>50</v>
      </c>
      <c r="F833" s="108">
        <v>2.4</v>
      </c>
      <c r="G833" s="109"/>
      <c r="H833" s="109">
        <v>1199</v>
      </c>
      <c r="I833" s="109">
        <v>1523.94</v>
      </c>
      <c r="K833" s="107" t="s">
        <v>284</v>
      </c>
      <c r="L833" s="107">
        <v>1886</v>
      </c>
      <c r="M833" s="107" t="s">
        <v>427</v>
      </c>
      <c r="N833" s="107">
        <v>50</v>
      </c>
      <c r="O833" s="108">
        <v>2.4</v>
      </c>
      <c r="P833" s="109">
        <v>1012.8262278690529</v>
      </c>
      <c r="Q833" s="109">
        <v>1337.1537721309471</v>
      </c>
      <c r="BA833" t="str">
        <f t="shared" si="182"/>
        <v>MA</v>
      </c>
      <c r="BB833">
        <f t="shared" si="183"/>
        <v>820</v>
      </c>
      <c r="BC833" s="73">
        <f t="shared" si="184"/>
        <v>2.4</v>
      </c>
      <c r="BD833">
        <f t="shared" si="185"/>
        <v>50</v>
      </c>
      <c r="BE833" s="66">
        <f t="shared" si="186"/>
        <v>1138.9663640646943</v>
      </c>
      <c r="BI833" s="66">
        <f t="shared" si="192"/>
        <v>1475.0136359353055</v>
      </c>
      <c r="BK833" s="66">
        <f t="shared" si="187"/>
        <v>1143.7701989000748</v>
      </c>
      <c r="BN833" s="66">
        <f t="shared" si="193"/>
        <v>1207.6911908423513</v>
      </c>
      <c r="BO833" s="66">
        <f t="shared" si="194"/>
        <v>2351.461389742426</v>
      </c>
      <c r="CI833" s="116">
        <f t="shared" si="195"/>
        <v>0.48640824122796289</v>
      </c>
      <c r="CJ833" s="116">
        <f t="shared" si="196"/>
        <v>0.51359175877203711</v>
      </c>
      <c r="CR833">
        <f t="shared" si="188"/>
        <v>805</v>
      </c>
      <c r="CS833">
        <f t="shared" si="190"/>
        <v>50</v>
      </c>
      <c r="CT833" s="73">
        <f t="shared" si="191"/>
        <v>2.4</v>
      </c>
      <c r="CU833" s="66">
        <f t="shared" si="189"/>
        <v>1204.057039566178</v>
      </c>
    </row>
    <row r="834" spans="2:99" x14ac:dyDescent="0.25">
      <c r="B834" s="107" t="s">
        <v>284</v>
      </c>
      <c r="C834" s="107">
        <v>824</v>
      </c>
      <c r="D834" s="107" t="s">
        <v>235</v>
      </c>
      <c r="E834" s="107">
        <v>50</v>
      </c>
      <c r="F834" s="108">
        <v>2.4</v>
      </c>
      <c r="G834" s="109"/>
      <c r="H834" s="109">
        <v>2548</v>
      </c>
      <c r="I834" s="109">
        <v>1998</v>
      </c>
      <c r="K834" s="107" t="s">
        <v>284</v>
      </c>
      <c r="L834" s="107">
        <v>1887</v>
      </c>
      <c r="M834" s="107" t="s">
        <v>427</v>
      </c>
      <c r="N834" s="107">
        <v>50</v>
      </c>
      <c r="O834" s="108">
        <v>2.4</v>
      </c>
      <c r="P834" s="109">
        <v>937.41097609987742</v>
      </c>
      <c r="Q834" s="109">
        <v>1237.5890239001226</v>
      </c>
      <c r="BA834" t="str">
        <f t="shared" si="182"/>
        <v>MA</v>
      </c>
      <c r="BB834">
        <f t="shared" si="183"/>
        <v>821</v>
      </c>
      <c r="BC834" s="73">
        <f t="shared" si="184"/>
        <v>2.4</v>
      </c>
      <c r="BD834">
        <f t="shared" si="185"/>
        <v>50</v>
      </c>
      <c r="BE834" s="66">
        <f t="shared" si="186"/>
        <v>1199.99</v>
      </c>
      <c r="BI834" s="66">
        <f t="shared" si="192"/>
        <v>1392.49</v>
      </c>
      <c r="BK834" s="66">
        <f t="shared" si="187"/>
        <v>1205.0512151034345</v>
      </c>
      <c r="BN834" s="66">
        <f t="shared" si="193"/>
        <v>1140.1236336840384</v>
      </c>
      <c r="BO834" s="66">
        <f t="shared" si="194"/>
        <v>2345.1748487874729</v>
      </c>
      <c r="CI834" s="116">
        <f t="shared" si="195"/>
        <v>0.51384280183905384</v>
      </c>
      <c r="CJ834" s="116">
        <f t="shared" si="196"/>
        <v>0.48615719816094616</v>
      </c>
      <c r="CR834">
        <f t="shared" si="188"/>
        <v>806</v>
      </c>
      <c r="CS834">
        <f t="shared" si="190"/>
        <v>50</v>
      </c>
      <c r="CT834" s="73">
        <f t="shared" si="191"/>
        <v>2.4</v>
      </c>
      <c r="CU834" s="66">
        <f t="shared" si="189"/>
        <v>902.45646861392447</v>
      </c>
    </row>
    <row r="835" spans="2:99" x14ac:dyDescent="0.25">
      <c r="B835" s="107" t="s">
        <v>284</v>
      </c>
      <c r="C835" s="107">
        <v>825</v>
      </c>
      <c r="D835" s="107" t="s">
        <v>235</v>
      </c>
      <c r="E835" s="107">
        <v>50</v>
      </c>
      <c r="F835" s="108">
        <v>2.4</v>
      </c>
      <c r="G835" s="109"/>
      <c r="H835" s="109">
        <v>1124.99</v>
      </c>
      <c r="I835" s="109">
        <v>1456.9136039882258</v>
      </c>
      <c r="K835" s="107" t="s">
        <v>284</v>
      </c>
      <c r="L835" s="107">
        <v>1891</v>
      </c>
      <c r="M835" s="107" t="s">
        <v>427</v>
      </c>
      <c r="N835" s="107">
        <v>50</v>
      </c>
      <c r="O835" s="108">
        <v>2.4</v>
      </c>
      <c r="P835" s="109">
        <v>969.73549251711461</v>
      </c>
      <c r="Q835" s="109">
        <v>1280.2645074828854</v>
      </c>
      <c r="BA835" t="str">
        <f t="shared" si="182"/>
        <v>MA</v>
      </c>
      <c r="BB835">
        <f t="shared" si="183"/>
        <v>822</v>
      </c>
      <c r="BC835" s="73">
        <f t="shared" si="184"/>
        <v>2.4</v>
      </c>
      <c r="BD835">
        <f t="shared" si="185"/>
        <v>50</v>
      </c>
      <c r="BE835" s="66">
        <f t="shared" si="186"/>
        <v>1199</v>
      </c>
      <c r="BI835" s="66">
        <f t="shared" si="192"/>
        <v>1587.92</v>
      </c>
      <c r="BK835" s="66">
        <f t="shared" si="187"/>
        <v>1204.057039566178</v>
      </c>
      <c r="BN835" s="66">
        <f t="shared" si="193"/>
        <v>1300.135096409711</v>
      </c>
      <c r="BO835" s="66">
        <f t="shared" si="194"/>
        <v>2504.192135975889</v>
      </c>
      <c r="CI835" s="116">
        <f t="shared" si="195"/>
        <v>0.48081655647279414</v>
      </c>
      <c r="CJ835" s="116">
        <f t="shared" si="196"/>
        <v>0.51918344352720591</v>
      </c>
      <c r="CR835">
        <f t="shared" si="188"/>
        <v>807</v>
      </c>
      <c r="CS835">
        <f t="shared" si="190"/>
        <v>50</v>
      </c>
      <c r="CT835" s="73">
        <f t="shared" si="191"/>
        <v>2.4</v>
      </c>
      <c r="CU835" s="66">
        <f t="shared" si="189"/>
        <v>1205.0512151034345</v>
      </c>
    </row>
    <row r="836" spans="2:99" x14ac:dyDescent="0.25">
      <c r="B836" s="107" t="s">
        <v>284</v>
      </c>
      <c r="C836" s="107">
        <v>826</v>
      </c>
      <c r="D836" s="107" t="s">
        <v>235</v>
      </c>
      <c r="E836" s="107">
        <v>50</v>
      </c>
      <c r="F836" s="108">
        <v>2.4</v>
      </c>
      <c r="G836" s="109"/>
      <c r="H836" s="109">
        <v>1502.8240223633441</v>
      </c>
      <c r="I836" s="109">
        <v>1946.2259776366559</v>
      </c>
      <c r="K836" s="107" t="s">
        <v>284</v>
      </c>
      <c r="L836" s="107">
        <v>1892</v>
      </c>
      <c r="M836" s="107" t="s">
        <v>427</v>
      </c>
      <c r="N836" s="107">
        <v>50</v>
      </c>
      <c r="O836" s="108">
        <v>2.4</v>
      </c>
      <c r="P836" s="109">
        <v>995.5821758443376</v>
      </c>
      <c r="Q836" s="109">
        <v>1314.3878241556627</v>
      </c>
      <c r="BA836" t="str">
        <f t="shared" si="182"/>
        <v>MA</v>
      </c>
      <c r="BB836">
        <f t="shared" si="183"/>
        <v>823</v>
      </c>
      <c r="BC836" s="73">
        <f t="shared" si="184"/>
        <v>2.4</v>
      </c>
      <c r="BD836">
        <f t="shared" si="185"/>
        <v>50</v>
      </c>
      <c r="BE836" s="66">
        <f t="shared" si="186"/>
        <v>1199</v>
      </c>
      <c r="BI836" s="66">
        <f t="shared" si="192"/>
        <v>1523.94</v>
      </c>
      <c r="BK836" s="66">
        <f t="shared" si="187"/>
        <v>1204.057039566178</v>
      </c>
      <c r="BN836" s="66">
        <f t="shared" si="193"/>
        <v>1247.7504400867895</v>
      </c>
      <c r="BO836" s="66">
        <f t="shared" si="194"/>
        <v>2451.8074796529672</v>
      </c>
      <c r="CI836" s="116">
        <f t="shared" si="195"/>
        <v>0.49108955313922209</v>
      </c>
      <c r="CJ836" s="116">
        <f t="shared" si="196"/>
        <v>0.50891044686077802</v>
      </c>
      <c r="CR836">
        <f t="shared" si="188"/>
        <v>808</v>
      </c>
      <c r="CS836">
        <f t="shared" si="190"/>
        <v>50</v>
      </c>
      <c r="CT836" s="73">
        <f t="shared" si="191"/>
        <v>2.4</v>
      </c>
      <c r="CU836" s="66">
        <f t="shared" si="189"/>
        <v>1301.5276827031005</v>
      </c>
    </row>
    <row r="837" spans="2:99" x14ac:dyDescent="0.25">
      <c r="B837" s="107" t="s">
        <v>284</v>
      </c>
      <c r="C837" s="107">
        <v>827</v>
      </c>
      <c r="D837" s="107" t="s">
        <v>235</v>
      </c>
      <c r="E837" s="107">
        <v>50</v>
      </c>
      <c r="F837" s="108">
        <v>2.4</v>
      </c>
      <c r="G837" s="109"/>
      <c r="H837" s="109">
        <v>935.97259605940735</v>
      </c>
      <c r="I837" s="109">
        <v>1212.1274039405923</v>
      </c>
      <c r="K837" s="107" t="s">
        <v>284</v>
      </c>
      <c r="L837" s="107">
        <v>1895</v>
      </c>
      <c r="M837" s="107" t="s">
        <v>427</v>
      </c>
      <c r="N837" s="107">
        <v>50</v>
      </c>
      <c r="O837" s="108">
        <v>2.4</v>
      </c>
      <c r="P837" s="109">
        <v>891.26449646262984</v>
      </c>
      <c r="Q837" s="109">
        <v>1176.6655035373706</v>
      </c>
      <c r="BA837" t="str">
        <f t="shared" si="182"/>
        <v>MA</v>
      </c>
      <c r="BB837">
        <f t="shared" si="183"/>
        <v>824</v>
      </c>
      <c r="BC837" s="73">
        <f t="shared" si="184"/>
        <v>2.4</v>
      </c>
      <c r="BD837">
        <f t="shared" si="185"/>
        <v>50</v>
      </c>
      <c r="BE837" s="66">
        <f t="shared" si="186"/>
        <v>2548</v>
      </c>
      <c r="BI837" s="66">
        <f t="shared" si="192"/>
        <v>1998</v>
      </c>
      <c r="BK837" s="66">
        <f t="shared" si="187"/>
        <v>2558.7467362924285</v>
      </c>
      <c r="BN837" s="66">
        <f t="shared" si="193"/>
        <v>1635.8947066770381</v>
      </c>
      <c r="BO837" s="66">
        <f t="shared" si="194"/>
        <v>4194.6414429694669</v>
      </c>
      <c r="CI837" s="116">
        <f t="shared" si="195"/>
        <v>0.61000368472043764</v>
      </c>
      <c r="CJ837" s="116">
        <f t="shared" si="196"/>
        <v>0.38999631527956224</v>
      </c>
      <c r="CR837">
        <f t="shared" si="188"/>
        <v>809</v>
      </c>
      <c r="CS837">
        <f t="shared" si="190"/>
        <v>50</v>
      </c>
      <c r="CT837" s="73">
        <f t="shared" si="191"/>
        <v>2.4</v>
      </c>
      <c r="CU837" s="66">
        <f t="shared" si="189"/>
        <v>945.31973791370922</v>
      </c>
    </row>
    <row r="838" spans="2:99" x14ac:dyDescent="0.25">
      <c r="B838" s="107" t="s">
        <v>284</v>
      </c>
      <c r="C838" s="107">
        <v>828</v>
      </c>
      <c r="D838" s="107" t="s">
        <v>235</v>
      </c>
      <c r="E838" s="107">
        <v>50</v>
      </c>
      <c r="F838" s="108">
        <v>2.4</v>
      </c>
      <c r="G838" s="109"/>
      <c r="H838" s="109">
        <v>1042.6807049812217</v>
      </c>
      <c r="I838" s="109">
        <v>1350.3192950187783</v>
      </c>
      <c r="K838" s="107" t="s">
        <v>284</v>
      </c>
      <c r="L838" s="107">
        <v>1896</v>
      </c>
      <c r="M838" s="107" t="s">
        <v>427</v>
      </c>
      <c r="N838" s="107">
        <v>50</v>
      </c>
      <c r="O838" s="108">
        <v>2.4</v>
      </c>
      <c r="P838" s="109">
        <v>802.94098780417085</v>
      </c>
      <c r="Q838" s="109">
        <v>1060.0590121958292</v>
      </c>
      <c r="BA838" t="str">
        <f t="shared" si="182"/>
        <v>MA</v>
      </c>
      <c r="BB838">
        <f t="shared" si="183"/>
        <v>825</v>
      </c>
      <c r="BC838" s="73">
        <f t="shared" si="184"/>
        <v>2.4</v>
      </c>
      <c r="BD838">
        <f t="shared" si="185"/>
        <v>50</v>
      </c>
      <c r="BE838" s="66">
        <f t="shared" si="186"/>
        <v>1124.99</v>
      </c>
      <c r="BI838" s="66">
        <f t="shared" si="192"/>
        <v>1456.9136039882258</v>
      </c>
      <c r="BK838" s="66">
        <f t="shared" si="187"/>
        <v>1129.7348865233985</v>
      </c>
      <c r="BN838" s="66">
        <f t="shared" si="193"/>
        <v>1192.8714979229755</v>
      </c>
      <c r="BO838" s="66">
        <f t="shared" si="194"/>
        <v>2322.6063844463742</v>
      </c>
      <c r="CI838" s="116">
        <f t="shared" si="195"/>
        <v>0.48640824122796278</v>
      </c>
      <c r="CJ838" s="116">
        <f t="shared" si="196"/>
        <v>0.51359175877203711</v>
      </c>
      <c r="CR838">
        <f t="shared" si="188"/>
        <v>810</v>
      </c>
      <c r="CS838">
        <f t="shared" si="190"/>
        <v>50</v>
      </c>
      <c r="CT838" s="73">
        <f t="shared" si="191"/>
        <v>2.4</v>
      </c>
      <c r="CU838" s="66">
        <f t="shared" si="189"/>
        <v>968.64162698760174</v>
      </c>
    </row>
    <row r="839" spans="2:99" x14ac:dyDescent="0.25">
      <c r="B839" s="107" t="s">
        <v>284</v>
      </c>
      <c r="C839" s="107">
        <v>829</v>
      </c>
      <c r="D839" s="107" t="s">
        <v>235</v>
      </c>
      <c r="E839" s="107">
        <v>50</v>
      </c>
      <c r="F839" s="108">
        <v>2.4</v>
      </c>
      <c r="G839" s="109"/>
      <c r="H839" s="109">
        <v>1153.789597488623</v>
      </c>
      <c r="I839" s="109">
        <v>1494.210402511377</v>
      </c>
      <c r="K839" s="107" t="s">
        <v>284</v>
      </c>
      <c r="L839" s="107">
        <v>1897</v>
      </c>
      <c r="M839" s="107" t="s">
        <v>427</v>
      </c>
      <c r="N839" s="107">
        <v>50</v>
      </c>
      <c r="O839" s="108">
        <v>2.4</v>
      </c>
      <c r="P839" s="109">
        <v>1026.6266414114521</v>
      </c>
      <c r="Q839" s="109">
        <v>1355.3733585885479</v>
      </c>
      <c r="BA839" t="str">
        <f t="shared" si="182"/>
        <v>MA</v>
      </c>
      <c r="BB839">
        <f t="shared" si="183"/>
        <v>826</v>
      </c>
      <c r="BC839" s="73">
        <f t="shared" si="184"/>
        <v>2.4</v>
      </c>
      <c r="BD839">
        <f t="shared" si="185"/>
        <v>50</v>
      </c>
      <c r="BE839" s="66">
        <f t="shared" si="186"/>
        <v>1502.8240223633441</v>
      </c>
      <c r="BI839" s="66">
        <f t="shared" si="192"/>
        <v>1946.2259776366559</v>
      </c>
      <c r="BK839" s="66">
        <f t="shared" si="187"/>
        <v>1509.1625048838564</v>
      </c>
      <c r="BN839" s="66">
        <f t="shared" si="193"/>
        <v>1593.5038912978723</v>
      </c>
      <c r="BO839" s="66">
        <f t="shared" si="194"/>
        <v>3102.6663961817285</v>
      </c>
      <c r="CI839" s="116">
        <f t="shared" si="195"/>
        <v>0.48640824122796289</v>
      </c>
      <c r="CJ839" s="116">
        <f t="shared" si="196"/>
        <v>0.51359175877203722</v>
      </c>
      <c r="CR839">
        <f t="shared" si="188"/>
        <v>811</v>
      </c>
      <c r="CS839">
        <f t="shared" si="190"/>
        <v>50</v>
      </c>
      <c r="CT839" s="73">
        <f t="shared" si="191"/>
        <v>2.4</v>
      </c>
      <c r="CU839" s="66">
        <f t="shared" si="189"/>
        <v>1279.3733681462143</v>
      </c>
    </row>
    <row r="840" spans="2:99" x14ac:dyDescent="0.25">
      <c r="B840" s="107" t="s">
        <v>284</v>
      </c>
      <c r="C840" s="107">
        <v>830</v>
      </c>
      <c r="D840" s="107" t="s">
        <v>235</v>
      </c>
      <c r="E840" s="107">
        <v>50</v>
      </c>
      <c r="F840" s="108">
        <v>2.4</v>
      </c>
      <c r="G840" s="109"/>
      <c r="H840" s="109">
        <v>931.61538458852897</v>
      </c>
      <c r="I840" s="109">
        <v>1206.4846154114709</v>
      </c>
      <c r="K840" s="107" t="s">
        <v>284</v>
      </c>
      <c r="L840" s="107">
        <v>1899</v>
      </c>
      <c r="M840" s="107" t="s">
        <v>427</v>
      </c>
      <c r="N840" s="107">
        <v>50</v>
      </c>
      <c r="O840" s="108">
        <v>2.4</v>
      </c>
      <c r="P840" s="109">
        <v>1051.32</v>
      </c>
      <c r="Q840" s="109">
        <v>1575.22</v>
      </c>
      <c r="BA840" t="str">
        <f t="shared" si="182"/>
        <v>MA</v>
      </c>
      <c r="BB840">
        <f t="shared" si="183"/>
        <v>827</v>
      </c>
      <c r="BC840" s="73">
        <f t="shared" si="184"/>
        <v>2.4</v>
      </c>
      <c r="BD840">
        <f t="shared" si="185"/>
        <v>50</v>
      </c>
      <c r="BE840" s="66">
        <f t="shared" si="186"/>
        <v>935.97259605940735</v>
      </c>
      <c r="BI840" s="66">
        <f t="shared" si="192"/>
        <v>1212.1274039405923</v>
      </c>
      <c r="BK840" s="66">
        <f t="shared" si="187"/>
        <v>939.92026115626379</v>
      </c>
      <c r="BN840" s="66">
        <f t="shared" si="193"/>
        <v>992.44885081311054</v>
      </c>
      <c r="BO840" s="66">
        <f t="shared" si="194"/>
        <v>1932.3691119693744</v>
      </c>
      <c r="CI840" s="116">
        <f t="shared" si="195"/>
        <v>0.48640824122796283</v>
      </c>
      <c r="CJ840" s="116">
        <f t="shared" si="196"/>
        <v>0.51359175877203711</v>
      </c>
      <c r="CR840">
        <f t="shared" si="188"/>
        <v>812</v>
      </c>
      <c r="CS840">
        <f t="shared" si="190"/>
        <v>50</v>
      </c>
      <c r="CT840" s="73">
        <f t="shared" si="191"/>
        <v>2.4</v>
      </c>
      <c r="CU840" s="66">
        <f t="shared" si="189"/>
        <v>983.63239471127099</v>
      </c>
    </row>
    <row r="841" spans="2:99" x14ac:dyDescent="0.25">
      <c r="B841" s="107" t="s">
        <v>284</v>
      </c>
      <c r="C841" s="107">
        <v>831</v>
      </c>
      <c r="D841" s="107" t="s">
        <v>235</v>
      </c>
      <c r="E841" s="107">
        <v>50</v>
      </c>
      <c r="F841" s="108">
        <v>2.4</v>
      </c>
      <c r="G841" s="109"/>
      <c r="H841" s="109">
        <v>1063.97</v>
      </c>
      <c r="I841" s="109">
        <v>1532.97</v>
      </c>
      <c r="K841" s="107" t="s">
        <v>284</v>
      </c>
      <c r="L841" s="107">
        <v>1900</v>
      </c>
      <c r="M841" s="107" t="s">
        <v>427</v>
      </c>
      <c r="N841" s="107">
        <v>50</v>
      </c>
      <c r="O841" s="108">
        <v>2.4</v>
      </c>
      <c r="P841" s="109">
        <v>969.25708967413948</v>
      </c>
      <c r="Q841" s="109">
        <v>1279.6329103258604</v>
      </c>
      <c r="BA841" t="str">
        <f t="shared" si="182"/>
        <v>MA</v>
      </c>
      <c r="BB841">
        <f t="shared" si="183"/>
        <v>828</v>
      </c>
      <c r="BC841" s="73">
        <f t="shared" si="184"/>
        <v>2.4</v>
      </c>
      <c r="BD841">
        <f t="shared" si="185"/>
        <v>50</v>
      </c>
      <c r="BE841" s="66">
        <f t="shared" si="186"/>
        <v>1042.6807049812217</v>
      </c>
      <c r="BI841" s="66">
        <f t="shared" si="192"/>
        <v>1350.3192950187783</v>
      </c>
      <c r="BK841" s="66">
        <f t="shared" si="187"/>
        <v>1047.0784344057258</v>
      </c>
      <c r="BN841" s="66">
        <f t="shared" si="193"/>
        <v>1105.5956892117563</v>
      </c>
      <c r="BO841" s="66">
        <f t="shared" si="194"/>
        <v>2152.6741236174821</v>
      </c>
      <c r="CI841" s="116">
        <f t="shared" si="195"/>
        <v>0.48640824122796289</v>
      </c>
      <c r="CJ841" s="116">
        <f t="shared" si="196"/>
        <v>0.51359175877203711</v>
      </c>
      <c r="CR841">
        <f t="shared" si="188"/>
        <v>813</v>
      </c>
      <c r="CS841">
        <f t="shared" si="190"/>
        <v>50</v>
      </c>
      <c r="CT841" s="73">
        <f t="shared" si="191"/>
        <v>2.4</v>
      </c>
      <c r="CU841" s="66">
        <f t="shared" si="189"/>
        <v>1055.4358092896159</v>
      </c>
    </row>
    <row r="842" spans="2:99" x14ac:dyDescent="0.25">
      <c r="B842" s="107" t="s">
        <v>284</v>
      </c>
      <c r="C842" s="107">
        <v>832</v>
      </c>
      <c r="D842" s="107" t="s">
        <v>235</v>
      </c>
      <c r="E842" s="107">
        <v>50</v>
      </c>
      <c r="F842" s="108">
        <v>2.4</v>
      </c>
      <c r="G842" s="109"/>
      <c r="H842" s="109">
        <v>1044.8593107166607</v>
      </c>
      <c r="I842" s="109">
        <v>1353.140689283339</v>
      </c>
      <c r="K842" s="107" t="s">
        <v>284</v>
      </c>
      <c r="L842" s="107">
        <v>1901</v>
      </c>
      <c r="M842" s="107" t="s">
        <v>427</v>
      </c>
      <c r="N842" s="107">
        <v>50</v>
      </c>
      <c r="O842" s="108">
        <v>2.4</v>
      </c>
      <c r="P842" s="109">
        <v>969.73549251711461</v>
      </c>
      <c r="Q842" s="109">
        <v>1280.2645074828854</v>
      </c>
      <c r="BA842" t="str">
        <f t="shared" si="182"/>
        <v>MA</v>
      </c>
      <c r="BB842">
        <f t="shared" si="183"/>
        <v>829</v>
      </c>
      <c r="BC842" s="73">
        <f t="shared" si="184"/>
        <v>2.4</v>
      </c>
      <c r="BD842">
        <f t="shared" si="185"/>
        <v>50</v>
      </c>
      <c r="BE842" s="66">
        <f t="shared" si="186"/>
        <v>1153.789597488623</v>
      </c>
      <c r="BI842" s="66">
        <f t="shared" si="192"/>
        <v>1494.210402511377</v>
      </c>
      <c r="BK842" s="66">
        <f t="shared" si="187"/>
        <v>1158.6559524890772</v>
      </c>
      <c r="BN842" s="66">
        <f t="shared" si="193"/>
        <v>1223.4088529179819</v>
      </c>
      <c r="BO842" s="66">
        <f t="shared" si="194"/>
        <v>2382.0648054070589</v>
      </c>
      <c r="CI842" s="116">
        <f t="shared" si="195"/>
        <v>0.48640824122796289</v>
      </c>
      <c r="CJ842" s="116">
        <f t="shared" si="196"/>
        <v>0.51359175877203722</v>
      </c>
      <c r="CR842">
        <f t="shared" si="188"/>
        <v>814</v>
      </c>
      <c r="CS842">
        <f t="shared" si="190"/>
        <v>50</v>
      </c>
      <c r="CT842" s="73">
        <f t="shared" si="191"/>
        <v>2.4</v>
      </c>
      <c r="CU842" s="66">
        <f t="shared" si="189"/>
        <v>1112.2747096779585</v>
      </c>
    </row>
    <row r="843" spans="2:99" x14ac:dyDescent="0.25">
      <c r="B843" s="107" t="s">
        <v>284</v>
      </c>
      <c r="C843" s="107">
        <v>833</v>
      </c>
      <c r="D843" s="107" t="s">
        <v>235</v>
      </c>
      <c r="E843" s="107">
        <v>50</v>
      </c>
      <c r="F843" s="108">
        <v>2.4</v>
      </c>
      <c r="G843" s="109"/>
      <c r="H843" s="109">
        <v>1171.8589534583562</v>
      </c>
      <c r="I843" s="109">
        <v>1517.6110465416441</v>
      </c>
      <c r="K843" s="107" t="s">
        <v>284</v>
      </c>
      <c r="L843" s="107">
        <v>1903</v>
      </c>
      <c r="M843" s="107" t="s">
        <v>427</v>
      </c>
      <c r="N843" s="107">
        <v>50</v>
      </c>
      <c r="O843" s="108">
        <v>2.4</v>
      </c>
      <c r="P843" s="109">
        <v>970.51559084665053</v>
      </c>
      <c r="Q843" s="109">
        <v>1281.2944091533493</v>
      </c>
      <c r="BA843" t="str">
        <f t="shared" si="182"/>
        <v>MA</v>
      </c>
      <c r="BB843">
        <f t="shared" si="183"/>
        <v>830</v>
      </c>
      <c r="BC843" s="73">
        <f t="shared" si="184"/>
        <v>2.4</v>
      </c>
      <c r="BD843">
        <f t="shared" si="185"/>
        <v>50</v>
      </c>
      <c r="BE843" s="66">
        <f t="shared" si="186"/>
        <v>931.61538458852897</v>
      </c>
      <c r="BI843" s="66">
        <f t="shared" si="192"/>
        <v>1206.4846154114709</v>
      </c>
      <c r="BK843" s="66">
        <f t="shared" si="187"/>
        <v>935.54467221181869</v>
      </c>
      <c r="BN843" s="66">
        <f t="shared" si="193"/>
        <v>987.82872674619989</v>
      </c>
      <c r="BO843" s="66">
        <f t="shared" si="194"/>
        <v>1923.3733989580187</v>
      </c>
      <c r="CI843" s="116">
        <f t="shared" si="195"/>
        <v>0.48640824122796278</v>
      </c>
      <c r="CJ843" s="116">
        <f t="shared" si="196"/>
        <v>0.51359175877203711</v>
      </c>
      <c r="CR843">
        <f t="shared" si="188"/>
        <v>815</v>
      </c>
      <c r="CS843">
        <f t="shared" si="190"/>
        <v>50</v>
      </c>
      <c r="CT843" s="73">
        <f t="shared" si="191"/>
        <v>2.4</v>
      </c>
      <c r="CU843" s="66">
        <f t="shared" si="189"/>
        <v>1172.4390576640794</v>
      </c>
    </row>
    <row r="844" spans="2:99" x14ac:dyDescent="0.25">
      <c r="B844" s="107" t="s">
        <v>284</v>
      </c>
      <c r="C844" s="107">
        <v>834</v>
      </c>
      <c r="D844" s="107" t="s">
        <v>235</v>
      </c>
      <c r="E844" s="107">
        <v>50</v>
      </c>
      <c r="F844" s="108">
        <v>2.4</v>
      </c>
      <c r="G844" s="109"/>
      <c r="H844" s="109">
        <v>975.14392718260501</v>
      </c>
      <c r="I844" s="109">
        <v>1262.8560728173948</v>
      </c>
      <c r="K844" s="107" t="s">
        <v>284</v>
      </c>
      <c r="L844" s="107">
        <v>1904</v>
      </c>
      <c r="M844" s="107" t="s">
        <v>427</v>
      </c>
      <c r="N844" s="107">
        <v>50</v>
      </c>
      <c r="O844" s="108">
        <v>2.4</v>
      </c>
      <c r="P844" s="109">
        <v>947.32382780116347</v>
      </c>
      <c r="Q844" s="109">
        <v>1250.6761721988364</v>
      </c>
      <c r="BA844" t="str">
        <f t="shared" si="182"/>
        <v>MA</v>
      </c>
      <c r="BB844">
        <f t="shared" si="183"/>
        <v>831</v>
      </c>
      <c r="BC844" s="73">
        <f t="shared" si="184"/>
        <v>2.4</v>
      </c>
      <c r="BD844">
        <f t="shared" si="185"/>
        <v>50</v>
      </c>
      <c r="BE844" s="66">
        <f t="shared" si="186"/>
        <v>1063.97</v>
      </c>
      <c r="BI844" s="66">
        <f t="shared" si="192"/>
        <v>1532.97</v>
      </c>
      <c r="BK844" s="66">
        <f t="shared" si="187"/>
        <v>1068.4575215906809</v>
      </c>
      <c r="BN844" s="66">
        <f t="shared" si="193"/>
        <v>1255.1438981454951</v>
      </c>
      <c r="BO844" s="66">
        <f t="shared" si="194"/>
        <v>2323.601419736176</v>
      </c>
      <c r="CI844" s="116">
        <f t="shared" si="195"/>
        <v>0.45982822721462902</v>
      </c>
      <c r="CJ844" s="116">
        <f t="shared" si="196"/>
        <v>0.54017177278537098</v>
      </c>
      <c r="CR844">
        <f t="shared" si="188"/>
        <v>816</v>
      </c>
      <c r="CS844">
        <f t="shared" si="190"/>
        <v>50</v>
      </c>
      <c r="CT844" s="73">
        <f t="shared" si="191"/>
        <v>2.4</v>
      </c>
      <c r="CU844" s="66">
        <f t="shared" si="189"/>
        <v>916.87840977481562</v>
      </c>
    </row>
    <row r="845" spans="2:99" x14ac:dyDescent="0.25">
      <c r="B845" s="107" t="s">
        <v>284</v>
      </c>
      <c r="C845" s="107">
        <v>835</v>
      </c>
      <c r="D845" s="107" t="s">
        <v>235</v>
      </c>
      <c r="E845" s="107">
        <v>50</v>
      </c>
      <c r="F845" s="108">
        <v>2.4</v>
      </c>
      <c r="G845" s="109"/>
      <c r="H845" s="109">
        <v>960.96556105636648</v>
      </c>
      <c r="I845" s="109">
        <v>1244.4944389436334</v>
      </c>
      <c r="K845" s="107" t="s">
        <v>284</v>
      </c>
      <c r="L845" s="107">
        <v>1907</v>
      </c>
      <c r="M845" s="107" t="s">
        <v>427</v>
      </c>
      <c r="N845" s="107">
        <v>50</v>
      </c>
      <c r="O845" s="108">
        <v>2.4</v>
      </c>
      <c r="P845" s="109">
        <v>802.13933979702335</v>
      </c>
      <c r="Q845" s="109">
        <v>1059.0006602029764</v>
      </c>
      <c r="BA845" t="str">
        <f t="shared" si="182"/>
        <v>MA</v>
      </c>
      <c r="BB845">
        <f t="shared" si="183"/>
        <v>832</v>
      </c>
      <c r="BC845" s="73">
        <f t="shared" si="184"/>
        <v>2.4</v>
      </c>
      <c r="BD845">
        <f t="shared" si="185"/>
        <v>50</v>
      </c>
      <c r="BE845" s="66">
        <f t="shared" si="186"/>
        <v>1044.8593107166607</v>
      </c>
      <c r="BI845" s="66">
        <f t="shared" si="192"/>
        <v>1353.140689283339</v>
      </c>
      <c r="BK845" s="66">
        <f t="shared" si="187"/>
        <v>1049.2662288779482</v>
      </c>
      <c r="BN845" s="66">
        <f t="shared" si="193"/>
        <v>1107.9057512452118</v>
      </c>
      <c r="BO845" s="66">
        <f t="shared" si="194"/>
        <v>2157.1719801231602</v>
      </c>
      <c r="CI845" s="116">
        <f t="shared" si="195"/>
        <v>0.48640824122796272</v>
      </c>
      <c r="CJ845" s="116">
        <f t="shared" si="196"/>
        <v>0.51359175877203711</v>
      </c>
      <c r="CR845">
        <f t="shared" si="188"/>
        <v>817</v>
      </c>
      <c r="CS845">
        <f t="shared" si="190"/>
        <v>50</v>
      </c>
      <c r="CT845" s="73">
        <f t="shared" si="191"/>
        <v>2.4</v>
      </c>
      <c r="CU845" s="66">
        <f t="shared" si="189"/>
        <v>1172.4390576640794</v>
      </c>
    </row>
    <row r="846" spans="2:99" x14ac:dyDescent="0.25">
      <c r="B846" s="107" t="s">
        <v>284</v>
      </c>
      <c r="C846" s="107">
        <v>836</v>
      </c>
      <c r="D846" s="107" t="s">
        <v>235</v>
      </c>
      <c r="E846" s="107">
        <v>50</v>
      </c>
      <c r="F846" s="108">
        <v>2.4</v>
      </c>
      <c r="G846" s="109"/>
      <c r="H846" s="109">
        <v>913.02752045376133</v>
      </c>
      <c r="I846" s="109">
        <v>1182.4124795462385</v>
      </c>
      <c r="K846" s="107" t="s">
        <v>284</v>
      </c>
      <c r="L846" s="107">
        <v>1909</v>
      </c>
      <c r="M846" s="107" t="s">
        <v>427</v>
      </c>
      <c r="N846" s="107">
        <v>50</v>
      </c>
      <c r="O846" s="108">
        <v>2.4</v>
      </c>
      <c r="P846" s="109">
        <v>891.26449646262984</v>
      </c>
      <c r="Q846" s="109">
        <v>1176.6655035373706</v>
      </c>
      <c r="BA846" t="str">
        <f t="shared" si="182"/>
        <v>MA</v>
      </c>
      <c r="BB846">
        <f t="shared" si="183"/>
        <v>833</v>
      </c>
      <c r="BC846" s="73">
        <f t="shared" si="184"/>
        <v>2.4</v>
      </c>
      <c r="BD846">
        <f t="shared" si="185"/>
        <v>50</v>
      </c>
      <c r="BE846" s="66">
        <f t="shared" si="186"/>
        <v>1171.8589534583562</v>
      </c>
      <c r="BI846" s="66">
        <f t="shared" si="192"/>
        <v>1517.6110465416441</v>
      </c>
      <c r="BK846" s="66">
        <f t="shared" si="187"/>
        <v>1176.8015198416913</v>
      </c>
      <c r="BN846" s="66">
        <f t="shared" si="193"/>
        <v>1242.5685074234614</v>
      </c>
      <c r="BO846" s="66">
        <f t="shared" si="194"/>
        <v>2419.3700272651527</v>
      </c>
      <c r="CI846" s="116">
        <f t="shared" si="195"/>
        <v>0.48640824122796278</v>
      </c>
      <c r="CJ846" s="116">
        <f t="shared" si="196"/>
        <v>0.51359175877203722</v>
      </c>
      <c r="CR846">
        <f t="shared" si="188"/>
        <v>818</v>
      </c>
      <c r="CS846">
        <f t="shared" si="190"/>
        <v>50</v>
      </c>
      <c r="CT846" s="73">
        <f t="shared" si="191"/>
        <v>2.4</v>
      </c>
      <c r="CU846" s="66">
        <f t="shared" si="189"/>
        <v>901.56384846925766</v>
      </c>
    </row>
    <row r="847" spans="2:99" x14ac:dyDescent="0.25">
      <c r="B847" s="107" t="s">
        <v>284</v>
      </c>
      <c r="C847" s="107">
        <v>837</v>
      </c>
      <c r="D847" s="107" t="s">
        <v>235</v>
      </c>
      <c r="E847" s="107">
        <v>50</v>
      </c>
      <c r="F847" s="108">
        <v>2.4</v>
      </c>
      <c r="G847" s="109"/>
      <c r="H847" s="109">
        <v>1148.8136619888796</v>
      </c>
      <c r="I847" s="109">
        <v>1487.7663380111201</v>
      </c>
      <c r="K847" s="107" t="s">
        <v>284</v>
      </c>
      <c r="L847" s="107">
        <v>1910</v>
      </c>
      <c r="M847" s="107" t="s">
        <v>427</v>
      </c>
      <c r="N847" s="107">
        <v>50</v>
      </c>
      <c r="O847" s="108">
        <v>2.4</v>
      </c>
      <c r="P847" s="109">
        <v>1228.3273139194894</v>
      </c>
      <c r="Q847" s="109">
        <v>1621.6626860805104</v>
      </c>
      <c r="BA847" t="str">
        <f t="shared" ref="BA847:BA910" si="197">D844</f>
        <v>MA</v>
      </c>
      <c r="BB847">
        <f t="shared" ref="BB847:BB910" si="198">C844</f>
        <v>834</v>
      </c>
      <c r="BC847" s="73">
        <f t="shared" ref="BC847:BC910" si="199">F844</f>
        <v>2.4</v>
      </c>
      <c r="BD847">
        <f t="shared" ref="BD847:BD910" si="200">E844</f>
        <v>50</v>
      </c>
      <c r="BE847" s="66">
        <f t="shared" ref="BE847:BE910" si="201">H844</f>
        <v>975.14392718260501</v>
      </c>
      <c r="BI847" s="66">
        <f t="shared" si="192"/>
        <v>1262.8560728173948</v>
      </c>
      <c r="BK847" s="66">
        <f t="shared" ref="BK847:BK910" si="202">BE847/VLOOKUP($BA847,$DQ$53:$DT$60,2,FALSE)</f>
        <v>979.25680576682578</v>
      </c>
      <c r="BN847" s="66">
        <f t="shared" si="193"/>
        <v>1033.9837661746387</v>
      </c>
      <c r="BO847" s="66">
        <f t="shared" si="194"/>
        <v>2013.2405719414646</v>
      </c>
      <c r="CI847" s="116">
        <f t="shared" si="195"/>
        <v>0.48640824122796283</v>
      </c>
      <c r="CJ847" s="116">
        <f t="shared" si="196"/>
        <v>0.51359175877203711</v>
      </c>
      <c r="CR847">
        <f t="shared" si="188"/>
        <v>819</v>
      </c>
      <c r="CS847">
        <f t="shared" si="190"/>
        <v>50</v>
      </c>
      <c r="CT847" s="73">
        <f t="shared" si="191"/>
        <v>2.4</v>
      </c>
      <c r="CU847" s="66">
        <f t="shared" si="189"/>
        <v>853.23984416680537</v>
      </c>
    </row>
    <row r="848" spans="2:99" x14ac:dyDescent="0.25">
      <c r="B848" s="107" t="s">
        <v>284</v>
      </c>
      <c r="C848" s="107">
        <v>838</v>
      </c>
      <c r="D848" s="107" t="s">
        <v>235</v>
      </c>
      <c r="E848" s="107">
        <v>50</v>
      </c>
      <c r="F848" s="108">
        <v>2.4</v>
      </c>
      <c r="G848" s="109"/>
      <c r="H848" s="109">
        <v>1199</v>
      </c>
      <c r="I848" s="109">
        <v>1249</v>
      </c>
      <c r="K848" s="107" t="s">
        <v>284</v>
      </c>
      <c r="L848" s="107">
        <v>1914</v>
      </c>
      <c r="M848" s="107" t="s">
        <v>427</v>
      </c>
      <c r="N848" s="107">
        <v>50</v>
      </c>
      <c r="O848" s="108">
        <v>2.4</v>
      </c>
      <c r="P848" s="109">
        <v>1118.1869116471569</v>
      </c>
      <c r="Q848" s="109">
        <v>1476.2530883528432</v>
      </c>
      <c r="BA848" t="str">
        <f t="shared" si="197"/>
        <v>MA</v>
      </c>
      <c r="BB848">
        <f t="shared" si="198"/>
        <v>835</v>
      </c>
      <c r="BC848" s="73">
        <f t="shared" si="199"/>
        <v>2.4</v>
      </c>
      <c r="BD848">
        <f t="shared" si="200"/>
        <v>50</v>
      </c>
      <c r="BE848" s="66">
        <f t="shared" si="201"/>
        <v>960.96556105636648</v>
      </c>
      <c r="BI848" s="66">
        <f t="shared" si="192"/>
        <v>1244.4944389436334</v>
      </c>
      <c r="BK848" s="66">
        <f t="shared" si="202"/>
        <v>965.01863934160133</v>
      </c>
      <c r="BN848" s="66">
        <f t="shared" si="193"/>
        <v>1018.9498824609111</v>
      </c>
      <c r="BO848" s="66">
        <f t="shared" si="194"/>
        <v>1983.9685218025124</v>
      </c>
      <c r="CI848" s="116">
        <f t="shared" si="195"/>
        <v>0.48640824122796283</v>
      </c>
      <c r="CJ848" s="116">
        <f t="shared" si="196"/>
        <v>0.51359175877203711</v>
      </c>
      <c r="CR848">
        <f t="shared" si="188"/>
        <v>820</v>
      </c>
      <c r="CS848">
        <f t="shared" si="190"/>
        <v>50</v>
      </c>
      <c r="CT848" s="73">
        <f t="shared" si="191"/>
        <v>2.4</v>
      </c>
      <c r="CU848" s="66">
        <f t="shared" si="189"/>
        <v>1143.7701989000748</v>
      </c>
    </row>
    <row r="849" spans="2:99" x14ac:dyDescent="0.25">
      <c r="B849" s="107" t="s">
        <v>284</v>
      </c>
      <c r="C849" s="107">
        <v>839</v>
      </c>
      <c r="D849" s="107" t="s">
        <v>235</v>
      </c>
      <c r="E849" s="107">
        <v>50</v>
      </c>
      <c r="F849" s="108">
        <v>2.4</v>
      </c>
      <c r="G849" s="109"/>
      <c r="H849" s="109">
        <v>1199</v>
      </c>
      <c r="I849" s="109">
        <v>1309</v>
      </c>
      <c r="K849" s="107" t="s">
        <v>284</v>
      </c>
      <c r="L849" s="107">
        <v>1918</v>
      </c>
      <c r="M849" s="107" t="s">
        <v>427</v>
      </c>
      <c r="N849" s="107">
        <v>50</v>
      </c>
      <c r="O849" s="108">
        <v>2.4</v>
      </c>
      <c r="P849" s="109">
        <v>969.73549251711461</v>
      </c>
      <c r="Q849" s="109">
        <v>1280.2645074828854</v>
      </c>
      <c r="BA849" t="str">
        <f t="shared" si="197"/>
        <v>MA</v>
      </c>
      <c r="BB849">
        <f t="shared" si="198"/>
        <v>836</v>
      </c>
      <c r="BC849" s="73">
        <f t="shared" si="199"/>
        <v>2.4</v>
      </c>
      <c r="BD849">
        <f t="shared" si="200"/>
        <v>50</v>
      </c>
      <c r="BE849" s="66">
        <f t="shared" si="201"/>
        <v>913.02752045376133</v>
      </c>
      <c r="BI849" s="66">
        <f t="shared" si="192"/>
        <v>1182.4124795462385</v>
      </c>
      <c r="BK849" s="66">
        <f t="shared" si="202"/>
        <v>916.87840977481562</v>
      </c>
      <c r="BN849" s="66">
        <f t="shared" si="193"/>
        <v>968.11927747675827</v>
      </c>
      <c r="BO849" s="66">
        <f t="shared" si="194"/>
        <v>1884.997687251574</v>
      </c>
      <c r="CI849" s="116">
        <f t="shared" si="195"/>
        <v>0.48640824122796283</v>
      </c>
      <c r="CJ849" s="116">
        <f t="shared" si="196"/>
        <v>0.51359175877203711</v>
      </c>
      <c r="CR849">
        <f t="shared" si="188"/>
        <v>821</v>
      </c>
      <c r="CS849">
        <f t="shared" si="190"/>
        <v>50</v>
      </c>
      <c r="CT849" s="73">
        <f t="shared" si="191"/>
        <v>2.4</v>
      </c>
      <c r="CU849" s="66">
        <f t="shared" si="189"/>
        <v>1205.0512151034345</v>
      </c>
    </row>
    <row r="850" spans="2:99" x14ac:dyDescent="0.25">
      <c r="B850" s="107" t="s">
        <v>284</v>
      </c>
      <c r="C850" s="107">
        <v>840</v>
      </c>
      <c r="D850" s="107" t="s">
        <v>235</v>
      </c>
      <c r="E850" s="107">
        <v>50</v>
      </c>
      <c r="F850" s="108">
        <v>2.4</v>
      </c>
      <c r="G850" s="109"/>
      <c r="H850" s="109">
        <v>1021.97</v>
      </c>
      <c r="I850" s="109">
        <v>1587.96</v>
      </c>
      <c r="K850" s="107" t="s">
        <v>284</v>
      </c>
      <c r="L850" s="107">
        <v>1919</v>
      </c>
      <c r="M850" s="107" t="s">
        <v>427</v>
      </c>
      <c r="N850" s="107">
        <v>50</v>
      </c>
      <c r="O850" s="108">
        <v>2.4</v>
      </c>
      <c r="P850" s="109">
        <v>892.15665311574548</v>
      </c>
      <c r="Q850" s="109">
        <v>1177.8433468842545</v>
      </c>
      <c r="BA850" t="str">
        <f t="shared" si="197"/>
        <v>MA</v>
      </c>
      <c r="BB850">
        <f t="shared" si="198"/>
        <v>837</v>
      </c>
      <c r="BC850" s="73">
        <f t="shared" si="199"/>
        <v>2.4</v>
      </c>
      <c r="BD850">
        <f t="shared" si="200"/>
        <v>50</v>
      </c>
      <c r="BE850" s="66">
        <f t="shared" si="201"/>
        <v>1148.8136619888796</v>
      </c>
      <c r="BI850" s="66">
        <f t="shared" si="192"/>
        <v>1487.7663380111201</v>
      </c>
      <c r="BK850" s="66">
        <f t="shared" si="202"/>
        <v>1153.6590299145207</v>
      </c>
      <c r="BN850" s="66">
        <f t="shared" si="193"/>
        <v>1218.1326712335697</v>
      </c>
      <c r="BO850" s="66">
        <f t="shared" si="194"/>
        <v>2371.7917011480904</v>
      </c>
      <c r="CI850" s="116">
        <f t="shared" si="195"/>
        <v>0.48640824122796283</v>
      </c>
      <c r="CJ850" s="116">
        <f t="shared" si="196"/>
        <v>0.51359175877203711</v>
      </c>
      <c r="CR850">
        <f t="shared" si="188"/>
        <v>822</v>
      </c>
      <c r="CS850">
        <f t="shared" si="190"/>
        <v>50</v>
      </c>
      <c r="CT850" s="73">
        <f t="shared" si="191"/>
        <v>2.4</v>
      </c>
      <c r="CU850" s="66">
        <f t="shared" si="189"/>
        <v>1204.057039566178</v>
      </c>
    </row>
    <row r="851" spans="2:99" x14ac:dyDescent="0.25">
      <c r="B851" s="107" t="s">
        <v>284</v>
      </c>
      <c r="C851" s="107">
        <v>841</v>
      </c>
      <c r="D851" s="107" t="s">
        <v>235</v>
      </c>
      <c r="E851" s="107">
        <v>50</v>
      </c>
      <c r="F851" s="108">
        <v>2.4</v>
      </c>
      <c r="G851" s="109"/>
      <c r="H851" s="109">
        <v>1044.8593107166607</v>
      </c>
      <c r="I851" s="109">
        <v>1353.140689283339</v>
      </c>
      <c r="K851" s="107" t="s">
        <v>284</v>
      </c>
      <c r="L851" s="107">
        <v>1920</v>
      </c>
      <c r="M851" s="107" t="s">
        <v>427</v>
      </c>
      <c r="N851" s="107">
        <v>50</v>
      </c>
      <c r="O851" s="108">
        <v>2.4</v>
      </c>
      <c r="P851" s="109">
        <v>1065.8470546643664</v>
      </c>
      <c r="Q851" s="109">
        <v>1407.1529453356336</v>
      </c>
      <c r="BA851" t="str">
        <f t="shared" si="197"/>
        <v>MA</v>
      </c>
      <c r="BB851">
        <f t="shared" si="198"/>
        <v>838</v>
      </c>
      <c r="BC851" s="73">
        <f t="shared" si="199"/>
        <v>2.4</v>
      </c>
      <c r="BD851">
        <f t="shared" si="200"/>
        <v>50</v>
      </c>
      <c r="BE851" s="66">
        <f t="shared" si="201"/>
        <v>1199</v>
      </c>
      <c r="BI851" s="66">
        <f t="shared" si="192"/>
        <v>1249</v>
      </c>
      <c r="BK851" s="66">
        <f t="shared" si="202"/>
        <v>1204.057039566178</v>
      </c>
      <c r="BN851" s="66">
        <f t="shared" si="193"/>
        <v>1022.6388832030133</v>
      </c>
      <c r="BO851" s="66">
        <f t="shared" si="194"/>
        <v>2226.6959227691914</v>
      </c>
      <c r="CI851" s="116">
        <f t="shared" si="195"/>
        <v>0.54073707471865917</v>
      </c>
      <c r="CJ851" s="116">
        <f t="shared" si="196"/>
        <v>0.45926292528134077</v>
      </c>
      <c r="CR851">
        <f t="shared" si="188"/>
        <v>823</v>
      </c>
      <c r="CS851">
        <f t="shared" si="190"/>
        <v>50</v>
      </c>
      <c r="CT851" s="73">
        <f t="shared" si="191"/>
        <v>2.4</v>
      </c>
      <c r="CU851" s="66">
        <f t="shared" si="189"/>
        <v>1204.057039566178</v>
      </c>
    </row>
    <row r="852" spans="2:99" x14ac:dyDescent="0.25">
      <c r="B852" s="107" t="s">
        <v>284</v>
      </c>
      <c r="C852" s="107">
        <v>842</v>
      </c>
      <c r="D852" s="107" t="s">
        <v>235</v>
      </c>
      <c r="E852" s="107">
        <v>50</v>
      </c>
      <c r="F852" s="108">
        <v>2.4</v>
      </c>
      <c r="G852" s="109"/>
      <c r="H852" s="109">
        <v>914.23011081972368</v>
      </c>
      <c r="I852" s="109">
        <v>1183.9698891802759</v>
      </c>
      <c r="K852" s="107" t="s">
        <v>284</v>
      </c>
      <c r="L852" s="107">
        <v>1921</v>
      </c>
      <c r="M852" s="107" t="s">
        <v>427</v>
      </c>
      <c r="N852" s="107">
        <v>50</v>
      </c>
      <c r="O852" s="108">
        <v>2.4</v>
      </c>
      <c r="P852" s="109">
        <v>908.29736164675239</v>
      </c>
      <c r="Q852" s="109">
        <v>1199.1526383532473</v>
      </c>
      <c r="BA852" t="str">
        <f t="shared" si="197"/>
        <v>MA</v>
      </c>
      <c r="BB852">
        <f t="shared" si="198"/>
        <v>839</v>
      </c>
      <c r="BC852" s="73">
        <f t="shared" si="199"/>
        <v>2.4</v>
      </c>
      <c r="BD852">
        <f t="shared" si="200"/>
        <v>50</v>
      </c>
      <c r="BE852" s="66">
        <f t="shared" si="201"/>
        <v>1199</v>
      </c>
      <c r="BI852" s="66">
        <f t="shared" si="192"/>
        <v>1309</v>
      </c>
      <c r="BK852" s="66">
        <f t="shared" si="202"/>
        <v>1204.057039566178</v>
      </c>
      <c r="BN852" s="66">
        <f t="shared" si="193"/>
        <v>1071.764850370492</v>
      </c>
      <c r="BO852" s="66">
        <f t="shared" si="194"/>
        <v>2275.8218899366702</v>
      </c>
      <c r="CI852" s="116">
        <f t="shared" si="195"/>
        <v>0.52906470620145218</v>
      </c>
      <c r="CJ852" s="116">
        <f t="shared" si="196"/>
        <v>0.47093529379854776</v>
      </c>
      <c r="CR852">
        <f t="shared" si="188"/>
        <v>824</v>
      </c>
      <c r="CS852">
        <f t="shared" si="190"/>
        <v>50</v>
      </c>
      <c r="CT852" s="73">
        <f t="shared" si="191"/>
        <v>2.4</v>
      </c>
      <c r="CU852" s="66">
        <f t="shared" si="189"/>
        <v>2558.7467362924285</v>
      </c>
    </row>
    <row r="853" spans="2:99" x14ac:dyDescent="0.25">
      <c r="B853" s="107" t="s">
        <v>284</v>
      </c>
      <c r="C853" s="107">
        <v>843</v>
      </c>
      <c r="D853" s="107" t="s">
        <v>235</v>
      </c>
      <c r="E853" s="107">
        <v>50</v>
      </c>
      <c r="F853" s="108">
        <v>2.4</v>
      </c>
      <c r="G853" s="109"/>
      <c r="H853" s="109">
        <v>1087.9957042783578</v>
      </c>
      <c r="I853" s="109">
        <v>1409.0042957216422</v>
      </c>
      <c r="K853" s="107" t="s">
        <v>284</v>
      </c>
      <c r="L853" s="107">
        <v>1922</v>
      </c>
      <c r="M853" s="107" t="s">
        <v>427</v>
      </c>
      <c r="N853" s="107">
        <v>50</v>
      </c>
      <c r="O853" s="108">
        <v>2.4</v>
      </c>
      <c r="P853" s="109">
        <v>968.87350541265494</v>
      </c>
      <c r="Q853" s="109">
        <v>1279.126494587345</v>
      </c>
      <c r="BA853" t="str">
        <f t="shared" si="197"/>
        <v>MA</v>
      </c>
      <c r="BB853">
        <f t="shared" si="198"/>
        <v>840</v>
      </c>
      <c r="BC853" s="73">
        <f t="shared" si="199"/>
        <v>2.4</v>
      </c>
      <c r="BD853">
        <f t="shared" si="200"/>
        <v>50</v>
      </c>
      <c r="BE853" s="66">
        <f t="shared" si="201"/>
        <v>1021.97</v>
      </c>
      <c r="BI853" s="66">
        <f t="shared" si="192"/>
        <v>1587.96</v>
      </c>
      <c r="BK853" s="66">
        <f t="shared" si="202"/>
        <v>1026.2803775858608</v>
      </c>
      <c r="BN853" s="66">
        <f t="shared" si="193"/>
        <v>1300.1678470544891</v>
      </c>
      <c r="BO853" s="66">
        <f t="shared" si="194"/>
        <v>2326.44822464035</v>
      </c>
      <c r="CI853" s="116">
        <f t="shared" si="195"/>
        <v>0.44113613478095581</v>
      </c>
      <c r="CJ853" s="116">
        <f t="shared" si="196"/>
        <v>0.55886386521904419</v>
      </c>
      <c r="CR853">
        <f t="shared" si="188"/>
        <v>825</v>
      </c>
      <c r="CS853">
        <f t="shared" si="190"/>
        <v>50</v>
      </c>
      <c r="CT853" s="73">
        <f t="shared" si="191"/>
        <v>2.4</v>
      </c>
      <c r="CU853" s="66">
        <f t="shared" si="189"/>
        <v>1129.7348865233985</v>
      </c>
    </row>
    <row r="854" spans="2:99" x14ac:dyDescent="0.25">
      <c r="B854" s="107" t="s">
        <v>284</v>
      </c>
      <c r="C854" s="107">
        <v>844</v>
      </c>
      <c r="D854" s="107" t="s">
        <v>235</v>
      </c>
      <c r="E854" s="107">
        <v>50</v>
      </c>
      <c r="F854" s="108">
        <v>2.4</v>
      </c>
      <c r="G854" s="109"/>
      <c r="H854" s="109">
        <v>1199</v>
      </c>
      <c r="I854" s="109">
        <v>1139.05</v>
      </c>
      <c r="K854" s="107" t="s">
        <v>284</v>
      </c>
      <c r="L854" s="107">
        <v>1923</v>
      </c>
      <c r="M854" s="107" t="s">
        <v>427</v>
      </c>
      <c r="N854" s="107">
        <v>50</v>
      </c>
      <c r="O854" s="108">
        <v>2.4</v>
      </c>
      <c r="P854" s="109">
        <v>964.32652343663017</v>
      </c>
      <c r="Q854" s="109">
        <v>1273.1234765633696</v>
      </c>
      <c r="BA854" t="str">
        <f t="shared" si="197"/>
        <v>MA</v>
      </c>
      <c r="BB854">
        <f t="shared" si="198"/>
        <v>841</v>
      </c>
      <c r="BC854" s="73">
        <f t="shared" si="199"/>
        <v>2.4</v>
      </c>
      <c r="BD854">
        <f t="shared" si="200"/>
        <v>50</v>
      </c>
      <c r="BE854" s="66">
        <f t="shared" si="201"/>
        <v>1044.8593107166607</v>
      </c>
      <c r="BI854" s="66">
        <f t="shared" si="192"/>
        <v>1353.140689283339</v>
      </c>
      <c r="BK854" s="66">
        <f t="shared" si="202"/>
        <v>1049.2662288779482</v>
      </c>
      <c r="BN854" s="66">
        <f t="shared" si="193"/>
        <v>1107.9057512452118</v>
      </c>
      <c r="BO854" s="66">
        <f t="shared" si="194"/>
        <v>2157.1719801231602</v>
      </c>
      <c r="CI854" s="116">
        <f t="shared" si="195"/>
        <v>0.48640824122796272</v>
      </c>
      <c r="CJ854" s="116">
        <f t="shared" si="196"/>
        <v>0.51359175877203711</v>
      </c>
      <c r="CR854">
        <f t="shared" si="188"/>
        <v>826</v>
      </c>
      <c r="CS854">
        <f t="shared" si="190"/>
        <v>50</v>
      </c>
      <c r="CT854" s="73">
        <f t="shared" si="191"/>
        <v>2.4</v>
      </c>
      <c r="CU854" s="66">
        <f t="shared" si="189"/>
        <v>1509.1625048838564</v>
      </c>
    </row>
    <row r="855" spans="2:99" x14ac:dyDescent="0.25">
      <c r="B855" s="107" t="s">
        <v>284</v>
      </c>
      <c r="C855" s="107">
        <v>845</v>
      </c>
      <c r="D855" s="107" t="s">
        <v>235</v>
      </c>
      <c r="E855" s="107">
        <v>50</v>
      </c>
      <c r="F855" s="108">
        <v>2.4</v>
      </c>
      <c r="G855" s="109"/>
      <c r="H855" s="109">
        <v>1199</v>
      </c>
      <c r="I855" s="109">
        <v>1552.759945583412</v>
      </c>
      <c r="K855" s="107" t="s">
        <v>284</v>
      </c>
      <c r="L855" s="107">
        <v>1925</v>
      </c>
      <c r="M855" s="107" t="s">
        <v>427</v>
      </c>
      <c r="N855" s="107">
        <v>50</v>
      </c>
      <c r="O855" s="108">
        <v>2.4</v>
      </c>
      <c r="P855" s="109">
        <v>977.9114402029146</v>
      </c>
      <c r="Q855" s="109">
        <v>1291.0585597970858</v>
      </c>
      <c r="BA855" t="str">
        <f t="shared" si="197"/>
        <v>MA</v>
      </c>
      <c r="BB855">
        <f t="shared" si="198"/>
        <v>842</v>
      </c>
      <c r="BC855" s="73">
        <f t="shared" si="199"/>
        <v>2.4</v>
      </c>
      <c r="BD855">
        <f t="shared" si="200"/>
        <v>50</v>
      </c>
      <c r="BE855" s="66">
        <f t="shared" si="201"/>
        <v>914.23011081972368</v>
      </c>
      <c r="BI855" s="66">
        <f t="shared" si="192"/>
        <v>1183.9698891802759</v>
      </c>
      <c r="BK855" s="66">
        <f t="shared" si="202"/>
        <v>918.08607232348243</v>
      </c>
      <c r="BN855" s="66">
        <f t="shared" si="193"/>
        <v>969.39443171922562</v>
      </c>
      <c r="BO855" s="66">
        <f t="shared" si="194"/>
        <v>1887.4805040427082</v>
      </c>
      <c r="CI855" s="116">
        <f t="shared" si="195"/>
        <v>0.48640824122796283</v>
      </c>
      <c r="CJ855" s="116">
        <f t="shared" si="196"/>
        <v>0.51359175877203711</v>
      </c>
      <c r="CR855">
        <f t="shared" si="188"/>
        <v>827</v>
      </c>
      <c r="CS855">
        <f t="shared" si="190"/>
        <v>50</v>
      </c>
      <c r="CT855" s="73">
        <f t="shared" si="191"/>
        <v>2.4</v>
      </c>
      <c r="CU855" s="66">
        <f t="shared" si="189"/>
        <v>939.92026115626379</v>
      </c>
    </row>
    <row r="856" spans="2:99" x14ac:dyDescent="0.25">
      <c r="B856" s="107" t="s">
        <v>284</v>
      </c>
      <c r="C856" s="107">
        <v>846</v>
      </c>
      <c r="D856" s="107" t="s">
        <v>235</v>
      </c>
      <c r="E856" s="107">
        <v>50</v>
      </c>
      <c r="F856" s="108">
        <v>2.4</v>
      </c>
      <c r="G856" s="109"/>
      <c r="H856" s="109">
        <v>948.12921606315842</v>
      </c>
      <c r="I856" s="109">
        <v>1227.8707839368415</v>
      </c>
      <c r="K856" s="107" t="s">
        <v>284</v>
      </c>
      <c r="L856" s="107">
        <v>1927</v>
      </c>
      <c r="M856" s="107" t="s">
        <v>427</v>
      </c>
      <c r="N856" s="107">
        <v>50</v>
      </c>
      <c r="O856" s="108">
        <v>2.4</v>
      </c>
      <c r="P856" s="109">
        <v>1443.0095122206897</v>
      </c>
      <c r="Q856" s="109">
        <v>1905.0904877793107</v>
      </c>
      <c r="BA856" t="str">
        <f t="shared" si="197"/>
        <v>MA</v>
      </c>
      <c r="BB856">
        <f t="shared" si="198"/>
        <v>843</v>
      </c>
      <c r="BC856" s="73">
        <f t="shared" si="199"/>
        <v>2.4</v>
      </c>
      <c r="BD856">
        <f t="shared" si="200"/>
        <v>50</v>
      </c>
      <c r="BE856" s="66">
        <f t="shared" si="201"/>
        <v>1087.9957042783578</v>
      </c>
      <c r="BI856" s="66">
        <f t="shared" si="192"/>
        <v>1409.0042957216422</v>
      </c>
      <c r="BK856" s="66">
        <f t="shared" si="202"/>
        <v>1092.5845594279554</v>
      </c>
      <c r="BN856" s="66">
        <f t="shared" si="193"/>
        <v>1153.6449795076289</v>
      </c>
      <c r="BO856" s="66">
        <f t="shared" si="194"/>
        <v>2246.2295389355841</v>
      </c>
      <c r="CI856" s="116">
        <f t="shared" si="195"/>
        <v>0.48640824122796283</v>
      </c>
      <c r="CJ856" s="116">
        <f t="shared" si="196"/>
        <v>0.51359175877203722</v>
      </c>
      <c r="CR856">
        <f t="shared" si="188"/>
        <v>828</v>
      </c>
      <c r="CS856">
        <f t="shared" si="190"/>
        <v>50</v>
      </c>
      <c r="CT856" s="73">
        <f t="shared" si="191"/>
        <v>2.4</v>
      </c>
      <c r="CU856" s="66">
        <f t="shared" si="189"/>
        <v>1047.0784344057258</v>
      </c>
    </row>
    <row r="857" spans="2:99" x14ac:dyDescent="0.25">
      <c r="B857" s="107" t="s">
        <v>284</v>
      </c>
      <c r="C857" s="107">
        <v>847</v>
      </c>
      <c r="D857" s="107" t="s">
        <v>235</v>
      </c>
      <c r="E857" s="107">
        <v>50</v>
      </c>
      <c r="F857" s="108">
        <v>2.4</v>
      </c>
      <c r="G857" s="109"/>
      <c r="H857" s="109">
        <v>1001.3743402372934</v>
      </c>
      <c r="I857" s="109">
        <v>1296.8256597627062</v>
      </c>
      <c r="K857" s="107" t="s">
        <v>284</v>
      </c>
      <c r="L857" s="107">
        <v>1928</v>
      </c>
      <c r="M857" s="107" t="s">
        <v>427</v>
      </c>
      <c r="N857" s="107">
        <v>50</v>
      </c>
      <c r="O857" s="108">
        <v>2.4</v>
      </c>
      <c r="P857" s="109">
        <v>840.56672491383506</v>
      </c>
      <c r="Q857" s="109">
        <v>1109.7332750861651</v>
      </c>
      <c r="BA857" t="str">
        <f t="shared" si="197"/>
        <v>MA</v>
      </c>
      <c r="BB857">
        <f t="shared" si="198"/>
        <v>844</v>
      </c>
      <c r="BC857" s="73">
        <f t="shared" si="199"/>
        <v>2.4</v>
      </c>
      <c r="BD857">
        <f t="shared" si="200"/>
        <v>50</v>
      </c>
      <c r="BE857" s="66">
        <f t="shared" si="201"/>
        <v>1199</v>
      </c>
      <c r="BI857" s="66">
        <f t="shared" si="192"/>
        <v>1139.05</v>
      </c>
      <c r="BK857" s="66">
        <f t="shared" si="202"/>
        <v>1204.057039566178</v>
      </c>
      <c r="BN857" s="66">
        <f t="shared" si="193"/>
        <v>932.61554836860864</v>
      </c>
      <c r="BO857" s="66">
        <f t="shared" si="194"/>
        <v>2136.6725879347869</v>
      </c>
      <c r="CI857" s="116">
        <f t="shared" si="195"/>
        <v>0.56351967370441447</v>
      </c>
      <c r="CJ857" s="116">
        <f t="shared" si="196"/>
        <v>0.43648032629558542</v>
      </c>
      <c r="CR857">
        <f t="shared" si="188"/>
        <v>829</v>
      </c>
      <c r="CS857">
        <f t="shared" si="190"/>
        <v>50</v>
      </c>
      <c r="CT857" s="73">
        <f t="shared" si="191"/>
        <v>2.4</v>
      </c>
      <c r="CU857" s="66">
        <f t="shared" si="189"/>
        <v>1158.6559524890772</v>
      </c>
    </row>
    <row r="858" spans="2:99" x14ac:dyDescent="0.25">
      <c r="B858" s="107" t="s">
        <v>284</v>
      </c>
      <c r="C858" s="107">
        <v>848</v>
      </c>
      <c r="D858" s="107" t="s">
        <v>235</v>
      </c>
      <c r="E858" s="107">
        <v>50</v>
      </c>
      <c r="F858" s="108">
        <v>2.4</v>
      </c>
      <c r="G858" s="109"/>
      <c r="H858" s="109">
        <v>1001.3743402372934</v>
      </c>
      <c r="I858" s="109">
        <v>1296.8256597627062</v>
      </c>
      <c r="K858" s="107" t="s">
        <v>284</v>
      </c>
      <c r="L858" s="107">
        <v>1929</v>
      </c>
      <c r="M858" s="107" t="s">
        <v>427</v>
      </c>
      <c r="N858" s="107">
        <v>50</v>
      </c>
      <c r="O858" s="108">
        <v>2.4</v>
      </c>
      <c r="P858" s="109">
        <v>1178.0648458584469</v>
      </c>
      <c r="Q858" s="109">
        <v>1555.305154141553</v>
      </c>
      <c r="BA858" t="str">
        <f t="shared" si="197"/>
        <v>MA</v>
      </c>
      <c r="BB858">
        <f t="shared" si="198"/>
        <v>845</v>
      </c>
      <c r="BC858" s="73">
        <f t="shared" si="199"/>
        <v>2.4</v>
      </c>
      <c r="BD858">
        <f t="shared" si="200"/>
        <v>50</v>
      </c>
      <c r="BE858" s="66">
        <f t="shared" si="201"/>
        <v>1199</v>
      </c>
      <c r="BI858" s="66">
        <f t="shared" si="192"/>
        <v>1552.759945583412</v>
      </c>
      <c r="BK858" s="66">
        <f t="shared" si="202"/>
        <v>1204.057039566178</v>
      </c>
      <c r="BN858" s="66">
        <f t="shared" si="193"/>
        <v>1271.3472350951099</v>
      </c>
      <c r="BO858" s="66">
        <f t="shared" si="194"/>
        <v>2475.4042746612877</v>
      </c>
      <c r="CI858" s="116">
        <f t="shared" si="195"/>
        <v>0.48640824122796283</v>
      </c>
      <c r="CJ858" s="116">
        <f t="shared" si="196"/>
        <v>0.51359175877203722</v>
      </c>
      <c r="CR858">
        <f t="shared" si="188"/>
        <v>830</v>
      </c>
      <c r="CS858">
        <f t="shared" si="190"/>
        <v>50</v>
      </c>
      <c r="CT858" s="73">
        <f t="shared" si="191"/>
        <v>2.4</v>
      </c>
      <c r="CU858" s="66">
        <f t="shared" si="189"/>
        <v>935.54467221181869</v>
      </c>
    </row>
    <row r="859" spans="2:99" x14ac:dyDescent="0.25">
      <c r="B859" s="107" t="s">
        <v>284</v>
      </c>
      <c r="C859" s="107">
        <v>849</v>
      </c>
      <c r="D859" s="107" t="s">
        <v>235</v>
      </c>
      <c r="E859" s="107">
        <v>50</v>
      </c>
      <c r="F859" s="108">
        <v>2.4</v>
      </c>
      <c r="G859" s="109"/>
      <c r="H859" s="109">
        <v>897.77728030568665</v>
      </c>
      <c r="I859" s="109">
        <v>1162.6627196943132</v>
      </c>
      <c r="K859" s="107" t="s">
        <v>284</v>
      </c>
      <c r="L859" s="107">
        <v>1930</v>
      </c>
      <c r="M859" s="107" t="s">
        <v>427</v>
      </c>
      <c r="N859" s="107">
        <v>50</v>
      </c>
      <c r="O859" s="108">
        <v>2.4</v>
      </c>
      <c r="P859" s="109">
        <v>845.0490578570251</v>
      </c>
      <c r="Q859" s="109">
        <v>1115.6509421429748</v>
      </c>
      <c r="BA859" t="str">
        <f t="shared" si="197"/>
        <v>MA</v>
      </c>
      <c r="BB859">
        <f t="shared" si="198"/>
        <v>846</v>
      </c>
      <c r="BC859" s="73">
        <f t="shared" si="199"/>
        <v>2.4</v>
      </c>
      <c r="BD859">
        <f t="shared" si="200"/>
        <v>50</v>
      </c>
      <c r="BE859" s="66">
        <f t="shared" si="201"/>
        <v>948.12921606315842</v>
      </c>
      <c r="BI859" s="66">
        <f t="shared" si="192"/>
        <v>1227.8707839368415</v>
      </c>
      <c r="BK859" s="66">
        <f t="shared" si="202"/>
        <v>952.1281543112658</v>
      </c>
      <c r="BN859" s="66">
        <f t="shared" si="193"/>
        <v>1005.3389969597919</v>
      </c>
      <c r="BO859" s="66">
        <f t="shared" si="194"/>
        <v>1957.4671512710577</v>
      </c>
      <c r="CI859" s="116">
        <f t="shared" si="195"/>
        <v>0.48640824122796283</v>
      </c>
      <c r="CJ859" s="116">
        <f t="shared" si="196"/>
        <v>0.51359175877203722</v>
      </c>
      <c r="CR859">
        <f t="shared" si="188"/>
        <v>831</v>
      </c>
      <c r="CS859">
        <f t="shared" si="190"/>
        <v>50</v>
      </c>
      <c r="CT859" s="73">
        <f t="shared" si="191"/>
        <v>2.4</v>
      </c>
      <c r="CU859" s="66">
        <f t="shared" si="189"/>
        <v>1068.4575215906809</v>
      </c>
    </row>
    <row r="860" spans="2:99" x14ac:dyDescent="0.25">
      <c r="B860" s="107" t="s">
        <v>284</v>
      </c>
      <c r="C860" s="107">
        <v>850</v>
      </c>
      <c r="D860" s="107" t="s">
        <v>235</v>
      </c>
      <c r="E860" s="107">
        <v>50</v>
      </c>
      <c r="F860" s="108">
        <v>2.4</v>
      </c>
      <c r="G860" s="109"/>
      <c r="H860" s="109">
        <v>1021.2780822362665</v>
      </c>
      <c r="I860" s="109">
        <v>1322.6019177637336</v>
      </c>
      <c r="K860" s="107" t="s">
        <v>284</v>
      </c>
      <c r="L860" s="107">
        <v>1935</v>
      </c>
      <c r="M860" s="107" t="s">
        <v>427</v>
      </c>
      <c r="N860" s="107">
        <v>50</v>
      </c>
      <c r="O860" s="108">
        <v>2.4</v>
      </c>
      <c r="P860" s="109">
        <v>891.26449646262984</v>
      </c>
      <c r="Q860" s="109">
        <v>1176.6655035373706</v>
      </c>
      <c r="BA860" t="str">
        <f t="shared" si="197"/>
        <v>MA</v>
      </c>
      <c r="BB860">
        <f t="shared" si="198"/>
        <v>847</v>
      </c>
      <c r="BC860" s="73">
        <f t="shared" si="199"/>
        <v>2.4</v>
      </c>
      <c r="BD860">
        <f t="shared" si="200"/>
        <v>50</v>
      </c>
      <c r="BE860" s="66">
        <f t="shared" si="201"/>
        <v>1001.3743402372934</v>
      </c>
      <c r="BI860" s="66">
        <f t="shared" si="192"/>
        <v>1296.8256597627062</v>
      </c>
      <c r="BK860" s="66">
        <f t="shared" si="202"/>
        <v>1005.5978512123855</v>
      </c>
      <c r="BN860" s="66">
        <f t="shared" si="193"/>
        <v>1061.7969130574418</v>
      </c>
      <c r="BO860" s="66">
        <f t="shared" si="194"/>
        <v>2067.3947642698272</v>
      </c>
      <c r="CI860" s="116">
        <f t="shared" si="195"/>
        <v>0.48640824122796289</v>
      </c>
      <c r="CJ860" s="116">
        <f t="shared" si="196"/>
        <v>0.51359175877203722</v>
      </c>
      <c r="CR860">
        <f t="shared" si="188"/>
        <v>832</v>
      </c>
      <c r="CS860">
        <f t="shared" si="190"/>
        <v>50</v>
      </c>
      <c r="CT860" s="73">
        <f t="shared" si="191"/>
        <v>2.4</v>
      </c>
      <c r="CU860" s="66">
        <f t="shared" si="189"/>
        <v>1049.2662288779482</v>
      </c>
    </row>
    <row r="861" spans="2:99" x14ac:dyDescent="0.25">
      <c r="B861" s="107" t="s">
        <v>284</v>
      </c>
      <c r="C861" s="107">
        <v>851</v>
      </c>
      <c r="D861" s="107" t="s">
        <v>235</v>
      </c>
      <c r="E861" s="107">
        <v>50</v>
      </c>
      <c r="F861" s="108">
        <v>2.4</v>
      </c>
      <c r="G861" s="109"/>
      <c r="H861" s="109">
        <v>1274</v>
      </c>
      <c r="I861" s="109">
        <v>1649.8883825465111</v>
      </c>
      <c r="K861" s="107" t="s">
        <v>284</v>
      </c>
      <c r="L861" s="107">
        <v>1936</v>
      </c>
      <c r="M861" s="107" t="s">
        <v>427</v>
      </c>
      <c r="N861" s="107">
        <v>50</v>
      </c>
      <c r="O861" s="108">
        <v>2.4</v>
      </c>
      <c r="P861" s="109">
        <v>892.52730757066297</v>
      </c>
      <c r="Q861" s="109">
        <v>1178.3326924293367</v>
      </c>
      <c r="BA861" t="str">
        <f t="shared" si="197"/>
        <v>MA</v>
      </c>
      <c r="BB861">
        <f t="shared" si="198"/>
        <v>848</v>
      </c>
      <c r="BC861" s="73">
        <f t="shared" si="199"/>
        <v>2.4</v>
      </c>
      <c r="BD861">
        <f t="shared" si="200"/>
        <v>50</v>
      </c>
      <c r="BE861" s="66">
        <f t="shared" si="201"/>
        <v>1001.3743402372934</v>
      </c>
      <c r="BI861" s="66">
        <f t="shared" si="192"/>
        <v>1296.8256597627062</v>
      </c>
      <c r="BK861" s="66">
        <f t="shared" si="202"/>
        <v>1005.5978512123855</v>
      </c>
      <c r="BN861" s="66">
        <f t="shared" si="193"/>
        <v>1061.7969130574418</v>
      </c>
      <c r="BO861" s="66">
        <f t="shared" si="194"/>
        <v>2067.3947642698272</v>
      </c>
      <c r="CI861" s="116">
        <f t="shared" si="195"/>
        <v>0.48640824122796289</v>
      </c>
      <c r="CJ861" s="116">
        <f t="shared" si="196"/>
        <v>0.51359175877203722</v>
      </c>
      <c r="CR861">
        <f t="shared" ref="CR861:CR924" si="203">BB846</f>
        <v>833</v>
      </c>
      <c r="CS861">
        <f t="shared" si="190"/>
        <v>50</v>
      </c>
      <c r="CT861" s="73">
        <f t="shared" si="191"/>
        <v>2.4</v>
      </c>
      <c r="CU861" s="66">
        <f t="shared" ref="CU861:CU924" si="204">BK846</f>
        <v>1176.8015198416913</v>
      </c>
    </row>
    <row r="862" spans="2:99" x14ac:dyDescent="0.25">
      <c r="B862" s="107" t="s">
        <v>284</v>
      </c>
      <c r="C862" s="107">
        <v>852</v>
      </c>
      <c r="D862" s="107" t="s">
        <v>235</v>
      </c>
      <c r="E862" s="107">
        <v>50</v>
      </c>
      <c r="F862" s="108">
        <v>2.4</v>
      </c>
      <c r="G862" s="109"/>
      <c r="H862" s="109">
        <v>880.2830762501095</v>
      </c>
      <c r="I862" s="109">
        <v>1140.0069237498903</v>
      </c>
      <c r="K862" s="107" t="s">
        <v>284</v>
      </c>
      <c r="L862" s="107">
        <v>1937</v>
      </c>
      <c r="M862" s="107" t="s">
        <v>427</v>
      </c>
      <c r="N862" s="107">
        <v>50</v>
      </c>
      <c r="O862" s="108">
        <v>2.4</v>
      </c>
      <c r="P862" s="109">
        <v>891.26449646262984</v>
      </c>
      <c r="Q862" s="109">
        <v>1176.6655035373706</v>
      </c>
      <c r="BA862" t="str">
        <f t="shared" si="197"/>
        <v>MA</v>
      </c>
      <c r="BB862">
        <f t="shared" si="198"/>
        <v>849</v>
      </c>
      <c r="BC862" s="73">
        <f t="shared" si="199"/>
        <v>2.4</v>
      </c>
      <c r="BD862">
        <f t="shared" si="200"/>
        <v>50</v>
      </c>
      <c r="BE862" s="66">
        <f t="shared" si="201"/>
        <v>897.77728030568665</v>
      </c>
      <c r="BI862" s="66">
        <f t="shared" si="192"/>
        <v>1162.6627196943132</v>
      </c>
      <c r="BK862" s="66">
        <f t="shared" si="202"/>
        <v>901.56384846925766</v>
      </c>
      <c r="BN862" s="66">
        <f t="shared" si="193"/>
        <v>951.94884324257043</v>
      </c>
      <c r="BO862" s="66">
        <f t="shared" si="194"/>
        <v>1853.5126917118282</v>
      </c>
      <c r="CI862" s="116">
        <f t="shared" si="195"/>
        <v>0.48640824122796283</v>
      </c>
      <c r="CJ862" s="116">
        <f t="shared" si="196"/>
        <v>0.51359175877203711</v>
      </c>
      <c r="CR862">
        <f t="shared" si="203"/>
        <v>834</v>
      </c>
      <c r="CS862">
        <f t="shared" ref="CS862:CS925" si="205">BD847</f>
        <v>50</v>
      </c>
      <c r="CT862" s="73">
        <f t="shared" ref="CT862:CT925" si="206">BC847</f>
        <v>2.4</v>
      </c>
      <c r="CU862" s="66">
        <f t="shared" si="204"/>
        <v>979.25680576682578</v>
      </c>
    </row>
    <row r="863" spans="2:99" x14ac:dyDescent="0.25">
      <c r="B863" s="107" t="s">
        <v>284</v>
      </c>
      <c r="C863" s="107">
        <v>853</v>
      </c>
      <c r="D863" s="107" t="s">
        <v>235</v>
      </c>
      <c r="E863" s="107">
        <v>50</v>
      </c>
      <c r="F863" s="108">
        <v>2.4</v>
      </c>
      <c r="G863" s="109"/>
      <c r="H863" s="109">
        <v>1051.32</v>
      </c>
      <c r="I863" s="109">
        <v>1376.32</v>
      </c>
      <c r="K863" s="107" t="s">
        <v>284</v>
      </c>
      <c r="L863" s="107">
        <v>1938</v>
      </c>
      <c r="M863" s="107" t="s">
        <v>427</v>
      </c>
      <c r="N863" s="107">
        <v>50</v>
      </c>
      <c r="O863" s="108">
        <v>2.4</v>
      </c>
      <c r="P863" s="109">
        <v>1075.3289128134227</v>
      </c>
      <c r="Q863" s="109">
        <v>1419.6710871865773</v>
      </c>
      <c r="BA863" t="str">
        <f t="shared" si="197"/>
        <v>MA</v>
      </c>
      <c r="BB863">
        <f t="shared" si="198"/>
        <v>850</v>
      </c>
      <c r="BC863" s="73">
        <f t="shared" si="199"/>
        <v>2.4</v>
      </c>
      <c r="BD863">
        <f t="shared" si="200"/>
        <v>50</v>
      </c>
      <c r="BE863" s="66">
        <f t="shared" si="201"/>
        <v>1021.2780822362665</v>
      </c>
      <c r="BI863" s="66">
        <f t="shared" si="192"/>
        <v>1322.6019177637336</v>
      </c>
      <c r="BK863" s="66">
        <f t="shared" si="202"/>
        <v>1025.5855415106112</v>
      </c>
      <c r="BN863" s="66">
        <f t="shared" si="193"/>
        <v>1082.9016397950907</v>
      </c>
      <c r="BO863" s="66">
        <f t="shared" si="194"/>
        <v>2108.4871813057016</v>
      </c>
      <c r="CI863" s="116">
        <f t="shared" si="195"/>
        <v>0.48640824122796283</v>
      </c>
      <c r="CJ863" s="116">
        <f t="shared" si="196"/>
        <v>0.51359175877203722</v>
      </c>
      <c r="CR863">
        <f t="shared" si="203"/>
        <v>835</v>
      </c>
      <c r="CS863">
        <f t="shared" si="205"/>
        <v>50</v>
      </c>
      <c r="CT863" s="73">
        <f t="shared" si="206"/>
        <v>2.4</v>
      </c>
      <c r="CU863" s="66">
        <f t="shared" si="204"/>
        <v>965.01863934160133</v>
      </c>
    </row>
    <row r="864" spans="2:99" x14ac:dyDescent="0.25">
      <c r="B864" s="107" t="s">
        <v>284</v>
      </c>
      <c r="C864" s="107">
        <v>854</v>
      </c>
      <c r="D864" s="107" t="s">
        <v>235</v>
      </c>
      <c r="E864" s="107">
        <v>50</v>
      </c>
      <c r="F864" s="108">
        <v>2.4</v>
      </c>
      <c r="G864" s="109"/>
      <c r="H864" s="109">
        <v>1399.99</v>
      </c>
      <c r="I864" s="109">
        <v>1813.051206186256</v>
      </c>
      <c r="K864" s="107" t="s">
        <v>284</v>
      </c>
      <c r="L864" s="107">
        <v>1940</v>
      </c>
      <c r="M864" s="107" t="s">
        <v>427</v>
      </c>
      <c r="N864" s="107">
        <v>50</v>
      </c>
      <c r="O864" s="108">
        <v>2.4</v>
      </c>
      <c r="P864" s="109">
        <v>1029.212602724831</v>
      </c>
      <c r="Q864" s="109">
        <v>1358.787397275169</v>
      </c>
      <c r="BA864" t="str">
        <f t="shared" si="197"/>
        <v>MA</v>
      </c>
      <c r="BB864">
        <f t="shared" si="198"/>
        <v>851</v>
      </c>
      <c r="BC864" s="73">
        <f t="shared" si="199"/>
        <v>2.4</v>
      </c>
      <c r="BD864">
        <f t="shared" si="200"/>
        <v>50</v>
      </c>
      <c r="BE864" s="66">
        <f t="shared" si="201"/>
        <v>1274</v>
      </c>
      <c r="BI864" s="66">
        <f t="shared" si="192"/>
        <v>1649.8883825465111</v>
      </c>
      <c r="BK864" s="66">
        <f t="shared" si="202"/>
        <v>1279.3733681462143</v>
      </c>
      <c r="BN864" s="66">
        <f t="shared" si="193"/>
        <v>1350.8727085164053</v>
      </c>
      <c r="BO864" s="66">
        <f t="shared" si="194"/>
        <v>2630.2460766626195</v>
      </c>
      <c r="CI864" s="116">
        <f t="shared" si="195"/>
        <v>0.48640824122796283</v>
      </c>
      <c r="CJ864" s="116">
        <f t="shared" si="196"/>
        <v>0.51359175877203722</v>
      </c>
      <c r="CR864">
        <f t="shared" si="203"/>
        <v>836</v>
      </c>
      <c r="CS864">
        <f t="shared" si="205"/>
        <v>50</v>
      </c>
      <c r="CT864" s="73">
        <f t="shared" si="206"/>
        <v>2.4</v>
      </c>
      <c r="CU864" s="66">
        <f t="shared" si="204"/>
        <v>916.87840977481562</v>
      </c>
    </row>
    <row r="865" spans="2:99" x14ac:dyDescent="0.25">
      <c r="B865" s="107" t="s">
        <v>284</v>
      </c>
      <c r="C865" s="107">
        <v>855</v>
      </c>
      <c r="D865" s="107" t="s">
        <v>235</v>
      </c>
      <c r="E865" s="107">
        <v>50</v>
      </c>
      <c r="F865" s="108">
        <v>2.4</v>
      </c>
      <c r="G865" s="109"/>
      <c r="H865" s="109">
        <v>1115.3499999999999</v>
      </c>
      <c r="I865" s="109">
        <v>1739.35</v>
      </c>
      <c r="K865" s="107" t="s">
        <v>284</v>
      </c>
      <c r="L865" s="107">
        <v>1941</v>
      </c>
      <c r="M865" s="107" t="s">
        <v>427</v>
      </c>
      <c r="N865" s="107">
        <v>50</v>
      </c>
      <c r="O865" s="108">
        <v>2.4</v>
      </c>
      <c r="P865" s="109">
        <v>958.09866660690921</v>
      </c>
      <c r="Q865" s="109">
        <v>1264.9013333930907</v>
      </c>
      <c r="BA865" t="str">
        <f t="shared" si="197"/>
        <v>MA</v>
      </c>
      <c r="BB865">
        <f t="shared" si="198"/>
        <v>852</v>
      </c>
      <c r="BC865" s="73">
        <f t="shared" si="199"/>
        <v>2.4</v>
      </c>
      <c r="BD865">
        <f t="shared" si="200"/>
        <v>50</v>
      </c>
      <c r="BE865" s="66">
        <f t="shared" si="201"/>
        <v>880.2830762501095</v>
      </c>
      <c r="BI865" s="66">
        <f t="shared" si="192"/>
        <v>1140.0069237498903</v>
      </c>
      <c r="BK865" s="66">
        <f t="shared" si="202"/>
        <v>883.99585885731028</v>
      </c>
      <c r="BN865" s="66">
        <f t="shared" si="193"/>
        <v>933.39904511392365</v>
      </c>
      <c r="BO865" s="66">
        <f t="shared" si="194"/>
        <v>1817.3949039712338</v>
      </c>
      <c r="CI865" s="116">
        <f t="shared" si="195"/>
        <v>0.48640824122796283</v>
      </c>
      <c r="CJ865" s="116">
        <f t="shared" si="196"/>
        <v>0.51359175877203722</v>
      </c>
      <c r="CR865">
        <f t="shared" si="203"/>
        <v>837</v>
      </c>
      <c r="CS865">
        <f t="shared" si="205"/>
        <v>50</v>
      </c>
      <c r="CT865" s="73">
        <f t="shared" si="206"/>
        <v>2.4</v>
      </c>
      <c r="CU865" s="66">
        <f t="shared" si="204"/>
        <v>1153.6590299145207</v>
      </c>
    </row>
    <row r="866" spans="2:99" x14ac:dyDescent="0.25">
      <c r="B866" s="107" t="s">
        <v>284</v>
      </c>
      <c r="C866" s="107">
        <v>856</v>
      </c>
      <c r="D866" s="107" t="s">
        <v>235</v>
      </c>
      <c r="E866" s="107">
        <v>50</v>
      </c>
      <c r="F866" s="108">
        <v>2.4</v>
      </c>
      <c r="G866" s="109"/>
      <c r="H866" s="109">
        <v>1213.165318202284</v>
      </c>
      <c r="I866" s="109">
        <v>1571.1046817977158</v>
      </c>
      <c r="K866" s="107" t="s">
        <v>284</v>
      </c>
      <c r="L866" s="107">
        <v>1942</v>
      </c>
      <c r="M866" s="107" t="s">
        <v>427</v>
      </c>
      <c r="N866" s="107">
        <v>50</v>
      </c>
      <c r="O866" s="108">
        <v>2.4</v>
      </c>
      <c r="P866" s="109">
        <v>1069.338102437428</v>
      </c>
      <c r="Q866" s="109">
        <v>1411.7618975625719</v>
      </c>
      <c r="BA866" t="str">
        <f t="shared" si="197"/>
        <v>MA</v>
      </c>
      <c r="BB866">
        <f t="shared" si="198"/>
        <v>853</v>
      </c>
      <c r="BC866" s="73">
        <f t="shared" si="199"/>
        <v>2.4</v>
      </c>
      <c r="BD866">
        <f t="shared" si="200"/>
        <v>50</v>
      </c>
      <c r="BE866" s="66">
        <f t="shared" si="201"/>
        <v>1051.32</v>
      </c>
      <c r="BI866" s="66">
        <f t="shared" si="192"/>
        <v>1376.32</v>
      </c>
      <c r="BK866" s="66">
        <f t="shared" si="202"/>
        <v>1055.7541675035147</v>
      </c>
      <c r="BN866" s="66">
        <f t="shared" si="193"/>
        <v>1126.8841855324029</v>
      </c>
      <c r="BO866" s="66">
        <f t="shared" si="194"/>
        <v>2182.6383530359176</v>
      </c>
      <c r="CI866" s="116">
        <f t="shared" si="195"/>
        <v>0.48370549616477909</v>
      </c>
      <c r="CJ866" s="116">
        <f t="shared" si="196"/>
        <v>0.51629450383522091</v>
      </c>
      <c r="CR866">
        <f t="shared" si="203"/>
        <v>838</v>
      </c>
      <c r="CS866">
        <f t="shared" si="205"/>
        <v>50</v>
      </c>
      <c r="CT866" s="73">
        <f t="shared" si="206"/>
        <v>2.4</v>
      </c>
      <c r="CU866" s="66">
        <f t="shared" si="204"/>
        <v>1204.057039566178</v>
      </c>
    </row>
    <row r="867" spans="2:99" x14ac:dyDescent="0.25">
      <c r="B867" s="107" t="s">
        <v>284</v>
      </c>
      <c r="C867" s="107">
        <v>857</v>
      </c>
      <c r="D867" s="107" t="s">
        <v>235</v>
      </c>
      <c r="E867" s="107">
        <v>50</v>
      </c>
      <c r="F867" s="108">
        <v>2.4</v>
      </c>
      <c r="G867" s="109"/>
      <c r="H867" s="109">
        <v>913.47631323526196</v>
      </c>
      <c r="I867" s="109">
        <v>1182.9936867647382</v>
      </c>
      <c r="K867" s="107" t="s">
        <v>284</v>
      </c>
      <c r="L867" s="107">
        <v>1943</v>
      </c>
      <c r="M867" s="107" t="s">
        <v>427</v>
      </c>
      <c r="N867" s="107">
        <v>50</v>
      </c>
      <c r="O867" s="108">
        <v>2.4</v>
      </c>
      <c r="P867" s="109">
        <v>1069.338102437428</v>
      </c>
      <c r="Q867" s="109">
        <v>1411.7618975625719</v>
      </c>
      <c r="BA867" t="str">
        <f t="shared" si="197"/>
        <v>MA</v>
      </c>
      <c r="BB867">
        <f t="shared" si="198"/>
        <v>854</v>
      </c>
      <c r="BC867" s="73">
        <f t="shared" si="199"/>
        <v>2.4</v>
      </c>
      <c r="BD867">
        <f t="shared" si="200"/>
        <v>50</v>
      </c>
      <c r="BE867" s="66">
        <f t="shared" si="201"/>
        <v>1399.99</v>
      </c>
      <c r="BI867" s="66">
        <f t="shared" si="192"/>
        <v>1813.051206186256</v>
      </c>
      <c r="BK867" s="66">
        <f t="shared" si="202"/>
        <v>1405.894757983531</v>
      </c>
      <c r="BN867" s="66">
        <f t="shared" si="193"/>
        <v>1484.4649004677253</v>
      </c>
      <c r="BO867" s="66">
        <f t="shared" si="194"/>
        <v>2890.3596584512561</v>
      </c>
      <c r="CI867" s="116">
        <f t="shared" si="195"/>
        <v>0.48640824122796289</v>
      </c>
      <c r="CJ867" s="116">
        <f t="shared" si="196"/>
        <v>0.51359175877203722</v>
      </c>
      <c r="CR867">
        <f t="shared" si="203"/>
        <v>839</v>
      </c>
      <c r="CS867">
        <f t="shared" si="205"/>
        <v>50</v>
      </c>
      <c r="CT867" s="73">
        <f t="shared" si="206"/>
        <v>2.4</v>
      </c>
      <c r="CU867" s="66">
        <f t="shared" si="204"/>
        <v>1204.057039566178</v>
      </c>
    </row>
    <row r="868" spans="2:99" x14ac:dyDescent="0.25">
      <c r="B868" s="107" t="s">
        <v>284</v>
      </c>
      <c r="C868" s="107">
        <v>858</v>
      </c>
      <c r="D868" s="107" t="s">
        <v>235</v>
      </c>
      <c r="E868" s="107">
        <v>50</v>
      </c>
      <c r="F868" s="108">
        <v>2.4</v>
      </c>
      <c r="G868" s="109"/>
      <c r="H868" s="109">
        <v>1036.1448877749037</v>
      </c>
      <c r="I868" s="109">
        <v>1341.855112225096</v>
      </c>
      <c r="K868" s="107" t="s">
        <v>284</v>
      </c>
      <c r="L868" s="107">
        <v>1944</v>
      </c>
      <c r="M868" s="107" t="s">
        <v>427</v>
      </c>
      <c r="N868" s="107">
        <v>50</v>
      </c>
      <c r="O868" s="108">
        <v>2.4</v>
      </c>
      <c r="P868" s="109">
        <v>990.50938173459224</v>
      </c>
      <c r="Q868" s="109">
        <v>1307.6906182654075</v>
      </c>
      <c r="BA868" t="str">
        <f t="shared" si="197"/>
        <v>MA</v>
      </c>
      <c r="BB868">
        <f t="shared" si="198"/>
        <v>855</v>
      </c>
      <c r="BC868" s="73">
        <f t="shared" si="199"/>
        <v>2.4</v>
      </c>
      <c r="BD868">
        <f t="shared" si="200"/>
        <v>50</v>
      </c>
      <c r="BE868" s="66">
        <f t="shared" si="201"/>
        <v>1115.3499999999999</v>
      </c>
      <c r="BI868" s="66">
        <f t="shared" si="192"/>
        <v>1739.35</v>
      </c>
      <c r="BK868" s="66">
        <f t="shared" si="202"/>
        <v>1120.0542277565776</v>
      </c>
      <c r="BN868" s="66">
        <f t="shared" si="193"/>
        <v>1424.1208498792323</v>
      </c>
      <c r="BO868" s="66">
        <f t="shared" si="194"/>
        <v>2544.1750776358099</v>
      </c>
      <c r="CI868" s="116">
        <f t="shared" si="195"/>
        <v>0.44024259085086032</v>
      </c>
      <c r="CJ868" s="116">
        <f t="shared" si="196"/>
        <v>0.55975740914913974</v>
      </c>
      <c r="CR868">
        <f t="shared" si="203"/>
        <v>840</v>
      </c>
      <c r="CS868">
        <f t="shared" si="205"/>
        <v>50</v>
      </c>
      <c r="CT868" s="73">
        <f t="shared" si="206"/>
        <v>2.4</v>
      </c>
      <c r="CU868" s="66">
        <f t="shared" si="204"/>
        <v>1026.2803775858608</v>
      </c>
    </row>
    <row r="869" spans="2:99" x14ac:dyDescent="0.25">
      <c r="B869" s="107" t="s">
        <v>284</v>
      </c>
      <c r="C869" s="107">
        <v>859</v>
      </c>
      <c r="D869" s="107" t="s">
        <v>235</v>
      </c>
      <c r="E869" s="107">
        <v>50</v>
      </c>
      <c r="F869" s="108">
        <v>2.4</v>
      </c>
      <c r="G869" s="109"/>
      <c r="H869" s="109">
        <v>1274</v>
      </c>
      <c r="I869" s="109">
        <v>1649.8883825465111</v>
      </c>
      <c r="K869" s="107" t="s">
        <v>284</v>
      </c>
      <c r="L869" s="107">
        <v>1945</v>
      </c>
      <c r="M869" s="107" t="s">
        <v>427</v>
      </c>
      <c r="N869" s="107">
        <v>50</v>
      </c>
      <c r="O869" s="108">
        <v>2.4</v>
      </c>
      <c r="P869" s="109">
        <v>936.54898899541774</v>
      </c>
      <c r="Q869" s="109">
        <v>1236.4510110045821</v>
      </c>
      <c r="BA869" t="str">
        <f t="shared" si="197"/>
        <v>MA</v>
      </c>
      <c r="BB869">
        <f t="shared" si="198"/>
        <v>856</v>
      </c>
      <c r="BC869" s="73">
        <f t="shared" si="199"/>
        <v>2.4</v>
      </c>
      <c r="BD869">
        <f t="shared" si="200"/>
        <v>50</v>
      </c>
      <c r="BE869" s="66">
        <f t="shared" si="201"/>
        <v>1213.165318202284</v>
      </c>
      <c r="BI869" s="66">
        <f t="shared" si="192"/>
        <v>1571.1046817977158</v>
      </c>
      <c r="BK869" s="66">
        <f t="shared" si="202"/>
        <v>1218.2821030350312</v>
      </c>
      <c r="BN869" s="66">
        <f t="shared" si="193"/>
        <v>1286.3672835777754</v>
      </c>
      <c r="BO869" s="66">
        <f t="shared" si="194"/>
        <v>2504.6493866128067</v>
      </c>
      <c r="CI869" s="116">
        <f t="shared" si="195"/>
        <v>0.48640824122796283</v>
      </c>
      <c r="CJ869" s="116">
        <f t="shared" si="196"/>
        <v>0.51359175877203711</v>
      </c>
      <c r="CR869">
        <f t="shared" si="203"/>
        <v>841</v>
      </c>
      <c r="CS869">
        <f t="shared" si="205"/>
        <v>50</v>
      </c>
      <c r="CT869" s="73">
        <f t="shared" si="206"/>
        <v>2.4</v>
      </c>
      <c r="CU869" s="66">
        <f t="shared" si="204"/>
        <v>1049.2662288779482</v>
      </c>
    </row>
    <row r="870" spans="2:99" x14ac:dyDescent="0.25">
      <c r="B870" s="107" t="s">
        <v>284</v>
      </c>
      <c r="C870" s="107">
        <v>860</v>
      </c>
      <c r="D870" s="107" t="s">
        <v>235</v>
      </c>
      <c r="E870" s="107">
        <v>50</v>
      </c>
      <c r="F870" s="108">
        <v>2.4</v>
      </c>
      <c r="G870" s="109"/>
      <c r="H870" s="109">
        <v>1442.084494459298</v>
      </c>
      <c r="I870" s="109">
        <v>1867.5655055407019</v>
      </c>
      <c r="K870" s="107" t="s">
        <v>284</v>
      </c>
      <c r="L870" s="107">
        <v>1952</v>
      </c>
      <c r="M870" s="107" t="s">
        <v>427</v>
      </c>
      <c r="N870" s="107">
        <v>50</v>
      </c>
      <c r="O870" s="108">
        <v>2.4</v>
      </c>
      <c r="P870" s="109">
        <v>891.26449646262984</v>
      </c>
      <c r="Q870" s="109">
        <v>1176.6655035373706</v>
      </c>
      <c r="BA870" t="str">
        <f t="shared" si="197"/>
        <v>MA</v>
      </c>
      <c r="BB870">
        <f t="shared" si="198"/>
        <v>857</v>
      </c>
      <c r="BC870" s="73">
        <f t="shared" si="199"/>
        <v>2.4</v>
      </c>
      <c r="BD870">
        <f t="shared" si="200"/>
        <v>50</v>
      </c>
      <c r="BE870" s="66">
        <f t="shared" si="201"/>
        <v>913.47631323526196</v>
      </c>
      <c r="BI870" s="66">
        <f t="shared" si="192"/>
        <v>1182.9936867647382</v>
      </c>
      <c r="BK870" s="66">
        <f t="shared" si="202"/>
        <v>917.32909543609367</v>
      </c>
      <c r="BN870" s="66">
        <f t="shared" si="193"/>
        <v>968.59515025565031</v>
      </c>
      <c r="BO870" s="66">
        <f t="shared" si="194"/>
        <v>1885.9242456917441</v>
      </c>
      <c r="CI870" s="116">
        <f t="shared" si="195"/>
        <v>0.48640824122796283</v>
      </c>
      <c r="CJ870" s="116">
        <f t="shared" si="196"/>
        <v>0.51359175877203711</v>
      </c>
      <c r="CR870">
        <f t="shared" si="203"/>
        <v>842</v>
      </c>
      <c r="CS870">
        <f t="shared" si="205"/>
        <v>50</v>
      </c>
      <c r="CT870" s="73">
        <f t="shared" si="206"/>
        <v>2.4</v>
      </c>
      <c r="CU870" s="66">
        <f t="shared" si="204"/>
        <v>918.08607232348243</v>
      </c>
    </row>
    <row r="871" spans="2:99" x14ac:dyDescent="0.25">
      <c r="B871" s="107" t="s">
        <v>284</v>
      </c>
      <c r="C871" s="107">
        <v>861</v>
      </c>
      <c r="D871" s="107" t="s">
        <v>235</v>
      </c>
      <c r="E871" s="107">
        <v>50</v>
      </c>
      <c r="F871" s="108">
        <v>2.4</v>
      </c>
      <c r="G871" s="109"/>
      <c r="H871" s="109">
        <v>926.09915486639682</v>
      </c>
      <c r="I871" s="109">
        <v>1199.3408451336031</v>
      </c>
      <c r="K871" s="107" t="s">
        <v>284</v>
      </c>
      <c r="L871" s="107">
        <v>1957</v>
      </c>
      <c r="M871" s="107" t="s">
        <v>427</v>
      </c>
      <c r="N871" s="107">
        <v>50</v>
      </c>
      <c r="O871" s="108">
        <v>2.4</v>
      </c>
      <c r="P871" s="109">
        <v>1063.6619173545614</v>
      </c>
      <c r="Q871" s="109">
        <v>1404.2680826454389</v>
      </c>
      <c r="BA871" t="str">
        <f t="shared" si="197"/>
        <v>MA</v>
      </c>
      <c r="BB871">
        <f t="shared" si="198"/>
        <v>858</v>
      </c>
      <c r="BC871" s="73">
        <f t="shared" si="199"/>
        <v>2.4</v>
      </c>
      <c r="BD871">
        <f t="shared" si="200"/>
        <v>50</v>
      </c>
      <c r="BE871" s="66">
        <f t="shared" si="201"/>
        <v>1036.1448877749037</v>
      </c>
      <c r="BI871" s="66">
        <f t="shared" si="192"/>
        <v>1341.855112225096</v>
      </c>
      <c r="BK871" s="66">
        <f t="shared" si="202"/>
        <v>1040.515050989058</v>
      </c>
      <c r="BN871" s="66">
        <f t="shared" si="193"/>
        <v>1098.6655031113901</v>
      </c>
      <c r="BO871" s="66">
        <f t="shared" si="194"/>
        <v>2139.1805541004478</v>
      </c>
      <c r="CI871" s="116">
        <f t="shared" si="195"/>
        <v>0.48640824122796289</v>
      </c>
      <c r="CJ871" s="116">
        <f t="shared" si="196"/>
        <v>0.51359175877203722</v>
      </c>
      <c r="CR871">
        <f t="shared" si="203"/>
        <v>843</v>
      </c>
      <c r="CS871">
        <f t="shared" si="205"/>
        <v>50</v>
      </c>
      <c r="CT871" s="73">
        <f t="shared" si="206"/>
        <v>2.4</v>
      </c>
      <c r="CU871" s="66">
        <f t="shared" si="204"/>
        <v>1092.5845594279554</v>
      </c>
    </row>
    <row r="872" spans="2:99" x14ac:dyDescent="0.25">
      <c r="B872" s="107" t="s">
        <v>284</v>
      </c>
      <c r="C872" s="107">
        <v>862</v>
      </c>
      <c r="D872" s="107" t="s">
        <v>235</v>
      </c>
      <c r="E872" s="107">
        <v>50</v>
      </c>
      <c r="F872" s="108">
        <v>2.4</v>
      </c>
      <c r="G872" s="109"/>
      <c r="H872" s="109">
        <v>1029.4827114359307</v>
      </c>
      <c r="I872" s="109">
        <v>1333.2272885640693</v>
      </c>
      <c r="K872" s="107" t="s">
        <v>284</v>
      </c>
      <c r="L872" s="107">
        <v>1958</v>
      </c>
      <c r="M872" s="107" t="s">
        <v>427</v>
      </c>
      <c r="N872" s="107">
        <v>50</v>
      </c>
      <c r="O872" s="108">
        <v>2.4</v>
      </c>
      <c r="P872" s="109">
        <v>892.15665311574548</v>
      </c>
      <c r="Q872" s="109">
        <v>1177.8433468842545</v>
      </c>
      <c r="BA872" t="str">
        <f t="shared" si="197"/>
        <v>MA</v>
      </c>
      <c r="BB872">
        <f t="shared" si="198"/>
        <v>859</v>
      </c>
      <c r="BC872" s="73">
        <f t="shared" si="199"/>
        <v>2.4</v>
      </c>
      <c r="BD872">
        <f t="shared" si="200"/>
        <v>50</v>
      </c>
      <c r="BE872" s="66">
        <f t="shared" si="201"/>
        <v>1274</v>
      </c>
      <c r="BI872" s="66">
        <f t="shared" si="192"/>
        <v>1649.8883825465111</v>
      </c>
      <c r="BK872" s="66">
        <f t="shared" si="202"/>
        <v>1279.3733681462143</v>
      </c>
      <c r="BN872" s="66">
        <f t="shared" si="193"/>
        <v>1350.8727085164053</v>
      </c>
      <c r="BO872" s="66">
        <f t="shared" si="194"/>
        <v>2630.2460766626195</v>
      </c>
      <c r="CI872" s="116">
        <f t="shared" si="195"/>
        <v>0.48640824122796283</v>
      </c>
      <c r="CJ872" s="116">
        <f t="shared" si="196"/>
        <v>0.51359175877203722</v>
      </c>
      <c r="CR872">
        <f t="shared" si="203"/>
        <v>844</v>
      </c>
      <c r="CS872">
        <f t="shared" si="205"/>
        <v>50</v>
      </c>
      <c r="CT872" s="73">
        <f t="shared" si="206"/>
        <v>2.4</v>
      </c>
      <c r="CU872" s="66">
        <f t="shared" si="204"/>
        <v>1204.057039566178</v>
      </c>
    </row>
    <row r="873" spans="2:99" x14ac:dyDescent="0.25">
      <c r="B873" s="107" t="s">
        <v>284</v>
      </c>
      <c r="C873" s="107">
        <v>863</v>
      </c>
      <c r="D873" s="107" t="s">
        <v>235</v>
      </c>
      <c r="E873" s="107">
        <v>50</v>
      </c>
      <c r="F873" s="108">
        <v>2.4</v>
      </c>
      <c r="G873" s="109"/>
      <c r="H873" s="109">
        <v>1023.9359812335023</v>
      </c>
      <c r="I873" s="109">
        <v>1326.0440187664976</v>
      </c>
      <c r="K873" s="107" t="s">
        <v>284</v>
      </c>
      <c r="L873" s="107">
        <v>1959</v>
      </c>
      <c r="M873" s="107" t="s">
        <v>427</v>
      </c>
      <c r="N873" s="107">
        <v>50</v>
      </c>
      <c r="O873" s="108">
        <v>2.4</v>
      </c>
      <c r="P873" s="109">
        <v>1199</v>
      </c>
      <c r="Q873" s="109">
        <v>1699</v>
      </c>
      <c r="BA873" t="str">
        <f t="shared" si="197"/>
        <v>MA</v>
      </c>
      <c r="BB873">
        <f t="shared" si="198"/>
        <v>860</v>
      </c>
      <c r="BC873" s="73">
        <f t="shared" si="199"/>
        <v>2.4</v>
      </c>
      <c r="BD873">
        <f t="shared" si="200"/>
        <v>50</v>
      </c>
      <c r="BE873" s="66">
        <f t="shared" si="201"/>
        <v>1442.084494459298</v>
      </c>
      <c r="BI873" s="66">
        <f t="shared" si="192"/>
        <v>1867.5655055407019</v>
      </c>
      <c r="BK873" s="66">
        <f t="shared" si="202"/>
        <v>1448.1667949982909</v>
      </c>
      <c r="BN873" s="66">
        <f t="shared" si="193"/>
        <v>1529.0993618051357</v>
      </c>
      <c r="BO873" s="66">
        <f t="shared" si="194"/>
        <v>2977.2661568034264</v>
      </c>
      <c r="CI873" s="116">
        <f t="shared" si="195"/>
        <v>0.48640824122796289</v>
      </c>
      <c r="CJ873" s="116">
        <f t="shared" si="196"/>
        <v>0.51359175877203722</v>
      </c>
      <c r="CR873">
        <f t="shared" si="203"/>
        <v>845</v>
      </c>
      <c r="CS873">
        <f t="shared" si="205"/>
        <v>50</v>
      </c>
      <c r="CT873" s="73">
        <f t="shared" si="206"/>
        <v>2.4</v>
      </c>
      <c r="CU873" s="66">
        <f t="shared" si="204"/>
        <v>1204.057039566178</v>
      </c>
    </row>
    <row r="874" spans="2:99" x14ac:dyDescent="0.25">
      <c r="B874" s="107" t="s">
        <v>284</v>
      </c>
      <c r="C874" s="107">
        <v>864</v>
      </c>
      <c r="D874" s="107" t="s">
        <v>235</v>
      </c>
      <c r="E874" s="107">
        <v>50</v>
      </c>
      <c r="F874" s="108">
        <v>2.4</v>
      </c>
      <c r="G874" s="109"/>
      <c r="H874" s="109">
        <v>957.80222552850853</v>
      </c>
      <c r="I874" s="109">
        <v>1240.3977744714912</v>
      </c>
      <c r="K874" s="107" t="s">
        <v>284</v>
      </c>
      <c r="L874" s="107">
        <v>1961</v>
      </c>
      <c r="M874" s="107" t="s">
        <v>427</v>
      </c>
      <c r="N874" s="107">
        <v>50</v>
      </c>
      <c r="O874" s="108">
        <v>2.4</v>
      </c>
      <c r="P874" s="109">
        <v>1327.4385911902609</v>
      </c>
      <c r="Q874" s="109">
        <v>1752.5114088097389</v>
      </c>
      <c r="BA874" t="str">
        <f t="shared" si="197"/>
        <v>MA</v>
      </c>
      <c r="BB874">
        <f t="shared" si="198"/>
        <v>861</v>
      </c>
      <c r="BC874" s="73">
        <f t="shared" si="199"/>
        <v>2.4</v>
      </c>
      <c r="BD874">
        <f t="shared" si="200"/>
        <v>50</v>
      </c>
      <c r="BE874" s="66">
        <f t="shared" si="201"/>
        <v>926.09915486639682</v>
      </c>
      <c r="BI874" s="66">
        <f t="shared" si="192"/>
        <v>1199.3408451336031</v>
      </c>
      <c r="BK874" s="66">
        <f t="shared" si="202"/>
        <v>930.00517660815115</v>
      </c>
      <c r="BN874" s="66">
        <f t="shared" si="193"/>
        <v>981.97964967749078</v>
      </c>
      <c r="BO874" s="66">
        <f t="shared" si="194"/>
        <v>1911.9848262856419</v>
      </c>
      <c r="CI874" s="116">
        <f t="shared" si="195"/>
        <v>0.48640824122796283</v>
      </c>
      <c r="CJ874" s="116">
        <f t="shared" si="196"/>
        <v>0.51359175877203711</v>
      </c>
      <c r="CR874">
        <f t="shared" si="203"/>
        <v>846</v>
      </c>
      <c r="CS874">
        <f t="shared" si="205"/>
        <v>50</v>
      </c>
      <c r="CT874" s="73">
        <f t="shared" si="206"/>
        <v>2.4</v>
      </c>
      <c r="CU874" s="66">
        <f t="shared" si="204"/>
        <v>952.1281543112658</v>
      </c>
    </row>
    <row r="875" spans="2:99" x14ac:dyDescent="0.25">
      <c r="B875" s="107" t="s">
        <v>284</v>
      </c>
      <c r="C875" s="107">
        <v>865</v>
      </c>
      <c r="D875" s="107" t="s">
        <v>235</v>
      </c>
      <c r="E875" s="107">
        <v>50</v>
      </c>
      <c r="F875" s="108">
        <v>2.4</v>
      </c>
      <c r="G875" s="109"/>
      <c r="H875" s="109">
        <v>1213.4746802167165</v>
      </c>
      <c r="I875" s="109">
        <v>1571.5053197832835</v>
      </c>
      <c r="K875" s="107" t="s">
        <v>284</v>
      </c>
      <c r="L875" s="107">
        <v>1962</v>
      </c>
      <c r="M875" s="107" t="s">
        <v>427</v>
      </c>
      <c r="N875" s="107">
        <v>50</v>
      </c>
      <c r="O875" s="108">
        <v>2.4</v>
      </c>
      <c r="P875" s="109">
        <v>1011.9728606356379</v>
      </c>
      <c r="Q875" s="109">
        <v>1336.0271393643623</v>
      </c>
      <c r="BA875" t="str">
        <f t="shared" si="197"/>
        <v>MA</v>
      </c>
      <c r="BB875">
        <f t="shared" si="198"/>
        <v>862</v>
      </c>
      <c r="BC875" s="73">
        <f t="shared" si="199"/>
        <v>2.4</v>
      </c>
      <c r="BD875">
        <f t="shared" si="200"/>
        <v>50</v>
      </c>
      <c r="BE875" s="66">
        <f t="shared" si="201"/>
        <v>1029.4827114359307</v>
      </c>
      <c r="BI875" s="66">
        <f t="shared" si="192"/>
        <v>1333.2272885640693</v>
      </c>
      <c r="BK875" s="66">
        <f t="shared" si="202"/>
        <v>1033.8247754930014</v>
      </c>
      <c r="BN875" s="66">
        <f t="shared" si="193"/>
        <v>1091.6013334130837</v>
      </c>
      <c r="BO875" s="66">
        <f t="shared" si="194"/>
        <v>2125.4261089060851</v>
      </c>
      <c r="CI875" s="116">
        <f t="shared" si="195"/>
        <v>0.48640824122796283</v>
      </c>
      <c r="CJ875" s="116">
        <f t="shared" si="196"/>
        <v>0.51359175877203722</v>
      </c>
      <c r="CR875">
        <f t="shared" si="203"/>
        <v>847</v>
      </c>
      <c r="CS875">
        <f t="shared" si="205"/>
        <v>50</v>
      </c>
      <c r="CT875" s="73">
        <f t="shared" si="206"/>
        <v>2.4</v>
      </c>
      <c r="CU875" s="66">
        <f t="shared" si="204"/>
        <v>1005.5978512123855</v>
      </c>
    </row>
    <row r="876" spans="2:99" x14ac:dyDescent="0.25">
      <c r="B876" s="107" t="s">
        <v>284</v>
      </c>
      <c r="C876" s="107">
        <v>866</v>
      </c>
      <c r="D876" s="107" t="s">
        <v>235</v>
      </c>
      <c r="E876" s="107">
        <v>50</v>
      </c>
      <c r="F876" s="108">
        <v>2.4</v>
      </c>
      <c r="G876" s="109"/>
      <c r="H876" s="109">
        <v>1998</v>
      </c>
      <c r="I876" s="109">
        <v>2888.24</v>
      </c>
      <c r="K876" s="107" t="s">
        <v>284</v>
      </c>
      <c r="L876" s="107">
        <v>1963</v>
      </c>
      <c r="M876" s="107" t="s">
        <v>427</v>
      </c>
      <c r="N876" s="107">
        <v>50</v>
      </c>
      <c r="O876" s="108">
        <v>2.4</v>
      </c>
      <c r="P876" s="109">
        <v>1190.188694482672</v>
      </c>
      <c r="Q876" s="109">
        <v>1571.311305517328</v>
      </c>
      <c r="BA876" t="str">
        <f t="shared" si="197"/>
        <v>MA</v>
      </c>
      <c r="BB876">
        <f t="shared" si="198"/>
        <v>863</v>
      </c>
      <c r="BC876" s="73">
        <f t="shared" si="199"/>
        <v>2.4</v>
      </c>
      <c r="BD876">
        <f t="shared" si="200"/>
        <v>50</v>
      </c>
      <c r="BE876" s="66">
        <f t="shared" si="201"/>
        <v>1023.9359812335023</v>
      </c>
      <c r="BI876" s="66">
        <f t="shared" si="192"/>
        <v>1326.0440187664976</v>
      </c>
      <c r="BK876" s="66">
        <f t="shared" si="202"/>
        <v>1028.2546507667225</v>
      </c>
      <c r="BN876" s="66">
        <f t="shared" si="193"/>
        <v>1085.7199154759062</v>
      </c>
      <c r="BO876" s="66">
        <f t="shared" si="194"/>
        <v>2113.9745662426285</v>
      </c>
      <c r="CI876" s="116">
        <f t="shared" si="195"/>
        <v>0.48640824122796283</v>
      </c>
      <c r="CJ876" s="116">
        <f t="shared" si="196"/>
        <v>0.51359175877203722</v>
      </c>
      <c r="CR876">
        <f t="shared" si="203"/>
        <v>848</v>
      </c>
      <c r="CS876">
        <f t="shared" si="205"/>
        <v>50</v>
      </c>
      <c r="CT876" s="73">
        <f t="shared" si="206"/>
        <v>2.4</v>
      </c>
      <c r="CU876" s="66">
        <f t="shared" si="204"/>
        <v>1005.5978512123855</v>
      </c>
    </row>
    <row r="877" spans="2:99" x14ac:dyDescent="0.25">
      <c r="B877" s="107" t="s">
        <v>284</v>
      </c>
      <c r="C877" s="107">
        <v>867</v>
      </c>
      <c r="D877" s="107" t="s">
        <v>235</v>
      </c>
      <c r="E877" s="107">
        <v>50</v>
      </c>
      <c r="F877" s="108">
        <v>2.4</v>
      </c>
      <c r="G877" s="109"/>
      <c r="H877" s="109">
        <v>1274</v>
      </c>
      <c r="I877" s="109">
        <v>1649.8883825465111</v>
      </c>
      <c r="K877" s="107" t="s">
        <v>284</v>
      </c>
      <c r="L877" s="107">
        <v>1965</v>
      </c>
      <c r="M877" s="107" t="s">
        <v>427</v>
      </c>
      <c r="N877" s="107">
        <v>50</v>
      </c>
      <c r="O877" s="108">
        <v>2.4</v>
      </c>
      <c r="P877" s="109">
        <v>845.22576521343944</v>
      </c>
      <c r="Q877" s="109">
        <v>1115.8842347865607</v>
      </c>
      <c r="BA877" t="str">
        <f t="shared" si="197"/>
        <v>MA</v>
      </c>
      <c r="BB877">
        <f t="shared" si="198"/>
        <v>864</v>
      </c>
      <c r="BC877" s="73">
        <f t="shared" si="199"/>
        <v>2.4</v>
      </c>
      <c r="BD877">
        <f t="shared" si="200"/>
        <v>50</v>
      </c>
      <c r="BE877" s="66">
        <f t="shared" si="201"/>
        <v>957.80222552850853</v>
      </c>
      <c r="BI877" s="66">
        <f t="shared" si="192"/>
        <v>1240.3977744714912</v>
      </c>
      <c r="BK877" s="66">
        <f t="shared" si="202"/>
        <v>961.84196176793398</v>
      </c>
      <c r="BN877" s="66">
        <f t="shared" si="193"/>
        <v>1015.5956723883338</v>
      </c>
      <c r="BO877" s="66">
        <f t="shared" si="194"/>
        <v>1977.4376341562679</v>
      </c>
      <c r="CI877" s="116">
        <f t="shared" si="195"/>
        <v>0.48640824122796278</v>
      </c>
      <c r="CJ877" s="116">
        <f t="shared" si="196"/>
        <v>0.51359175877203711</v>
      </c>
      <c r="CR877">
        <f t="shared" si="203"/>
        <v>849</v>
      </c>
      <c r="CS877">
        <f t="shared" si="205"/>
        <v>50</v>
      </c>
      <c r="CT877" s="73">
        <f t="shared" si="206"/>
        <v>2.4</v>
      </c>
      <c r="CU877" s="66">
        <f t="shared" si="204"/>
        <v>901.56384846925766</v>
      </c>
    </row>
    <row r="878" spans="2:99" x14ac:dyDescent="0.25">
      <c r="B878" s="107" t="s">
        <v>284</v>
      </c>
      <c r="C878" s="107">
        <v>868</v>
      </c>
      <c r="D878" s="107" t="s">
        <v>235</v>
      </c>
      <c r="E878" s="107">
        <v>50</v>
      </c>
      <c r="F878" s="108">
        <v>2.4</v>
      </c>
      <c r="G878" s="109"/>
      <c r="H878" s="109">
        <v>1274</v>
      </c>
      <c r="I878" s="109">
        <v>1649.8883825465111</v>
      </c>
      <c r="K878" s="107" t="s">
        <v>284</v>
      </c>
      <c r="L878" s="107">
        <v>1966</v>
      </c>
      <c r="M878" s="107" t="s">
        <v>427</v>
      </c>
      <c r="N878" s="107">
        <v>50</v>
      </c>
      <c r="O878" s="108">
        <v>2.4</v>
      </c>
      <c r="P878" s="109">
        <v>845.22576521343944</v>
      </c>
      <c r="Q878" s="109">
        <v>1115.8842347865607</v>
      </c>
      <c r="BA878" t="str">
        <f t="shared" si="197"/>
        <v>MA</v>
      </c>
      <c r="BB878">
        <f t="shared" si="198"/>
        <v>865</v>
      </c>
      <c r="BC878" s="73">
        <f t="shared" si="199"/>
        <v>2.4</v>
      </c>
      <c r="BD878">
        <f t="shared" si="200"/>
        <v>50</v>
      </c>
      <c r="BE878" s="66">
        <f t="shared" si="201"/>
        <v>1213.4746802167165</v>
      </c>
      <c r="BI878" s="66">
        <f t="shared" si="192"/>
        <v>1571.5053197832835</v>
      </c>
      <c r="BK878" s="66">
        <f t="shared" si="202"/>
        <v>1218.5927698500871</v>
      </c>
      <c r="BN878" s="66">
        <f t="shared" si="193"/>
        <v>1286.6953123865262</v>
      </c>
      <c r="BO878" s="66">
        <f t="shared" si="194"/>
        <v>2505.2880822366133</v>
      </c>
      <c r="CI878" s="116">
        <f t="shared" si="195"/>
        <v>0.48640824122796289</v>
      </c>
      <c r="CJ878" s="116">
        <f t="shared" si="196"/>
        <v>0.51359175877203711</v>
      </c>
      <c r="CR878">
        <f t="shared" si="203"/>
        <v>850</v>
      </c>
      <c r="CS878">
        <f t="shared" si="205"/>
        <v>50</v>
      </c>
      <c r="CT878" s="73">
        <f t="shared" si="206"/>
        <v>2.4</v>
      </c>
      <c r="CU878" s="66">
        <f t="shared" si="204"/>
        <v>1025.5855415106112</v>
      </c>
    </row>
    <row r="879" spans="2:99" x14ac:dyDescent="0.25">
      <c r="B879" s="107" t="s">
        <v>284</v>
      </c>
      <c r="C879" s="107">
        <v>869</v>
      </c>
      <c r="D879" s="107" t="s">
        <v>235</v>
      </c>
      <c r="E879" s="107">
        <v>50</v>
      </c>
      <c r="F879" s="108">
        <v>2.4</v>
      </c>
      <c r="G879" s="109"/>
      <c r="H879" s="109">
        <v>1199</v>
      </c>
      <c r="I879" s="109">
        <v>1552.759945583412</v>
      </c>
      <c r="K879" s="107" t="s">
        <v>284</v>
      </c>
      <c r="L879" s="107">
        <v>1968</v>
      </c>
      <c r="M879" s="107" t="s">
        <v>427</v>
      </c>
      <c r="N879" s="107">
        <v>50</v>
      </c>
      <c r="O879" s="108">
        <v>2.4</v>
      </c>
      <c r="P879" s="109">
        <v>934.3509218790457</v>
      </c>
      <c r="Q879" s="109">
        <v>1233.5490781209544</v>
      </c>
      <c r="BA879" t="str">
        <f t="shared" si="197"/>
        <v>MA</v>
      </c>
      <c r="BB879">
        <f t="shared" si="198"/>
        <v>866</v>
      </c>
      <c r="BC879" s="73">
        <f t="shared" si="199"/>
        <v>2.4</v>
      </c>
      <c r="BD879">
        <f t="shared" si="200"/>
        <v>50</v>
      </c>
      <c r="BE879" s="66">
        <f t="shared" si="201"/>
        <v>1998</v>
      </c>
      <c r="BI879" s="66">
        <f t="shared" si="192"/>
        <v>2888.24</v>
      </c>
      <c r="BK879" s="66">
        <f t="shared" si="202"/>
        <v>2006.4269933721632</v>
      </c>
      <c r="BN879" s="66">
        <f t="shared" si="193"/>
        <v>2364.7930568633074</v>
      </c>
      <c r="BO879" s="66">
        <f t="shared" si="194"/>
        <v>4371.2200502354708</v>
      </c>
      <c r="CI879" s="116">
        <f t="shared" si="195"/>
        <v>0.45900846224021141</v>
      </c>
      <c r="CJ879" s="116">
        <f t="shared" si="196"/>
        <v>0.54099153775978848</v>
      </c>
      <c r="CR879">
        <f t="shared" si="203"/>
        <v>851</v>
      </c>
      <c r="CS879">
        <f t="shared" si="205"/>
        <v>50</v>
      </c>
      <c r="CT879" s="73">
        <f t="shared" si="206"/>
        <v>2.4</v>
      </c>
      <c r="CU879" s="66">
        <f t="shared" si="204"/>
        <v>1279.3733681462143</v>
      </c>
    </row>
    <row r="880" spans="2:99" x14ac:dyDescent="0.25">
      <c r="B880" s="107" t="s">
        <v>284</v>
      </c>
      <c r="C880" s="107">
        <v>870</v>
      </c>
      <c r="D880" s="107" t="s">
        <v>235</v>
      </c>
      <c r="E880" s="107">
        <v>50</v>
      </c>
      <c r="F880" s="108">
        <v>2.4</v>
      </c>
      <c r="G880" s="109"/>
      <c r="H880" s="109">
        <v>1016.5374361559507</v>
      </c>
      <c r="I880" s="109">
        <v>1316.4625638440493</v>
      </c>
      <c r="K880" s="107" t="s">
        <v>284</v>
      </c>
      <c r="L880" s="107">
        <v>1969</v>
      </c>
      <c r="M880" s="107" t="s">
        <v>427</v>
      </c>
      <c r="N880" s="107">
        <v>50</v>
      </c>
      <c r="O880" s="108">
        <v>2.4</v>
      </c>
      <c r="P880" s="109">
        <v>1079.99</v>
      </c>
      <c r="Q880" s="109">
        <v>1155.5899999999999</v>
      </c>
      <c r="BA880" t="str">
        <f t="shared" si="197"/>
        <v>MA</v>
      </c>
      <c r="BB880">
        <f t="shared" si="198"/>
        <v>867</v>
      </c>
      <c r="BC880" s="73">
        <f t="shared" si="199"/>
        <v>2.4</v>
      </c>
      <c r="BD880">
        <f t="shared" si="200"/>
        <v>50</v>
      </c>
      <c r="BE880" s="66">
        <f t="shared" si="201"/>
        <v>1274</v>
      </c>
      <c r="BI880" s="66">
        <f t="shared" si="192"/>
        <v>1649.8883825465111</v>
      </c>
      <c r="BK880" s="66">
        <f t="shared" si="202"/>
        <v>1279.3733681462143</v>
      </c>
      <c r="BN880" s="66">
        <f t="shared" si="193"/>
        <v>1350.8727085164053</v>
      </c>
      <c r="BO880" s="66">
        <f t="shared" si="194"/>
        <v>2630.2460766626195</v>
      </c>
      <c r="CI880" s="116">
        <f t="shared" si="195"/>
        <v>0.48640824122796283</v>
      </c>
      <c r="CJ880" s="116">
        <f t="shared" si="196"/>
        <v>0.51359175877203722</v>
      </c>
      <c r="CR880">
        <f t="shared" si="203"/>
        <v>852</v>
      </c>
      <c r="CS880">
        <f t="shared" si="205"/>
        <v>50</v>
      </c>
      <c r="CT880" s="73">
        <f t="shared" si="206"/>
        <v>2.4</v>
      </c>
      <c r="CU880" s="66">
        <f t="shared" si="204"/>
        <v>883.99585885731028</v>
      </c>
    </row>
    <row r="881" spans="2:99" x14ac:dyDescent="0.25">
      <c r="B881" s="107" t="s">
        <v>284</v>
      </c>
      <c r="C881" s="107">
        <v>871</v>
      </c>
      <c r="D881" s="107" t="s">
        <v>235</v>
      </c>
      <c r="E881" s="107">
        <v>50</v>
      </c>
      <c r="F881" s="108">
        <v>2.4</v>
      </c>
      <c r="G881" s="109"/>
      <c r="H881" s="109">
        <v>1274</v>
      </c>
      <c r="I881" s="109">
        <v>1649.8883825465111</v>
      </c>
      <c r="K881" s="107" t="s">
        <v>284</v>
      </c>
      <c r="L881" s="107">
        <v>1973</v>
      </c>
      <c r="M881" s="107" t="s">
        <v>427</v>
      </c>
      <c r="N881" s="107">
        <v>50</v>
      </c>
      <c r="O881" s="108">
        <v>2.4</v>
      </c>
      <c r="P881" s="109">
        <v>1161.4100000000001</v>
      </c>
      <c r="Q881" s="109">
        <v>1706.41</v>
      </c>
      <c r="BA881" t="str">
        <f t="shared" si="197"/>
        <v>MA</v>
      </c>
      <c r="BB881">
        <f t="shared" si="198"/>
        <v>868</v>
      </c>
      <c r="BC881" s="73">
        <f t="shared" si="199"/>
        <v>2.4</v>
      </c>
      <c r="BD881">
        <f t="shared" si="200"/>
        <v>50</v>
      </c>
      <c r="BE881" s="66">
        <f t="shared" si="201"/>
        <v>1274</v>
      </c>
      <c r="BI881" s="66">
        <f t="shared" si="192"/>
        <v>1649.8883825465111</v>
      </c>
      <c r="BK881" s="66">
        <f t="shared" si="202"/>
        <v>1279.3733681462143</v>
      </c>
      <c r="BN881" s="66">
        <f t="shared" si="193"/>
        <v>1350.8727085164053</v>
      </c>
      <c r="BO881" s="66">
        <f t="shared" si="194"/>
        <v>2630.2460766626195</v>
      </c>
      <c r="CI881" s="116">
        <f t="shared" si="195"/>
        <v>0.48640824122796283</v>
      </c>
      <c r="CJ881" s="116">
        <f t="shared" si="196"/>
        <v>0.51359175877203722</v>
      </c>
      <c r="CR881">
        <f t="shared" si="203"/>
        <v>853</v>
      </c>
      <c r="CS881">
        <f t="shared" si="205"/>
        <v>50</v>
      </c>
      <c r="CT881" s="73">
        <f t="shared" si="206"/>
        <v>2.4</v>
      </c>
      <c r="CU881" s="66">
        <f t="shared" si="204"/>
        <v>1055.7541675035147</v>
      </c>
    </row>
    <row r="882" spans="2:99" x14ac:dyDescent="0.25">
      <c r="B882" s="107" t="s">
        <v>284</v>
      </c>
      <c r="C882" s="107">
        <v>872</v>
      </c>
      <c r="D882" s="107" t="s">
        <v>235</v>
      </c>
      <c r="E882" s="107">
        <v>50</v>
      </c>
      <c r="F882" s="108">
        <v>2.4</v>
      </c>
      <c r="G882" s="109"/>
      <c r="H882" s="109">
        <v>1099</v>
      </c>
      <c r="I882" s="109">
        <v>1423.2553629659465</v>
      </c>
      <c r="K882" s="107" t="s">
        <v>284</v>
      </c>
      <c r="L882" s="107">
        <v>1974</v>
      </c>
      <c r="M882" s="107" t="s">
        <v>427</v>
      </c>
      <c r="N882" s="107">
        <v>50</v>
      </c>
      <c r="O882" s="108">
        <v>2.4</v>
      </c>
      <c r="P882" s="109">
        <v>1139.99</v>
      </c>
      <c r="Q882" s="109">
        <v>1505.0379687527591</v>
      </c>
      <c r="BA882" t="str">
        <f t="shared" si="197"/>
        <v>MA</v>
      </c>
      <c r="BB882">
        <f t="shared" si="198"/>
        <v>869</v>
      </c>
      <c r="BC882" s="73">
        <f t="shared" si="199"/>
        <v>2.4</v>
      </c>
      <c r="BD882">
        <f t="shared" si="200"/>
        <v>50</v>
      </c>
      <c r="BE882" s="66">
        <f t="shared" si="201"/>
        <v>1199</v>
      </c>
      <c r="BI882" s="66">
        <f t="shared" si="192"/>
        <v>1552.759945583412</v>
      </c>
      <c r="BK882" s="66">
        <f t="shared" si="202"/>
        <v>1204.057039566178</v>
      </c>
      <c r="BN882" s="66">
        <f t="shared" si="193"/>
        <v>1271.3472350951099</v>
      </c>
      <c r="BO882" s="66">
        <f t="shared" si="194"/>
        <v>2475.4042746612877</v>
      </c>
      <c r="CI882" s="116">
        <f t="shared" si="195"/>
        <v>0.48640824122796283</v>
      </c>
      <c r="CJ882" s="116">
        <f t="shared" si="196"/>
        <v>0.51359175877203722</v>
      </c>
      <c r="CR882">
        <f t="shared" si="203"/>
        <v>854</v>
      </c>
      <c r="CS882">
        <f t="shared" si="205"/>
        <v>50</v>
      </c>
      <c r="CT882" s="73">
        <f t="shared" si="206"/>
        <v>2.4</v>
      </c>
      <c r="CU882" s="66">
        <f t="shared" si="204"/>
        <v>1405.894757983531</v>
      </c>
    </row>
    <row r="883" spans="2:99" x14ac:dyDescent="0.25">
      <c r="B883" s="107" t="s">
        <v>284</v>
      </c>
      <c r="C883" s="107">
        <v>873</v>
      </c>
      <c r="D883" s="107" t="s">
        <v>235</v>
      </c>
      <c r="E883" s="107">
        <v>50</v>
      </c>
      <c r="F883" s="108">
        <v>2.4</v>
      </c>
      <c r="G883" s="109"/>
      <c r="H883" s="109">
        <v>940.40823733676177</v>
      </c>
      <c r="I883" s="109">
        <v>1217.8717626632383</v>
      </c>
      <c r="K883" s="107" t="s">
        <v>284</v>
      </c>
      <c r="L883" s="107">
        <v>1976</v>
      </c>
      <c r="M883" s="107" t="s">
        <v>427</v>
      </c>
      <c r="N883" s="107">
        <v>50</v>
      </c>
      <c r="O883" s="108">
        <v>2.4</v>
      </c>
      <c r="P883" s="109">
        <v>1069.95</v>
      </c>
      <c r="Q883" s="109">
        <v>1374.95</v>
      </c>
      <c r="BA883" t="str">
        <f t="shared" si="197"/>
        <v>MA</v>
      </c>
      <c r="BB883">
        <f t="shared" si="198"/>
        <v>870</v>
      </c>
      <c r="BC883" s="73">
        <f t="shared" si="199"/>
        <v>2.4</v>
      </c>
      <c r="BD883">
        <f t="shared" si="200"/>
        <v>50</v>
      </c>
      <c r="BE883" s="66">
        <f t="shared" si="201"/>
        <v>1016.5374361559507</v>
      </c>
      <c r="BI883" s="66">
        <f t="shared" si="192"/>
        <v>1316.4625638440493</v>
      </c>
      <c r="BK883" s="66">
        <f t="shared" si="202"/>
        <v>1020.8249007390548</v>
      </c>
      <c r="BN883" s="66">
        <f t="shared" si="193"/>
        <v>1077.8749448102915</v>
      </c>
      <c r="BO883" s="66">
        <f t="shared" si="194"/>
        <v>2098.6998455493463</v>
      </c>
      <c r="CI883" s="116">
        <f t="shared" si="195"/>
        <v>0.48640824122796283</v>
      </c>
      <c r="CJ883" s="116">
        <f t="shared" si="196"/>
        <v>0.51359175877203711</v>
      </c>
      <c r="CR883">
        <f t="shared" si="203"/>
        <v>855</v>
      </c>
      <c r="CS883">
        <f t="shared" si="205"/>
        <v>50</v>
      </c>
      <c r="CT883" s="73">
        <f t="shared" si="206"/>
        <v>2.4</v>
      </c>
      <c r="CU883" s="66">
        <f t="shared" si="204"/>
        <v>1120.0542277565776</v>
      </c>
    </row>
    <row r="884" spans="2:99" x14ac:dyDescent="0.25">
      <c r="B884" s="107" t="s">
        <v>284</v>
      </c>
      <c r="C884" s="107">
        <v>874</v>
      </c>
      <c r="D884" s="107" t="s">
        <v>235</v>
      </c>
      <c r="E884" s="107">
        <v>50</v>
      </c>
      <c r="F884" s="108">
        <v>2.4</v>
      </c>
      <c r="G884" s="109"/>
      <c r="H884" s="109">
        <v>918.83568334444237</v>
      </c>
      <c r="I884" s="109">
        <v>1189.9343166555575</v>
      </c>
      <c r="K884" s="107" t="s">
        <v>284</v>
      </c>
      <c r="L884" s="107">
        <v>1977</v>
      </c>
      <c r="M884" s="107" t="s">
        <v>427</v>
      </c>
      <c r="N884" s="107">
        <v>50</v>
      </c>
      <c r="O884" s="108">
        <v>2.4</v>
      </c>
      <c r="P884" s="109">
        <v>1199.99</v>
      </c>
      <c r="Q884" s="109">
        <v>1584.2511882767596</v>
      </c>
      <c r="BA884" t="str">
        <f t="shared" si="197"/>
        <v>MA</v>
      </c>
      <c r="BB884">
        <f t="shared" si="198"/>
        <v>871</v>
      </c>
      <c r="BC884" s="73">
        <f t="shared" si="199"/>
        <v>2.4</v>
      </c>
      <c r="BD884">
        <f t="shared" si="200"/>
        <v>50</v>
      </c>
      <c r="BE884" s="66">
        <f t="shared" si="201"/>
        <v>1274</v>
      </c>
      <c r="BI884" s="66">
        <f t="shared" ref="BI884:BI947" si="207">I881</f>
        <v>1649.8883825465111</v>
      </c>
      <c r="BK884" s="66">
        <f t="shared" si="202"/>
        <v>1279.3733681462143</v>
      </c>
      <c r="BN884" s="66">
        <f t="shared" ref="BN884:BN947" si="208">BI884/VLOOKUP($BA884,$DQ$53:$DT$60,3,FALSE)</f>
        <v>1350.8727085164053</v>
      </c>
      <c r="BO884" s="66">
        <f t="shared" si="194"/>
        <v>2630.2460766626195</v>
      </c>
      <c r="CI884" s="116">
        <f t="shared" si="195"/>
        <v>0.48640824122796283</v>
      </c>
      <c r="CJ884" s="116">
        <f t="shared" si="196"/>
        <v>0.51359175877203722</v>
      </c>
      <c r="CR884">
        <f t="shared" si="203"/>
        <v>856</v>
      </c>
      <c r="CS884">
        <f t="shared" si="205"/>
        <v>50</v>
      </c>
      <c r="CT884" s="73">
        <f t="shared" si="206"/>
        <v>2.4</v>
      </c>
      <c r="CU884" s="66">
        <f t="shared" si="204"/>
        <v>1218.2821030350312</v>
      </c>
    </row>
    <row r="885" spans="2:99" x14ac:dyDescent="0.25">
      <c r="B885" s="107" t="s">
        <v>284</v>
      </c>
      <c r="C885" s="107">
        <v>875</v>
      </c>
      <c r="D885" s="107" t="s">
        <v>235</v>
      </c>
      <c r="E885" s="107">
        <v>50</v>
      </c>
      <c r="F885" s="108">
        <v>2.4</v>
      </c>
      <c r="G885" s="109"/>
      <c r="H885" s="109">
        <v>1065</v>
      </c>
      <c r="I885" s="109">
        <v>1195</v>
      </c>
      <c r="K885" s="107" t="s">
        <v>284</v>
      </c>
      <c r="L885" s="107">
        <v>1978</v>
      </c>
      <c r="M885" s="107" t="s">
        <v>427</v>
      </c>
      <c r="N885" s="107">
        <v>50</v>
      </c>
      <c r="O885" s="108">
        <v>2.4</v>
      </c>
      <c r="P885" s="109">
        <v>1077.4235414772597</v>
      </c>
      <c r="Q885" s="109">
        <v>1422.4364585227404</v>
      </c>
      <c r="BA885" t="str">
        <f t="shared" si="197"/>
        <v>MA</v>
      </c>
      <c r="BB885">
        <f t="shared" si="198"/>
        <v>872</v>
      </c>
      <c r="BC885" s="73">
        <f t="shared" si="199"/>
        <v>2.4</v>
      </c>
      <c r="BD885">
        <f t="shared" si="200"/>
        <v>50</v>
      </c>
      <c r="BE885" s="66">
        <f t="shared" si="201"/>
        <v>1099</v>
      </c>
      <c r="BI885" s="66">
        <f t="shared" si="207"/>
        <v>1423.2553629659465</v>
      </c>
      <c r="BK885" s="66">
        <f t="shared" si="202"/>
        <v>1103.6352681261299</v>
      </c>
      <c r="BN885" s="66">
        <f t="shared" si="208"/>
        <v>1165.3132705333826</v>
      </c>
      <c r="BO885" s="66">
        <f t="shared" ref="BO885:BO948" si="209">SUM(BK885+BN885)</f>
        <v>2268.9485386595125</v>
      </c>
      <c r="CI885" s="116">
        <f t="shared" ref="CI885:CI948" si="210">BK885/$BO885</f>
        <v>0.48640824122796283</v>
      </c>
      <c r="CJ885" s="116">
        <f t="shared" ref="CJ885:CJ948" si="211">BN885/$BO885</f>
        <v>0.51359175877203722</v>
      </c>
      <c r="CR885">
        <f t="shared" si="203"/>
        <v>857</v>
      </c>
      <c r="CS885">
        <f t="shared" si="205"/>
        <v>50</v>
      </c>
      <c r="CT885" s="73">
        <f t="shared" si="206"/>
        <v>2.4</v>
      </c>
      <c r="CU885" s="66">
        <f t="shared" si="204"/>
        <v>917.32909543609367</v>
      </c>
    </row>
    <row r="886" spans="2:99" x14ac:dyDescent="0.25">
      <c r="B886" s="107" t="s">
        <v>284</v>
      </c>
      <c r="C886" s="107">
        <v>876</v>
      </c>
      <c r="D886" s="107" t="s">
        <v>235</v>
      </c>
      <c r="E886" s="107">
        <v>50</v>
      </c>
      <c r="F886" s="108">
        <v>2.4</v>
      </c>
      <c r="G886" s="109"/>
      <c r="H886" s="109">
        <v>898.4090759689642</v>
      </c>
      <c r="I886" s="109">
        <v>1163.480924031036</v>
      </c>
      <c r="K886" s="107" t="s">
        <v>284</v>
      </c>
      <c r="L886" s="107">
        <v>1979</v>
      </c>
      <c r="M886" s="107" t="s">
        <v>427</v>
      </c>
      <c r="N886" s="107">
        <v>50</v>
      </c>
      <c r="O886" s="108">
        <v>2.4</v>
      </c>
      <c r="P886" s="109">
        <v>925.86034890011797</v>
      </c>
      <c r="Q886" s="109">
        <v>1222.3396510998818</v>
      </c>
      <c r="BA886" t="str">
        <f t="shared" si="197"/>
        <v>MA</v>
      </c>
      <c r="BB886">
        <f t="shared" si="198"/>
        <v>873</v>
      </c>
      <c r="BC886" s="73">
        <f t="shared" si="199"/>
        <v>2.4</v>
      </c>
      <c r="BD886">
        <f t="shared" si="200"/>
        <v>50</v>
      </c>
      <c r="BE886" s="66">
        <f t="shared" si="201"/>
        <v>940.40823733676177</v>
      </c>
      <c r="BI886" s="66">
        <f t="shared" si="207"/>
        <v>1217.8717626632383</v>
      </c>
      <c r="BK886" s="66">
        <f t="shared" si="202"/>
        <v>944.374610701709</v>
      </c>
      <c r="BN886" s="66">
        <f t="shared" si="208"/>
        <v>997.15213711322599</v>
      </c>
      <c r="BO886" s="66">
        <f t="shared" si="209"/>
        <v>1941.5267478149349</v>
      </c>
      <c r="CI886" s="116">
        <f t="shared" si="210"/>
        <v>0.48640824122796283</v>
      </c>
      <c r="CJ886" s="116">
        <f t="shared" si="211"/>
        <v>0.51359175877203722</v>
      </c>
      <c r="CR886">
        <f t="shared" si="203"/>
        <v>858</v>
      </c>
      <c r="CS886">
        <f t="shared" si="205"/>
        <v>50</v>
      </c>
      <c r="CT886" s="73">
        <f t="shared" si="206"/>
        <v>2.4</v>
      </c>
      <c r="CU886" s="66">
        <f t="shared" si="204"/>
        <v>1040.515050989058</v>
      </c>
    </row>
    <row r="887" spans="2:99" x14ac:dyDescent="0.25">
      <c r="B887" s="107" t="s">
        <v>284</v>
      </c>
      <c r="C887" s="107">
        <v>877</v>
      </c>
      <c r="D887" s="107" t="s">
        <v>235</v>
      </c>
      <c r="E887" s="107">
        <v>50</v>
      </c>
      <c r="F887" s="108">
        <v>2.4</v>
      </c>
      <c r="G887" s="109"/>
      <c r="H887" s="109">
        <v>1028.4936244320413</v>
      </c>
      <c r="I887" s="109">
        <v>1331.9463755679587</v>
      </c>
      <c r="K887" s="107" t="s">
        <v>284</v>
      </c>
      <c r="L887" s="107">
        <v>1980</v>
      </c>
      <c r="M887" s="107" t="s">
        <v>427</v>
      </c>
      <c r="N887" s="107">
        <v>50</v>
      </c>
      <c r="O887" s="108">
        <v>2.4</v>
      </c>
      <c r="P887" s="109">
        <v>818.11196084266089</v>
      </c>
      <c r="Q887" s="109">
        <v>1080.0880391573392</v>
      </c>
      <c r="BA887" t="str">
        <f t="shared" si="197"/>
        <v>MA</v>
      </c>
      <c r="BB887">
        <f t="shared" si="198"/>
        <v>874</v>
      </c>
      <c r="BC887" s="73">
        <f t="shared" si="199"/>
        <v>2.4</v>
      </c>
      <c r="BD887">
        <f t="shared" si="200"/>
        <v>50</v>
      </c>
      <c r="BE887" s="66">
        <f t="shared" si="201"/>
        <v>918.83568334444237</v>
      </c>
      <c r="BI887" s="66">
        <f t="shared" si="207"/>
        <v>1189.9343166555575</v>
      </c>
      <c r="BK887" s="66">
        <f t="shared" si="202"/>
        <v>922.7110698377611</v>
      </c>
      <c r="BN887" s="66">
        <f t="shared" si="208"/>
        <v>974.27790285795049</v>
      </c>
      <c r="BO887" s="66">
        <f t="shared" si="209"/>
        <v>1896.9889726957117</v>
      </c>
      <c r="CI887" s="116">
        <f t="shared" si="210"/>
        <v>0.48640824122796283</v>
      </c>
      <c r="CJ887" s="116">
        <f t="shared" si="211"/>
        <v>0.51359175877203711</v>
      </c>
      <c r="CR887">
        <f t="shared" si="203"/>
        <v>859</v>
      </c>
      <c r="CS887">
        <f t="shared" si="205"/>
        <v>50</v>
      </c>
      <c r="CT887" s="73">
        <f t="shared" si="206"/>
        <v>2.4</v>
      </c>
      <c r="CU887" s="66">
        <f t="shared" si="204"/>
        <v>1279.3733681462143</v>
      </c>
    </row>
    <row r="888" spans="2:99" x14ac:dyDescent="0.25">
      <c r="B888" s="107" t="s">
        <v>284</v>
      </c>
      <c r="C888" s="107">
        <v>878</v>
      </c>
      <c r="D888" s="107" t="s">
        <v>235</v>
      </c>
      <c r="E888" s="107">
        <v>50</v>
      </c>
      <c r="F888" s="108">
        <v>2.4</v>
      </c>
      <c r="G888" s="109"/>
      <c r="H888" s="109">
        <v>1149.6894614945263</v>
      </c>
      <c r="I888" s="109">
        <v>1488.9005385054736</v>
      </c>
      <c r="K888" s="107" t="s">
        <v>284</v>
      </c>
      <c r="L888" s="107">
        <v>1984</v>
      </c>
      <c r="M888" s="107" t="s">
        <v>427</v>
      </c>
      <c r="N888" s="107">
        <v>50</v>
      </c>
      <c r="O888" s="108">
        <v>2.4</v>
      </c>
      <c r="P888" s="109">
        <v>979.64834421840067</v>
      </c>
      <c r="Q888" s="109">
        <v>1293.3516557815994</v>
      </c>
      <c r="BA888" t="str">
        <f t="shared" si="197"/>
        <v>MA</v>
      </c>
      <c r="BB888">
        <f t="shared" si="198"/>
        <v>875</v>
      </c>
      <c r="BC888" s="73">
        <f t="shared" si="199"/>
        <v>2.4</v>
      </c>
      <c r="BD888">
        <f t="shared" si="200"/>
        <v>50</v>
      </c>
      <c r="BE888" s="66">
        <f t="shared" si="201"/>
        <v>1065</v>
      </c>
      <c r="BI888" s="66">
        <f t="shared" si="207"/>
        <v>1195</v>
      </c>
      <c r="BK888" s="66">
        <f t="shared" si="202"/>
        <v>1069.4918658365134</v>
      </c>
      <c r="BN888" s="66">
        <f t="shared" si="208"/>
        <v>978.42551275228254</v>
      </c>
      <c r="BO888" s="66">
        <f t="shared" si="209"/>
        <v>2047.9173785887961</v>
      </c>
      <c r="CI888" s="116">
        <f t="shared" si="210"/>
        <v>0.52223389332898373</v>
      </c>
      <c r="CJ888" s="116">
        <f t="shared" si="211"/>
        <v>0.47776610667101616</v>
      </c>
      <c r="CR888">
        <f t="shared" si="203"/>
        <v>860</v>
      </c>
      <c r="CS888">
        <f t="shared" si="205"/>
        <v>50</v>
      </c>
      <c r="CT888" s="73">
        <f t="shared" si="206"/>
        <v>2.4</v>
      </c>
      <c r="CU888" s="66">
        <f t="shared" si="204"/>
        <v>1448.1667949982909</v>
      </c>
    </row>
    <row r="889" spans="2:99" x14ac:dyDescent="0.25">
      <c r="B889" s="107" t="s">
        <v>284</v>
      </c>
      <c r="C889" s="107">
        <v>879</v>
      </c>
      <c r="D889" s="107" t="s">
        <v>235</v>
      </c>
      <c r="E889" s="107">
        <v>50</v>
      </c>
      <c r="F889" s="108">
        <v>2.4</v>
      </c>
      <c r="G889" s="109"/>
      <c r="H889" s="109">
        <v>1044.6327357201751</v>
      </c>
      <c r="I889" s="109">
        <v>1352.8472642798247</v>
      </c>
      <c r="K889" s="107" t="s">
        <v>284</v>
      </c>
      <c r="L889" s="107">
        <v>1987</v>
      </c>
      <c r="M889" s="107" t="s">
        <v>427</v>
      </c>
      <c r="N889" s="107">
        <v>50</v>
      </c>
      <c r="O889" s="108">
        <v>2.4</v>
      </c>
      <c r="P889" s="109">
        <v>839.66163845415224</v>
      </c>
      <c r="Q889" s="109">
        <v>1108.5383615458477</v>
      </c>
      <c r="BA889" t="str">
        <f t="shared" si="197"/>
        <v>MA</v>
      </c>
      <c r="BB889">
        <f t="shared" si="198"/>
        <v>876</v>
      </c>
      <c r="BC889" s="73">
        <f t="shared" si="199"/>
        <v>2.4</v>
      </c>
      <c r="BD889">
        <f t="shared" si="200"/>
        <v>50</v>
      </c>
      <c r="BE889" s="66">
        <f t="shared" si="201"/>
        <v>898.4090759689642</v>
      </c>
      <c r="BI889" s="66">
        <f t="shared" si="207"/>
        <v>1163.480924031036</v>
      </c>
      <c r="BK889" s="66">
        <f t="shared" si="202"/>
        <v>902.1983088662023</v>
      </c>
      <c r="BN889" s="66">
        <f t="shared" si="208"/>
        <v>952.61876123227273</v>
      </c>
      <c r="BO889" s="66">
        <f t="shared" si="209"/>
        <v>1854.8170700984751</v>
      </c>
      <c r="CI889" s="116">
        <f t="shared" si="210"/>
        <v>0.48640824122796283</v>
      </c>
      <c r="CJ889" s="116">
        <f t="shared" si="211"/>
        <v>0.51359175877203711</v>
      </c>
      <c r="CR889">
        <f t="shared" si="203"/>
        <v>861</v>
      </c>
      <c r="CS889">
        <f t="shared" si="205"/>
        <v>50</v>
      </c>
      <c r="CT889" s="73">
        <f t="shared" si="206"/>
        <v>2.4</v>
      </c>
      <c r="CU889" s="66">
        <f t="shared" si="204"/>
        <v>930.00517660815115</v>
      </c>
    </row>
    <row r="890" spans="2:99" x14ac:dyDescent="0.25">
      <c r="B890" s="107" t="s">
        <v>284</v>
      </c>
      <c r="C890" s="107">
        <v>880</v>
      </c>
      <c r="D890" s="107" t="s">
        <v>235</v>
      </c>
      <c r="E890" s="107">
        <v>50</v>
      </c>
      <c r="F890" s="108">
        <v>2.4</v>
      </c>
      <c r="G890" s="109"/>
      <c r="H890" s="109">
        <v>913.00573439640709</v>
      </c>
      <c r="I890" s="109">
        <v>1182.3842656035931</v>
      </c>
      <c r="K890" s="107" t="s">
        <v>284</v>
      </c>
      <c r="L890" s="107">
        <v>1992</v>
      </c>
      <c r="M890" s="107" t="s">
        <v>427</v>
      </c>
      <c r="N890" s="107">
        <v>50</v>
      </c>
      <c r="O890" s="108">
        <v>2.4</v>
      </c>
      <c r="P890" s="109">
        <v>1051.47</v>
      </c>
      <c r="Q890" s="109">
        <v>1852.72</v>
      </c>
      <c r="BA890" t="str">
        <f t="shared" si="197"/>
        <v>MA</v>
      </c>
      <c r="BB890">
        <f t="shared" si="198"/>
        <v>877</v>
      </c>
      <c r="BC890" s="73">
        <f t="shared" si="199"/>
        <v>2.4</v>
      </c>
      <c r="BD890">
        <f t="shared" si="200"/>
        <v>50</v>
      </c>
      <c r="BE890" s="66">
        <f t="shared" si="201"/>
        <v>1028.4936244320413</v>
      </c>
      <c r="BI890" s="66">
        <f t="shared" si="207"/>
        <v>1331.9463755679587</v>
      </c>
      <c r="BK890" s="66">
        <f t="shared" si="202"/>
        <v>1032.8315168026124</v>
      </c>
      <c r="BN890" s="66">
        <f t="shared" si="208"/>
        <v>1090.5525652498948</v>
      </c>
      <c r="BO890" s="66">
        <f t="shared" si="209"/>
        <v>2123.3840820525074</v>
      </c>
      <c r="CI890" s="116">
        <f t="shared" si="210"/>
        <v>0.48640824122796283</v>
      </c>
      <c r="CJ890" s="116">
        <f t="shared" si="211"/>
        <v>0.51359175877203711</v>
      </c>
      <c r="CR890">
        <f t="shared" si="203"/>
        <v>862</v>
      </c>
      <c r="CS890">
        <f t="shared" si="205"/>
        <v>50</v>
      </c>
      <c r="CT890" s="73">
        <f t="shared" si="206"/>
        <v>2.4</v>
      </c>
      <c r="CU890" s="66">
        <f t="shared" si="204"/>
        <v>1033.8247754930014</v>
      </c>
    </row>
    <row r="891" spans="2:99" x14ac:dyDescent="0.25">
      <c r="B891" s="107" t="s">
        <v>284</v>
      </c>
      <c r="C891" s="107">
        <v>881</v>
      </c>
      <c r="D891" s="107" t="s">
        <v>235</v>
      </c>
      <c r="E891" s="107">
        <v>50</v>
      </c>
      <c r="F891" s="108">
        <v>2.4</v>
      </c>
      <c r="G891" s="109"/>
      <c r="H891" s="109">
        <v>1079.0999999999999</v>
      </c>
      <c r="I891" s="109">
        <v>1479.1</v>
      </c>
      <c r="K891" s="107" t="s">
        <v>284</v>
      </c>
      <c r="L891" s="107">
        <v>1996</v>
      </c>
      <c r="M891" s="107" t="s">
        <v>427</v>
      </c>
      <c r="N891" s="107">
        <v>50</v>
      </c>
      <c r="O891" s="108">
        <v>2.4</v>
      </c>
      <c r="P891" s="109">
        <v>1101.1885259472124</v>
      </c>
      <c r="Q891" s="109">
        <v>1453.8114740527876</v>
      </c>
      <c r="BA891" t="str">
        <f t="shared" si="197"/>
        <v>MA</v>
      </c>
      <c r="BB891">
        <f t="shared" si="198"/>
        <v>878</v>
      </c>
      <c r="BC891" s="73">
        <f t="shared" si="199"/>
        <v>2.4</v>
      </c>
      <c r="BD891">
        <f t="shared" si="200"/>
        <v>50</v>
      </c>
      <c r="BE891" s="66">
        <f t="shared" si="201"/>
        <v>1149.6894614945263</v>
      </c>
      <c r="BI891" s="66">
        <f t="shared" si="207"/>
        <v>1488.9005385054736</v>
      </c>
      <c r="BK891" s="66">
        <f t="shared" si="202"/>
        <v>1154.5385232923543</v>
      </c>
      <c r="BN891" s="66">
        <f t="shared" si="208"/>
        <v>1219.0613161710189</v>
      </c>
      <c r="BO891" s="66">
        <f t="shared" si="209"/>
        <v>2373.5998394633734</v>
      </c>
      <c r="CI891" s="116">
        <f t="shared" si="210"/>
        <v>0.48640824122796278</v>
      </c>
      <c r="CJ891" s="116">
        <f t="shared" si="211"/>
        <v>0.51359175877203711</v>
      </c>
      <c r="CR891">
        <f t="shared" si="203"/>
        <v>863</v>
      </c>
      <c r="CS891">
        <f t="shared" si="205"/>
        <v>50</v>
      </c>
      <c r="CT891" s="73">
        <f t="shared" si="206"/>
        <v>2.4</v>
      </c>
      <c r="CU891" s="66">
        <f t="shared" si="204"/>
        <v>1028.2546507667225</v>
      </c>
    </row>
    <row r="892" spans="2:99" x14ac:dyDescent="0.25">
      <c r="B892" s="107" t="s">
        <v>284</v>
      </c>
      <c r="C892" s="107">
        <v>882</v>
      </c>
      <c r="D892" s="107" t="s">
        <v>235</v>
      </c>
      <c r="E892" s="107">
        <v>50</v>
      </c>
      <c r="F892" s="108">
        <v>2.4</v>
      </c>
      <c r="G892" s="109"/>
      <c r="H892" s="109">
        <v>1199.99</v>
      </c>
      <c r="I892" s="109">
        <v>1274.99</v>
      </c>
      <c r="K892" s="107" t="s">
        <v>284</v>
      </c>
      <c r="L892" s="107">
        <v>1999</v>
      </c>
      <c r="M892" s="107" t="s">
        <v>427</v>
      </c>
      <c r="N892" s="107">
        <v>50</v>
      </c>
      <c r="O892" s="108">
        <v>2.4</v>
      </c>
      <c r="P892" s="109">
        <v>969.73549251711461</v>
      </c>
      <c r="Q892" s="109">
        <v>1280.2645074828854</v>
      </c>
      <c r="BA892" t="str">
        <f t="shared" si="197"/>
        <v>MA</v>
      </c>
      <c r="BB892">
        <f t="shared" si="198"/>
        <v>879</v>
      </c>
      <c r="BC892" s="73">
        <f t="shared" si="199"/>
        <v>2.4</v>
      </c>
      <c r="BD892">
        <f t="shared" si="200"/>
        <v>50</v>
      </c>
      <c r="BE892" s="66">
        <f t="shared" si="201"/>
        <v>1044.6327357201751</v>
      </c>
      <c r="BI892" s="66">
        <f t="shared" si="207"/>
        <v>1352.8472642798247</v>
      </c>
      <c r="BK892" s="66">
        <f t="shared" si="202"/>
        <v>1049.0386982528371</v>
      </c>
      <c r="BN892" s="66">
        <f t="shared" si="208"/>
        <v>1107.6655047937325</v>
      </c>
      <c r="BO892" s="66">
        <f t="shared" si="209"/>
        <v>2156.7042030465695</v>
      </c>
      <c r="CI892" s="116">
        <f t="shared" si="210"/>
        <v>0.48640824122796283</v>
      </c>
      <c r="CJ892" s="116">
        <f t="shared" si="211"/>
        <v>0.51359175877203722</v>
      </c>
      <c r="CR892">
        <f t="shared" si="203"/>
        <v>864</v>
      </c>
      <c r="CS892">
        <f t="shared" si="205"/>
        <v>50</v>
      </c>
      <c r="CT892" s="73">
        <f t="shared" si="206"/>
        <v>2.4</v>
      </c>
      <c r="CU892" s="66">
        <f t="shared" si="204"/>
        <v>961.84196176793398</v>
      </c>
    </row>
    <row r="893" spans="2:99" x14ac:dyDescent="0.25">
      <c r="B893" s="107" t="s">
        <v>284</v>
      </c>
      <c r="C893" s="107">
        <v>883</v>
      </c>
      <c r="D893" s="107" t="s">
        <v>235</v>
      </c>
      <c r="E893" s="107">
        <v>50</v>
      </c>
      <c r="F893" s="108">
        <v>2.4</v>
      </c>
      <c r="G893" s="109"/>
      <c r="H893" s="109">
        <v>1199.99</v>
      </c>
      <c r="I893" s="109">
        <v>1554.0420409513249</v>
      </c>
      <c r="K893" s="107" t="s">
        <v>284</v>
      </c>
      <c r="L893" s="107">
        <v>2004</v>
      </c>
      <c r="M893" s="107" t="s">
        <v>427</v>
      </c>
      <c r="N893" s="107">
        <v>50</v>
      </c>
      <c r="O893" s="108">
        <v>2.4</v>
      </c>
      <c r="P893" s="109">
        <v>947.41002651160943</v>
      </c>
      <c r="Q893" s="109">
        <v>1250.7899734883904</v>
      </c>
      <c r="BA893" t="str">
        <f t="shared" si="197"/>
        <v>MA</v>
      </c>
      <c r="BB893">
        <f t="shared" si="198"/>
        <v>880</v>
      </c>
      <c r="BC893" s="73">
        <f t="shared" si="199"/>
        <v>2.4</v>
      </c>
      <c r="BD893">
        <f t="shared" si="200"/>
        <v>50</v>
      </c>
      <c r="BE893" s="66">
        <f t="shared" si="201"/>
        <v>913.00573439640709</v>
      </c>
      <c r="BI893" s="66">
        <f t="shared" si="207"/>
        <v>1182.3842656035931</v>
      </c>
      <c r="BK893" s="66">
        <f t="shared" si="202"/>
        <v>916.85653183009356</v>
      </c>
      <c r="BN893" s="66">
        <f t="shared" si="208"/>
        <v>968.09617685642399</v>
      </c>
      <c r="BO893" s="66">
        <f t="shared" si="209"/>
        <v>1884.9527086865176</v>
      </c>
      <c r="CI893" s="116">
        <f t="shared" si="210"/>
        <v>0.48640824122796283</v>
      </c>
      <c r="CJ893" s="116">
        <f t="shared" si="211"/>
        <v>0.51359175877203722</v>
      </c>
      <c r="CR893">
        <f t="shared" si="203"/>
        <v>865</v>
      </c>
      <c r="CS893">
        <f t="shared" si="205"/>
        <v>50</v>
      </c>
      <c r="CT893" s="73">
        <f t="shared" si="206"/>
        <v>2.4</v>
      </c>
      <c r="CU893" s="66">
        <f t="shared" si="204"/>
        <v>1218.5927698500871</v>
      </c>
    </row>
    <row r="894" spans="2:99" x14ac:dyDescent="0.25">
      <c r="B894" s="107" t="s">
        <v>284</v>
      </c>
      <c r="C894" s="107">
        <v>884</v>
      </c>
      <c r="D894" s="107" t="s">
        <v>235</v>
      </c>
      <c r="E894" s="107">
        <v>50</v>
      </c>
      <c r="F894" s="108">
        <v>2.4</v>
      </c>
      <c r="G894" s="109"/>
      <c r="H894" s="109">
        <v>1067.3425219063938</v>
      </c>
      <c r="I894" s="109">
        <v>1382.2574780936061</v>
      </c>
      <c r="K894" s="107" t="s">
        <v>284</v>
      </c>
      <c r="L894" s="107">
        <v>2005</v>
      </c>
      <c r="M894" s="107" t="s">
        <v>427</v>
      </c>
      <c r="N894" s="107">
        <v>50</v>
      </c>
      <c r="O894" s="108">
        <v>2.4</v>
      </c>
      <c r="P894" s="109">
        <v>877.91662615007192</v>
      </c>
      <c r="Q894" s="109">
        <v>1159.0433738499282</v>
      </c>
      <c r="BA894" t="str">
        <f t="shared" si="197"/>
        <v>MA</v>
      </c>
      <c r="BB894">
        <f t="shared" si="198"/>
        <v>881</v>
      </c>
      <c r="BC894" s="73">
        <f t="shared" si="199"/>
        <v>2.4</v>
      </c>
      <c r="BD894">
        <f t="shared" si="200"/>
        <v>50</v>
      </c>
      <c r="BE894" s="66">
        <f t="shared" si="201"/>
        <v>1079.0999999999999</v>
      </c>
      <c r="BI894" s="66">
        <f t="shared" si="207"/>
        <v>1479.1</v>
      </c>
      <c r="BK894" s="66">
        <f t="shared" si="202"/>
        <v>1083.6513356095602</v>
      </c>
      <c r="BN894" s="66">
        <f t="shared" si="208"/>
        <v>1211.0369672902937</v>
      </c>
      <c r="BO894" s="66">
        <f t="shared" si="209"/>
        <v>2294.6883028998536</v>
      </c>
      <c r="CI894" s="116">
        <f t="shared" si="210"/>
        <v>0.47224336928031729</v>
      </c>
      <c r="CJ894" s="116">
        <f t="shared" si="211"/>
        <v>0.52775663071968282</v>
      </c>
      <c r="CR894">
        <f t="shared" si="203"/>
        <v>866</v>
      </c>
      <c r="CS894">
        <f t="shared" si="205"/>
        <v>50</v>
      </c>
      <c r="CT894" s="73">
        <f t="shared" si="206"/>
        <v>2.4</v>
      </c>
      <c r="CU894" s="66">
        <f t="shared" si="204"/>
        <v>2006.4269933721632</v>
      </c>
    </row>
    <row r="895" spans="2:99" x14ac:dyDescent="0.25">
      <c r="B895" s="107" t="s">
        <v>284</v>
      </c>
      <c r="C895" s="107">
        <v>885</v>
      </c>
      <c r="D895" s="107" t="s">
        <v>235</v>
      </c>
      <c r="E895" s="107">
        <v>50</v>
      </c>
      <c r="F895" s="108">
        <v>2.4</v>
      </c>
      <c r="G895" s="109"/>
      <c r="H895" s="109">
        <v>1219.1477695518001</v>
      </c>
      <c r="I895" s="109">
        <v>1578.8522304481996</v>
      </c>
      <c r="K895" s="107" t="s">
        <v>284</v>
      </c>
      <c r="L895" s="107">
        <v>2008</v>
      </c>
      <c r="M895" s="107" t="s">
        <v>427</v>
      </c>
      <c r="N895" s="107">
        <v>50</v>
      </c>
      <c r="O895" s="108">
        <v>2.4</v>
      </c>
      <c r="P895" s="109">
        <v>818.88774923667461</v>
      </c>
      <c r="Q895" s="109">
        <v>1081.1122507633254</v>
      </c>
      <c r="BA895" t="str">
        <f t="shared" si="197"/>
        <v>MA</v>
      </c>
      <c r="BB895">
        <f t="shared" si="198"/>
        <v>882</v>
      </c>
      <c r="BC895" s="73">
        <f t="shared" si="199"/>
        <v>2.4</v>
      </c>
      <c r="BD895">
        <f t="shared" si="200"/>
        <v>50</v>
      </c>
      <c r="BE895" s="66">
        <f t="shared" si="201"/>
        <v>1199.99</v>
      </c>
      <c r="BI895" s="66">
        <f t="shared" si="207"/>
        <v>1274.99</v>
      </c>
      <c r="BK895" s="66">
        <f t="shared" si="202"/>
        <v>1205.0512151034345</v>
      </c>
      <c r="BN895" s="66">
        <f t="shared" si="208"/>
        <v>1043.9186146477261</v>
      </c>
      <c r="BO895" s="66">
        <f t="shared" si="209"/>
        <v>2248.9698297511604</v>
      </c>
      <c r="CI895" s="116">
        <f t="shared" si="210"/>
        <v>0.53582364652564884</v>
      </c>
      <c r="CJ895" s="116">
        <f t="shared" si="211"/>
        <v>0.46417635347435121</v>
      </c>
      <c r="CR895">
        <f t="shared" si="203"/>
        <v>867</v>
      </c>
      <c r="CS895">
        <f t="shared" si="205"/>
        <v>50</v>
      </c>
      <c r="CT895" s="73">
        <f t="shared" si="206"/>
        <v>2.4</v>
      </c>
      <c r="CU895" s="66">
        <f t="shared" si="204"/>
        <v>1279.3733681462143</v>
      </c>
    </row>
    <row r="896" spans="2:99" x14ac:dyDescent="0.25">
      <c r="B896" s="107" t="s">
        <v>284</v>
      </c>
      <c r="C896" s="107">
        <v>886</v>
      </c>
      <c r="D896" s="107" t="s">
        <v>235</v>
      </c>
      <c r="E896" s="107">
        <v>50</v>
      </c>
      <c r="F896" s="108">
        <v>2.4</v>
      </c>
      <c r="G896" s="109"/>
      <c r="H896" s="109">
        <v>1044.8593107166607</v>
      </c>
      <c r="I896" s="109">
        <v>1353.140689283339</v>
      </c>
      <c r="K896" s="107" t="s">
        <v>284</v>
      </c>
      <c r="L896" s="107">
        <v>2010</v>
      </c>
      <c r="M896" s="107" t="s">
        <v>427</v>
      </c>
      <c r="N896" s="107">
        <v>50</v>
      </c>
      <c r="O896" s="108">
        <v>2.4</v>
      </c>
      <c r="P896" s="109">
        <v>947.32382780116347</v>
      </c>
      <c r="Q896" s="109">
        <v>1250.6761721988364</v>
      </c>
      <c r="BA896" t="str">
        <f t="shared" si="197"/>
        <v>MA</v>
      </c>
      <c r="BB896">
        <f t="shared" si="198"/>
        <v>883</v>
      </c>
      <c r="BC896" s="73">
        <f t="shared" si="199"/>
        <v>2.4</v>
      </c>
      <c r="BD896">
        <f t="shared" si="200"/>
        <v>50</v>
      </c>
      <c r="BE896" s="66">
        <f t="shared" si="201"/>
        <v>1199.99</v>
      </c>
      <c r="BI896" s="66">
        <f t="shared" si="207"/>
        <v>1554.0420409513249</v>
      </c>
      <c r="BK896" s="66">
        <f t="shared" si="202"/>
        <v>1205.0512151034345</v>
      </c>
      <c r="BN896" s="66">
        <f t="shared" si="208"/>
        <v>1272.3969713442709</v>
      </c>
      <c r="BO896" s="66">
        <f t="shared" si="209"/>
        <v>2477.4481864477057</v>
      </c>
      <c r="CI896" s="116">
        <f t="shared" si="210"/>
        <v>0.48640824122796278</v>
      </c>
      <c r="CJ896" s="116">
        <f t="shared" si="211"/>
        <v>0.51359175877203711</v>
      </c>
      <c r="CR896">
        <f t="shared" si="203"/>
        <v>868</v>
      </c>
      <c r="CS896">
        <f t="shared" si="205"/>
        <v>50</v>
      </c>
      <c r="CT896" s="73">
        <f t="shared" si="206"/>
        <v>2.4</v>
      </c>
      <c r="CU896" s="66">
        <f t="shared" si="204"/>
        <v>1279.3733681462143</v>
      </c>
    </row>
    <row r="897" spans="2:99" x14ac:dyDescent="0.25">
      <c r="B897" s="107" t="s">
        <v>284</v>
      </c>
      <c r="C897" s="107">
        <v>887</v>
      </c>
      <c r="D897" s="107" t="s">
        <v>235</v>
      </c>
      <c r="E897" s="107">
        <v>50</v>
      </c>
      <c r="F897" s="108">
        <v>2.4</v>
      </c>
      <c r="G897" s="109"/>
      <c r="H897" s="109">
        <v>914.14296659030629</v>
      </c>
      <c r="I897" s="109">
        <v>1183.8570334096937</v>
      </c>
      <c r="K897" s="107" t="s">
        <v>284</v>
      </c>
      <c r="L897" s="107">
        <v>2013</v>
      </c>
      <c r="M897" s="107" t="s">
        <v>427</v>
      </c>
      <c r="N897" s="107">
        <v>50</v>
      </c>
      <c r="O897" s="108">
        <v>2.4</v>
      </c>
      <c r="P897" s="109">
        <v>1098.1715710816036</v>
      </c>
      <c r="Q897" s="109">
        <v>1449.8284289183964</v>
      </c>
      <c r="BA897" t="str">
        <f t="shared" si="197"/>
        <v>MA</v>
      </c>
      <c r="BB897">
        <f t="shared" si="198"/>
        <v>884</v>
      </c>
      <c r="BC897" s="73">
        <f t="shared" si="199"/>
        <v>2.4</v>
      </c>
      <c r="BD897">
        <f t="shared" si="200"/>
        <v>50</v>
      </c>
      <c r="BE897" s="66">
        <f t="shared" si="201"/>
        <v>1067.3425219063938</v>
      </c>
      <c r="BI897" s="66">
        <f t="shared" si="207"/>
        <v>1382.2574780936061</v>
      </c>
      <c r="BK897" s="66">
        <f t="shared" si="202"/>
        <v>1071.8442678312854</v>
      </c>
      <c r="BN897" s="66">
        <f t="shared" si="208"/>
        <v>1131.7455914304714</v>
      </c>
      <c r="BO897" s="66">
        <f t="shared" si="209"/>
        <v>2203.5898592617568</v>
      </c>
      <c r="CI897" s="116">
        <f t="shared" si="210"/>
        <v>0.48640824122796289</v>
      </c>
      <c r="CJ897" s="116">
        <f t="shared" si="211"/>
        <v>0.51359175877203711</v>
      </c>
      <c r="CR897">
        <f t="shared" si="203"/>
        <v>869</v>
      </c>
      <c r="CS897">
        <f t="shared" si="205"/>
        <v>50</v>
      </c>
      <c r="CT897" s="73">
        <f t="shared" si="206"/>
        <v>2.4</v>
      </c>
      <c r="CU897" s="66">
        <f t="shared" si="204"/>
        <v>1204.057039566178</v>
      </c>
    </row>
    <row r="898" spans="2:99" x14ac:dyDescent="0.25">
      <c r="B898" s="107" t="s">
        <v>284</v>
      </c>
      <c r="C898" s="107">
        <v>888</v>
      </c>
      <c r="D898" s="107" t="s">
        <v>235</v>
      </c>
      <c r="E898" s="107">
        <v>50</v>
      </c>
      <c r="F898" s="108">
        <v>2.4</v>
      </c>
      <c r="G898" s="109"/>
      <c r="H898" s="109">
        <v>1199.99</v>
      </c>
      <c r="I898" s="109">
        <v>1351.24</v>
      </c>
      <c r="K898" s="107" t="s">
        <v>284</v>
      </c>
      <c r="L898" s="107">
        <v>2016</v>
      </c>
      <c r="M898" s="107" t="s">
        <v>427</v>
      </c>
      <c r="N898" s="107">
        <v>50</v>
      </c>
      <c r="O898" s="108">
        <v>2.4</v>
      </c>
      <c r="P898" s="109">
        <v>1079</v>
      </c>
      <c r="Q898" s="109">
        <v>1591</v>
      </c>
      <c r="BA898" t="str">
        <f t="shared" si="197"/>
        <v>MA</v>
      </c>
      <c r="BB898">
        <f t="shared" si="198"/>
        <v>885</v>
      </c>
      <c r="BC898" s="73">
        <f t="shared" si="199"/>
        <v>2.4</v>
      </c>
      <c r="BD898">
        <f t="shared" si="200"/>
        <v>50</v>
      </c>
      <c r="BE898" s="66">
        <f t="shared" si="201"/>
        <v>1219.1477695518001</v>
      </c>
      <c r="BI898" s="66">
        <f t="shared" si="207"/>
        <v>1578.8522304481996</v>
      </c>
      <c r="BK898" s="66">
        <f t="shared" si="202"/>
        <v>1224.2897866557544</v>
      </c>
      <c r="BN898" s="66">
        <f t="shared" si="208"/>
        <v>1292.7107139216441</v>
      </c>
      <c r="BO898" s="66">
        <f t="shared" si="209"/>
        <v>2517.0005005773983</v>
      </c>
      <c r="CI898" s="116">
        <f t="shared" si="210"/>
        <v>0.48640824122796283</v>
      </c>
      <c r="CJ898" s="116">
        <f t="shared" si="211"/>
        <v>0.51359175877203722</v>
      </c>
      <c r="CR898">
        <f t="shared" si="203"/>
        <v>870</v>
      </c>
      <c r="CS898">
        <f t="shared" si="205"/>
        <v>50</v>
      </c>
      <c r="CT898" s="73">
        <f t="shared" si="206"/>
        <v>2.4</v>
      </c>
      <c r="CU898" s="66">
        <f t="shared" si="204"/>
        <v>1020.8249007390548</v>
      </c>
    </row>
    <row r="899" spans="2:99" x14ac:dyDescent="0.25">
      <c r="B899" s="107" t="s">
        <v>284</v>
      </c>
      <c r="C899" s="107">
        <v>889</v>
      </c>
      <c r="D899" s="107" t="s">
        <v>235</v>
      </c>
      <c r="E899" s="107">
        <v>50</v>
      </c>
      <c r="F899" s="108">
        <v>2.4</v>
      </c>
      <c r="G899" s="109"/>
      <c r="H899" s="109">
        <v>1099</v>
      </c>
      <c r="I899" s="109">
        <v>1819.8</v>
      </c>
      <c r="K899" s="107" t="s">
        <v>284</v>
      </c>
      <c r="L899" s="107">
        <v>2021</v>
      </c>
      <c r="M899" s="107" t="s">
        <v>427</v>
      </c>
      <c r="N899" s="107">
        <v>50</v>
      </c>
      <c r="O899" s="108">
        <v>2.4</v>
      </c>
      <c r="P899" s="109">
        <v>1160.47</v>
      </c>
      <c r="Q899" s="109">
        <v>1380.47</v>
      </c>
      <c r="BA899" t="str">
        <f t="shared" si="197"/>
        <v>MA</v>
      </c>
      <c r="BB899">
        <f t="shared" si="198"/>
        <v>886</v>
      </c>
      <c r="BC899" s="73">
        <f t="shared" si="199"/>
        <v>2.4</v>
      </c>
      <c r="BD899">
        <f t="shared" si="200"/>
        <v>50</v>
      </c>
      <c r="BE899" s="66">
        <f t="shared" si="201"/>
        <v>1044.8593107166607</v>
      </c>
      <c r="BI899" s="66">
        <f t="shared" si="207"/>
        <v>1353.140689283339</v>
      </c>
      <c r="BK899" s="66">
        <f t="shared" si="202"/>
        <v>1049.2662288779482</v>
      </c>
      <c r="BN899" s="66">
        <f t="shared" si="208"/>
        <v>1107.9057512452118</v>
      </c>
      <c r="BO899" s="66">
        <f t="shared" si="209"/>
        <v>2157.1719801231602</v>
      </c>
      <c r="CI899" s="116">
        <f t="shared" si="210"/>
        <v>0.48640824122796272</v>
      </c>
      <c r="CJ899" s="116">
        <f t="shared" si="211"/>
        <v>0.51359175877203711</v>
      </c>
      <c r="CR899">
        <f t="shared" si="203"/>
        <v>871</v>
      </c>
      <c r="CS899">
        <f t="shared" si="205"/>
        <v>50</v>
      </c>
      <c r="CT899" s="73">
        <f t="shared" si="206"/>
        <v>2.4</v>
      </c>
      <c r="CU899" s="66">
        <f t="shared" si="204"/>
        <v>1279.3733681462143</v>
      </c>
    </row>
    <row r="900" spans="2:99" x14ac:dyDescent="0.25">
      <c r="B900" s="107" t="s">
        <v>284</v>
      </c>
      <c r="C900" s="107">
        <v>890</v>
      </c>
      <c r="D900" s="107" t="s">
        <v>235</v>
      </c>
      <c r="E900" s="107">
        <v>50</v>
      </c>
      <c r="F900" s="108">
        <v>2.4</v>
      </c>
      <c r="G900" s="109"/>
      <c r="H900" s="109">
        <v>902.13449177656514</v>
      </c>
      <c r="I900" s="109">
        <v>1168.3055082234348</v>
      </c>
      <c r="K900" s="107" t="s">
        <v>284</v>
      </c>
      <c r="L900" s="107">
        <v>2022</v>
      </c>
      <c r="M900" s="107" t="s">
        <v>427</v>
      </c>
      <c r="N900" s="107">
        <v>50</v>
      </c>
      <c r="O900" s="108">
        <v>2.4</v>
      </c>
      <c r="P900" s="109">
        <v>922.31327196526661</v>
      </c>
      <c r="Q900" s="109">
        <v>1217.6567280347335</v>
      </c>
      <c r="BA900" t="str">
        <f t="shared" si="197"/>
        <v>MA</v>
      </c>
      <c r="BB900">
        <f t="shared" si="198"/>
        <v>887</v>
      </c>
      <c r="BC900" s="73">
        <f t="shared" si="199"/>
        <v>2.4</v>
      </c>
      <c r="BD900">
        <f t="shared" si="200"/>
        <v>50</v>
      </c>
      <c r="BE900" s="66">
        <f t="shared" si="201"/>
        <v>914.14296659030629</v>
      </c>
      <c r="BI900" s="66">
        <f t="shared" si="207"/>
        <v>1183.8570334096937</v>
      </c>
      <c r="BK900" s="66">
        <f t="shared" si="202"/>
        <v>917.99856054459372</v>
      </c>
      <c r="BN900" s="66">
        <f t="shared" si="208"/>
        <v>969.30202923788761</v>
      </c>
      <c r="BO900" s="66">
        <f t="shared" si="209"/>
        <v>1887.3005897824814</v>
      </c>
      <c r="CI900" s="116">
        <f t="shared" si="210"/>
        <v>0.48640824122796283</v>
      </c>
      <c r="CJ900" s="116">
        <f t="shared" si="211"/>
        <v>0.51359175877203711</v>
      </c>
      <c r="CR900">
        <f t="shared" si="203"/>
        <v>872</v>
      </c>
      <c r="CS900">
        <f t="shared" si="205"/>
        <v>50</v>
      </c>
      <c r="CT900" s="73">
        <f t="shared" si="206"/>
        <v>2.4</v>
      </c>
      <c r="CU900" s="66">
        <f t="shared" si="204"/>
        <v>1103.6352681261299</v>
      </c>
    </row>
    <row r="901" spans="2:99" x14ac:dyDescent="0.25">
      <c r="B901" s="107" t="s">
        <v>284</v>
      </c>
      <c r="C901" s="107">
        <v>891</v>
      </c>
      <c r="D901" s="107" t="s">
        <v>235</v>
      </c>
      <c r="E901" s="107">
        <v>50</v>
      </c>
      <c r="F901" s="108">
        <v>2.4</v>
      </c>
      <c r="G901" s="109"/>
      <c r="H901" s="109">
        <v>900.18246103761157</v>
      </c>
      <c r="I901" s="109">
        <v>1165.7775389623882</v>
      </c>
      <c r="K901" s="107" t="s">
        <v>284</v>
      </c>
      <c r="L901" s="107">
        <v>2023</v>
      </c>
      <c r="M901" s="107" t="s">
        <v>427</v>
      </c>
      <c r="N901" s="107">
        <v>50</v>
      </c>
      <c r="O901" s="108">
        <v>2.4</v>
      </c>
      <c r="P901" s="109">
        <v>1200</v>
      </c>
      <c r="Q901" s="109">
        <v>1800</v>
      </c>
      <c r="BA901" t="str">
        <f t="shared" si="197"/>
        <v>MA</v>
      </c>
      <c r="BB901">
        <f t="shared" si="198"/>
        <v>888</v>
      </c>
      <c r="BC901" s="73">
        <f t="shared" si="199"/>
        <v>2.4</v>
      </c>
      <c r="BD901">
        <f t="shared" si="200"/>
        <v>50</v>
      </c>
      <c r="BE901" s="66">
        <f t="shared" si="201"/>
        <v>1199.99</v>
      </c>
      <c r="BI901" s="66">
        <f t="shared" si="207"/>
        <v>1351.24</v>
      </c>
      <c r="BK901" s="66">
        <f t="shared" si="202"/>
        <v>1205.0512151034345</v>
      </c>
      <c r="BN901" s="66">
        <f t="shared" si="208"/>
        <v>1106.3495312563969</v>
      </c>
      <c r="BO901" s="66">
        <f t="shared" si="209"/>
        <v>2311.4007463598314</v>
      </c>
      <c r="CI901" s="116">
        <f t="shared" si="210"/>
        <v>0.52135105390150982</v>
      </c>
      <c r="CJ901" s="116">
        <f t="shared" si="211"/>
        <v>0.47864894609849018</v>
      </c>
      <c r="CR901">
        <f t="shared" si="203"/>
        <v>873</v>
      </c>
      <c r="CS901">
        <f t="shared" si="205"/>
        <v>50</v>
      </c>
      <c r="CT901" s="73">
        <f t="shared" si="206"/>
        <v>2.4</v>
      </c>
      <c r="CU901" s="66">
        <f t="shared" si="204"/>
        <v>944.374610701709</v>
      </c>
    </row>
    <row r="902" spans="2:99" x14ac:dyDescent="0.25">
      <c r="B902" s="107" t="s">
        <v>284</v>
      </c>
      <c r="C902" s="107">
        <v>892</v>
      </c>
      <c r="D902" s="107" t="s">
        <v>235</v>
      </c>
      <c r="E902" s="107">
        <v>50</v>
      </c>
      <c r="F902" s="108">
        <v>2.4</v>
      </c>
      <c r="G902" s="109"/>
      <c r="H902" s="109">
        <v>1199</v>
      </c>
      <c r="I902" s="109">
        <v>1552.759945583412</v>
      </c>
      <c r="K902" s="107" t="s">
        <v>284</v>
      </c>
      <c r="L902" s="107">
        <v>2024</v>
      </c>
      <c r="M902" s="107" t="s">
        <v>427</v>
      </c>
      <c r="N902" s="107">
        <v>50</v>
      </c>
      <c r="O902" s="108">
        <v>2.4</v>
      </c>
      <c r="P902" s="109">
        <v>1200</v>
      </c>
      <c r="Q902" s="109">
        <v>1650</v>
      </c>
      <c r="BA902" t="str">
        <f t="shared" si="197"/>
        <v>MA</v>
      </c>
      <c r="BB902">
        <f t="shared" si="198"/>
        <v>889</v>
      </c>
      <c r="BC902" s="73">
        <f t="shared" si="199"/>
        <v>2.4</v>
      </c>
      <c r="BD902">
        <f t="shared" si="200"/>
        <v>50</v>
      </c>
      <c r="BE902" s="66">
        <f t="shared" si="201"/>
        <v>1099</v>
      </c>
      <c r="BI902" s="66">
        <f t="shared" si="207"/>
        <v>1819.8</v>
      </c>
      <c r="BK902" s="66">
        <f t="shared" si="202"/>
        <v>1103.6352681261299</v>
      </c>
      <c r="BN902" s="66">
        <f t="shared" si="208"/>
        <v>1489.9905841896266</v>
      </c>
      <c r="BO902" s="66">
        <f t="shared" si="209"/>
        <v>2593.6258523157567</v>
      </c>
      <c r="CI902" s="116">
        <f t="shared" si="210"/>
        <v>0.425518301778467</v>
      </c>
      <c r="CJ902" s="116">
        <f t="shared" si="211"/>
        <v>0.57448169822153294</v>
      </c>
      <c r="CR902">
        <f t="shared" si="203"/>
        <v>874</v>
      </c>
      <c r="CS902">
        <f t="shared" si="205"/>
        <v>50</v>
      </c>
      <c r="CT902" s="73">
        <f t="shared" si="206"/>
        <v>2.4</v>
      </c>
      <c r="CU902" s="66">
        <f t="shared" si="204"/>
        <v>922.7110698377611</v>
      </c>
    </row>
    <row r="903" spans="2:99" x14ac:dyDescent="0.25">
      <c r="B903" s="107" t="s">
        <v>284</v>
      </c>
      <c r="C903" s="107">
        <v>893</v>
      </c>
      <c r="D903" s="107" t="s">
        <v>235</v>
      </c>
      <c r="E903" s="107">
        <v>50</v>
      </c>
      <c r="F903" s="108">
        <v>2.4</v>
      </c>
      <c r="G903" s="109"/>
      <c r="H903" s="109">
        <v>929.91607211488622</v>
      </c>
      <c r="I903" s="109">
        <v>1204.2839278851134</v>
      </c>
      <c r="K903" s="107" t="s">
        <v>284</v>
      </c>
      <c r="L903" s="107">
        <v>2027</v>
      </c>
      <c r="M903" s="107" t="s">
        <v>427</v>
      </c>
      <c r="N903" s="107">
        <v>50</v>
      </c>
      <c r="O903" s="108">
        <v>2.4</v>
      </c>
      <c r="P903" s="109">
        <v>1295</v>
      </c>
      <c r="Q903" s="109">
        <v>1795</v>
      </c>
      <c r="BA903" t="str">
        <f t="shared" si="197"/>
        <v>MA</v>
      </c>
      <c r="BB903">
        <f t="shared" si="198"/>
        <v>890</v>
      </c>
      <c r="BC903" s="73">
        <f t="shared" si="199"/>
        <v>2.4</v>
      </c>
      <c r="BD903">
        <f t="shared" si="200"/>
        <v>50</v>
      </c>
      <c r="BE903" s="66">
        <f t="shared" si="201"/>
        <v>902.13449177656514</v>
      </c>
      <c r="BI903" s="66">
        <f t="shared" si="207"/>
        <v>1168.3055082234348</v>
      </c>
      <c r="BK903" s="66">
        <f t="shared" si="202"/>
        <v>905.93943741370276</v>
      </c>
      <c r="BN903" s="66">
        <f t="shared" si="208"/>
        <v>956.56896730948142</v>
      </c>
      <c r="BO903" s="66">
        <f t="shared" si="209"/>
        <v>1862.5084047231842</v>
      </c>
      <c r="CI903" s="116">
        <f t="shared" si="210"/>
        <v>0.48640824122796283</v>
      </c>
      <c r="CJ903" s="116">
        <f t="shared" si="211"/>
        <v>0.51359175877203722</v>
      </c>
      <c r="CR903">
        <f t="shared" si="203"/>
        <v>875</v>
      </c>
      <c r="CS903">
        <f t="shared" si="205"/>
        <v>50</v>
      </c>
      <c r="CT903" s="73">
        <f t="shared" si="206"/>
        <v>2.4</v>
      </c>
      <c r="CU903" s="66">
        <f t="shared" si="204"/>
        <v>1069.4918658365134</v>
      </c>
    </row>
    <row r="904" spans="2:99" x14ac:dyDescent="0.25">
      <c r="B904" s="107" t="s">
        <v>284</v>
      </c>
      <c r="C904" s="107">
        <v>894</v>
      </c>
      <c r="D904" s="107" t="s">
        <v>235</v>
      </c>
      <c r="E904" s="107">
        <v>50</v>
      </c>
      <c r="F904" s="108">
        <v>2.4</v>
      </c>
      <c r="G904" s="109"/>
      <c r="H904" s="109">
        <v>1182.1114720493331</v>
      </c>
      <c r="I904" s="109">
        <v>1530.8885279506667</v>
      </c>
      <c r="K904" s="107" t="s">
        <v>284</v>
      </c>
      <c r="L904" s="107">
        <v>2029</v>
      </c>
      <c r="M904" s="107" t="s">
        <v>427</v>
      </c>
      <c r="N904" s="107">
        <v>50</v>
      </c>
      <c r="O904" s="108">
        <v>2.4</v>
      </c>
      <c r="P904" s="109">
        <v>891.26449646262984</v>
      </c>
      <c r="Q904" s="109">
        <v>1176.6655035373706</v>
      </c>
      <c r="BA904" t="str">
        <f t="shared" si="197"/>
        <v>MA</v>
      </c>
      <c r="BB904">
        <f t="shared" si="198"/>
        <v>891</v>
      </c>
      <c r="BC904" s="73">
        <f t="shared" si="199"/>
        <v>2.4</v>
      </c>
      <c r="BD904">
        <f t="shared" si="200"/>
        <v>50</v>
      </c>
      <c r="BE904" s="66">
        <f t="shared" si="201"/>
        <v>900.18246103761157</v>
      </c>
      <c r="BI904" s="66">
        <f t="shared" si="207"/>
        <v>1165.7775389623882</v>
      </c>
      <c r="BK904" s="66">
        <f t="shared" si="202"/>
        <v>903.97917356659138</v>
      </c>
      <c r="BN904" s="66">
        <f t="shared" si="208"/>
        <v>954.49915172750525</v>
      </c>
      <c r="BO904" s="66">
        <f t="shared" si="209"/>
        <v>1858.4783252940965</v>
      </c>
      <c r="CI904" s="116">
        <f t="shared" si="210"/>
        <v>0.48640824122796289</v>
      </c>
      <c r="CJ904" s="116">
        <f t="shared" si="211"/>
        <v>0.51359175877203722</v>
      </c>
      <c r="CR904">
        <f t="shared" si="203"/>
        <v>876</v>
      </c>
      <c r="CS904">
        <f t="shared" si="205"/>
        <v>50</v>
      </c>
      <c r="CT904" s="73">
        <f t="shared" si="206"/>
        <v>2.4</v>
      </c>
      <c r="CU904" s="66">
        <f t="shared" si="204"/>
        <v>902.1983088662023</v>
      </c>
    </row>
    <row r="905" spans="2:99" x14ac:dyDescent="0.25">
      <c r="B905" s="107" t="s">
        <v>284</v>
      </c>
      <c r="C905" s="107">
        <v>895</v>
      </c>
      <c r="D905" s="107" t="s">
        <v>235</v>
      </c>
      <c r="E905" s="107">
        <v>50</v>
      </c>
      <c r="F905" s="108">
        <v>2.4</v>
      </c>
      <c r="G905" s="109"/>
      <c r="H905" s="109">
        <v>957.71508129909114</v>
      </c>
      <c r="I905" s="109">
        <v>1240.2849187009087</v>
      </c>
      <c r="K905" s="107" t="s">
        <v>284</v>
      </c>
      <c r="L905" s="107">
        <v>2030</v>
      </c>
      <c r="M905" s="107" t="s">
        <v>427</v>
      </c>
      <c r="N905" s="107">
        <v>50</v>
      </c>
      <c r="O905" s="108">
        <v>2.4</v>
      </c>
      <c r="P905" s="109">
        <v>1538.0263507452776</v>
      </c>
      <c r="Q905" s="109">
        <v>2030.5336492547224</v>
      </c>
      <c r="BA905" t="str">
        <f t="shared" si="197"/>
        <v>MA</v>
      </c>
      <c r="BB905">
        <f t="shared" si="198"/>
        <v>892</v>
      </c>
      <c r="BC905" s="73">
        <f t="shared" si="199"/>
        <v>2.4</v>
      </c>
      <c r="BD905">
        <f t="shared" si="200"/>
        <v>50</v>
      </c>
      <c r="BE905" s="66">
        <f t="shared" si="201"/>
        <v>1199</v>
      </c>
      <c r="BI905" s="66">
        <f t="shared" si="207"/>
        <v>1552.759945583412</v>
      </c>
      <c r="BK905" s="66">
        <f t="shared" si="202"/>
        <v>1204.057039566178</v>
      </c>
      <c r="BN905" s="66">
        <f t="shared" si="208"/>
        <v>1271.3472350951099</v>
      </c>
      <c r="BO905" s="66">
        <f t="shared" si="209"/>
        <v>2475.4042746612877</v>
      </c>
      <c r="CI905" s="116">
        <f t="shared" si="210"/>
        <v>0.48640824122796283</v>
      </c>
      <c r="CJ905" s="116">
        <f t="shared" si="211"/>
        <v>0.51359175877203722</v>
      </c>
      <c r="CR905">
        <f t="shared" si="203"/>
        <v>877</v>
      </c>
      <c r="CS905">
        <f t="shared" si="205"/>
        <v>50</v>
      </c>
      <c r="CT905" s="73">
        <f t="shared" si="206"/>
        <v>2.4</v>
      </c>
      <c r="CU905" s="66">
        <f t="shared" si="204"/>
        <v>1032.8315168026124</v>
      </c>
    </row>
    <row r="906" spans="2:99" x14ac:dyDescent="0.25">
      <c r="B906" s="107" t="s">
        <v>284</v>
      </c>
      <c r="C906" s="107">
        <v>896</v>
      </c>
      <c r="D906" s="107" t="s">
        <v>235</v>
      </c>
      <c r="E906" s="107">
        <v>50</v>
      </c>
      <c r="F906" s="108">
        <v>2.4</v>
      </c>
      <c r="G906" s="109"/>
      <c r="H906" s="109">
        <v>1274</v>
      </c>
      <c r="I906" s="109">
        <v>1364</v>
      </c>
      <c r="K906" s="107" t="s">
        <v>284</v>
      </c>
      <c r="L906" s="107">
        <v>2033</v>
      </c>
      <c r="M906" s="107" t="s">
        <v>427</v>
      </c>
      <c r="N906" s="107">
        <v>50</v>
      </c>
      <c r="O906" s="108">
        <v>2.4</v>
      </c>
      <c r="P906" s="109">
        <v>948.15995529248937</v>
      </c>
      <c r="Q906" s="109">
        <v>1251.7800447075106</v>
      </c>
      <c r="BA906" t="str">
        <f t="shared" si="197"/>
        <v>MA</v>
      </c>
      <c r="BB906">
        <f t="shared" si="198"/>
        <v>893</v>
      </c>
      <c r="BC906" s="73">
        <f t="shared" si="199"/>
        <v>2.4</v>
      </c>
      <c r="BD906">
        <f t="shared" si="200"/>
        <v>50</v>
      </c>
      <c r="BE906" s="66">
        <f t="shared" si="201"/>
        <v>929.91607211488622</v>
      </c>
      <c r="BI906" s="66">
        <f t="shared" si="207"/>
        <v>1204.2839278851134</v>
      </c>
      <c r="BK906" s="66">
        <f t="shared" si="202"/>
        <v>933.83819252348496</v>
      </c>
      <c r="BN906" s="66">
        <f t="shared" si="208"/>
        <v>986.02687836010455</v>
      </c>
      <c r="BO906" s="66">
        <f t="shared" si="209"/>
        <v>1919.8650708835894</v>
      </c>
      <c r="CI906" s="116">
        <f t="shared" si="210"/>
        <v>0.48640824122796283</v>
      </c>
      <c r="CJ906" s="116">
        <f t="shared" si="211"/>
        <v>0.51359175877203722</v>
      </c>
      <c r="CR906">
        <f t="shared" si="203"/>
        <v>878</v>
      </c>
      <c r="CS906">
        <f t="shared" si="205"/>
        <v>50</v>
      </c>
      <c r="CT906" s="73">
        <f t="shared" si="206"/>
        <v>2.4</v>
      </c>
      <c r="CU906" s="66">
        <f t="shared" si="204"/>
        <v>1154.5385232923543</v>
      </c>
    </row>
    <row r="907" spans="2:99" x14ac:dyDescent="0.25">
      <c r="B907" s="107" t="s">
        <v>284</v>
      </c>
      <c r="C907" s="107">
        <v>897</v>
      </c>
      <c r="D907" s="107" t="s">
        <v>235</v>
      </c>
      <c r="E907" s="107">
        <v>50</v>
      </c>
      <c r="F907" s="108">
        <v>2.4</v>
      </c>
      <c r="G907" s="109"/>
      <c r="H907" s="109">
        <v>1028.4936244320413</v>
      </c>
      <c r="I907" s="109">
        <v>1331.9463755679587</v>
      </c>
      <c r="K907" s="107" t="s">
        <v>284</v>
      </c>
      <c r="L907" s="107">
        <v>2035</v>
      </c>
      <c r="M907" s="107" t="s">
        <v>427</v>
      </c>
      <c r="N907" s="107">
        <v>50</v>
      </c>
      <c r="O907" s="108">
        <v>2.4</v>
      </c>
      <c r="P907" s="109">
        <v>1114.8699999999999</v>
      </c>
      <c r="Q907" s="109">
        <v>1314.87</v>
      </c>
      <c r="BA907" t="str">
        <f t="shared" si="197"/>
        <v>MA</v>
      </c>
      <c r="BB907">
        <f t="shared" si="198"/>
        <v>894</v>
      </c>
      <c r="BC907" s="73">
        <f t="shared" si="199"/>
        <v>2.4</v>
      </c>
      <c r="BD907">
        <f t="shared" si="200"/>
        <v>50</v>
      </c>
      <c r="BE907" s="66">
        <f t="shared" si="201"/>
        <v>1182.1114720493331</v>
      </c>
      <c r="BI907" s="66">
        <f t="shared" si="207"/>
        <v>1530.8885279506667</v>
      </c>
      <c r="BK907" s="66">
        <f t="shared" si="202"/>
        <v>1187.0972806279706</v>
      </c>
      <c r="BN907" s="66">
        <f t="shared" si="208"/>
        <v>1253.4396593529023</v>
      </c>
      <c r="BO907" s="66">
        <f t="shared" si="209"/>
        <v>2440.5369399808728</v>
      </c>
      <c r="CI907" s="116">
        <f t="shared" si="210"/>
        <v>0.48640824122796278</v>
      </c>
      <c r="CJ907" s="116">
        <f t="shared" si="211"/>
        <v>0.51359175877203722</v>
      </c>
      <c r="CR907">
        <f t="shared" si="203"/>
        <v>879</v>
      </c>
      <c r="CS907">
        <f t="shared" si="205"/>
        <v>50</v>
      </c>
      <c r="CT907" s="73">
        <f t="shared" si="206"/>
        <v>2.4</v>
      </c>
      <c r="CU907" s="66">
        <f t="shared" si="204"/>
        <v>1049.0386982528371</v>
      </c>
    </row>
    <row r="908" spans="2:99" x14ac:dyDescent="0.25">
      <c r="B908" s="107" t="s">
        <v>284</v>
      </c>
      <c r="C908" s="107">
        <v>898</v>
      </c>
      <c r="D908" s="107" t="s">
        <v>235</v>
      </c>
      <c r="E908" s="107">
        <v>50</v>
      </c>
      <c r="F908" s="108">
        <v>2.4</v>
      </c>
      <c r="G908" s="109"/>
      <c r="H908" s="109">
        <v>1017.3958068157139</v>
      </c>
      <c r="I908" s="109">
        <v>1317.5741931842863</v>
      </c>
      <c r="K908" s="107" t="s">
        <v>284</v>
      </c>
      <c r="L908" s="107">
        <v>2038</v>
      </c>
      <c r="M908" s="107" t="s">
        <v>427</v>
      </c>
      <c r="N908" s="107">
        <v>50</v>
      </c>
      <c r="O908" s="108">
        <v>2.4</v>
      </c>
      <c r="P908" s="109">
        <v>1119.721248693095</v>
      </c>
      <c r="Q908" s="109">
        <v>1478.278751306905</v>
      </c>
      <c r="BA908" t="str">
        <f t="shared" si="197"/>
        <v>MA</v>
      </c>
      <c r="BB908">
        <f t="shared" si="198"/>
        <v>895</v>
      </c>
      <c r="BC908" s="73">
        <f t="shared" si="199"/>
        <v>2.4</v>
      </c>
      <c r="BD908">
        <f t="shared" si="200"/>
        <v>50</v>
      </c>
      <c r="BE908" s="66">
        <f t="shared" si="201"/>
        <v>957.71508129909114</v>
      </c>
      <c r="BI908" s="66">
        <f t="shared" si="207"/>
        <v>1240.2849187009087</v>
      </c>
      <c r="BK908" s="66">
        <f t="shared" si="202"/>
        <v>961.75444998904527</v>
      </c>
      <c r="BN908" s="66">
        <f t="shared" si="208"/>
        <v>1015.5032699069956</v>
      </c>
      <c r="BO908" s="66">
        <f t="shared" si="209"/>
        <v>1977.2577198960407</v>
      </c>
      <c r="CI908" s="116">
        <f t="shared" si="210"/>
        <v>0.48640824122796289</v>
      </c>
      <c r="CJ908" s="116">
        <f t="shared" si="211"/>
        <v>0.51359175877203711</v>
      </c>
      <c r="CR908">
        <f t="shared" si="203"/>
        <v>880</v>
      </c>
      <c r="CS908">
        <f t="shared" si="205"/>
        <v>50</v>
      </c>
      <c r="CT908" s="73">
        <f t="shared" si="206"/>
        <v>2.4</v>
      </c>
      <c r="CU908" s="66">
        <f t="shared" si="204"/>
        <v>916.85653183009356</v>
      </c>
    </row>
    <row r="909" spans="2:99" x14ac:dyDescent="0.25">
      <c r="B909" s="107" t="s">
        <v>284</v>
      </c>
      <c r="C909" s="107">
        <v>899</v>
      </c>
      <c r="D909" s="107" t="s">
        <v>235</v>
      </c>
      <c r="E909" s="107">
        <v>50</v>
      </c>
      <c r="F909" s="108">
        <v>2.4</v>
      </c>
      <c r="G909" s="109"/>
      <c r="H909" s="109">
        <v>961.23135095608984</v>
      </c>
      <c r="I909" s="109">
        <v>1244.8386490439098</v>
      </c>
      <c r="K909" s="107" t="s">
        <v>284</v>
      </c>
      <c r="L909" s="107">
        <v>2040</v>
      </c>
      <c r="M909" s="107" t="s">
        <v>427</v>
      </c>
      <c r="N909" s="107">
        <v>60</v>
      </c>
      <c r="O909" s="108">
        <v>2.33</v>
      </c>
      <c r="P909" s="109">
        <v>1199</v>
      </c>
      <c r="Q909" s="109">
        <v>1699</v>
      </c>
      <c r="BA909" t="str">
        <f t="shared" si="197"/>
        <v>MA</v>
      </c>
      <c r="BB909">
        <f t="shared" si="198"/>
        <v>896</v>
      </c>
      <c r="BC909" s="73">
        <f t="shared" si="199"/>
        <v>2.4</v>
      </c>
      <c r="BD909">
        <f t="shared" si="200"/>
        <v>50</v>
      </c>
      <c r="BE909" s="66">
        <f t="shared" si="201"/>
        <v>1274</v>
      </c>
      <c r="BI909" s="66">
        <f t="shared" si="207"/>
        <v>1364</v>
      </c>
      <c r="BK909" s="66">
        <f t="shared" si="202"/>
        <v>1279.3733681462143</v>
      </c>
      <c r="BN909" s="66">
        <f t="shared" si="208"/>
        <v>1116.7969869406807</v>
      </c>
      <c r="BO909" s="66">
        <f t="shared" si="209"/>
        <v>2396.1703550868951</v>
      </c>
      <c r="CI909" s="116">
        <f t="shared" si="210"/>
        <v>0.53392421178661098</v>
      </c>
      <c r="CJ909" s="116">
        <f t="shared" si="211"/>
        <v>0.46607578821338891</v>
      </c>
      <c r="CR909">
        <f t="shared" si="203"/>
        <v>881</v>
      </c>
      <c r="CS909">
        <f t="shared" si="205"/>
        <v>50</v>
      </c>
      <c r="CT909" s="73">
        <f t="shared" si="206"/>
        <v>2.4</v>
      </c>
      <c r="CU909" s="66">
        <f t="shared" si="204"/>
        <v>1083.6513356095602</v>
      </c>
    </row>
    <row r="910" spans="2:99" x14ac:dyDescent="0.25">
      <c r="B910" s="107" t="s">
        <v>284</v>
      </c>
      <c r="C910" s="107">
        <v>900</v>
      </c>
      <c r="D910" s="107" t="s">
        <v>235</v>
      </c>
      <c r="E910" s="107">
        <v>50</v>
      </c>
      <c r="F910" s="108">
        <v>2.4</v>
      </c>
      <c r="G910" s="109"/>
      <c r="H910" s="109">
        <v>1199.99</v>
      </c>
      <c r="I910" s="109">
        <v>1664.99</v>
      </c>
      <c r="K910" s="107" t="s">
        <v>284</v>
      </c>
      <c r="L910" s="107">
        <v>2043</v>
      </c>
      <c r="M910" s="107" t="s">
        <v>427</v>
      </c>
      <c r="N910" s="107">
        <v>60</v>
      </c>
      <c r="O910" s="108">
        <v>2.33</v>
      </c>
      <c r="P910" s="109">
        <v>1011.4</v>
      </c>
      <c r="Q910" s="109">
        <v>1082.2</v>
      </c>
      <c r="BA910" t="str">
        <f t="shared" si="197"/>
        <v>MA</v>
      </c>
      <c r="BB910">
        <f t="shared" si="198"/>
        <v>897</v>
      </c>
      <c r="BC910" s="73">
        <f t="shared" si="199"/>
        <v>2.4</v>
      </c>
      <c r="BD910">
        <f t="shared" si="200"/>
        <v>50</v>
      </c>
      <c r="BE910" s="66">
        <f t="shared" si="201"/>
        <v>1028.4936244320413</v>
      </c>
      <c r="BI910" s="66">
        <f t="shared" si="207"/>
        <v>1331.9463755679587</v>
      </c>
      <c r="BK910" s="66">
        <f t="shared" si="202"/>
        <v>1032.8315168026124</v>
      </c>
      <c r="BN910" s="66">
        <f t="shared" si="208"/>
        <v>1090.5525652498948</v>
      </c>
      <c r="BO910" s="66">
        <f t="shared" si="209"/>
        <v>2123.3840820525074</v>
      </c>
      <c r="CI910" s="116">
        <f t="shared" si="210"/>
        <v>0.48640824122796283</v>
      </c>
      <c r="CJ910" s="116">
        <f t="shared" si="211"/>
        <v>0.51359175877203711</v>
      </c>
      <c r="CR910">
        <f t="shared" si="203"/>
        <v>882</v>
      </c>
      <c r="CS910">
        <f t="shared" si="205"/>
        <v>50</v>
      </c>
      <c r="CT910" s="73">
        <f t="shared" si="206"/>
        <v>2.4</v>
      </c>
      <c r="CU910" s="66">
        <f t="shared" si="204"/>
        <v>1205.0512151034345</v>
      </c>
    </row>
    <row r="911" spans="2:99" x14ac:dyDescent="0.25">
      <c r="B911" s="107" t="s">
        <v>284</v>
      </c>
      <c r="C911" s="107">
        <v>901</v>
      </c>
      <c r="D911" s="107" t="s">
        <v>235</v>
      </c>
      <c r="E911" s="107">
        <v>50</v>
      </c>
      <c r="F911" s="108">
        <v>2.4</v>
      </c>
      <c r="G911" s="109"/>
      <c r="H911" s="109">
        <v>1199.99</v>
      </c>
      <c r="I911" s="109">
        <v>1554.0420409513249</v>
      </c>
      <c r="K911" s="107" t="s">
        <v>284</v>
      </c>
      <c r="L911" s="107">
        <v>2044</v>
      </c>
      <c r="M911" s="107" t="s">
        <v>427</v>
      </c>
      <c r="N911" s="107">
        <v>60</v>
      </c>
      <c r="O911" s="108">
        <v>2.33</v>
      </c>
      <c r="P911" s="109">
        <v>1027.4886285159116</v>
      </c>
      <c r="Q911" s="109">
        <v>1356.5113714840884</v>
      </c>
      <c r="BA911" t="str">
        <f t="shared" ref="BA911:BA974" si="212">D908</f>
        <v>MA</v>
      </c>
      <c r="BB911">
        <f t="shared" ref="BB911:BB974" si="213">C908</f>
        <v>898</v>
      </c>
      <c r="BC911" s="73">
        <f t="shared" ref="BC911:BC974" si="214">F908</f>
        <v>2.4</v>
      </c>
      <c r="BD911">
        <f t="shared" ref="BD911:BD974" si="215">E908</f>
        <v>50</v>
      </c>
      <c r="BE911" s="66">
        <f t="shared" ref="BE911:BE974" si="216">H908</f>
        <v>1017.3958068157139</v>
      </c>
      <c r="BI911" s="66">
        <f t="shared" si="207"/>
        <v>1317.5741931842863</v>
      </c>
      <c r="BK911" s="66">
        <f t="shared" ref="BK911:BK974" si="217">BE911/VLOOKUP($BA911,$DQ$53:$DT$60,2,FALSE)</f>
        <v>1021.6868917611106</v>
      </c>
      <c r="BN911" s="66">
        <f t="shared" si="208"/>
        <v>1078.7851092514729</v>
      </c>
      <c r="BO911" s="66">
        <f t="shared" si="209"/>
        <v>2100.4720010125834</v>
      </c>
      <c r="CI911" s="116">
        <f t="shared" si="210"/>
        <v>0.48640824122796289</v>
      </c>
      <c r="CJ911" s="116">
        <f t="shared" si="211"/>
        <v>0.51359175877203711</v>
      </c>
      <c r="CR911">
        <f t="shared" si="203"/>
        <v>883</v>
      </c>
      <c r="CS911">
        <f t="shared" si="205"/>
        <v>50</v>
      </c>
      <c r="CT911" s="73">
        <f t="shared" si="206"/>
        <v>2.4</v>
      </c>
      <c r="CU911" s="66">
        <f t="shared" si="204"/>
        <v>1205.0512151034345</v>
      </c>
    </row>
    <row r="912" spans="2:99" x14ac:dyDescent="0.25">
      <c r="B912" s="107" t="s">
        <v>284</v>
      </c>
      <c r="C912" s="107">
        <v>902</v>
      </c>
      <c r="D912" s="107" t="s">
        <v>235</v>
      </c>
      <c r="E912" s="107">
        <v>50</v>
      </c>
      <c r="F912" s="108">
        <v>2.4</v>
      </c>
      <c r="G912" s="109"/>
      <c r="H912" s="109">
        <v>1168.2293963031143</v>
      </c>
      <c r="I912" s="109">
        <v>1512.9106036968858</v>
      </c>
      <c r="K912" s="107" t="s">
        <v>284</v>
      </c>
      <c r="L912" s="107">
        <v>2045</v>
      </c>
      <c r="M912" s="107" t="s">
        <v>427</v>
      </c>
      <c r="N912" s="107">
        <v>60</v>
      </c>
      <c r="O912" s="108">
        <v>2.33</v>
      </c>
      <c r="P912" s="109">
        <v>1170.7939846323297</v>
      </c>
      <c r="Q912" s="109">
        <v>1545.7060153676703</v>
      </c>
      <c r="BA912" t="str">
        <f t="shared" si="212"/>
        <v>MA</v>
      </c>
      <c r="BB912">
        <f t="shared" si="213"/>
        <v>899</v>
      </c>
      <c r="BC912" s="73">
        <f t="shared" si="214"/>
        <v>2.4</v>
      </c>
      <c r="BD912">
        <f t="shared" si="215"/>
        <v>50</v>
      </c>
      <c r="BE912" s="66">
        <f t="shared" si="216"/>
        <v>961.23135095608984</v>
      </c>
      <c r="BI912" s="66">
        <f t="shared" si="207"/>
        <v>1244.8386490439098</v>
      </c>
      <c r="BK912" s="66">
        <f t="shared" si="217"/>
        <v>965.28555026721222</v>
      </c>
      <c r="BN912" s="66">
        <f t="shared" si="208"/>
        <v>1019.2317100289926</v>
      </c>
      <c r="BO912" s="66">
        <f t="shared" si="209"/>
        <v>1984.5172602962048</v>
      </c>
      <c r="CI912" s="116">
        <f t="shared" si="210"/>
        <v>0.48640824122796278</v>
      </c>
      <c r="CJ912" s="116">
        <f t="shared" si="211"/>
        <v>0.51359175877203722</v>
      </c>
      <c r="CR912">
        <f t="shared" si="203"/>
        <v>884</v>
      </c>
      <c r="CS912">
        <f t="shared" si="205"/>
        <v>50</v>
      </c>
      <c r="CT912" s="73">
        <f t="shared" si="206"/>
        <v>2.4</v>
      </c>
      <c r="CU912" s="66">
        <f t="shared" si="204"/>
        <v>1071.8442678312854</v>
      </c>
    </row>
    <row r="913" spans="2:99" x14ac:dyDescent="0.25">
      <c r="B913" s="107" t="s">
        <v>284</v>
      </c>
      <c r="C913" s="107">
        <v>903</v>
      </c>
      <c r="D913" s="107" t="s">
        <v>235</v>
      </c>
      <c r="E913" s="107">
        <v>50</v>
      </c>
      <c r="F913" s="108">
        <v>2.4</v>
      </c>
      <c r="G913" s="109"/>
      <c r="H913" s="109">
        <v>1050.305825055259</v>
      </c>
      <c r="I913" s="109">
        <v>1360.194174944741</v>
      </c>
      <c r="K913" s="107" t="s">
        <v>284</v>
      </c>
      <c r="L913" s="107">
        <v>2046</v>
      </c>
      <c r="M913" s="107" t="s">
        <v>427</v>
      </c>
      <c r="N913" s="107">
        <v>60</v>
      </c>
      <c r="O913" s="108">
        <v>2.33</v>
      </c>
      <c r="P913" s="109">
        <v>1027.4886285159116</v>
      </c>
      <c r="Q913" s="109">
        <v>1356.5113714840884</v>
      </c>
      <c r="BA913" t="str">
        <f t="shared" si="212"/>
        <v>MA</v>
      </c>
      <c r="BB913">
        <f t="shared" si="213"/>
        <v>900</v>
      </c>
      <c r="BC913" s="73">
        <f t="shared" si="214"/>
        <v>2.4</v>
      </c>
      <c r="BD913">
        <f t="shared" si="215"/>
        <v>50</v>
      </c>
      <c r="BE913" s="66">
        <f t="shared" si="216"/>
        <v>1199.99</v>
      </c>
      <c r="BI913" s="66">
        <f t="shared" si="207"/>
        <v>1664.99</v>
      </c>
      <c r="BK913" s="66">
        <f t="shared" si="217"/>
        <v>1205.0512151034345</v>
      </c>
      <c r="BN913" s="66">
        <f t="shared" si="208"/>
        <v>1363.2374012363371</v>
      </c>
      <c r="BO913" s="66">
        <f t="shared" si="209"/>
        <v>2568.2886163397716</v>
      </c>
      <c r="CI913" s="116">
        <f t="shared" si="210"/>
        <v>0.46920397008215853</v>
      </c>
      <c r="CJ913" s="116">
        <f t="shared" si="211"/>
        <v>0.53079602991784147</v>
      </c>
      <c r="CR913">
        <f t="shared" si="203"/>
        <v>885</v>
      </c>
      <c r="CS913">
        <f t="shared" si="205"/>
        <v>50</v>
      </c>
      <c r="CT913" s="73">
        <f t="shared" si="206"/>
        <v>2.4</v>
      </c>
      <c r="CU913" s="66">
        <f t="shared" si="204"/>
        <v>1224.2897866557544</v>
      </c>
    </row>
    <row r="914" spans="2:99" x14ac:dyDescent="0.25">
      <c r="B914" s="107" t="s">
        <v>284</v>
      </c>
      <c r="C914" s="107">
        <v>904</v>
      </c>
      <c r="D914" s="107" t="s">
        <v>235</v>
      </c>
      <c r="E914" s="107">
        <v>50</v>
      </c>
      <c r="F914" s="108">
        <v>2.4</v>
      </c>
      <c r="G914" s="109"/>
      <c r="H914" s="109">
        <v>1038.323493510343</v>
      </c>
      <c r="I914" s="109">
        <v>1344.6765064896567</v>
      </c>
      <c r="K914" s="107" t="s">
        <v>284</v>
      </c>
      <c r="L914" s="107">
        <v>2050</v>
      </c>
      <c r="M914" s="107" t="s">
        <v>427</v>
      </c>
      <c r="N914" s="107">
        <v>60</v>
      </c>
      <c r="O914" s="108">
        <v>2.33</v>
      </c>
      <c r="P914" s="109">
        <v>991.28517012860607</v>
      </c>
      <c r="Q914" s="109">
        <v>1308.7148298713939</v>
      </c>
      <c r="BA914" t="str">
        <f t="shared" si="212"/>
        <v>MA</v>
      </c>
      <c r="BB914">
        <f t="shared" si="213"/>
        <v>901</v>
      </c>
      <c r="BC914" s="73">
        <f t="shared" si="214"/>
        <v>2.4</v>
      </c>
      <c r="BD914">
        <f t="shared" si="215"/>
        <v>50</v>
      </c>
      <c r="BE914" s="66">
        <f t="shared" si="216"/>
        <v>1199.99</v>
      </c>
      <c r="BI914" s="66">
        <f t="shared" si="207"/>
        <v>1554.0420409513249</v>
      </c>
      <c r="BK914" s="66">
        <f t="shared" si="217"/>
        <v>1205.0512151034345</v>
      </c>
      <c r="BN914" s="66">
        <f t="shared" si="208"/>
        <v>1272.3969713442709</v>
      </c>
      <c r="BO914" s="66">
        <f t="shared" si="209"/>
        <v>2477.4481864477057</v>
      </c>
      <c r="CI914" s="116">
        <f t="shared" si="210"/>
        <v>0.48640824122796278</v>
      </c>
      <c r="CJ914" s="116">
        <f t="shared" si="211"/>
        <v>0.51359175877203711</v>
      </c>
      <c r="CR914">
        <f t="shared" si="203"/>
        <v>886</v>
      </c>
      <c r="CS914">
        <f t="shared" si="205"/>
        <v>50</v>
      </c>
      <c r="CT914" s="73">
        <f t="shared" si="206"/>
        <v>2.4</v>
      </c>
      <c r="CU914" s="66">
        <f t="shared" si="204"/>
        <v>1049.2662288779482</v>
      </c>
    </row>
    <row r="915" spans="2:99" x14ac:dyDescent="0.25">
      <c r="B915" s="107" t="s">
        <v>284</v>
      </c>
      <c r="C915" s="107">
        <v>905</v>
      </c>
      <c r="D915" s="107" t="s">
        <v>235</v>
      </c>
      <c r="E915" s="107">
        <v>50</v>
      </c>
      <c r="F915" s="108">
        <v>2.4</v>
      </c>
      <c r="G915" s="109"/>
      <c r="H915" s="109">
        <v>1110.2610548945468</v>
      </c>
      <c r="I915" s="109">
        <v>1437.8389451054529</v>
      </c>
      <c r="K915" s="107" t="s">
        <v>284</v>
      </c>
      <c r="L915" s="107">
        <v>2051</v>
      </c>
      <c r="M915" s="107" t="s">
        <v>427</v>
      </c>
      <c r="N915" s="107">
        <v>60</v>
      </c>
      <c r="O915" s="108">
        <v>2.33</v>
      </c>
      <c r="P915" s="109">
        <v>1076.1348707560924</v>
      </c>
      <c r="Q915" s="109">
        <v>1420.7351292439075</v>
      </c>
      <c r="BA915" t="str">
        <f t="shared" si="212"/>
        <v>MA</v>
      </c>
      <c r="BB915">
        <f t="shared" si="213"/>
        <v>902</v>
      </c>
      <c r="BC915" s="73">
        <f t="shared" si="214"/>
        <v>2.4</v>
      </c>
      <c r="BD915">
        <f t="shared" si="215"/>
        <v>50</v>
      </c>
      <c r="BE915" s="66">
        <f t="shared" si="216"/>
        <v>1168.2293963031143</v>
      </c>
      <c r="BI915" s="66">
        <f t="shared" si="207"/>
        <v>1512.9106036968858</v>
      </c>
      <c r="BK915" s="66">
        <f t="shared" si="217"/>
        <v>1173.1566542509686</v>
      </c>
      <c r="BN915" s="66">
        <f t="shared" si="208"/>
        <v>1238.7199440757245</v>
      </c>
      <c r="BO915" s="66">
        <f t="shared" si="209"/>
        <v>2411.8765983266931</v>
      </c>
      <c r="CI915" s="116">
        <f t="shared" si="210"/>
        <v>0.48640824122796283</v>
      </c>
      <c r="CJ915" s="116">
        <f t="shared" si="211"/>
        <v>0.51359175877203711</v>
      </c>
      <c r="CR915">
        <f t="shared" si="203"/>
        <v>887</v>
      </c>
      <c r="CS915">
        <f t="shared" si="205"/>
        <v>50</v>
      </c>
      <c r="CT915" s="73">
        <f t="shared" si="206"/>
        <v>2.4</v>
      </c>
      <c r="CU915" s="66">
        <f t="shared" si="204"/>
        <v>917.99856054459372</v>
      </c>
    </row>
    <row r="916" spans="2:99" x14ac:dyDescent="0.25">
      <c r="B916" s="107" t="s">
        <v>284</v>
      </c>
      <c r="C916" s="107">
        <v>906</v>
      </c>
      <c r="D916" s="107" t="s">
        <v>235</v>
      </c>
      <c r="E916" s="107">
        <v>50</v>
      </c>
      <c r="F916" s="108">
        <v>2.4</v>
      </c>
      <c r="G916" s="109"/>
      <c r="H916" s="109">
        <v>1174</v>
      </c>
      <c r="I916" s="109">
        <v>1546.44</v>
      </c>
      <c r="K916" s="107" t="s">
        <v>284</v>
      </c>
      <c r="L916" s="107">
        <v>2052</v>
      </c>
      <c r="M916" s="107" t="s">
        <v>427</v>
      </c>
      <c r="N916" s="107">
        <v>60</v>
      </c>
      <c r="O916" s="108">
        <v>2.33</v>
      </c>
      <c r="P916" s="109">
        <v>1065.33</v>
      </c>
      <c r="Q916" s="109">
        <v>1665.33</v>
      </c>
      <c r="BA916" t="str">
        <f t="shared" si="212"/>
        <v>MA</v>
      </c>
      <c r="BB916">
        <f t="shared" si="213"/>
        <v>903</v>
      </c>
      <c r="BC916" s="73">
        <f t="shared" si="214"/>
        <v>2.4</v>
      </c>
      <c r="BD916">
        <f t="shared" si="215"/>
        <v>50</v>
      </c>
      <c r="BE916" s="66">
        <f t="shared" si="216"/>
        <v>1050.305825055259</v>
      </c>
      <c r="BI916" s="66">
        <f t="shared" si="207"/>
        <v>1360.194174944741</v>
      </c>
      <c r="BK916" s="66">
        <f t="shared" si="217"/>
        <v>1054.7357150585049</v>
      </c>
      <c r="BN916" s="66">
        <f t="shared" si="208"/>
        <v>1113.6809063288504</v>
      </c>
      <c r="BO916" s="66">
        <f t="shared" si="209"/>
        <v>2168.416621387355</v>
      </c>
      <c r="CI916" s="116">
        <f t="shared" si="210"/>
        <v>0.48640824122796289</v>
      </c>
      <c r="CJ916" s="116">
        <f t="shared" si="211"/>
        <v>0.51359175877203722</v>
      </c>
      <c r="CR916">
        <f t="shared" si="203"/>
        <v>888</v>
      </c>
      <c r="CS916">
        <f t="shared" si="205"/>
        <v>50</v>
      </c>
      <c r="CT916" s="73">
        <f t="shared" si="206"/>
        <v>2.4</v>
      </c>
      <c r="CU916" s="66">
        <f t="shared" si="204"/>
        <v>1205.0512151034345</v>
      </c>
    </row>
    <row r="917" spans="2:99" x14ac:dyDescent="0.25">
      <c r="B917" s="107" t="s">
        <v>284</v>
      </c>
      <c r="C917" s="107">
        <v>907</v>
      </c>
      <c r="D917" s="107" t="s">
        <v>235</v>
      </c>
      <c r="E917" s="107">
        <v>50</v>
      </c>
      <c r="F917" s="108">
        <v>2.4</v>
      </c>
      <c r="G917" s="109"/>
      <c r="H917" s="109">
        <v>968.60810997628732</v>
      </c>
      <c r="I917" s="109">
        <v>1254.3918900237127</v>
      </c>
      <c r="K917" s="107" t="s">
        <v>284</v>
      </c>
      <c r="L917" s="107">
        <v>2053</v>
      </c>
      <c r="M917" s="107" t="s">
        <v>427</v>
      </c>
      <c r="N917" s="107">
        <v>60</v>
      </c>
      <c r="O917" s="108">
        <v>2.33</v>
      </c>
      <c r="P917" s="109">
        <v>890.00168535459625</v>
      </c>
      <c r="Q917" s="109">
        <v>1174.9983146454038</v>
      </c>
      <c r="BA917" t="str">
        <f t="shared" si="212"/>
        <v>MA</v>
      </c>
      <c r="BB917">
        <f t="shared" si="213"/>
        <v>904</v>
      </c>
      <c r="BC917" s="73">
        <f t="shared" si="214"/>
        <v>2.4</v>
      </c>
      <c r="BD917">
        <f t="shared" si="215"/>
        <v>50</v>
      </c>
      <c r="BE917" s="66">
        <f t="shared" si="216"/>
        <v>1038.323493510343</v>
      </c>
      <c r="BI917" s="66">
        <f t="shared" si="207"/>
        <v>1344.6765064896567</v>
      </c>
      <c r="BK917" s="66">
        <f t="shared" si="217"/>
        <v>1042.7028454612805</v>
      </c>
      <c r="BN917" s="66">
        <f t="shared" si="208"/>
        <v>1100.9755651448454</v>
      </c>
      <c r="BO917" s="66">
        <f t="shared" si="209"/>
        <v>2143.6784106061259</v>
      </c>
      <c r="CI917" s="116">
        <f t="shared" si="210"/>
        <v>0.48640824122796283</v>
      </c>
      <c r="CJ917" s="116">
        <f t="shared" si="211"/>
        <v>0.51359175877203711</v>
      </c>
      <c r="CR917">
        <f t="shared" si="203"/>
        <v>889</v>
      </c>
      <c r="CS917">
        <f t="shared" si="205"/>
        <v>50</v>
      </c>
      <c r="CT917" s="73">
        <f t="shared" si="206"/>
        <v>2.4</v>
      </c>
      <c r="CU917" s="66">
        <f t="shared" si="204"/>
        <v>1103.6352681261299</v>
      </c>
    </row>
    <row r="918" spans="2:99" x14ac:dyDescent="0.25">
      <c r="B918" s="107" t="s">
        <v>284</v>
      </c>
      <c r="C918" s="107">
        <v>908</v>
      </c>
      <c r="D918" s="107" t="s">
        <v>235</v>
      </c>
      <c r="E918" s="107">
        <v>50</v>
      </c>
      <c r="F918" s="108">
        <v>2.4</v>
      </c>
      <c r="G918" s="109"/>
      <c r="H918" s="109">
        <v>1199.99</v>
      </c>
      <c r="I918" s="109">
        <v>1409.99</v>
      </c>
      <c r="K918" s="107" t="s">
        <v>284</v>
      </c>
      <c r="L918" s="107">
        <v>2055</v>
      </c>
      <c r="M918" s="107" t="s">
        <v>427</v>
      </c>
      <c r="N918" s="107">
        <v>60</v>
      </c>
      <c r="O918" s="108">
        <v>2.33</v>
      </c>
      <c r="P918" s="109">
        <v>840.43742684816596</v>
      </c>
      <c r="Q918" s="109">
        <v>1109.5625731518339</v>
      </c>
      <c r="BA918" t="str">
        <f t="shared" si="212"/>
        <v>MA</v>
      </c>
      <c r="BB918">
        <f t="shared" si="213"/>
        <v>905</v>
      </c>
      <c r="BC918" s="73">
        <f t="shared" si="214"/>
        <v>2.4</v>
      </c>
      <c r="BD918">
        <f t="shared" si="215"/>
        <v>50</v>
      </c>
      <c r="BE918" s="66">
        <f t="shared" si="216"/>
        <v>1110.2610548945468</v>
      </c>
      <c r="BI918" s="66">
        <f t="shared" si="207"/>
        <v>1437.8389451054529</v>
      </c>
      <c r="BK918" s="66">
        <f t="shared" si="217"/>
        <v>1114.9438189340699</v>
      </c>
      <c r="BN918" s="66">
        <f t="shared" si="208"/>
        <v>1177.2538134895428</v>
      </c>
      <c r="BO918" s="66">
        <f t="shared" si="209"/>
        <v>2292.197632423613</v>
      </c>
      <c r="CI918" s="116">
        <f t="shared" si="210"/>
        <v>0.48640824122796278</v>
      </c>
      <c r="CJ918" s="116">
        <f t="shared" si="211"/>
        <v>0.51359175877203711</v>
      </c>
      <c r="CR918">
        <f t="shared" si="203"/>
        <v>890</v>
      </c>
      <c r="CS918">
        <f t="shared" si="205"/>
        <v>50</v>
      </c>
      <c r="CT918" s="73">
        <f t="shared" si="206"/>
        <v>2.4</v>
      </c>
      <c r="CU918" s="66">
        <f t="shared" si="204"/>
        <v>905.93943741370276</v>
      </c>
    </row>
    <row r="919" spans="2:99" x14ac:dyDescent="0.25">
      <c r="B919" s="107" t="s">
        <v>284</v>
      </c>
      <c r="C919" s="107">
        <v>909</v>
      </c>
      <c r="D919" s="107" t="s">
        <v>235</v>
      </c>
      <c r="E919" s="107">
        <v>50</v>
      </c>
      <c r="F919" s="108">
        <v>2.4</v>
      </c>
      <c r="G919" s="109"/>
      <c r="H919" s="109">
        <v>1082.9587678180224</v>
      </c>
      <c r="I919" s="109">
        <v>1402.4812321819777</v>
      </c>
      <c r="K919" s="107" t="s">
        <v>284</v>
      </c>
      <c r="L919" s="107">
        <v>2057</v>
      </c>
      <c r="M919" s="107" t="s">
        <v>427</v>
      </c>
      <c r="N919" s="107">
        <v>60</v>
      </c>
      <c r="O919" s="108">
        <v>2.33</v>
      </c>
      <c r="P919" s="109">
        <v>838.50657573417629</v>
      </c>
      <c r="Q919" s="109">
        <v>1107.0134242658237</v>
      </c>
      <c r="BA919" t="str">
        <f t="shared" si="212"/>
        <v>MA</v>
      </c>
      <c r="BB919">
        <f t="shared" si="213"/>
        <v>906</v>
      </c>
      <c r="BC919" s="73">
        <f t="shared" si="214"/>
        <v>2.4</v>
      </c>
      <c r="BD919">
        <f t="shared" si="215"/>
        <v>50</v>
      </c>
      <c r="BE919" s="66">
        <f t="shared" si="216"/>
        <v>1174</v>
      </c>
      <c r="BI919" s="66">
        <f t="shared" si="207"/>
        <v>1546.44</v>
      </c>
      <c r="BK919" s="66">
        <f t="shared" si="217"/>
        <v>1178.9515967061659</v>
      </c>
      <c r="BN919" s="66">
        <f t="shared" si="208"/>
        <v>1266.1726777745939</v>
      </c>
      <c r="BO919" s="66">
        <f t="shared" si="209"/>
        <v>2445.1242744807596</v>
      </c>
      <c r="CI919" s="116">
        <f t="shared" si="210"/>
        <v>0.4821642846585068</v>
      </c>
      <c r="CJ919" s="116">
        <f t="shared" si="211"/>
        <v>0.51783571534149331</v>
      </c>
      <c r="CR919">
        <f t="shared" si="203"/>
        <v>891</v>
      </c>
      <c r="CS919">
        <f t="shared" si="205"/>
        <v>50</v>
      </c>
      <c r="CT919" s="73">
        <f t="shared" si="206"/>
        <v>2.4</v>
      </c>
      <c r="CU919" s="66">
        <f t="shared" si="204"/>
        <v>903.97917356659138</v>
      </c>
    </row>
    <row r="920" spans="2:99" x14ac:dyDescent="0.25">
      <c r="B920" s="107" t="s">
        <v>284</v>
      </c>
      <c r="C920" s="107">
        <v>910</v>
      </c>
      <c r="D920" s="107" t="s">
        <v>235</v>
      </c>
      <c r="E920" s="107">
        <v>50</v>
      </c>
      <c r="F920" s="108">
        <v>2.4</v>
      </c>
      <c r="G920" s="109"/>
      <c r="H920" s="109">
        <v>1084.9282274028594</v>
      </c>
      <c r="I920" s="109">
        <v>1405.0317725971406</v>
      </c>
      <c r="K920" s="107" t="s">
        <v>284</v>
      </c>
      <c r="L920" s="107">
        <v>2067</v>
      </c>
      <c r="M920" s="107" t="s">
        <v>427</v>
      </c>
      <c r="N920" s="107">
        <v>60</v>
      </c>
      <c r="O920" s="108">
        <v>2.33</v>
      </c>
      <c r="P920" s="109">
        <v>1391.9583259590663</v>
      </c>
      <c r="Q920" s="109">
        <v>1837.6916740409338</v>
      </c>
      <c r="BA920" t="str">
        <f t="shared" si="212"/>
        <v>MA</v>
      </c>
      <c r="BB920">
        <f t="shared" si="213"/>
        <v>907</v>
      </c>
      <c r="BC920" s="73">
        <f t="shared" si="214"/>
        <v>2.4</v>
      </c>
      <c r="BD920">
        <f t="shared" si="215"/>
        <v>50</v>
      </c>
      <c r="BE920" s="66">
        <f t="shared" si="216"/>
        <v>968.60810997628732</v>
      </c>
      <c r="BI920" s="66">
        <f t="shared" si="207"/>
        <v>1254.3918900237127</v>
      </c>
      <c r="BK920" s="66">
        <f t="shared" si="217"/>
        <v>972.69342235015813</v>
      </c>
      <c r="BN920" s="66">
        <f t="shared" si="208"/>
        <v>1027.0535800742728</v>
      </c>
      <c r="BO920" s="66">
        <f t="shared" si="209"/>
        <v>1999.7470024244308</v>
      </c>
      <c r="CI920" s="116">
        <f t="shared" si="210"/>
        <v>0.48640824122796283</v>
      </c>
      <c r="CJ920" s="116">
        <f t="shared" si="211"/>
        <v>0.51359175877203722</v>
      </c>
      <c r="CR920">
        <f t="shared" si="203"/>
        <v>892</v>
      </c>
      <c r="CS920">
        <f t="shared" si="205"/>
        <v>50</v>
      </c>
      <c r="CT920" s="73">
        <f t="shared" si="206"/>
        <v>2.4</v>
      </c>
      <c r="CU920" s="66">
        <f t="shared" si="204"/>
        <v>1204.057039566178</v>
      </c>
    </row>
    <row r="921" spans="2:99" x14ac:dyDescent="0.25">
      <c r="B921" s="107" t="s">
        <v>284</v>
      </c>
      <c r="C921" s="107">
        <v>911</v>
      </c>
      <c r="D921" s="107" t="s">
        <v>235</v>
      </c>
      <c r="E921" s="107">
        <v>50</v>
      </c>
      <c r="F921" s="108">
        <v>2.4</v>
      </c>
      <c r="G921" s="109"/>
      <c r="H921" s="109">
        <v>1070.6757886816158</v>
      </c>
      <c r="I921" s="109">
        <v>1386.574211318384</v>
      </c>
      <c r="K921" s="107" t="s">
        <v>284</v>
      </c>
      <c r="L921" s="107">
        <v>2069</v>
      </c>
      <c r="M921" s="107" t="s">
        <v>427</v>
      </c>
      <c r="N921" s="107">
        <v>60</v>
      </c>
      <c r="O921" s="108">
        <v>2.33</v>
      </c>
      <c r="P921" s="109">
        <v>801.64800714748139</v>
      </c>
      <c r="Q921" s="109">
        <v>1058.3519928525186</v>
      </c>
      <c r="BA921" t="str">
        <f t="shared" si="212"/>
        <v>MA</v>
      </c>
      <c r="BB921">
        <f t="shared" si="213"/>
        <v>908</v>
      </c>
      <c r="BC921" s="73">
        <f t="shared" si="214"/>
        <v>2.4</v>
      </c>
      <c r="BD921">
        <f t="shared" si="215"/>
        <v>50</v>
      </c>
      <c r="BE921" s="66">
        <f t="shared" si="216"/>
        <v>1199.99</v>
      </c>
      <c r="BI921" s="66">
        <f t="shared" si="207"/>
        <v>1409.99</v>
      </c>
      <c r="BK921" s="66">
        <f t="shared" si="217"/>
        <v>1205.0512151034345</v>
      </c>
      <c r="BN921" s="66">
        <f t="shared" si="208"/>
        <v>1154.4520407745531</v>
      </c>
      <c r="BO921" s="66">
        <f t="shared" si="209"/>
        <v>2359.5032558779876</v>
      </c>
      <c r="CI921" s="116">
        <f t="shared" si="210"/>
        <v>0.51072242095933307</v>
      </c>
      <c r="CJ921" s="116">
        <f t="shared" si="211"/>
        <v>0.48927757904066693</v>
      </c>
      <c r="CR921">
        <f t="shared" si="203"/>
        <v>893</v>
      </c>
      <c r="CS921">
        <f t="shared" si="205"/>
        <v>50</v>
      </c>
      <c r="CT921" s="73">
        <f t="shared" si="206"/>
        <v>2.4</v>
      </c>
      <c r="CU921" s="66">
        <f t="shared" si="204"/>
        <v>933.83819252348496</v>
      </c>
    </row>
    <row r="922" spans="2:99" x14ac:dyDescent="0.25">
      <c r="B922" s="107" t="s">
        <v>284</v>
      </c>
      <c r="C922" s="107">
        <v>912</v>
      </c>
      <c r="D922" s="107" t="s">
        <v>235</v>
      </c>
      <c r="E922" s="107">
        <v>50</v>
      </c>
      <c r="F922" s="108">
        <v>2.4</v>
      </c>
      <c r="G922" s="109"/>
      <c r="H922" s="109">
        <v>1127.6463286633521</v>
      </c>
      <c r="I922" s="109">
        <v>1460.3536713366479</v>
      </c>
      <c r="K922" s="107" t="s">
        <v>284</v>
      </c>
      <c r="L922" s="107">
        <v>2070</v>
      </c>
      <c r="M922" s="107" t="s">
        <v>427</v>
      </c>
      <c r="N922" s="107">
        <v>60</v>
      </c>
      <c r="O922" s="108">
        <v>2.33</v>
      </c>
      <c r="P922" s="109">
        <v>1574.03</v>
      </c>
      <c r="Q922" s="109">
        <v>2278.0300000000002</v>
      </c>
      <c r="BA922" t="str">
        <f t="shared" si="212"/>
        <v>MA</v>
      </c>
      <c r="BB922">
        <f t="shared" si="213"/>
        <v>909</v>
      </c>
      <c r="BC922" s="73">
        <f t="shared" si="214"/>
        <v>2.4</v>
      </c>
      <c r="BD922">
        <f t="shared" si="215"/>
        <v>50</v>
      </c>
      <c r="BE922" s="66">
        <f t="shared" si="216"/>
        <v>1082.9587678180224</v>
      </c>
      <c r="BI922" s="66">
        <f t="shared" si="207"/>
        <v>1402.4812321819777</v>
      </c>
      <c r="BK922" s="66">
        <f t="shared" si="217"/>
        <v>1087.5263786081769</v>
      </c>
      <c r="BN922" s="66">
        <f t="shared" si="208"/>
        <v>1148.3041160862799</v>
      </c>
      <c r="BO922" s="66">
        <f t="shared" si="209"/>
        <v>2235.8304946944568</v>
      </c>
      <c r="CI922" s="116">
        <f t="shared" si="210"/>
        <v>0.48640824122796283</v>
      </c>
      <c r="CJ922" s="116">
        <f t="shared" si="211"/>
        <v>0.51359175877203711</v>
      </c>
      <c r="CR922">
        <f t="shared" si="203"/>
        <v>894</v>
      </c>
      <c r="CS922">
        <f t="shared" si="205"/>
        <v>50</v>
      </c>
      <c r="CT922" s="73">
        <f t="shared" si="206"/>
        <v>2.4</v>
      </c>
      <c r="CU922" s="66">
        <f t="shared" si="204"/>
        <v>1187.0972806279706</v>
      </c>
    </row>
    <row r="923" spans="2:99" x14ac:dyDescent="0.25">
      <c r="B923" s="107" t="s">
        <v>284</v>
      </c>
      <c r="C923" s="107">
        <v>913</v>
      </c>
      <c r="D923" s="107" t="s">
        <v>235</v>
      </c>
      <c r="E923" s="107">
        <v>50</v>
      </c>
      <c r="F923" s="108">
        <v>2.4</v>
      </c>
      <c r="G923" s="109"/>
      <c r="H923" s="109">
        <v>1044.8593107166607</v>
      </c>
      <c r="I923" s="109">
        <v>1353.140689283339</v>
      </c>
      <c r="K923" s="107" t="s">
        <v>284</v>
      </c>
      <c r="L923" s="107">
        <v>2071</v>
      </c>
      <c r="M923" s="107" t="s">
        <v>427</v>
      </c>
      <c r="N923" s="107">
        <v>60</v>
      </c>
      <c r="O923" s="108">
        <v>2.33</v>
      </c>
      <c r="P923" s="109">
        <v>1100</v>
      </c>
      <c r="Q923" s="109">
        <v>1980</v>
      </c>
      <c r="BA923" t="str">
        <f t="shared" si="212"/>
        <v>MA</v>
      </c>
      <c r="BB923">
        <f t="shared" si="213"/>
        <v>910</v>
      </c>
      <c r="BC923" s="73">
        <f t="shared" si="214"/>
        <v>2.4</v>
      </c>
      <c r="BD923">
        <f t="shared" si="215"/>
        <v>50</v>
      </c>
      <c r="BE923" s="66">
        <f t="shared" si="216"/>
        <v>1084.9282274028594</v>
      </c>
      <c r="BI923" s="66">
        <f t="shared" si="207"/>
        <v>1405.0317725971406</v>
      </c>
      <c r="BK923" s="66">
        <f t="shared" si="217"/>
        <v>1089.504144811066</v>
      </c>
      <c r="BN923" s="66">
        <f t="shared" si="208"/>
        <v>1150.3924121645236</v>
      </c>
      <c r="BO923" s="66">
        <f t="shared" si="209"/>
        <v>2239.8965569755896</v>
      </c>
      <c r="CI923" s="116">
        <f t="shared" si="210"/>
        <v>0.48640824122796283</v>
      </c>
      <c r="CJ923" s="116">
        <f t="shared" si="211"/>
        <v>0.51359175877203722</v>
      </c>
      <c r="CR923">
        <f t="shared" si="203"/>
        <v>895</v>
      </c>
      <c r="CS923">
        <f t="shared" si="205"/>
        <v>50</v>
      </c>
      <c r="CT923" s="73">
        <f t="shared" si="206"/>
        <v>2.4</v>
      </c>
      <c r="CU923" s="66">
        <f t="shared" si="204"/>
        <v>961.75444998904527</v>
      </c>
    </row>
    <row r="924" spans="2:99" x14ac:dyDescent="0.25">
      <c r="B924" s="107" t="s">
        <v>284</v>
      </c>
      <c r="C924" s="107">
        <v>914</v>
      </c>
      <c r="D924" s="107" t="s">
        <v>235</v>
      </c>
      <c r="E924" s="107">
        <v>50</v>
      </c>
      <c r="F924" s="108">
        <v>2.4</v>
      </c>
      <c r="G924" s="109"/>
      <c r="H924" s="109">
        <v>968.60810997628732</v>
      </c>
      <c r="I924" s="109">
        <v>1254.3918900237127</v>
      </c>
      <c r="K924" s="107" t="s">
        <v>284</v>
      </c>
      <c r="L924" s="107">
        <v>2072</v>
      </c>
      <c r="M924" s="107" t="s">
        <v>427</v>
      </c>
      <c r="N924" s="107">
        <v>60</v>
      </c>
      <c r="O924" s="108">
        <v>2.33</v>
      </c>
      <c r="P924" s="109">
        <v>1064.6500000000001</v>
      </c>
      <c r="Q924" s="109">
        <v>1464.65</v>
      </c>
      <c r="BA924" t="str">
        <f t="shared" si="212"/>
        <v>MA</v>
      </c>
      <c r="BB924">
        <f t="shared" si="213"/>
        <v>911</v>
      </c>
      <c r="BC924" s="73">
        <f t="shared" si="214"/>
        <v>2.4</v>
      </c>
      <c r="BD924">
        <f t="shared" si="215"/>
        <v>50</v>
      </c>
      <c r="BE924" s="66">
        <f t="shared" si="216"/>
        <v>1070.6757886816158</v>
      </c>
      <c r="BI924" s="66">
        <f t="shared" si="207"/>
        <v>1386.574211318384</v>
      </c>
      <c r="BK924" s="66">
        <f t="shared" si="217"/>
        <v>1075.1915933737857</v>
      </c>
      <c r="BN924" s="66">
        <f t="shared" si="208"/>
        <v>1135.2799863416583</v>
      </c>
      <c r="BO924" s="66">
        <f t="shared" si="209"/>
        <v>2210.471579715444</v>
      </c>
      <c r="CI924" s="116">
        <f t="shared" si="210"/>
        <v>0.48640824122796283</v>
      </c>
      <c r="CJ924" s="116">
        <f t="shared" si="211"/>
        <v>0.51359175877203722</v>
      </c>
      <c r="CR924">
        <f t="shared" si="203"/>
        <v>896</v>
      </c>
      <c r="CS924">
        <f t="shared" si="205"/>
        <v>50</v>
      </c>
      <c r="CT924" s="73">
        <f t="shared" si="206"/>
        <v>2.4</v>
      </c>
      <c r="CU924" s="66">
        <f t="shared" si="204"/>
        <v>1279.3733681462143</v>
      </c>
    </row>
    <row r="925" spans="2:99" x14ac:dyDescent="0.25">
      <c r="B925" s="107" t="s">
        <v>284</v>
      </c>
      <c r="C925" s="107">
        <v>915</v>
      </c>
      <c r="D925" s="107" t="s">
        <v>235</v>
      </c>
      <c r="E925" s="107">
        <v>50</v>
      </c>
      <c r="F925" s="108">
        <v>2.4</v>
      </c>
      <c r="G925" s="109"/>
      <c r="H925" s="109">
        <v>1053.4386601028204</v>
      </c>
      <c r="I925" s="109">
        <v>1364.2513398971794</v>
      </c>
      <c r="K925" s="107" t="s">
        <v>284</v>
      </c>
      <c r="L925" s="107">
        <v>2075</v>
      </c>
      <c r="M925" s="107" t="s">
        <v>427</v>
      </c>
      <c r="N925" s="107">
        <v>60</v>
      </c>
      <c r="O925" s="108">
        <v>2.33</v>
      </c>
      <c r="P925" s="109">
        <v>1096.8785904249141</v>
      </c>
      <c r="Q925" s="109">
        <v>1448.1214095750859</v>
      </c>
      <c r="BA925" t="str">
        <f t="shared" si="212"/>
        <v>MA</v>
      </c>
      <c r="BB925">
        <f t="shared" si="213"/>
        <v>912</v>
      </c>
      <c r="BC925" s="73">
        <f t="shared" si="214"/>
        <v>2.4</v>
      </c>
      <c r="BD925">
        <f t="shared" si="215"/>
        <v>50</v>
      </c>
      <c r="BE925" s="66">
        <f t="shared" si="216"/>
        <v>1127.6463286633521</v>
      </c>
      <c r="BI925" s="66">
        <f t="shared" si="207"/>
        <v>1460.3536713366479</v>
      </c>
      <c r="BK925" s="66">
        <f t="shared" si="217"/>
        <v>1132.4024188224062</v>
      </c>
      <c r="BN925" s="66">
        <f t="shared" si="208"/>
        <v>1195.6881085165171</v>
      </c>
      <c r="BO925" s="66">
        <f t="shared" si="209"/>
        <v>2328.0905273389235</v>
      </c>
      <c r="CI925" s="116">
        <f t="shared" si="210"/>
        <v>0.48640824122796278</v>
      </c>
      <c r="CJ925" s="116">
        <f t="shared" si="211"/>
        <v>0.51359175877203711</v>
      </c>
      <c r="CR925">
        <f t="shared" ref="CR925:CR988" si="218">BB910</f>
        <v>897</v>
      </c>
      <c r="CS925">
        <f t="shared" si="205"/>
        <v>50</v>
      </c>
      <c r="CT925" s="73">
        <f t="shared" si="206"/>
        <v>2.4</v>
      </c>
      <c r="CU925" s="66">
        <f t="shared" ref="CU925:CU988" si="219">BK910</f>
        <v>1032.8315168026124</v>
      </c>
    </row>
    <row r="926" spans="2:99" x14ac:dyDescent="0.25">
      <c r="B926" s="107" t="s">
        <v>284</v>
      </c>
      <c r="C926" s="107">
        <v>916</v>
      </c>
      <c r="D926" s="107" t="s">
        <v>235</v>
      </c>
      <c r="E926" s="107">
        <v>50</v>
      </c>
      <c r="F926" s="108">
        <v>2.4</v>
      </c>
      <c r="G926" s="109"/>
      <c r="H926" s="109">
        <v>935.95081000205312</v>
      </c>
      <c r="I926" s="109">
        <v>1212.099189997947</v>
      </c>
      <c r="K926" s="107" t="s">
        <v>284</v>
      </c>
      <c r="L926" s="107">
        <v>2076</v>
      </c>
      <c r="M926" s="107" t="s">
        <v>427</v>
      </c>
      <c r="N926" s="107">
        <v>60</v>
      </c>
      <c r="O926" s="108">
        <v>2.33</v>
      </c>
      <c r="P926" s="109">
        <v>1500</v>
      </c>
      <c r="Q926" s="109">
        <v>1980.3304881000172</v>
      </c>
      <c r="BA926" t="str">
        <f t="shared" si="212"/>
        <v>MA</v>
      </c>
      <c r="BB926">
        <f t="shared" si="213"/>
        <v>913</v>
      </c>
      <c r="BC926" s="73">
        <f t="shared" si="214"/>
        <v>2.4</v>
      </c>
      <c r="BD926">
        <f t="shared" si="215"/>
        <v>50</v>
      </c>
      <c r="BE926" s="66">
        <f t="shared" si="216"/>
        <v>1044.8593107166607</v>
      </c>
      <c r="BI926" s="66">
        <f t="shared" si="207"/>
        <v>1353.140689283339</v>
      </c>
      <c r="BK926" s="66">
        <f t="shared" si="217"/>
        <v>1049.2662288779482</v>
      </c>
      <c r="BN926" s="66">
        <f t="shared" si="208"/>
        <v>1107.9057512452118</v>
      </c>
      <c r="BO926" s="66">
        <f t="shared" si="209"/>
        <v>2157.1719801231602</v>
      </c>
      <c r="CI926" s="116">
        <f t="shared" si="210"/>
        <v>0.48640824122796272</v>
      </c>
      <c r="CJ926" s="116">
        <f t="shared" si="211"/>
        <v>0.51359175877203711</v>
      </c>
      <c r="CR926">
        <f t="shared" si="218"/>
        <v>898</v>
      </c>
      <c r="CS926">
        <f t="shared" ref="CS926:CS989" si="220">BD911</f>
        <v>50</v>
      </c>
      <c r="CT926" s="73">
        <f t="shared" ref="CT926:CT989" si="221">BC911</f>
        <v>2.4</v>
      </c>
      <c r="CU926" s="66">
        <f t="shared" si="219"/>
        <v>1021.6868917611106</v>
      </c>
    </row>
    <row r="927" spans="2:99" x14ac:dyDescent="0.25">
      <c r="B927" s="107" t="s">
        <v>284</v>
      </c>
      <c r="C927" s="107">
        <v>917</v>
      </c>
      <c r="D927" s="107" t="s">
        <v>235</v>
      </c>
      <c r="E927" s="107">
        <v>50</v>
      </c>
      <c r="F927" s="108">
        <v>2.4</v>
      </c>
      <c r="G927" s="109"/>
      <c r="H927" s="109">
        <v>1220.0192118459759</v>
      </c>
      <c r="I927" s="109">
        <v>1579.9807881540239</v>
      </c>
      <c r="K927" s="107" t="s">
        <v>284</v>
      </c>
      <c r="L927" s="107">
        <v>2080</v>
      </c>
      <c r="M927" s="107" t="s">
        <v>427</v>
      </c>
      <c r="N927" s="107">
        <v>60</v>
      </c>
      <c r="O927" s="108">
        <v>2.33</v>
      </c>
      <c r="P927" s="109">
        <v>1090.0559624931159</v>
      </c>
      <c r="Q927" s="109">
        <v>1439.1140375068842</v>
      </c>
      <c r="BA927" t="str">
        <f t="shared" si="212"/>
        <v>MA</v>
      </c>
      <c r="BB927">
        <f t="shared" si="213"/>
        <v>914</v>
      </c>
      <c r="BC927" s="73">
        <f t="shared" si="214"/>
        <v>2.4</v>
      </c>
      <c r="BD927">
        <f t="shared" si="215"/>
        <v>50</v>
      </c>
      <c r="BE927" s="66">
        <f t="shared" si="216"/>
        <v>968.60810997628732</v>
      </c>
      <c r="BI927" s="66">
        <f t="shared" si="207"/>
        <v>1254.3918900237127</v>
      </c>
      <c r="BK927" s="66">
        <f t="shared" si="217"/>
        <v>972.69342235015813</v>
      </c>
      <c r="BN927" s="66">
        <f t="shared" si="208"/>
        <v>1027.0535800742728</v>
      </c>
      <c r="BO927" s="66">
        <f t="shared" si="209"/>
        <v>1999.7470024244308</v>
      </c>
      <c r="CI927" s="116">
        <f t="shared" si="210"/>
        <v>0.48640824122796283</v>
      </c>
      <c r="CJ927" s="116">
        <f t="shared" si="211"/>
        <v>0.51359175877203722</v>
      </c>
      <c r="CR927">
        <f t="shared" si="218"/>
        <v>899</v>
      </c>
      <c r="CS927">
        <f t="shared" si="220"/>
        <v>50</v>
      </c>
      <c r="CT927" s="73">
        <f t="shared" si="221"/>
        <v>2.4</v>
      </c>
      <c r="CU927" s="66">
        <f t="shared" si="219"/>
        <v>965.28555026721222</v>
      </c>
    </row>
    <row r="928" spans="2:99" x14ac:dyDescent="0.25">
      <c r="B928" s="107" t="s">
        <v>284</v>
      </c>
      <c r="C928" s="107">
        <v>918</v>
      </c>
      <c r="D928" s="107" t="s">
        <v>235</v>
      </c>
      <c r="E928" s="107">
        <v>50</v>
      </c>
      <c r="F928" s="108">
        <v>2.4</v>
      </c>
      <c r="G928" s="109"/>
      <c r="H928" s="109">
        <v>1307.3551585682642</v>
      </c>
      <c r="I928" s="109">
        <v>1693.0848414317356</v>
      </c>
      <c r="K928" s="107" t="s">
        <v>284</v>
      </c>
      <c r="L928" s="107">
        <v>2083</v>
      </c>
      <c r="M928" s="107" t="s">
        <v>427</v>
      </c>
      <c r="N928" s="107">
        <v>60</v>
      </c>
      <c r="O928" s="108">
        <v>2.33</v>
      </c>
      <c r="P928" s="109">
        <v>948.18581490562315</v>
      </c>
      <c r="Q928" s="109">
        <v>1251.8141850943769</v>
      </c>
      <c r="BA928" t="str">
        <f t="shared" si="212"/>
        <v>MA</v>
      </c>
      <c r="BB928">
        <f t="shared" si="213"/>
        <v>915</v>
      </c>
      <c r="BC928" s="73">
        <f t="shared" si="214"/>
        <v>2.4</v>
      </c>
      <c r="BD928">
        <f t="shared" si="215"/>
        <v>50</v>
      </c>
      <c r="BE928" s="66">
        <f t="shared" si="216"/>
        <v>1053.4386601028204</v>
      </c>
      <c r="BI928" s="66">
        <f t="shared" si="207"/>
        <v>1364.2513398971794</v>
      </c>
      <c r="BK928" s="66">
        <f t="shared" si="217"/>
        <v>1057.8817635095606</v>
      </c>
      <c r="BN928" s="66">
        <f t="shared" si="208"/>
        <v>1117.0027755329593</v>
      </c>
      <c r="BO928" s="66">
        <f t="shared" si="209"/>
        <v>2174.8845390425199</v>
      </c>
      <c r="CI928" s="116">
        <f t="shared" si="210"/>
        <v>0.48640824122796278</v>
      </c>
      <c r="CJ928" s="116">
        <f t="shared" si="211"/>
        <v>0.51359175877203722</v>
      </c>
      <c r="CR928">
        <f t="shared" si="218"/>
        <v>900</v>
      </c>
      <c r="CS928">
        <f t="shared" si="220"/>
        <v>50</v>
      </c>
      <c r="CT928" s="73">
        <f t="shared" si="221"/>
        <v>2.4</v>
      </c>
      <c r="CU928" s="66">
        <f t="shared" si="219"/>
        <v>1205.0512151034345</v>
      </c>
    </row>
    <row r="929" spans="2:99" x14ac:dyDescent="0.25">
      <c r="B929" s="107" t="s">
        <v>284</v>
      </c>
      <c r="C929" s="107">
        <v>919</v>
      </c>
      <c r="D929" s="107" t="s">
        <v>235</v>
      </c>
      <c r="E929" s="107">
        <v>50</v>
      </c>
      <c r="F929" s="108">
        <v>2.4</v>
      </c>
      <c r="G929" s="109"/>
      <c r="H929" s="109">
        <v>1199</v>
      </c>
      <c r="I929" s="109">
        <v>1552.759945583412</v>
      </c>
      <c r="K929" s="107" t="s">
        <v>284</v>
      </c>
      <c r="L929" s="107">
        <v>2084</v>
      </c>
      <c r="M929" s="107" t="s">
        <v>427</v>
      </c>
      <c r="N929" s="107">
        <v>60</v>
      </c>
      <c r="O929" s="108">
        <v>2.33</v>
      </c>
      <c r="P929" s="109">
        <v>1034.384525351589</v>
      </c>
      <c r="Q929" s="109">
        <v>1365.615474648411</v>
      </c>
      <c r="BA929" t="str">
        <f t="shared" si="212"/>
        <v>MA</v>
      </c>
      <c r="BB929">
        <f t="shared" si="213"/>
        <v>916</v>
      </c>
      <c r="BC929" s="73">
        <f t="shared" si="214"/>
        <v>2.4</v>
      </c>
      <c r="BD929">
        <f t="shared" si="215"/>
        <v>50</v>
      </c>
      <c r="BE929" s="66">
        <f t="shared" si="216"/>
        <v>935.95081000205312</v>
      </c>
      <c r="BI929" s="66">
        <f t="shared" si="207"/>
        <v>1212.099189997947</v>
      </c>
      <c r="BK929" s="66">
        <f t="shared" si="217"/>
        <v>939.89838321154173</v>
      </c>
      <c r="BN929" s="66">
        <f t="shared" si="208"/>
        <v>992.42575019277626</v>
      </c>
      <c r="BO929" s="66">
        <f t="shared" si="209"/>
        <v>1932.324133404318</v>
      </c>
      <c r="CI929" s="116">
        <f t="shared" si="210"/>
        <v>0.48640824122796283</v>
      </c>
      <c r="CJ929" s="116">
        <f t="shared" si="211"/>
        <v>0.51359175877203722</v>
      </c>
      <c r="CR929">
        <f t="shared" si="218"/>
        <v>901</v>
      </c>
      <c r="CS929">
        <f t="shared" si="220"/>
        <v>50</v>
      </c>
      <c r="CT929" s="73">
        <f t="shared" si="221"/>
        <v>2.4</v>
      </c>
      <c r="CU929" s="66">
        <f t="shared" si="219"/>
        <v>1205.0512151034345</v>
      </c>
    </row>
    <row r="930" spans="2:99" x14ac:dyDescent="0.25">
      <c r="B930" s="107" t="s">
        <v>284</v>
      </c>
      <c r="C930" s="107">
        <v>920</v>
      </c>
      <c r="D930" s="107" t="s">
        <v>235</v>
      </c>
      <c r="E930" s="107">
        <v>50</v>
      </c>
      <c r="F930" s="108">
        <v>2.4</v>
      </c>
      <c r="G930" s="109"/>
      <c r="H930" s="109">
        <v>1480.5804578045093</v>
      </c>
      <c r="I930" s="109">
        <v>1917.4195421954905</v>
      </c>
      <c r="K930" s="107" t="s">
        <v>284</v>
      </c>
      <c r="L930" s="107">
        <v>2086</v>
      </c>
      <c r="M930" s="107" t="s">
        <v>427</v>
      </c>
      <c r="N930" s="107">
        <v>60</v>
      </c>
      <c r="O930" s="108">
        <v>2.33</v>
      </c>
      <c r="P930" s="109">
        <v>1239.5374562129873</v>
      </c>
      <c r="Q930" s="109">
        <v>1636.4625437870127</v>
      </c>
      <c r="BA930" t="str">
        <f t="shared" si="212"/>
        <v>MA</v>
      </c>
      <c r="BB930">
        <f t="shared" si="213"/>
        <v>917</v>
      </c>
      <c r="BC930" s="73">
        <f t="shared" si="214"/>
        <v>2.4</v>
      </c>
      <c r="BD930">
        <f t="shared" si="215"/>
        <v>50</v>
      </c>
      <c r="BE930" s="66">
        <f t="shared" si="216"/>
        <v>1220.0192118459759</v>
      </c>
      <c r="BI930" s="66">
        <f t="shared" si="207"/>
        <v>1579.9807881540239</v>
      </c>
      <c r="BK930" s="66">
        <f t="shared" si="217"/>
        <v>1225.1649044446435</v>
      </c>
      <c r="BN930" s="66">
        <f t="shared" si="208"/>
        <v>1293.6347387350263</v>
      </c>
      <c r="BO930" s="66">
        <f t="shared" si="209"/>
        <v>2518.7996431796701</v>
      </c>
      <c r="CI930" s="116">
        <f t="shared" si="210"/>
        <v>0.48640824122796278</v>
      </c>
      <c r="CJ930" s="116">
        <f t="shared" si="211"/>
        <v>0.51359175877203711</v>
      </c>
      <c r="CR930">
        <f t="shared" si="218"/>
        <v>902</v>
      </c>
      <c r="CS930">
        <f t="shared" si="220"/>
        <v>50</v>
      </c>
      <c r="CT930" s="73">
        <f t="shared" si="221"/>
        <v>2.4</v>
      </c>
      <c r="CU930" s="66">
        <f t="shared" si="219"/>
        <v>1173.1566542509686</v>
      </c>
    </row>
    <row r="931" spans="2:99" x14ac:dyDescent="0.25">
      <c r="B931" s="107" t="s">
        <v>284</v>
      </c>
      <c r="C931" s="107">
        <v>921</v>
      </c>
      <c r="D931" s="107" t="s">
        <v>235</v>
      </c>
      <c r="E931" s="107">
        <v>50</v>
      </c>
      <c r="F931" s="108">
        <v>2.4</v>
      </c>
      <c r="G931" s="109"/>
      <c r="H931" s="109">
        <v>1199</v>
      </c>
      <c r="I931" s="109">
        <v>1552.759945583412</v>
      </c>
      <c r="K931" s="107" t="s">
        <v>284</v>
      </c>
      <c r="L931" s="107">
        <v>2090</v>
      </c>
      <c r="M931" s="107" t="s">
        <v>427</v>
      </c>
      <c r="N931" s="107">
        <v>60</v>
      </c>
      <c r="O931" s="108">
        <v>2.33</v>
      </c>
      <c r="P931" s="109">
        <v>905.5734823966601</v>
      </c>
      <c r="Q931" s="109">
        <v>1195.5565176033401</v>
      </c>
      <c r="BA931" t="str">
        <f t="shared" si="212"/>
        <v>MA</v>
      </c>
      <c r="BB931">
        <f t="shared" si="213"/>
        <v>918</v>
      </c>
      <c r="BC931" s="73">
        <f t="shared" si="214"/>
        <v>2.4</v>
      </c>
      <c r="BD931">
        <f t="shared" si="215"/>
        <v>50</v>
      </c>
      <c r="BE931" s="66">
        <f t="shared" si="216"/>
        <v>1307.3551585682642</v>
      </c>
      <c r="BI931" s="66">
        <f t="shared" si="207"/>
        <v>1693.0848414317356</v>
      </c>
      <c r="BK931" s="66">
        <f t="shared" si="217"/>
        <v>1312.8692092471022</v>
      </c>
      <c r="BN931" s="66">
        <f t="shared" si="208"/>
        <v>1386.2405055321865</v>
      </c>
      <c r="BO931" s="66">
        <f t="shared" si="209"/>
        <v>2699.1097147792889</v>
      </c>
      <c r="CI931" s="116">
        <f t="shared" si="210"/>
        <v>0.48640824122796278</v>
      </c>
      <c r="CJ931" s="116">
        <f t="shared" si="211"/>
        <v>0.51359175877203711</v>
      </c>
      <c r="CR931">
        <f t="shared" si="218"/>
        <v>903</v>
      </c>
      <c r="CS931">
        <f t="shared" si="220"/>
        <v>50</v>
      </c>
      <c r="CT931" s="73">
        <f t="shared" si="221"/>
        <v>2.4</v>
      </c>
      <c r="CU931" s="66">
        <f t="shared" si="219"/>
        <v>1054.7357150585049</v>
      </c>
    </row>
    <row r="932" spans="2:99" x14ac:dyDescent="0.25">
      <c r="B932" s="107" t="s">
        <v>284</v>
      </c>
      <c r="C932" s="107">
        <v>922</v>
      </c>
      <c r="D932" s="107" t="s">
        <v>235</v>
      </c>
      <c r="E932" s="107">
        <v>50</v>
      </c>
      <c r="F932" s="108">
        <v>2.4</v>
      </c>
      <c r="G932" s="109"/>
      <c r="H932" s="109">
        <v>957.71508129909114</v>
      </c>
      <c r="I932" s="109">
        <v>1240.2849187009087</v>
      </c>
      <c r="K932" s="107" t="s">
        <v>284</v>
      </c>
      <c r="L932" s="107">
        <v>2094</v>
      </c>
      <c r="M932" s="107" t="s">
        <v>427</v>
      </c>
      <c r="N932" s="107">
        <v>60</v>
      </c>
      <c r="O932" s="108">
        <v>2.33</v>
      </c>
      <c r="P932" s="109">
        <v>1109.72</v>
      </c>
      <c r="Q932" s="109">
        <v>1956.35</v>
      </c>
      <c r="BA932" t="str">
        <f t="shared" si="212"/>
        <v>MA</v>
      </c>
      <c r="BB932">
        <f t="shared" si="213"/>
        <v>919</v>
      </c>
      <c r="BC932" s="73">
        <f t="shared" si="214"/>
        <v>2.4</v>
      </c>
      <c r="BD932">
        <f t="shared" si="215"/>
        <v>50</v>
      </c>
      <c r="BE932" s="66">
        <f t="shared" si="216"/>
        <v>1199</v>
      </c>
      <c r="BI932" s="66">
        <f t="shared" si="207"/>
        <v>1552.759945583412</v>
      </c>
      <c r="BK932" s="66">
        <f t="shared" si="217"/>
        <v>1204.057039566178</v>
      </c>
      <c r="BN932" s="66">
        <f t="shared" si="208"/>
        <v>1271.3472350951099</v>
      </c>
      <c r="BO932" s="66">
        <f t="shared" si="209"/>
        <v>2475.4042746612877</v>
      </c>
      <c r="CI932" s="116">
        <f t="shared" si="210"/>
        <v>0.48640824122796283</v>
      </c>
      <c r="CJ932" s="116">
        <f t="shared" si="211"/>
        <v>0.51359175877203722</v>
      </c>
      <c r="CR932">
        <f t="shared" si="218"/>
        <v>904</v>
      </c>
      <c r="CS932">
        <f t="shared" si="220"/>
        <v>50</v>
      </c>
      <c r="CT932" s="73">
        <f t="shared" si="221"/>
        <v>2.4</v>
      </c>
      <c r="CU932" s="66">
        <f t="shared" si="219"/>
        <v>1042.7028454612805</v>
      </c>
    </row>
    <row r="933" spans="2:99" x14ac:dyDescent="0.25">
      <c r="B933" s="107" t="s">
        <v>284</v>
      </c>
      <c r="C933" s="107">
        <v>923</v>
      </c>
      <c r="D933" s="107" t="s">
        <v>235</v>
      </c>
      <c r="E933" s="107">
        <v>50</v>
      </c>
      <c r="F933" s="108">
        <v>2.4</v>
      </c>
      <c r="G933" s="109"/>
      <c r="H933" s="109">
        <v>1029.2604936509158</v>
      </c>
      <c r="I933" s="109">
        <v>1332.939506349084</v>
      </c>
      <c r="K933" s="107" t="s">
        <v>284</v>
      </c>
      <c r="L933" s="107">
        <v>2095</v>
      </c>
      <c r="M933" s="107" t="s">
        <v>427</v>
      </c>
      <c r="N933" s="107">
        <v>60</v>
      </c>
      <c r="O933" s="108">
        <v>2.33</v>
      </c>
      <c r="P933" s="109">
        <v>991.28517012860607</v>
      </c>
      <c r="Q933" s="109">
        <v>1308.7148298713939</v>
      </c>
      <c r="BA933" t="str">
        <f t="shared" si="212"/>
        <v>MA</v>
      </c>
      <c r="BB933">
        <f t="shared" si="213"/>
        <v>920</v>
      </c>
      <c r="BC933" s="73">
        <f t="shared" si="214"/>
        <v>2.4</v>
      </c>
      <c r="BD933">
        <f t="shared" si="215"/>
        <v>50</v>
      </c>
      <c r="BE933" s="66">
        <f t="shared" si="216"/>
        <v>1480.5804578045093</v>
      </c>
      <c r="BI933" s="66">
        <f t="shared" si="207"/>
        <v>1917.4195421954905</v>
      </c>
      <c r="BK933" s="66">
        <f t="shared" si="217"/>
        <v>1486.8251233224637</v>
      </c>
      <c r="BN933" s="66">
        <f t="shared" si="208"/>
        <v>1569.9181579362926</v>
      </c>
      <c r="BO933" s="66">
        <f t="shared" si="209"/>
        <v>3056.7432812587563</v>
      </c>
      <c r="CI933" s="116">
        <f t="shared" si="210"/>
        <v>0.48640824122796283</v>
      </c>
      <c r="CJ933" s="116">
        <f t="shared" si="211"/>
        <v>0.51359175877203722</v>
      </c>
      <c r="CR933">
        <f t="shared" si="218"/>
        <v>905</v>
      </c>
      <c r="CS933">
        <f t="shared" si="220"/>
        <v>50</v>
      </c>
      <c r="CT933" s="73">
        <f t="shared" si="221"/>
        <v>2.4</v>
      </c>
      <c r="CU933" s="66">
        <f t="shared" si="219"/>
        <v>1114.9438189340699</v>
      </c>
    </row>
    <row r="934" spans="2:99" x14ac:dyDescent="0.25">
      <c r="B934" s="107" t="s">
        <v>284</v>
      </c>
      <c r="C934" s="107">
        <v>924</v>
      </c>
      <c r="D934" s="107" t="s">
        <v>235</v>
      </c>
      <c r="E934" s="107">
        <v>50</v>
      </c>
      <c r="F934" s="108">
        <v>2.4</v>
      </c>
      <c r="G934" s="109"/>
      <c r="H934" s="109">
        <v>913.35866852554807</v>
      </c>
      <c r="I934" s="109">
        <v>1182.8413314744516</v>
      </c>
      <c r="K934" s="107" t="s">
        <v>284</v>
      </c>
      <c r="L934" s="107">
        <v>2096</v>
      </c>
      <c r="M934" s="107" t="s">
        <v>427</v>
      </c>
      <c r="N934" s="107">
        <v>60</v>
      </c>
      <c r="O934" s="108">
        <v>2.33</v>
      </c>
      <c r="P934" s="109">
        <v>1116.2733002752564</v>
      </c>
      <c r="Q934" s="109">
        <v>1473.7266997247436</v>
      </c>
      <c r="BA934" t="str">
        <f t="shared" si="212"/>
        <v>MA</v>
      </c>
      <c r="BB934">
        <f t="shared" si="213"/>
        <v>921</v>
      </c>
      <c r="BC934" s="73">
        <f t="shared" si="214"/>
        <v>2.4</v>
      </c>
      <c r="BD934">
        <f t="shared" si="215"/>
        <v>50</v>
      </c>
      <c r="BE934" s="66">
        <f t="shared" si="216"/>
        <v>1199</v>
      </c>
      <c r="BI934" s="66">
        <f t="shared" si="207"/>
        <v>1552.759945583412</v>
      </c>
      <c r="BK934" s="66">
        <f t="shared" si="217"/>
        <v>1204.057039566178</v>
      </c>
      <c r="BN934" s="66">
        <f t="shared" si="208"/>
        <v>1271.3472350951099</v>
      </c>
      <c r="BO934" s="66">
        <f t="shared" si="209"/>
        <v>2475.4042746612877</v>
      </c>
      <c r="CI934" s="116">
        <f t="shared" si="210"/>
        <v>0.48640824122796283</v>
      </c>
      <c r="CJ934" s="116">
        <f t="shared" si="211"/>
        <v>0.51359175877203722</v>
      </c>
      <c r="CR934">
        <f t="shared" si="218"/>
        <v>906</v>
      </c>
      <c r="CS934">
        <f t="shared" si="220"/>
        <v>50</v>
      </c>
      <c r="CT934" s="73">
        <f t="shared" si="221"/>
        <v>2.4</v>
      </c>
      <c r="CU934" s="66">
        <f t="shared" si="219"/>
        <v>1178.9515967061659</v>
      </c>
    </row>
    <row r="935" spans="2:99" x14ac:dyDescent="0.25">
      <c r="B935" s="107" t="s">
        <v>284</v>
      </c>
      <c r="C935" s="107">
        <v>925</v>
      </c>
      <c r="D935" s="107" t="s">
        <v>235</v>
      </c>
      <c r="E935" s="107">
        <v>50</v>
      </c>
      <c r="F935" s="108">
        <v>2.4</v>
      </c>
      <c r="G935" s="109"/>
      <c r="H935" s="109">
        <v>1199.99</v>
      </c>
      <c r="I935" s="109">
        <v>1274.99</v>
      </c>
      <c r="K935" s="107" t="s">
        <v>284</v>
      </c>
      <c r="L935" s="107">
        <v>2100</v>
      </c>
      <c r="M935" s="107" t="s">
        <v>427</v>
      </c>
      <c r="N935" s="107">
        <v>80</v>
      </c>
      <c r="O935" s="108">
        <v>2.33</v>
      </c>
      <c r="P935" s="109">
        <v>2013.89</v>
      </c>
      <c r="Q935" s="109">
        <v>2463.89</v>
      </c>
      <c r="BA935" t="str">
        <f t="shared" si="212"/>
        <v>MA</v>
      </c>
      <c r="BB935">
        <f t="shared" si="213"/>
        <v>922</v>
      </c>
      <c r="BC935" s="73">
        <f t="shared" si="214"/>
        <v>2.4</v>
      </c>
      <c r="BD935">
        <f t="shared" si="215"/>
        <v>50</v>
      </c>
      <c r="BE935" s="66">
        <f t="shared" si="216"/>
        <v>957.71508129909114</v>
      </c>
      <c r="BI935" s="66">
        <f t="shared" si="207"/>
        <v>1240.2849187009087</v>
      </c>
      <c r="BK935" s="66">
        <f t="shared" si="217"/>
        <v>961.75444998904527</v>
      </c>
      <c r="BN935" s="66">
        <f t="shared" si="208"/>
        <v>1015.5032699069956</v>
      </c>
      <c r="BO935" s="66">
        <f t="shared" si="209"/>
        <v>1977.2577198960407</v>
      </c>
      <c r="CI935" s="116">
        <f t="shared" si="210"/>
        <v>0.48640824122796289</v>
      </c>
      <c r="CJ935" s="116">
        <f t="shared" si="211"/>
        <v>0.51359175877203711</v>
      </c>
      <c r="CR935">
        <f t="shared" si="218"/>
        <v>907</v>
      </c>
      <c r="CS935">
        <f t="shared" si="220"/>
        <v>50</v>
      </c>
      <c r="CT935" s="73">
        <f t="shared" si="221"/>
        <v>2.4</v>
      </c>
      <c r="CU935" s="66">
        <f t="shared" si="219"/>
        <v>972.69342235015813</v>
      </c>
    </row>
    <row r="936" spans="2:99" x14ac:dyDescent="0.25">
      <c r="B936" s="107" t="s">
        <v>284</v>
      </c>
      <c r="C936" s="107">
        <v>926</v>
      </c>
      <c r="D936" s="107" t="s">
        <v>235</v>
      </c>
      <c r="E936" s="107">
        <v>50</v>
      </c>
      <c r="F936" s="108">
        <v>2.4</v>
      </c>
      <c r="G936" s="109"/>
      <c r="H936" s="109">
        <v>1199</v>
      </c>
      <c r="I936" s="109">
        <v>1061.44</v>
      </c>
      <c r="K936" s="107" t="s">
        <v>284</v>
      </c>
      <c r="L936" s="107">
        <v>2101</v>
      </c>
      <c r="M936" s="107" t="s">
        <v>427</v>
      </c>
      <c r="N936" s="107">
        <v>80</v>
      </c>
      <c r="O936" s="108">
        <v>2.33</v>
      </c>
      <c r="P936" s="109">
        <v>1446.4143612833052</v>
      </c>
      <c r="Q936" s="109">
        <v>1909.5856387166948</v>
      </c>
      <c r="BA936" t="str">
        <f t="shared" si="212"/>
        <v>MA</v>
      </c>
      <c r="BB936">
        <f t="shared" si="213"/>
        <v>923</v>
      </c>
      <c r="BC936" s="73">
        <f t="shared" si="214"/>
        <v>2.4</v>
      </c>
      <c r="BD936">
        <f t="shared" si="215"/>
        <v>50</v>
      </c>
      <c r="BE936" s="66">
        <f t="shared" si="216"/>
        <v>1029.2604936509158</v>
      </c>
      <c r="BI936" s="66">
        <f t="shared" si="207"/>
        <v>1332.939506349084</v>
      </c>
      <c r="BK936" s="66">
        <f t="shared" si="217"/>
        <v>1033.6016204568346</v>
      </c>
      <c r="BN936" s="66">
        <f t="shared" si="208"/>
        <v>1091.3657070856711</v>
      </c>
      <c r="BO936" s="66">
        <f t="shared" si="209"/>
        <v>2124.9673275425057</v>
      </c>
      <c r="CI936" s="116">
        <f t="shared" si="210"/>
        <v>0.48640824122796278</v>
      </c>
      <c r="CJ936" s="116">
        <f t="shared" si="211"/>
        <v>0.51359175877203722</v>
      </c>
      <c r="CR936">
        <f t="shared" si="218"/>
        <v>908</v>
      </c>
      <c r="CS936">
        <f t="shared" si="220"/>
        <v>50</v>
      </c>
      <c r="CT936" s="73">
        <f t="shared" si="221"/>
        <v>2.4</v>
      </c>
      <c r="CU936" s="66">
        <f t="shared" si="219"/>
        <v>1205.0512151034345</v>
      </c>
    </row>
    <row r="937" spans="2:99" x14ac:dyDescent="0.25">
      <c r="B937" s="107" t="s">
        <v>284</v>
      </c>
      <c r="C937" s="107">
        <v>927</v>
      </c>
      <c r="D937" s="107" t="s">
        <v>235</v>
      </c>
      <c r="E937" s="107">
        <v>50</v>
      </c>
      <c r="F937" s="108">
        <v>2.4</v>
      </c>
      <c r="G937" s="109"/>
      <c r="H937" s="109">
        <v>935.92902394469866</v>
      </c>
      <c r="I937" s="109">
        <v>1212.0709760553011</v>
      </c>
      <c r="K937" s="107">
        <v>0</v>
      </c>
      <c r="L937" s="107">
        <v>0</v>
      </c>
      <c r="M937" s="107">
        <v>0</v>
      </c>
      <c r="N937" s="107">
        <v>0</v>
      </c>
      <c r="O937" s="108">
        <v>0</v>
      </c>
      <c r="P937" s="109">
        <v>0</v>
      </c>
      <c r="Q937" s="109">
        <v>0</v>
      </c>
      <c r="BA937" t="str">
        <f t="shared" si="212"/>
        <v>MA</v>
      </c>
      <c r="BB937">
        <f t="shared" si="213"/>
        <v>924</v>
      </c>
      <c r="BC937" s="73">
        <f t="shared" si="214"/>
        <v>2.4</v>
      </c>
      <c r="BD937">
        <f t="shared" si="215"/>
        <v>50</v>
      </c>
      <c r="BE937" s="66">
        <f t="shared" si="216"/>
        <v>913.35866852554807</v>
      </c>
      <c r="BI937" s="66">
        <f t="shared" si="207"/>
        <v>1182.8413314744516</v>
      </c>
      <c r="BK937" s="66">
        <f t="shared" si="217"/>
        <v>917.2109545345935</v>
      </c>
      <c r="BN937" s="66">
        <f t="shared" si="208"/>
        <v>968.47040690584345</v>
      </c>
      <c r="BO937" s="66">
        <f t="shared" si="209"/>
        <v>1885.6813614404368</v>
      </c>
      <c r="CI937" s="116">
        <f t="shared" si="210"/>
        <v>0.48640824122796289</v>
      </c>
      <c r="CJ937" s="116">
        <f t="shared" si="211"/>
        <v>0.51359175877203711</v>
      </c>
      <c r="CR937">
        <f t="shared" si="218"/>
        <v>909</v>
      </c>
      <c r="CS937">
        <f t="shared" si="220"/>
        <v>50</v>
      </c>
      <c r="CT937" s="73">
        <f t="shared" si="221"/>
        <v>2.4</v>
      </c>
      <c r="CU937" s="66">
        <f t="shared" si="219"/>
        <v>1087.5263786081769</v>
      </c>
    </row>
    <row r="938" spans="2:99" x14ac:dyDescent="0.25">
      <c r="B938" s="107" t="s">
        <v>284</v>
      </c>
      <c r="C938" s="107">
        <v>928</v>
      </c>
      <c r="D938" s="107" t="s">
        <v>235</v>
      </c>
      <c r="E938" s="107">
        <v>50</v>
      </c>
      <c r="F938" s="108">
        <v>2.4</v>
      </c>
      <c r="G938" s="109"/>
      <c r="H938" s="109">
        <v>946.82205262189484</v>
      </c>
      <c r="I938" s="109">
        <v>1226.177947378105</v>
      </c>
      <c r="K938" s="107">
        <v>0</v>
      </c>
      <c r="L938" s="107">
        <v>0</v>
      </c>
      <c r="M938" s="107">
        <v>0</v>
      </c>
      <c r="N938" s="107">
        <v>0</v>
      </c>
      <c r="O938" s="108">
        <v>0</v>
      </c>
      <c r="P938" s="109">
        <v>0</v>
      </c>
      <c r="Q938" s="109">
        <v>0</v>
      </c>
      <c r="BA938" t="str">
        <f t="shared" si="212"/>
        <v>MA</v>
      </c>
      <c r="BB938">
        <f t="shared" si="213"/>
        <v>925</v>
      </c>
      <c r="BC938" s="73">
        <f t="shared" si="214"/>
        <v>2.4</v>
      </c>
      <c r="BD938">
        <f t="shared" si="215"/>
        <v>50</v>
      </c>
      <c r="BE938" s="66">
        <f t="shared" si="216"/>
        <v>1199.99</v>
      </c>
      <c r="BI938" s="66">
        <f t="shared" si="207"/>
        <v>1274.99</v>
      </c>
      <c r="BK938" s="66">
        <f t="shared" si="217"/>
        <v>1205.0512151034345</v>
      </c>
      <c r="BN938" s="66">
        <f t="shared" si="208"/>
        <v>1043.9186146477261</v>
      </c>
      <c r="BO938" s="66">
        <f t="shared" si="209"/>
        <v>2248.9698297511604</v>
      </c>
      <c r="CI938" s="116">
        <f t="shared" si="210"/>
        <v>0.53582364652564884</v>
      </c>
      <c r="CJ938" s="116">
        <f t="shared" si="211"/>
        <v>0.46417635347435121</v>
      </c>
      <c r="CR938">
        <f t="shared" si="218"/>
        <v>910</v>
      </c>
      <c r="CS938">
        <f t="shared" si="220"/>
        <v>50</v>
      </c>
      <c r="CT938" s="73">
        <f t="shared" si="221"/>
        <v>2.4</v>
      </c>
      <c r="CU938" s="66">
        <f t="shared" si="219"/>
        <v>1089.504144811066</v>
      </c>
    </row>
    <row r="939" spans="2:99" x14ac:dyDescent="0.25">
      <c r="B939" s="107" t="s">
        <v>284</v>
      </c>
      <c r="C939" s="107">
        <v>929</v>
      </c>
      <c r="D939" s="107" t="s">
        <v>235</v>
      </c>
      <c r="E939" s="107">
        <v>50</v>
      </c>
      <c r="F939" s="108">
        <v>2.4</v>
      </c>
      <c r="G939" s="109"/>
      <c r="H939" s="109">
        <v>1066.21</v>
      </c>
      <c r="I939" s="109">
        <v>1341.21</v>
      </c>
      <c r="K939" s="107">
        <v>0</v>
      </c>
      <c r="L939" s="107">
        <v>0</v>
      </c>
      <c r="M939" s="107">
        <v>0</v>
      </c>
      <c r="N939" s="107">
        <v>0</v>
      </c>
      <c r="O939" s="108">
        <v>0</v>
      </c>
      <c r="P939" s="109">
        <v>0</v>
      </c>
      <c r="Q939" s="109">
        <v>0</v>
      </c>
      <c r="BA939" t="str">
        <f t="shared" si="212"/>
        <v>MA</v>
      </c>
      <c r="BB939">
        <f t="shared" si="213"/>
        <v>926</v>
      </c>
      <c r="BC939" s="73">
        <f t="shared" si="214"/>
        <v>2.4</v>
      </c>
      <c r="BD939">
        <f t="shared" si="215"/>
        <v>50</v>
      </c>
      <c r="BE939" s="66">
        <f t="shared" si="216"/>
        <v>1199</v>
      </c>
      <c r="BI939" s="66">
        <f t="shared" si="207"/>
        <v>1061.44</v>
      </c>
      <c r="BK939" s="66">
        <f t="shared" si="217"/>
        <v>1204.057039566178</v>
      </c>
      <c r="BN939" s="66">
        <f t="shared" si="208"/>
        <v>869.07110983747521</v>
      </c>
      <c r="BO939" s="66">
        <f t="shared" si="209"/>
        <v>2073.128149403653</v>
      </c>
      <c r="CI939" s="116">
        <f t="shared" si="210"/>
        <v>0.580792383679963</v>
      </c>
      <c r="CJ939" s="116">
        <f t="shared" si="211"/>
        <v>0.41920761632003717</v>
      </c>
      <c r="CR939">
        <f t="shared" si="218"/>
        <v>911</v>
      </c>
      <c r="CS939">
        <f t="shared" si="220"/>
        <v>50</v>
      </c>
      <c r="CT939" s="73">
        <f t="shared" si="221"/>
        <v>2.4</v>
      </c>
      <c r="CU939" s="66">
        <f t="shared" si="219"/>
        <v>1075.1915933737857</v>
      </c>
    </row>
    <row r="940" spans="2:99" x14ac:dyDescent="0.25">
      <c r="B940" s="107" t="s">
        <v>284</v>
      </c>
      <c r="C940" s="107">
        <v>930</v>
      </c>
      <c r="D940" s="107" t="s">
        <v>235</v>
      </c>
      <c r="E940" s="107">
        <v>50</v>
      </c>
      <c r="F940" s="108">
        <v>2.4</v>
      </c>
      <c r="G940" s="109"/>
      <c r="H940" s="109">
        <v>1683.1907912003589</v>
      </c>
      <c r="I940" s="109">
        <v>2179.8092087996411</v>
      </c>
      <c r="K940" s="107">
        <v>0</v>
      </c>
      <c r="L940" s="107">
        <v>0</v>
      </c>
      <c r="M940" s="107">
        <v>0</v>
      </c>
      <c r="N940" s="107">
        <v>0</v>
      </c>
      <c r="O940" s="108">
        <v>0</v>
      </c>
      <c r="P940" s="109">
        <v>0</v>
      </c>
      <c r="Q940" s="109">
        <v>0</v>
      </c>
      <c r="BA940" t="str">
        <f t="shared" si="212"/>
        <v>MA</v>
      </c>
      <c r="BB940">
        <f t="shared" si="213"/>
        <v>927</v>
      </c>
      <c r="BC940" s="73">
        <f t="shared" si="214"/>
        <v>2.4</v>
      </c>
      <c r="BD940">
        <f t="shared" si="215"/>
        <v>50</v>
      </c>
      <c r="BE940" s="66">
        <f t="shared" si="216"/>
        <v>935.92902394469866</v>
      </c>
      <c r="BI940" s="66">
        <f t="shared" si="207"/>
        <v>1212.0709760553011</v>
      </c>
      <c r="BK940" s="66">
        <f t="shared" si="217"/>
        <v>939.87650526681944</v>
      </c>
      <c r="BN940" s="66">
        <f t="shared" si="208"/>
        <v>992.40264957244153</v>
      </c>
      <c r="BO940" s="66">
        <f t="shared" si="209"/>
        <v>1932.2791548392611</v>
      </c>
      <c r="CI940" s="116">
        <f t="shared" si="210"/>
        <v>0.48640824122796283</v>
      </c>
      <c r="CJ940" s="116">
        <f t="shared" si="211"/>
        <v>0.51359175877203711</v>
      </c>
      <c r="CR940">
        <f t="shared" si="218"/>
        <v>912</v>
      </c>
      <c r="CS940">
        <f t="shared" si="220"/>
        <v>50</v>
      </c>
      <c r="CT940" s="73">
        <f t="shared" si="221"/>
        <v>2.4</v>
      </c>
      <c r="CU940" s="66">
        <f t="shared" si="219"/>
        <v>1132.4024188224062</v>
      </c>
    </row>
    <row r="941" spans="2:99" x14ac:dyDescent="0.25">
      <c r="B941" s="107" t="s">
        <v>284</v>
      </c>
      <c r="C941" s="107">
        <v>931</v>
      </c>
      <c r="D941" s="107" t="s">
        <v>235</v>
      </c>
      <c r="E941" s="107">
        <v>50</v>
      </c>
      <c r="F941" s="108">
        <v>2.4</v>
      </c>
      <c r="G941" s="109"/>
      <c r="H941" s="109">
        <v>944.64344688645565</v>
      </c>
      <c r="I941" s="109">
        <v>1223.3565531135444</v>
      </c>
      <c r="K941" s="107">
        <v>0</v>
      </c>
      <c r="L941" s="107">
        <v>0</v>
      </c>
      <c r="M941" s="107">
        <v>0</v>
      </c>
      <c r="N941" s="107">
        <v>0</v>
      </c>
      <c r="O941" s="108">
        <v>0</v>
      </c>
      <c r="P941" s="109">
        <v>0</v>
      </c>
      <c r="Q941" s="109">
        <v>0</v>
      </c>
      <c r="BA941" t="str">
        <f t="shared" si="212"/>
        <v>MA</v>
      </c>
      <c r="BB941">
        <f t="shared" si="213"/>
        <v>928</v>
      </c>
      <c r="BC941" s="73">
        <f t="shared" si="214"/>
        <v>2.4</v>
      </c>
      <c r="BD941">
        <f t="shared" si="215"/>
        <v>50</v>
      </c>
      <c r="BE941" s="66">
        <f t="shared" si="216"/>
        <v>946.82205262189484</v>
      </c>
      <c r="BI941" s="66">
        <f t="shared" si="207"/>
        <v>1226.177947378105</v>
      </c>
      <c r="BK941" s="66">
        <f t="shared" si="217"/>
        <v>950.8154776279323</v>
      </c>
      <c r="BN941" s="66">
        <f t="shared" si="208"/>
        <v>1003.9529597397186</v>
      </c>
      <c r="BO941" s="66">
        <f t="shared" si="209"/>
        <v>1954.7684373676509</v>
      </c>
      <c r="CI941" s="116">
        <f t="shared" si="210"/>
        <v>0.48640824122796283</v>
      </c>
      <c r="CJ941" s="116">
        <f t="shared" si="211"/>
        <v>0.51359175877203722</v>
      </c>
      <c r="CR941">
        <f t="shared" si="218"/>
        <v>913</v>
      </c>
      <c r="CS941">
        <f t="shared" si="220"/>
        <v>50</v>
      </c>
      <c r="CT941" s="73">
        <f t="shared" si="221"/>
        <v>2.4</v>
      </c>
      <c r="CU941" s="66">
        <f t="shared" si="219"/>
        <v>1049.2662288779482</v>
      </c>
    </row>
    <row r="942" spans="2:99" x14ac:dyDescent="0.25">
      <c r="B942" s="107" t="s">
        <v>284</v>
      </c>
      <c r="C942" s="107">
        <v>932</v>
      </c>
      <c r="D942" s="107" t="s">
        <v>235</v>
      </c>
      <c r="E942" s="107">
        <v>50</v>
      </c>
      <c r="F942" s="108">
        <v>2.4</v>
      </c>
      <c r="G942" s="109"/>
      <c r="H942" s="109">
        <v>914.23011081972368</v>
      </c>
      <c r="I942" s="109">
        <v>1183.9698891802759</v>
      </c>
      <c r="K942" s="107">
        <v>0</v>
      </c>
      <c r="L942" s="107">
        <v>0</v>
      </c>
      <c r="M942" s="107">
        <v>0</v>
      </c>
      <c r="N942" s="107">
        <v>0</v>
      </c>
      <c r="O942" s="108">
        <v>0</v>
      </c>
      <c r="P942" s="109">
        <v>0</v>
      </c>
      <c r="Q942" s="109">
        <v>0</v>
      </c>
      <c r="BA942" t="str">
        <f t="shared" si="212"/>
        <v>MA</v>
      </c>
      <c r="BB942">
        <f t="shared" si="213"/>
        <v>929</v>
      </c>
      <c r="BC942" s="73">
        <f t="shared" si="214"/>
        <v>2.4</v>
      </c>
      <c r="BD942">
        <f t="shared" si="215"/>
        <v>50</v>
      </c>
      <c r="BE942" s="66">
        <f t="shared" si="216"/>
        <v>1066.21</v>
      </c>
      <c r="BI942" s="66">
        <f t="shared" si="207"/>
        <v>1341.21</v>
      </c>
      <c r="BK942" s="66">
        <f t="shared" si="217"/>
        <v>1070.7069692709381</v>
      </c>
      <c r="BN942" s="66">
        <f t="shared" si="208"/>
        <v>1098.1373070782333</v>
      </c>
      <c r="BO942" s="66">
        <f t="shared" si="209"/>
        <v>2168.8442763491712</v>
      </c>
      <c r="CI942" s="116">
        <f t="shared" si="210"/>
        <v>0.49367627770550021</v>
      </c>
      <c r="CJ942" s="116">
        <f t="shared" si="211"/>
        <v>0.50632372229449985</v>
      </c>
      <c r="CR942">
        <f t="shared" si="218"/>
        <v>914</v>
      </c>
      <c r="CS942">
        <f t="shared" si="220"/>
        <v>50</v>
      </c>
      <c r="CT942" s="73">
        <f t="shared" si="221"/>
        <v>2.4</v>
      </c>
      <c r="CU942" s="66">
        <f t="shared" si="219"/>
        <v>972.69342235015813</v>
      </c>
    </row>
    <row r="943" spans="2:99" x14ac:dyDescent="0.25">
      <c r="B943" s="107" t="s">
        <v>284</v>
      </c>
      <c r="C943" s="107">
        <v>933</v>
      </c>
      <c r="D943" s="107" t="s">
        <v>235</v>
      </c>
      <c r="E943" s="107">
        <v>50</v>
      </c>
      <c r="F943" s="108">
        <v>2.4</v>
      </c>
      <c r="G943" s="109"/>
      <c r="H943" s="109">
        <v>1036.1448877749037</v>
      </c>
      <c r="I943" s="109">
        <v>1341.855112225096</v>
      </c>
      <c r="K943" s="107">
        <v>0</v>
      </c>
      <c r="L943" s="107">
        <v>0</v>
      </c>
      <c r="M943" s="107">
        <v>0</v>
      </c>
      <c r="N943" s="107">
        <v>0</v>
      </c>
      <c r="O943" s="108">
        <v>0</v>
      </c>
      <c r="P943" s="109">
        <v>0</v>
      </c>
      <c r="Q943" s="109">
        <v>0</v>
      </c>
      <c r="BA943" t="str">
        <f t="shared" si="212"/>
        <v>MA</v>
      </c>
      <c r="BB943">
        <f t="shared" si="213"/>
        <v>930</v>
      </c>
      <c r="BC943" s="73">
        <f t="shared" si="214"/>
        <v>2.4</v>
      </c>
      <c r="BD943">
        <f t="shared" si="215"/>
        <v>50</v>
      </c>
      <c r="BE943" s="66">
        <f t="shared" si="216"/>
        <v>1683.1907912003589</v>
      </c>
      <c r="BI943" s="66">
        <f t="shared" si="207"/>
        <v>2179.8092087996411</v>
      </c>
      <c r="BK943" s="66">
        <f t="shared" si="217"/>
        <v>1690.2900092391635</v>
      </c>
      <c r="BN943" s="66">
        <f t="shared" si="208"/>
        <v>1784.7539270476452</v>
      </c>
      <c r="BO943" s="66">
        <f t="shared" si="209"/>
        <v>3475.0439362868087</v>
      </c>
      <c r="CI943" s="116">
        <f t="shared" si="210"/>
        <v>0.48640824122796283</v>
      </c>
      <c r="CJ943" s="116">
        <f t="shared" si="211"/>
        <v>0.51359175877203722</v>
      </c>
      <c r="CR943">
        <f t="shared" si="218"/>
        <v>915</v>
      </c>
      <c r="CS943">
        <f t="shared" si="220"/>
        <v>50</v>
      </c>
      <c r="CT943" s="73">
        <f t="shared" si="221"/>
        <v>2.4</v>
      </c>
      <c r="CU943" s="66">
        <f t="shared" si="219"/>
        <v>1057.8817635095606</v>
      </c>
    </row>
    <row r="944" spans="2:99" x14ac:dyDescent="0.25">
      <c r="B944" s="107" t="s">
        <v>284</v>
      </c>
      <c r="C944" s="107">
        <v>934</v>
      </c>
      <c r="D944" s="107" t="s">
        <v>235</v>
      </c>
      <c r="E944" s="107">
        <v>50</v>
      </c>
      <c r="F944" s="108">
        <v>2.4</v>
      </c>
      <c r="G944" s="109"/>
      <c r="H944" s="109">
        <v>980.32900883295042</v>
      </c>
      <c r="I944" s="109">
        <v>1269.5709911670494</v>
      </c>
      <c r="K944" s="107">
        <v>0</v>
      </c>
      <c r="L944" s="107">
        <v>0</v>
      </c>
      <c r="M944" s="107">
        <v>0</v>
      </c>
      <c r="N944" s="107">
        <v>0</v>
      </c>
      <c r="O944" s="108">
        <v>0</v>
      </c>
      <c r="P944" s="109">
        <v>0</v>
      </c>
      <c r="Q944" s="109">
        <v>0</v>
      </c>
      <c r="BA944" t="str">
        <f t="shared" si="212"/>
        <v>MA</v>
      </c>
      <c r="BB944">
        <f t="shared" si="213"/>
        <v>931</v>
      </c>
      <c r="BC944" s="73">
        <f t="shared" si="214"/>
        <v>2.4</v>
      </c>
      <c r="BD944">
        <f t="shared" si="215"/>
        <v>50</v>
      </c>
      <c r="BE944" s="66">
        <f t="shared" si="216"/>
        <v>944.64344688645565</v>
      </c>
      <c r="BI944" s="66">
        <f t="shared" si="207"/>
        <v>1223.3565531135444</v>
      </c>
      <c r="BK944" s="66">
        <f t="shared" si="217"/>
        <v>948.62768315570975</v>
      </c>
      <c r="BN944" s="66">
        <f t="shared" si="208"/>
        <v>1001.6428977062633</v>
      </c>
      <c r="BO944" s="66">
        <f t="shared" si="209"/>
        <v>1950.270580861973</v>
      </c>
      <c r="CI944" s="116">
        <f t="shared" si="210"/>
        <v>0.48640824122796283</v>
      </c>
      <c r="CJ944" s="116">
        <f t="shared" si="211"/>
        <v>0.51359175877203722</v>
      </c>
      <c r="CR944">
        <f t="shared" si="218"/>
        <v>916</v>
      </c>
      <c r="CS944">
        <f t="shared" si="220"/>
        <v>50</v>
      </c>
      <c r="CT944" s="73">
        <f t="shared" si="221"/>
        <v>2.4</v>
      </c>
      <c r="CU944" s="66">
        <f t="shared" si="219"/>
        <v>939.89838321154173</v>
      </c>
    </row>
    <row r="945" spans="2:99" x14ac:dyDescent="0.25">
      <c r="B945" s="107" t="s">
        <v>284</v>
      </c>
      <c r="C945" s="107">
        <v>935</v>
      </c>
      <c r="D945" s="107" t="s">
        <v>235</v>
      </c>
      <c r="E945" s="107">
        <v>50</v>
      </c>
      <c r="F945" s="108">
        <v>2.4</v>
      </c>
      <c r="G945" s="109"/>
      <c r="H945" s="109">
        <v>1023.0732533622684</v>
      </c>
      <c r="I945" s="109">
        <v>1324.9267466377314</v>
      </c>
      <c r="K945" s="107">
        <v>0</v>
      </c>
      <c r="L945" s="107">
        <v>0</v>
      </c>
      <c r="M945" s="107">
        <v>0</v>
      </c>
      <c r="N945" s="107">
        <v>0</v>
      </c>
      <c r="O945" s="108">
        <v>0</v>
      </c>
      <c r="P945" s="109">
        <v>0</v>
      </c>
      <c r="Q945" s="109">
        <v>0</v>
      </c>
      <c r="BA945" t="str">
        <f t="shared" si="212"/>
        <v>MA</v>
      </c>
      <c r="BB945">
        <f t="shared" si="213"/>
        <v>932</v>
      </c>
      <c r="BC945" s="73">
        <f t="shared" si="214"/>
        <v>2.4</v>
      </c>
      <c r="BD945">
        <f t="shared" si="215"/>
        <v>50</v>
      </c>
      <c r="BE945" s="66">
        <f t="shared" si="216"/>
        <v>914.23011081972368</v>
      </c>
      <c r="BI945" s="66">
        <f t="shared" si="207"/>
        <v>1183.9698891802759</v>
      </c>
      <c r="BK945" s="66">
        <f t="shared" si="217"/>
        <v>918.08607232348243</v>
      </c>
      <c r="BN945" s="66">
        <f t="shared" si="208"/>
        <v>969.39443171922562</v>
      </c>
      <c r="BO945" s="66">
        <f t="shared" si="209"/>
        <v>1887.4805040427082</v>
      </c>
      <c r="CI945" s="116">
        <f t="shared" si="210"/>
        <v>0.48640824122796283</v>
      </c>
      <c r="CJ945" s="116">
        <f t="shared" si="211"/>
        <v>0.51359175877203711</v>
      </c>
      <c r="CR945">
        <f t="shared" si="218"/>
        <v>917</v>
      </c>
      <c r="CS945">
        <f t="shared" si="220"/>
        <v>50</v>
      </c>
      <c r="CT945" s="73">
        <f t="shared" si="221"/>
        <v>2.4</v>
      </c>
      <c r="CU945" s="66">
        <f t="shared" si="219"/>
        <v>1225.1649044446435</v>
      </c>
    </row>
    <row r="946" spans="2:99" x14ac:dyDescent="0.25">
      <c r="B946" s="107" t="s">
        <v>284</v>
      </c>
      <c r="C946" s="107">
        <v>936</v>
      </c>
      <c r="D946" s="107" t="s">
        <v>235</v>
      </c>
      <c r="E946" s="107">
        <v>50</v>
      </c>
      <c r="F946" s="108">
        <v>2.4</v>
      </c>
      <c r="G946" s="109"/>
      <c r="H946" s="109">
        <v>1088.4314254254457</v>
      </c>
      <c r="I946" s="109">
        <v>1409.5685745745543</v>
      </c>
      <c r="K946" s="107">
        <v>0</v>
      </c>
      <c r="L946" s="107">
        <v>0</v>
      </c>
      <c r="M946" s="107">
        <v>0</v>
      </c>
      <c r="N946" s="107">
        <v>0</v>
      </c>
      <c r="O946" s="108">
        <v>0</v>
      </c>
      <c r="P946" s="109">
        <v>0</v>
      </c>
      <c r="Q946" s="109">
        <v>0</v>
      </c>
      <c r="BA946" t="str">
        <f t="shared" si="212"/>
        <v>MA</v>
      </c>
      <c r="BB946">
        <f t="shared" si="213"/>
        <v>933</v>
      </c>
      <c r="BC946" s="73">
        <f t="shared" si="214"/>
        <v>2.4</v>
      </c>
      <c r="BD946">
        <f t="shared" si="215"/>
        <v>50</v>
      </c>
      <c r="BE946" s="66">
        <f t="shared" si="216"/>
        <v>1036.1448877749037</v>
      </c>
      <c r="BI946" s="66">
        <f t="shared" si="207"/>
        <v>1341.855112225096</v>
      </c>
      <c r="BK946" s="66">
        <f t="shared" si="217"/>
        <v>1040.515050989058</v>
      </c>
      <c r="BN946" s="66">
        <f t="shared" si="208"/>
        <v>1098.6655031113901</v>
      </c>
      <c r="BO946" s="66">
        <f t="shared" si="209"/>
        <v>2139.1805541004478</v>
      </c>
      <c r="CI946" s="116">
        <f t="shared" si="210"/>
        <v>0.48640824122796289</v>
      </c>
      <c r="CJ946" s="116">
        <f t="shared" si="211"/>
        <v>0.51359175877203722</v>
      </c>
      <c r="CR946">
        <f t="shared" si="218"/>
        <v>918</v>
      </c>
      <c r="CS946">
        <f t="shared" si="220"/>
        <v>50</v>
      </c>
      <c r="CT946" s="73">
        <f t="shared" si="221"/>
        <v>2.4</v>
      </c>
      <c r="CU946" s="66">
        <f t="shared" si="219"/>
        <v>1312.8692092471022</v>
      </c>
    </row>
    <row r="947" spans="2:99" x14ac:dyDescent="0.25">
      <c r="B947" s="107" t="s">
        <v>284</v>
      </c>
      <c r="C947" s="107">
        <v>937</v>
      </c>
      <c r="D947" s="107" t="s">
        <v>235</v>
      </c>
      <c r="E947" s="107">
        <v>50</v>
      </c>
      <c r="F947" s="108">
        <v>2.4</v>
      </c>
      <c r="G947" s="109"/>
      <c r="H947" s="109">
        <v>1001.3307681225847</v>
      </c>
      <c r="I947" s="109">
        <v>1296.769231877415</v>
      </c>
      <c r="K947" s="107">
        <v>0</v>
      </c>
      <c r="L947" s="107">
        <v>0</v>
      </c>
      <c r="M947" s="107">
        <v>0</v>
      </c>
      <c r="N947" s="107">
        <v>0</v>
      </c>
      <c r="O947" s="108">
        <v>0</v>
      </c>
      <c r="P947" s="109">
        <v>0</v>
      </c>
      <c r="Q947" s="109">
        <v>0</v>
      </c>
      <c r="BA947" t="str">
        <f t="shared" si="212"/>
        <v>MA</v>
      </c>
      <c r="BB947">
        <f t="shared" si="213"/>
        <v>934</v>
      </c>
      <c r="BC947" s="73">
        <f t="shared" si="214"/>
        <v>2.4</v>
      </c>
      <c r="BD947">
        <f t="shared" si="215"/>
        <v>50</v>
      </c>
      <c r="BE947" s="66">
        <f t="shared" si="216"/>
        <v>980.32900883295042</v>
      </c>
      <c r="BI947" s="66">
        <f t="shared" si="207"/>
        <v>1269.5709911670494</v>
      </c>
      <c r="BK947" s="66">
        <f t="shared" si="217"/>
        <v>984.46375661071556</v>
      </c>
      <c r="BN947" s="66">
        <f t="shared" si="208"/>
        <v>1039.4817138142628</v>
      </c>
      <c r="BO947" s="66">
        <f t="shared" si="209"/>
        <v>2023.9454704249783</v>
      </c>
      <c r="CI947" s="116">
        <f t="shared" si="210"/>
        <v>0.48640824122796283</v>
      </c>
      <c r="CJ947" s="116">
        <f t="shared" si="211"/>
        <v>0.51359175877203722</v>
      </c>
      <c r="CR947">
        <f t="shared" si="218"/>
        <v>919</v>
      </c>
      <c r="CS947">
        <f t="shared" si="220"/>
        <v>50</v>
      </c>
      <c r="CT947" s="73">
        <f t="shared" si="221"/>
        <v>2.4</v>
      </c>
      <c r="CU947" s="66">
        <f t="shared" si="219"/>
        <v>1204.057039566178</v>
      </c>
    </row>
    <row r="948" spans="2:99" x14ac:dyDescent="0.25">
      <c r="B948" s="107" t="s">
        <v>284</v>
      </c>
      <c r="C948" s="107">
        <v>938</v>
      </c>
      <c r="D948" s="107" t="s">
        <v>235</v>
      </c>
      <c r="E948" s="107">
        <v>50</v>
      </c>
      <c r="F948" s="108">
        <v>2.4</v>
      </c>
      <c r="G948" s="109"/>
      <c r="H948" s="109">
        <v>1393.4362283869395</v>
      </c>
      <c r="I948" s="109">
        <v>1804.5637716130602</v>
      </c>
      <c r="K948" s="107">
        <v>0</v>
      </c>
      <c r="L948" s="107">
        <v>0</v>
      </c>
      <c r="M948" s="107">
        <v>0</v>
      </c>
      <c r="N948" s="107">
        <v>0</v>
      </c>
      <c r="O948" s="108">
        <v>0</v>
      </c>
      <c r="P948" s="109">
        <v>0</v>
      </c>
      <c r="Q948" s="109">
        <v>0</v>
      </c>
      <c r="BA948" t="str">
        <f t="shared" si="212"/>
        <v>MA</v>
      </c>
      <c r="BB948">
        <f t="shared" si="213"/>
        <v>935</v>
      </c>
      <c r="BC948" s="73">
        <f t="shared" si="214"/>
        <v>2.4</v>
      </c>
      <c r="BD948">
        <f t="shared" si="215"/>
        <v>50</v>
      </c>
      <c r="BE948" s="66">
        <f t="shared" si="216"/>
        <v>1023.0732533622684</v>
      </c>
      <c r="BI948" s="66">
        <f t="shared" ref="BI948:BI1011" si="222">I945</f>
        <v>1324.9267466377314</v>
      </c>
      <c r="BK948" s="66">
        <f t="shared" si="217"/>
        <v>1027.3882841557224</v>
      </c>
      <c r="BN948" s="66">
        <f t="shared" ref="BN948:BN1011" si="223">BI948/VLOOKUP($BA948,$DQ$53:$DT$60,3,FALSE)</f>
        <v>1084.8051309106577</v>
      </c>
      <c r="BO948" s="66">
        <f t="shared" si="209"/>
        <v>2112.1934150663801</v>
      </c>
      <c r="CI948" s="116">
        <f t="shared" si="210"/>
        <v>0.48640824122796283</v>
      </c>
      <c r="CJ948" s="116">
        <f t="shared" si="211"/>
        <v>0.51359175877203722</v>
      </c>
      <c r="CR948">
        <f t="shared" si="218"/>
        <v>920</v>
      </c>
      <c r="CS948">
        <f t="shared" si="220"/>
        <v>50</v>
      </c>
      <c r="CT948" s="73">
        <f t="shared" si="221"/>
        <v>2.4</v>
      </c>
      <c r="CU948" s="66">
        <f t="shared" si="219"/>
        <v>1486.8251233224637</v>
      </c>
    </row>
    <row r="949" spans="2:99" x14ac:dyDescent="0.25">
      <c r="B949" s="107" t="s">
        <v>284</v>
      </c>
      <c r="C949" s="107">
        <v>939</v>
      </c>
      <c r="D949" s="107" t="s">
        <v>235</v>
      </c>
      <c r="E949" s="107">
        <v>50</v>
      </c>
      <c r="F949" s="108">
        <v>2.4</v>
      </c>
      <c r="G949" s="109"/>
      <c r="H949" s="109">
        <v>950.02460305299053</v>
      </c>
      <c r="I949" s="109">
        <v>1230.3253969470093</v>
      </c>
      <c r="K949" s="107">
        <v>0</v>
      </c>
      <c r="L949" s="107">
        <v>0</v>
      </c>
      <c r="M949" s="107">
        <v>0</v>
      </c>
      <c r="N949" s="107">
        <v>0</v>
      </c>
      <c r="O949" s="108">
        <v>0</v>
      </c>
      <c r="P949" s="109">
        <v>0</v>
      </c>
      <c r="Q949" s="109">
        <v>0</v>
      </c>
      <c r="BA949" t="str">
        <f t="shared" si="212"/>
        <v>MA</v>
      </c>
      <c r="BB949">
        <f t="shared" si="213"/>
        <v>936</v>
      </c>
      <c r="BC949" s="73">
        <f t="shared" si="214"/>
        <v>2.4</v>
      </c>
      <c r="BD949">
        <f t="shared" si="215"/>
        <v>50</v>
      </c>
      <c r="BE949" s="66">
        <f t="shared" si="216"/>
        <v>1088.4314254254457</v>
      </c>
      <c r="BI949" s="66">
        <f t="shared" si="222"/>
        <v>1409.5685745745543</v>
      </c>
      <c r="BK949" s="66">
        <f t="shared" si="217"/>
        <v>1093.0221183223998</v>
      </c>
      <c r="BN949" s="66">
        <f t="shared" si="223"/>
        <v>1154.1069919143199</v>
      </c>
      <c r="BO949" s="66">
        <f t="shared" ref="BO949:BO1012" si="224">SUM(BK949+BN949)</f>
        <v>2247.1291102367195</v>
      </c>
      <c r="CI949" s="116">
        <f t="shared" ref="CI949:CI1012" si="225">BK949/$BO949</f>
        <v>0.48640824122796289</v>
      </c>
      <c r="CJ949" s="116">
        <f t="shared" ref="CJ949:CJ1012" si="226">BN949/$BO949</f>
        <v>0.51359175877203722</v>
      </c>
      <c r="CR949">
        <f t="shared" si="218"/>
        <v>921</v>
      </c>
      <c r="CS949">
        <f t="shared" si="220"/>
        <v>50</v>
      </c>
      <c r="CT949" s="73">
        <f t="shared" si="221"/>
        <v>2.4</v>
      </c>
      <c r="CU949" s="66">
        <f t="shared" si="219"/>
        <v>1204.057039566178</v>
      </c>
    </row>
    <row r="950" spans="2:99" x14ac:dyDescent="0.25">
      <c r="B950" s="107" t="s">
        <v>284</v>
      </c>
      <c r="C950" s="107">
        <v>940</v>
      </c>
      <c r="D950" s="107" t="s">
        <v>235</v>
      </c>
      <c r="E950" s="107">
        <v>50</v>
      </c>
      <c r="F950" s="108">
        <v>2.4</v>
      </c>
      <c r="G950" s="109"/>
      <c r="H950" s="109">
        <v>1066.688940185762</v>
      </c>
      <c r="I950" s="109">
        <v>1381.4110598142379</v>
      </c>
      <c r="K950" s="107">
        <v>0</v>
      </c>
      <c r="L950" s="107">
        <v>0</v>
      </c>
      <c r="M950" s="107">
        <v>0</v>
      </c>
      <c r="N950" s="107">
        <v>0</v>
      </c>
      <c r="O950" s="108">
        <v>0</v>
      </c>
      <c r="P950" s="109">
        <v>0</v>
      </c>
      <c r="Q950" s="109">
        <v>0</v>
      </c>
      <c r="BA950" t="str">
        <f t="shared" si="212"/>
        <v>MA</v>
      </c>
      <c r="BB950">
        <f t="shared" si="213"/>
        <v>937</v>
      </c>
      <c r="BC950" s="73">
        <f t="shared" si="214"/>
        <v>2.4</v>
      </c>
      <c r="BD950">
        <f t="shared" si="215"/>
        <v>50</v>
      </c>
      <c r="BE950" s="66">
        <f t="shared" si="216"/>
        <v>1001.3307681225847</v>
      </c>
      <c r="BI950" s="66">
        <f t="shared" si="222"/>
        <v>1296.769231877415</v>
      </c>
      <c r="BK950" s="66">
        <f t="shared" si="217"/>
        <v>1005.5540953229412</v>
      </c>
      <c r="BN950" s="66">
        <f t="shared" si="223"/>
        <v>1061.7507118167728</v>
      </c>
      <c r="BO950" s="66">
        <f t="shared" si="224"/>
        <v>2067.3048071397138</v>
      </c>
      <c r="CI950" s="116">
        <f t="shared" si="225"/>
        <v>0.48640824122796289</v>
      </c>
      <c r="CJ950" s="116">
        <f t="shared" si="226"/>
        <v>0.51359175877203722</v>
      </c>
      <c r="CR950">
        <f t="shared" si="218"/>
        <v>922</v>
      </c>
      <c r="CS950">
        <f t="shared" si="220"/>
        <v>50</v>
      </c>
      <c r="CT950" s="73">
        <f t="shared" si="221"/>
        <v>2.4</v>
      </c>
      <c r="CU950" s="66">
        <f t="shared" si="219"/>
        <v>961.75444998904527</v>
      </c>
    </row>
    <row r="951" spans="2:99" x14ac:dyDescent="0.25">
      <c r="B951" s="107" t="s">
        <v>284</v>
      </c>
      <c r="C951" s="107">
        <v>941</v>
      </c>
      <c r="D951" s="107" t="s">
        <v>235</v>
      </c>
      <c r="E951" s="107">
        <v>50</v>
      </c>
      <c r="F951" s="108">
        <v>2.4</v>
      </c>
      <c r="G951" s="109"/>
      <c r="H951" s="109">
        <v>1001.287196007876</v>
      </c>
      <c r="I951" s="109">
        <v>1296.712803992124</v>
      </c>
      <c r="K951" s="107">
        <v>0</v>
      </c>
      <c r="L951" s="107">
        <v>0</v>
      </c>
      <c r="M951" s="107">
        <v>0</v>
      </c>
      <c r="N951" s="107">
        <v>0</v>
      </c>
      <c r="O951" s="108">
        <v>0</v>
      </c>
      <c r="P951" s="109">
        <v>0</v>
      </c>
      <c r="Q951" s="109">
        <v>0</v>
      </c>
      <c r="BA951" t="str">
        <f t="shared" si="212"/>
        <v>MA</v>
      </c>
      <c r="BB951">
        <f t="shared" si="213"/>
        <v>938</v>
      </c>
      <c r="BC951" s="73">
        <f t="shared" si="214"/>
        <v>2.4</v>
      </c>
      <c r="BD951">
        <f t="shared" si="215"/>
        <v>50</v>
      </c>
      <c r="BE951" s="66">
        <f t="shared" si="216"/>
        <v>1393.4362283869395</v>
      </c>
      <c r="BI951" s="66">
        <f t="shared" si="222"/>
        <v>1804.5637716130602</v>
      </c>
      <c r="BK951" s="66">
        <f t="shared" si="217"/>
        <v>1399.3133444335606</v>
      </c>
      <c r="BN951" s="66">
        <f t="shared" si="223"/>
        <v>1477.5156765980764</v>
      </c>
      <c r="BO951" s="66">
        <f t="shared" si="224"/>
        <v>2876.8290210316372</v>
      </c>
      <c r="CI951" s="116">
        <f t="shared" si="225"/>
        <v>0.48640824122796278</v>
      </c>
      <c r="CJ951" s="116">
        <f t="shared" si="226"/>
        <v>0.51359175877203711</v>
      </c>
      <c r="CR951">
        <f t="shared" si="218"/>
        <v>923</v>
      </c>
      <c r="CS951">
        <f t="shared" si="220"/>
        <v>50</v>
      </c>
      <c r="CT951" s="73">
        <f t="shared" si="221"/>
        <v>2.4</v>
      </c>
      <c r="CU951" s="66">
        <f t="shared" si="219"/>
        <v>1033.6016204568346</v>
      </c>
    </row>
    <row r="952" spans="2:99" x14ac:dyDescent="0.25">
      <c r="B952" s="107" t="s">
        <v>284</v>
      </c>
      <c r="C952" s="107">
        <v>942</v>
      </c>
      <c r="D952" s="107" t="s">
        <v>235</v>
      </c>
      <c r="E952" s="107">
        <v>50</v>
      </c>
      <c r="F952" s="108">
        <v>2.4</v>
      </c>
      <c r="G952" s="109"/>
      <c r="H952" s="109">
        <v>1097.1458483672027</v>
      </c>
      <c r="I952" s="109">
        <v>1420.8541516327973</v>
      </c>
      <c r="K952" s="107">
        <v>0</v>
      </c>
      <c r="L952" s="107">
        <v>0</v>
      </c>
      <c r="M952" s="107">
        <v>0</v>
      </c>
      <c r="N952" s="107">
        <v>0</v>
      </c>
      <c r="O952" s="108">
        <v>0</v>
      </c>
      <c r="P952" s="109">
        <v>0</v>
      </c>
      <c r="Q952" s="109">
        <v>0</v>
      </c>
      <c r="BA952" t="str">
        <f t="shared" si="212"/>
        <v>MA</v>
      </c>
      <c r="BB952">
        <f t="shared" si="213"/>
        <v>939</v>
      </c>
      <c r="BC952" s="73">
        <f t="shared" si="214"/>
        <v>2.4</v>
      </c>
      <c r="BD952">
        <f t="shared" si="215"/>
        <v>50</v>
      </c>
      <c r="BE952" s="66">
        <f t="shared" si="216"/>
        <v>950.02460305299053</v>
      </c>
      <c r="BI952" s="66">
        <f t="shared" si="222"/>
        <v>1230.3253969470093</v>
      </c>
      <c r="BK952" s="66">
        <f t="shared" si="217"/>
        <v>954.03153550209947</v>
      </c>
      <c r="BN952" s="66">
        <f t="shared" si="223"/>
        <v>1007.348750928898</v>
      </c>
      <c r="BO952" s="66">
        <f t="shared" si="224"/>
        <v>1961.3802864309973</v>
      </c>
      <c r="CI952" s="116">
        <f t="shared" si="225"/>
        <v>0.48640824122796289</v>
      </c>
      <c r="CJ952" s="116">
        <f t="shared" si="226"/>
        <v>0.51359175877203722</v>
      </c>
      <c r="CR952">
        <f t="shared" si="218"/>
        <v>924</v>
      </c>
      <c r="CS952">
        <f t="shared" si="220"/>
        <v>50</v>
      </c>
      <c r="CT952" s="73">
        <f t="shared" si="221"/>
        <v>2.4</v>
      </c>
      <c r="CU952" s="66">
        <f t="shared" si="219"/>
        <v>917.2109545345935</v>
      </c>
    </row>
    <row r="953" spans="2:99" x14ac:dyDescent="0.25">
      <c r="B953" s="107" t="s">
        <v>284</v>
      </c>
      <c r="C953" s="107">
        <v>943</v>
      </c>
      <c r="D953" s="107" t="s">
        <v>235</v>
      </c>
      <c r="E953" s="107">
        <v>50</v>
      </c>
      <c r="F953" s="108">
        <v>2.4</v>
      </c>
      <c r="G953" s="109"/>
      <c r="H953" s="109">
        <v>922.94453376148067</v>
      </c>
      <c r="I953" s="109">
        <v>1195.2554662385189</v>
      </c>
      <c r="K953" s="107">
        <v>0</v>
      </c>
      <c r="L953" s="107">
        <v>0</v>
      </c>
      <c r="M953" s="107">
        <v>0</v>
      </c>
      <c r="N953" s="107">
        <v>0</v>
      </c>
      <c r="O953" s="108">
        <v>0</v>
      </c>
      <c r="P953" s="109">
        <v>0</v>
      </c>
      <c r="Q953" s="109">
        <v>0</v>
      </c>
      <c r="BA953" t="str">
        <f t="shared" si="212"/>
        <v>MA</v>
      </c>
      <c r="BB953">
        <f t="shared" si="213"/>
        <v>940</v>
      </c>
      <c r="BC953" s="73">
        <f t="shared" si="214"/>
        <v>2.4</v>
      </c>
      <c r="BD953">
        <f t="shared" si="215"/>
        <v>50</v>
      </c>
      <c r="BE953" s="66">
        <f t="shared" si="216"/>
        <v>1066.688940185762</v>
      </c>
      <c r="BI953" s="66">
        <f t="shared" si="222"/>
        <v>1381.4110598142379</v>
      </c>
      <c r="BK953" s="66">
        <f t="shared" si="217"/>
        <v>1071.1879294896185</v>
      </c>
      <c r="BN953" s="66">
        <f t="shared" si="223"/>
        <v>1131.052572820435</v>
      </c>
      <c r="BO953" s="66">
        <f t="shared" si="224"/>
        <v>2202.2405023100537</v>
      </c>
      <c r="CI953" s="116">
        <f t="shared" si="225"/>
        <v>0.48640824122796278</v>
      </c>
      <c r="CJ953" s="116">
        <f t="shared" si="226"/>
        <v>0.51359175877203711</v>
      </c>
      <c r="CR953">
        <f t="shared" si="218"/>
        <v>925</v>
      </c>
      <c r="CS953">
        <f t="shared" si="220"/>
        <v>50</v>
      </c>
      <c r="CT953" s="73">
        <f t="shared" si="221"/>
        <v>2.4</v>
      </c>
      <c r="CU953" s="66">
        <f t="shared" si="219"/>
        <v>1205.0512151034345</v>
      </c>
    </row>
    <row r="954" spans="2:99" x14ac:dyDescent="0.25">
      <c r="B954" s="107" t="s">
        <v>284</v>
      </c>
      <c r="C954" s="107">
        <v>944</v>
      </c>
      <c r="D954" s="107" t="s">
        <v>235</v>
      </c>
      <c r="E954" s="107">
        <v>50</v>
      </c>
      <c r="F954" s="108">
        <v>2.4</v>
      </c>
      <c r="G954" s="109"/>
      <c r="H954" s="109">
        <v>935.97259605940735</v>
      </c>
      <c r="I954" s="109">
        <v>1212.1274039405923</v>
      </c>
      <c r="K954" s="107">
        <v>0</v>
      </c>
      <c r="L954" s="107">
        <v>0</v>
      </c>
      <c r="M954" s="107">
        <v>0</v>
      </c>
      <c r="N954" s="107">
        <v>0</v>
      </c>
      <c r="O954" s="108">
        <v>0</v>
      </c>
      <c r="P954" s="109">
        <v>0</v>
      </c>
      <c r="Q954" s="109">
        <v>0</v>
      </c>
      <c r="BA954" t="str">
        <f t="shared" si="212"/>
        <v>MA</v>
      </c>
      <c r="BB954">
        <f t="shared" si="213"/>
        <v>941</v>
      </c>
      <c r="BC954" s="73">
        <f t="shared" si="214"/>
        <v>2.4</v>
      </c>
      <c r="BD954">
        <f t="shared" si="215"/>
        <v>50</v>
      </c>
      <c r="BE954" s="66">
        <f t="shared" si="216"/>
        <v>1001.287196007876</v>
      </c>
      <c r="BI954" s="66">
        <f t="shared" si="222"/>
        <v>1296.712803992124</v>
      </c>
      <c r="BK954" s="66">
        <f t="shared" si="217"/>
        <v>1005.5103394334968</v>
      </c>
      <c r="BN954" s="66">
        <f t="shared" si="223"/>
        <v>1061.7045105761038</v>
      </c>
      <c r="BO954" s="66">
        <f t="shared" si="224"/>
        <v>2067.2148500096005</v>
      </c>
      <c r="CI954" s="116">
        <f t="shared" si="225"/>
        <v>0.48640824122796289</v>
      </c>
      <c r="CJ954" s="116">
        <f t="shared" si="226"/>
        <v>0.51359175877203722</v>
      </c>
      <c r="CR954">
        <f t="shared" si="218"/>
        <v>926</v>
      </c>
      <c r="CS954">
        <f t="shared" si="220"/>
        <v>50</v>
      </c>
      <c r="CT954" s="73">
        <f t="shared" si="221"/>
        <v>2.4</v>
      </c>
      <c r="CU954" s="66">
        <f t="shared" si="219"/>
        <v>1204.057039566178</v>
      </c>
    </row>
    <row r="955" spans="2:99" x14ac:dyDescent="0.25">
      <c r="B955" s="107" t="s">
        <v>284</v>
      </c>
      <c r="C955" s="107">
        <v>945</v>
      </c>
      <c r="D955" s="107" t="s">
        <v>235</v>
      </c>
      <c r="E955" s="107">
        <v>50</v>
      </c>
      <c r="F955" s="108">
        <v>2.4</v>
      </c>
      <c r="G955" s="109"/>
      <c r="H955" s="109">
        <v>1025.2518590977077</v>
      </c>
      <c r="I955" s="109">
        <v>1327.7481409022923</v>
      </c>
      <c r="K955" s="107">
        <v>0</v>
      </c>
      <c r="L955" s="107">
        <v>0</v>
      </c>
      <c r="M955" s="107">
        <v>0</v>
      </c>
      <c r="N955" s="107">
        <v>0</v>
      </c>
      <c r="O955" s="108">
        <v>0</v>
      </c>
      <c r="P955" s="109">
        <v>0</v>
      </c>
      <c r="Q955" s="109">
        <v>0</v>
      </c>
      <c r="BA955" t="str">
        <f t="shared" si="212"/>
        <v>MA</v>
      </c>
      <c r="BB955">
        <f t="shared" si="213"/>
        <v>942</v>
      </c>
      <c r="BC955" s="73">
        <f t="shared" si="214"/>
        <v>2.4</v>
      </c>
      <c r="BD955">
        <f t="shared" si="215"/>
        <v>50</v>
      </c>
      <c r="BE955" s="66">
        <f t="shared" si="216"/>
        <v>1097.1458483672027</v>
      </c>
      <c r="BI955" s="66">
        <f t="shared" si="222"/>
        <v>1420.8541516327973</v>
      </c>
      <c r="BK955" s="66">
        <f t="shared" si="217"/>
        <v>1101.7732962112902</v>
      </c>
      <c r="BN955" s="66">
        <f t="shared" si="223"/>
        <v>1163.3472400481414</v>
      </c>
      <c r="BO955" s="66">
        <f t="shared" si="224"/>
        <v>2265.1205362594319</v>
      </c>
      <c r="CI955" s="116">
        <f t="shared" si="225"/>
        <v>0.48640824122796283</v>
      </c>
      <c r="CJ955" s="116">
        <f t="shared" si="226"/>
        <v>0.51359175877203711</v>
      </c>
      <c r="CR955">
        <f t="shared" si="218"/>
        <v>927</v>
      </c>
      <c r="CS955">
        <f t="shared" si="220"/>
        <v>50</v>
      </c>
      <c r="CT955" s="73">
        <f t="shared" si="221"/>
        <v>2.4</v>
      </c>
      <c r="CU955" s="66">
        <f t="shared" si="219"/>
        <v>939.87650526681944</v>
      </c>
    </row>
    <row r="956" spans="2:99" x14ac:dyDescent="0.25">
      <c r="B956" s="107" t="s">
        <v>284</v>
      </c>
      <c r="C956" s="107">
        <v>946</v>
      </c>
      <c r="D956" s="107" t="s">
        <v>235</v>
      </c>
      <c r="E956" s="107">
        <v>50</v>
      </c>
      <c r="F956" s="108">
        <v>2.4</v>
      </c>
      <c r="G956" s="109"/>
      <c r="H956" s="109">
        <v>1199</v>
      </c>
      <c r="I956" s="109">
        <v>1552.759945583412</v>
      </c>
      <c r="K956" s="107">
        <v>0</v>
      </c>
      <c r="L956" s="107">
        <v>0</v>
      </c>
      <c r="M956" s="107">
        <v>0</v>
      </c>
      <c r="N956" s="107">
        <v>0</v>
      </c>
      <c r="O956" s="108">
        <v>0</v>
      </c>
      <c r="P956" s="109">
        <v>0</v>
      </c>
      <c r="Q956" s="109">
        <v>0</v>
      </c>
      <c r="BA956" t="str">
        <f t="shared" si="212"/>
        <v>MA</v>
      </c>
      <c r="BB956">
        <f t="shared" si="213"/>
        <v>943</v>
      </c>
      <c r="BC956" s="73">
        <f t="shared" si="214"/>
        <v>2.4</v>
      </c>
      <c r="BD956">
        <f t="shared" si="215"/>
        <v>50</v>
      </c>
      <c r="BE956" s="66">
        <f t="shared" si="216"/>
        <v>922.94453376148067</v>
      </c>
      <c r="BI956" s="66">
        <f t="shared" si="222"/>
        <v>1195.2554662385189</v>
      </c>
      <c r="BK956" s="66">
        <f t="shared" si="217"/>
        <v>926.83725021237274</v>
      </c>
      <c r="BN956" s="66">
        <f t="shared" si="223"/>
        <v>978.63467985304715</v>
      </c>
      <c r="BO956" s="66">
        <f t="shared" si="224"/>
        <v>1905.4719300654199</v>
      </c>
      <c r="CI956" s="116">
        <f t="shared" si="225"/>
        <v>0.48640824122796289</v>
      </c>
      <c r="CJ956" s="116">
        <f t="shared" si="226"/>
        <v>0.51359175877203711</v>
      </c>
      <c r="CR956">
        <f t="shared" si="218"/>
        <v>928</v>
      </c>
      <c r="CS956">
        <f t="shared" si="220"/>
        <v>50</v>
      </c>
      <c r="CT956" s="73">
        <f t="shared" si="221"/>
        <v>2.4</v>
      </c>
      <c r="CU956" s="66">
        <f t="shared" si="219"/>
        <v>950.8154776279323</v>
      </c>
    </row>
    <row r="957" spans="2:99" x14ac:dyDescent="0.25">
      <c r="B957" s="107" t="s">
        <v>284</v>
      </c>
      <c r="C957" s="107">
        <v>947</v>
      </c>
      <c r="D957" s="107" t="s">
        <v>235</v>
      </c>
      <c r="E957" s="107">
        <v>50</v>
      </c>
      <c r="F957" s="108">
        <v>2.4</v>
      </c>
      <c r="G957" s="109"/>
      <c r="H957" s="109">
        <v>1292.2530636101994</v>
      </c>
      <c r="I957" s="109">
        <v>1673.5269363898003</v>
      </c>
      <c r="K957" s="107">
        <v>0</v>
      </c>
      <c r="L957" s="107">
        <v>0</v>
      </c>
      <c r="M957" s="107">
        <v>0</v>
      </c>
      <c r="N957" s="107">
        <v>0</v>
      </c>
      <c r="O957" s="108">
        <v>0</v>
      </c>
      <c r="P957" s="109">
        <v>0</v>
      </c>
      <c r="Q957" s="109">
        <v>0</v>
      </c>
      <c r="BA957" t="str">
        <f t="shared" si="212"/>
        <v>MA</v>
      </c>
      <c r="BB957">
        <f t="shared" si="213"/>
        <v>944</v>
      </c>
      <c r="BC957" s="73">
        <f t="shared" si="214"/>
        <v>2.4</v>
      </c>
      <c r="BD957">
        <f t="shared" si="215"/>
        <v>50</v>
      </c>
      <c r="BE957" s="66">
        <f t="shared" si="216"/>
        <v>935.97259605940735</v>
      </c>
      <c r="BI957" s="66">
        <f t="shared" si="222"/>
        <v>1212.1274039405923</v>
      </c>
      <c r="BK957" s="66">
        <f t="shared" si="217"/>
        <v>939.92026115626379</v>
      </c>
      <c r="BN957" s="66">
        <f t="shared" si="223"/>
        <v>992.44885081311054</v>
      </c>
      <c r="BO957" s="66">
        <f t="shared" si="224"/>
        <v>1932.3691119693744</v>
      </c>
      <c r="CI957" s="116">
        <f t="shared" si="225"/>
        <v>0.48640824122796283</v>
      </c>
      <c r="CJ957" s="116">
        <f t="shared" si="226"/>
        <v>0.51359175877203711</v>
      </c>
      <c r="CR957">
        <f t="shared" si="218"/>
        <v>929</v>
      </c>
      <c r="CS957">
        <f t="shared" si="220"/>
        <v>50</v>
      </c>
      <c r="CT957" s="73">
        <f t="shared" si="221"/>
        <v>2.4</v>
      </c>
      <c r="CU957" s="66">
        <f t="shared" si="219"/>
        <v>1070.7069692709381</v>
      </c>
    </row>
    <row r="958" spans="2:99" x14ac:dyDescent="0.25">
      <c r="B958" s="107" t="s">
        <v>284</v>
      </c>
      <c r="C958" s="107">
        <v>948</v>
      </c>
      <c r="D958" s="107" t="s">
        <v>235</v>
      </c>
      <c r="E958" s="107">
        <v>50</v>
      </c>
      <c r="F958" s="108">
        <v>2.4</v>
      </c>
      <c r="G958" s="109"/>
      <c r="H958" s="109">
        <v>979.50113865348351</v>
      </c>
      <c r="I958" s="109">
        <v>1268.4988613465164</v>
      </c>
      <c r="K958" s="107">
        <v>0</v>
      </c>
      <c r="L958" s="107">
        <v>0</v>
      </c>
      <c r="M958" s="107">
        <v>0</v>
      </c>
      <c r="N958" s="107">
        <v>0</v>
      </c>
      <c r="O958" s="108">
        <v>0</v>
      </c>
      <c r="P958" s="109">
        <v>0</v>
      </c>
      <c r="Q958" s="109">
        <v>0</v>
      </c>
      <c r="BA958" t="str">
        <f t="shared" si="212"/>
        <v>MA</v>
      </c>
      <c r="BB958">
        <f t="shared" si="213"/>
        <v>945</v>
      </c>
      <c r="BC958" s="73">
        <f t="shared" si="214"/>
        <v>2.4</v>
      </c>
      <c r="BD958">
        <f t="shared" si="215"/>
        <v>50</v>
      </c>
      <c r="BE958" s="66">
        <f t="shared" si="216"/>
        <v>1025.2518590977077</v>
      </c>
      <c r="BI958" s="66">
        <f t="shared" si="222"/>
        <v>1327.7481409022923</v>
      </c>
      <c r="BK958" s="66">
        <f t="shared" si="217"/>
        <v>1029.5760786279452</v>
      </c>
      <c r="BN958" s="66">
        <f t="shared" si="223"/>
        <v>1087.1151929441132</v>
      </c>
      <c r="BO958" s="66">
        <f t="shared" si="224"/>
        <v>2116.6912715720582</v>
      </c>
      <c r="CI958" s="116">
        <f t="shared" si="225"/>
        <v>0.48640824122796289</v>
      </c>
      <c r="CJ958" s="116">
        <f t="shared" si="226"/>
        <v>0.51359175877203722</v>
      </c>
      <c r="CR958">
        <f t="shared" si="218"/>
        <v>930</v>
      </c>
      <c r="CS958">
        <f t="shared" si="220"/>
        <v>50</v>
      </c>
      <c r="CT958" s="73">
        <f t="shared" si="221"/>
        <v>2.4</v>
      </c>
      <c r="CU958" s="66">
        <f t="shared" si="219"/>
        <v>1690.2900092391635</v>
      </c>
    </row>
    <row r="959" spans="2:99" x14ac:dyDescent="0.25">
      <c r="B959" s="107" t="s">
        <v>284</v>
      </c>
      <c r="C959" s="107">
        <v>949</v>
      </c>
      <c r="D959" s="107" t="s">
        <v>235</v>
      </c>
      <c r="E959" s="107">
        <v>50</v>
      </c>
      <c r="F959" s="108">
        <v>2.4</v>
      </c>
      <c r="G959" s="109"/>
      <c r="H959" s="109">
        <v>919.54155160272478</v>
      </c>
      <c r="I959" s="109">
        <v>1190.8484483972754</v>
      </c>
      <c r="K959" s="107">
        <v>0</v>
      </c>
      <c r="L959" s="107">
        <v>0</v>
      </c>
      <c r="M959" s="107">
        <v>0</v>
      </c>
      <c r="N959" s="107">
        <v>0</v>
      </c>
      <c r="O959" s="108">
        <v>0</v>
      </c>
      <c r="P959" s="109">
        <v>0</v>
      </c>
      <c r="Q959" s="109">
        <v>0</v>
      </c>
      <c r="BA959" t="str">
        <f t="shared" si="212"/>
        <v>MA</v>
      </c>
      <c r="BB959">
        <f t="shared" si="213"/>
        <v>946</v>
      </c>
      <c r="BC959" s="73">
        <f t="shared" si="214"/>
        <v>2.4</v>
      </c>
      <c r="BD959">
        <f t="shared" si="215"/>
        <v>50</v>
      </c>
      <c r="BE959" s="66">
        <f t="shared" si="216"/>
        <v>1199</v>
      </c>
      <c r="BI959" s="66">
        <f t="shared" si="222"/>
        <v>1552.759945583412</v>
      </c>
      <c r="BK959" s="66">
        <f t="shared" si="217"/>
        <v>1204.057039566178</v>
      </c>
      <c r="BN959" s="66">
        <f t="shared" si="223"/>
        <v>1271.3472350951099</v>
      </c>
      <c r="BO959" s="66">
        <f t="shared" si="224"/>
        <v>2475.4042746612877</v>
      </c>
      <c r="CI959" s="116">
        <f t="shared" si="225"/>
        <v>0.48640824122796283</v>
      </c>
      <c r="CJ959" s="116">
        <f t="shared" si="226"/>
        <v>0.51359175877203722</v>
      </c>
      <c r="CR959">
        <f t="shared" si="218"/>
        <v>931</v>
      </c>
      <c r="CS959">
        <f t="shared" si="220"/>
        <v>50</v>
      </c>
      <c r="CT959" s="73">
        <f t="shared" si="221"/>
        <v>2.4</v>
      </c>
      <c r="CU959" s="66">
        <f t="shared" si="219"/>
        <v>948.62768315570975</v>
      </c>
    </row>
    <row r="960" spans="2:99" x14ac:dyDescent="0.25">
      <c r="B960" s="107" t="s">
        <v>284</v>
      </c>
      <c r="C960" s="107">
        <v>950</v>
      </c>
      <c r="D960" s="107" t="s">
        <v>235</v>
      </c>
      <c r="E960" s="107">
        <v>50</v>
      </c>
      <c r="F960" s="108">
        <v>2.4</v>
      </c>
      <c r="G960" s="109"/>
      <c r="H960" s="109">
        <v>853.74330118098874</v>
      </c>
      <c r="I960" s="109">
        <v>1105.6366988190114</v>
      </c>
      <c r="K960" s="107">
        <v>0</v>
      </c>
      <c r="L960" s="107">
        <v>0</v>
      </c>
      <c r="M960" s="107">
        <v>0</v>
      </c>
      <c r="N960" s="107">
        <v>0</v>
      </c>
      <c r="O960" s="108">
        <v>0</v>
      </c>
      <c r="P960" s="109">
        <v>0</v>
      </c>
      <c r="Q960" s="109">
        <v>0</v>
      </c>
      <c r="BA960" t="str">
        <f t="shared" si="212"/>
        <v>MA</v>
      </c>
      <c r="BB960">
        <f t="shared" si="213"/>
        <v>947</v>
      </c>
      <c r="BC960" s="73">
        <f t="shared" si="214"/>
        <v>2.4</v>
      </c>
      <c r="BD960">
        <f t="shared" si="215"/>
        <v>50</v>
      </c>
      <c r="BE960" s="66">
        <f t="shared" si="216"/>
        <v>1292.2530636101994</v>
      </c>
      <c r="BI960" s="66">
        <f t="shared" si="222"/>
        <v>1673.5269363898003</v>
      </c>
      <c r="BK960" s="66">
        <f t="shared" si="217"/>
        <v>1297.7034179656553</v>
      </c>
      <c r="BN960" s="66">
        <f t="shared" si="223"/>
        <v>1370.2271555162736</v>
      </c>
      <c r="BO960" s="66">
        <f t="shared" si="224"/>
        <v>2667.9305734819291</v>
      </c>
      <c r="CI960" s="116">
        <f t="shared" si="225"/>
        <v>0.48640824122796278</v>
      </c>
      <c r="CJ960" s="116">
        <f t="shared" si="226"/>
        <v>0.51359175877203711</v>
      </c>
      <c r="CR960">
        <f t="shared" si="218"/>
        <v>932</v>
      </c>
      <c r="CS960">
        <f t="shared" si="220"/>
        <v>50</v>
      </c>
      <c r="CT960" s="73">
        <f t="shared" si="221"/>
        <v>2.4</v>
      </c>
      <c r="CU960" s="66">
        <f t="shared" si="219"/>
        <v>918.08607232348243</v>
      </c>
    </row>
    <row r="961" spans="2:99" x14ac:dyDescent="0.25">
      <c r="B961" s="107" t="s">
        <v>284</v>
      </c>
      <c r="C961" s="107">
        <v>951</v>
      </c>
      <c r="D961" s="107" t="s">
        <v>235</v>
      </c>
      <c r="E961" s="107">
        <v>50</v>
      </c>
      <c r="F961" s="108">
        <v>2.4</v>
      </c>
      <c r="G961" s="109"/>
      <c r="H961" s="109">
        <v>853.74330118098874</v>
      </c>
      <c r="I961" s="109">
        <v>1105.6366988190114</v>
      </c>
      <c r="K961" s="107">
        <v>0</v>
      </c>
      <c r="L961" s="107">
        <v>0</v>
      </c>
      <c r="M961" s="107">
        <v>0</v>
      </c>
      <c r="N961" s="107">
        <v>0</v>
      </c>
      <c r="O961" s="108">
        <v>0</v>
      </c>
      <c r="P961" s="109">
        <v>0</v>
      </c>
      <c r="Q961" s="109">
        <v>0</v>
      </c>
      <c r="BA961" t="str">
        <f t="shared" si="212"/>
        <v>MA</v>
      </c>
      <c r="BB961">
        <f t="shared" si="213"/>
        <v>948</v>
      </c>
      <c r="BC961" s="73">
        <f t="shared" si="214"/>
        <v>2.4</v>
      </c>
      <c r="BD961">
        <f t="shared" si="215"/>
        <v>50</v>
      </c>
      <c r="BE961" s="66">
        <f t="shared" si="216"/>
        <v>979.50113865348351</v>
      </c>
      <c r="BI961" s="66">
        <f t="shared" si="222"/>
        <v>1268.4988613465164</v>
      </c>
      <c r="BK961" s="66">
        <f t="shared" si="217"/>
        <v>983.63239471127099</v>
      </c>
      <c r="BN961" s="66">
        <f t="shared" si="223"/>
        <v>1038.6038902415496</v>
      </c>
      <c r="BO961" s="66">
        <f t="shared" si="224"/>
        <v>2022.2362849528206</v>
      </c>
      <c r="CI961" s="116">
        <f t="shared" si="225"/>
        <v>0.48640824122796283</v>
      </c>
      <c r="CJ961" s="116">
        <f t="shared" si="226"/>
        <v>0.51359175877203711</v>
      </c>
      <c r="CR961">
        <f t="shared" si="218"/>
        <v>933</v>
      </c>
      <c r="CS961">
        <f t="shared" si="220"/>
        <v>50</v>
      </c>
      <c r="CT961" s="73">
        <f t="shared" si="221"/>
        <v>2.4</v>
      </c>
      <c r="CU961" s="66">
        <f t="shared" si="219"/>
        <v>1040.515050989058</v>
      </c>
    </row>
    <row r="962" spans="2:99" x14ac:dyDescent="0.25">
      <c r="B962" s="107" t="s">
        <v>284</v>
      </c>
      <c r="C962" s="107">
        <v>952</v>
      </c>
      <c r="D962" s="107" t="s">
        <v>235</v>
      </c>
      <c r="E962" s="107">
        <v>50</v>
      </c>
      <c r="F962" s="108">
        <v>2.4</v>
      </c>
      <c r="G962" s="109"/>
      <c r="H962" s="109">
        <v>1222.738111803804</v>
      </c>
      <c r="I962" s="109">
        <v>1583.5018881961958</v>
      </c>
      <c r="K962" s="107">
        <v>0</v>
      </c>
      <c r="L962" s="107">
        <v>0</v>
      </c>
      <c r="M962" s="107">
        <v>0</v>
      </c>
      <c r="N962" s="107">
        <v>0</v>
      </c>
      <c r="O962" s="108">
        <v>0</v>
      </c>
      <c r="P962" s="109">
        <v>0</v>
      </c>
      <c r="Q962" s="109">
        <v>0</v>
      </c>
      <c r="BA962" t="str">
        <f t="shared" si="212"/>
        <v>MA</v>
      </c>
      <c r="BB962">
        <f t="shared" si="213"/>
        <v>949</v>
      </c>
      <c r="BC962" s="73">
        <f t="shared" si="214"/>
        <v>2.4</v>
      </c>
      <c r="BD962">
        <f t="shared" si="215"/>
        <v>50</v>
      </c>
      <c r="BE962" s="66">
        <f t="shared" si="216"/>
        <v>919.54155160272478</v>
      </c>
      <c r="BI962" s="66">
        <f t="shared" si="222"/>
        <v>1190.8484483972754</v>
      </c>
      <c r="BK962" s="66">
        <f t="shared" si="217"/>
        <v>923.41991524676121</v>
      </c>
      <c r="BN962" s="66">
        <f t="shared" si="223"/>
        <v>975.02636295679019</v>
      </c>
      <c r="BO962" s="66">
        <f t="shared" si="224"/>
        <v>1898.4462782035514</v>
      </c>
      <c r="CI962" s="116">
        <f t="shared" si="225"/>
        <v>0.48640824122796278</v>
      </c>
      <c r="CJ962" s="116">
        <f t="shared" si="226"/>
        <v>0.51359175877203722</v>
      </c>
      <c r="CR962">
        <f t="shared" si="218"/>
        <v>934</v>
      </c>
      <c r="CS962">
        <f t="shared" si="220"/>
        <v>50</v>
      </c>
      <c r="CT962" s="73">
        <f t="shared" si="221"/>
        <v>2.4</v>
      </c>
      <c r="CU962" s="66">
        <f t="shared" si="219"/>
        <v>984.46375661071556</v>
      </c>
    </row>
    <row r="963" spans="2:99" x14ac:dyDescent="0.25">
      <c r="B963" s="107" t="s">
        <v>284</v>
      </c>
      <c r="C963" s="107">
        <v>953</v>
      </c>
      <c r="D963" s="107" t="s">
        <v>235</v>
      </c>
      <c r="E963" s="107">
        <v>50</v>
      </c>
      <c r="F963" s="108">
        <v>2.4</v>
      </c>
      <c r="G963" s="109"/>
      <c r="H963" s="109">
        <v>898.67486586868756</v>
      </c>
      <c r="I963" s="109">
        <v>1163.8251341313123</v>
      </c>
      <c r="K963" s="107">
        <v>0</v>
      </c>
      <c r="L963" s="107">
        <v>0</v>
      </c>
      <c r="M963" s="107">
        <v>0</v>
      </c>
      <c r="N963" s="107">
        <v>0</v>
      </c>
      <c r="O963" s="108">
        <v>0</v>
      </c>
      <c r="P963" s="109">
        <v>0</v>
      </c>
      <c r="Q963" s="109">
        <v>0</v>
      </c>
      <c r="BA963" t="str">
        <f t="shared" si="212"/>
        <v>MA</v>
      </c>
      <c r="BB963">
        <f t="shared" si="213"/>
        <v>950</v>
      </c>
      <c r="BC963" s="73">
        <f t="shared" si="214"/>
        <v>2.4</v>
      </c>
      <c r="BD963">
        <f t="shared" si="215"/>
        <v>50</v>
      </c>
      <c r="BE963" s="66">
        <f t="shared" si="216"/>
        <v>853.74330118098874</v>
      </c>
      <c r="BI963" s="66">
        <f t="shared" si="222"/>
        <v>1105.6366988190114</v>
      </c>
      <c r="BK963" s="66">
        <f t="shared" si="217"/>
        <v>857.34414659669494</v>
      </c>
      <c r="BN963" s="66">
        <f t="shared" si="223"/>
        <v>905.25786942237005</v>
      </c>
      <c r="BO963" s="66">
        <f t="shared" si="224"/>
        <v>1762.6020160190651</v>
      </c>
      <c r="CI963" s="116">
        <f t="shared" si="225"/>
        <v>0.48640824122796278</v>
      </c>
      <c r="CJ963" s="116">
        <f t="shared" si="226"/>
        <v>0.51359175877203711</v>
      </c>
      <c r="CR963">
        <f t="shared" si="218"/>
        <v>935</v>
      </c>
      <c r="CS963">
        <f t="shared" si="220"/>
        <v>50</v>
      </c>
      <c r="CT963" s="73">
        <f t="shared" si="221"/>
        <v>2.4</v>
      </c>
      <c r="CU963" s="66">
        <f t="shared" si="219"/>
        <v>1027.3882841557224</v>
      </c>
    </row>
    <row r="964" spans="2:99" x14ac:dyDescent="0.25">
      <c r="B964" s="107" t="s">
        <v>284</v>
      </c>
      <c r="C964" s="107">
        <v>954</v>
      </c>
      <c r="D964" s="107" t="s">
        <v>235</v>
      </c>
      <c r="E964" s="107">
        <v>50</v>
      </c>
      <c r="F964" s="108">
        <v>2.4</v>
      </c>
      <c r="G964" s="109"/>
      <c r="H964" s="109">
        <v>898.67486586868756</v>
      </c>
      <c r="I964" s="109">
        <v>1163.8251341313123</v>
      </c>
      <c r="K964" s="107">
        <v>0</v>
      </c>
      <c r="L964" s="107">
        <v>0</v>
      </c>
      <c r="M964" s="107">
        <v>0</v>
      </c>
      <c r="N964" s="107">
        <v>0</v>
      </c>
      <c r="O964" s="108">
        <v>0</v>
      </c>
      <c r="P964" s="109">
        <v>0</v>
      </c>
      <c r="Q964" s="109">
        <v>0</v>
      </c>
      <c r="BA964" t="str">
        <f t="shared" si="212"/>
        <v>MA</v>
      </c>
      <c r="BB964">
        <f t="shared" si="213"/>
        <v>951</v>
      </c>
      <c r="BC964" s="73">
        <f t="shared" si="214"/>
        <v>2.4</v>
      </c>
      <c r="BD964">
        <f t="shared" si="215"/>
        <v>50</v>
      </c>
      <c r="BE964" s="66">
        <f t="shared" si="216"/>
        <v>853.74330118098874</v>
      </c>
      <c r="BI964" s="66">
        <f t="shared" si="222"/>
        <v>1105.6366988190114</v>
      </c>
      <c r="BK964" s="66">
        <f t="shared" si="217"/>
        <v>857.34414659669494</v>
      </c>
      <c r="BN964" s="66">
        <f t="shared" si="223"/>
        <v>905.25786942237005</v>
      </c>
      <c r="BO964" s="66">
        <f t="shared" si="224"/>
        <v>1762.6020160190651</v>
      </c>
      <c r="CI964" s="116">
        <f t="shared" si="225"/>
        <v>0.48640824122796278</v>
      </c>
      <c r="CJ964" s="116">
        <f t="shared" si="226"/>
        <v>0.51359175877203711</v>
      </c>
      <c r="CR964">
        <f t="shared" si="218"/>
        <v>936</v>
      </c>
      <c r="CS964">
        <f t="shared" si="220"/>
        <v>50</v>
      </c>
      <c r="CT964" s="73">
        <f t="shared" si="221"/>
        <v>2.4</v>
      </c>
      <c r="CU964" s="66">
        <f t="shared" si="219"/>
        <v>1093.0221183223998</v>
      </c>
    </row>
    <row r="965" spans="2:99" x14ac:dyDescent="0.25">
      <c r="B965" s="107" t="s">
        <v>284</v>
      </c>
      <c r="C965" s="107">
        <v>955</v>
      </c>
      <c r="D965" s="107" t="s">
        <v>235</v>
      </c>
      <c r="E965" s="107">
        <v>50</v>
      </c>
      <c r="F965" s="108">
        <v>2.4</v>
      </c>
      <c r="G965" s="109"/>
      <c r="H965" s="109">
        <v>1151.0619831078529</v>
      </c>
      <c r="I965" s="109">
        <v>1490.6780168921468</v>
      </c>
      <c r="K965" s="107">
        <v>0</v>
      </c>
      <c r="L965" s="107">
        <v>0</v>
      </c>
      <c r="M965" s="107">
        <v>0</v>
      </c>
      <c r="N965" s="107">
        <v>0</v>
      </c>
      <c r="O965" s="108">
        <v>0</v>
      </c>
      <c r="P965" s="109">
        <v>0</v>
      </c>
      <c r="Q965" s="109">
        <v>0</v>
      </c>
      <c r="BA965" t="str">
        <f t="shared" si="212"/>
        <v>MA</v>
      </c>
      <c r="BB965">
        <f t="shared" si="213"/>
        <v>952</v>
      </c>
      <c r="BC965" s="73">
        <f t="shared" si="214"/>
        <v>2.4</v>
      </c>
      <c r="BD965">
        <f t="shared" si="215"/>
        <v>50</v>
      </c>
      <c r="BE965" s="66">
        <f t="shared" si="216"/>
        <v>1222.738111803804</v>
      </c>
      <c r="BI965" s="66">
        <f t="shared" si="222"/>
        <v>1583.5018881961958</v>
      </c>
      <c r="BK965" s="66">
        <f t="shared" si="217"/>
        <v>1227.8952719459774</v>
      </c>
      <c r="BN965" s="66">
        <f t="shared" si="223"/>
        <v>1296.5176961527786</v>
      </c>
      <c r="BO965" s="66">
        <f t="shared" si="224"/>
        <v>2524.4129680987562</v>
      </c>
      <c r="CI965" s="116">
        <f t="shared" si="225"/>
        <v>0.48640824122796278</v>
      </c>
      <c r="CJ965" s="116">
        <f t="shared" si="226"/>
        <v>0.51359175877203711</v>
      </c>
      <c r="CR965">
        <f t="shared" si="218"/>
        <v>937</v>
      </c>
      <c r="CS965">
        <f t="shared" si="220"/>
        <v>50</v>
      </c>
      <c r="CT965" s="73">
        <f t="shared" si="221"/>
        <v>2.4</v>
      </c>
      <c r="CU965" s="66">
        <f t="shared" si="219"/>
        <v>1005.5540953229412</v>
      </c>
    </row>
    <row r="966" spans="2:99" x14ac:dyDescent="0.25">
      <c r="B966" s="107" t="s">
        <v>284</v>
      </c>
      <c r="C966" s="107">
        <v>956</v>
      </c>
      <c r="D966" s="107" t="s">
        <v>235</v>
      </c>
      <c r="E966" s="107">
        <v>50</v>
      </c>
      <c r="F966" s="108">
        <v>2.4</v>
      </c>
      <c r="G966" s="109"/>
      <c r="H966" s="109">
        <v>1301.4990663514036</v>
      </c>
      <c r="I966" s="109">
        <v>1685.5009336485962</v>
      </c>
      <c r="K966" s="107">
        <v>0</v>
      </c>
      <c r="L966" s="107">
        <v>0</v>
      </c>
      <c r="M966" s="107">
        <v>0</v>
      </c>
      <c r="N966" s="107">
        <v>0</v>
      </c>
      <c r="O966" s="108">
        <v>0</v>
      </c>
      <c r="P966" s="109">
        <v>0</v>
      </c>
      <c r="Q966" s="109">
        <v>0</v>
      </c>
      <c r="BA966" t="str">
        <f t="shared" si="212"/>
        <v>MA</v>
      </c>
      <c r="BB966">
        <f t="shared" si="213"/>
        <v>953</v>
      </c>
      <c r="BC966" s="73">
        <f t="shared" si="214"/>
        <v>2.4</v>
      </c>
      <c r="BD966">
        <f t="shared" si="215"/>
        <v>50</v>
      </c>
      <c r="BE966" s="66">
        <f t="shared" si="216"/>
        <v>898.67486586868756</v>
      </c>
      <c r="BI966" s="66">
        <f t="shared" si="222"/>
        <v>1163.8251341313123</v>
      </c>
      <c r="BK966" s="66">
        <f t="shared" si="217"/>
        <v>902.4652197918133</v>
      </c>
      <c r="BN966" s="66">
        <f t="shared" si="223"/>
        <v>952.90058880035417</v>
      </c>
      <c r="BO966" s="66">
        <f t="shared" si="224"/>
        <v>1855.3658085921675</v>
      </c>
      <c r="CI966" s="116">
        <f t="shared" si="225"/>
        <v>0.48640824122796283</v>
      </c>
      <c r="CJ966" s="116">
        <f t="shared" si="226"/>
        <v>0.51359175877203722</v>
      </c>
      <c r="CR966">
        <f t="shared" si="218"/>
        <v>938</v>
      </c>
      <c r="CS966">
        <f t="shared" si="220"/>
        <v>50</v>
      </c>
      <c r="CT966" s="73">
        <f t="shared" si="221"/>
        <v>2.4</v>
      </c>
      <c r="CU966" s="66">
        <f t="shared" si="219"/>
        <v>1399.3133444335606</v>
      </c>
    </row>
    <row r="967" spans="2:99" x14ac:dyDescent="0.25">
      <c r="B967" s="107" t="s">
        <v>284</v>
      </c>
      <c r="C967" s="107">
        <v>957</v>
      </c>
      <c r="D967" s="107" t="s">
        <v>235</v>
      </c>
      <c r="E967" s="107">
        <v>50</v>
      </c>
      <c r="F967" s="108">
        <v>2.4</v>
      </c>
      <c r="G967" s="109"/>
      <c r="H967" s="109">
        <v>805.64840096543196</v>
      </c>
      <c r="I967" s="109">
        <v>1043.3515990345679</v>
      </c>
      <c r="K967" s="107">
        <v>0</v>
      </c>
      <c r="L967" s="107">
        <v>0</v>
      </c>
      <c r="M967" s="107">
        <v>0</v>
      </c>
      <c r="N967" s="107">
        <v>0</v>
      </c>
      <c r="O967" s="108">
        <v>0</v>
      </c>
      <c r="P967" s="109">
        <v>0</v>
      </c>
      <c r="Q967" s="109">
        <v>0</v>
      </c>
      <c r="BA967" t="str">
        <f t="shared" si="212"/>
        <v>MA</v>
      </c>
      <c r="BB967">
        <f t="shared" si="213"/>
        <v>954</v>
      </c>
      <c r="BC967" s="73">
        <f t="shared" si="214"/>
        <v>2.4</v>
      </c>
      <c r="BD967">
        <f t="shared" si="215"/>
        <v>50</v>
      </c>
      <c r="BE967" s="66">
        <f t="shared" si="216"/>
        <v>898.67486586868756</v>
      </c>
      <c r="BI967" s="66">
        <f t="shared" si="222"/>
        <v>1163.8251341313123</v>
      </c>
      <c r="BK967" s="66">
        <f t="shared" si="217"/>
        <v>902.4652197918133</v>
      </c>
      <c r="BN967" s="66">
        <f t="shared" si="223"/>
        <v>952.90058880035417</v>
      </c>
      <c r="BO967" s="66">
        <f t="shared" si="224"/>
        <v>1855.3658085921675</v>
      </c>
      <c r="CI967" s="116">
        <f t="shared" si="225"/>
        <v>0.48640824122796283</v>
      </c>
      <c r="CJ967" s="116">
        <f t="shared" si="226"/>
        <v>0.51359175877203722</v>
      </c>
      <c r="CR967">
        <f t="shared" si="218"/>
        <v>939</v>
      </c>
      <c r="CS967">
        <f t="shared" si="220"/>
        <v>50</v>
      </c>
      <c r="CT967" s="73">
        <f t="shared" si="221"/>
        <v>2.4</v>
      </c>
      <c r="CU967" s="66">
        <f t="shared" si="219"/>
        <v>954.03153550209947</v>
      </c>
    </row>
    <row r="968" spans="2:99" x14ac:dyDescent="0.25">
      <c r="B968" s="107" t="s">
        <v>284</v>
      </c>
      <c r="C968" s="107">
        <v>958</v>
      </c>
      <c r="D968" s="107" t="s">
        <v>235</v>
      </c>
      <c r="E968" s="107">
        <v>50</v>
      </c>
      <c r="F968" s="108">
        <v>2.4</v>
      </c>
      <c r="G968" s="109"/>
      <c r="H968" s="109">
        <v>1199</v>
      </c>
      <c r="I968" s="109">
        <v>1900</v>
      </c>
      <c r="K968" s="107">
        <v>0</v>
      </c>
      <c r="L968" s="107">
        <v>0</v>
      </c>
      <c r="M968" s="107">
        <v>0</v>
      </c>
      <c r="N968" s="107">
        <v>0</v>
      </c>
      <c r="O968" s="108">
        <v>0</v>
      </c>
      <c r="P968" s="109">
        <v>0</v>
      </c>
      <c r="Q968" s="109">
        <v>0</v>
      </c>
      <c r="BA968" t="str">
        <f t="shared" si="212"/>
        <v>MA</v>
      </c>
      <c r="BB968">
        <f t="shared" si="213"/>
        <v>955</v>
      </c>
      <c r="BC968" s="73">
        <f t="shared" si="214"/>
        <v>2.4</v>
      </c>
      <c r="BD968">
        <f t="shared" si="215"/>
        <v>50</v>
      </c>
      <c r="BE968" s="66">
        <f t="shared" si="216"/>
        <v>1151.0619831078529</v>
      </c>
      <c r="BI968" s="66">
        <f t="shared" si="222"/>
        <v>1490.6780168921468</v>
      </c>
      <c r="BK968" s="66">
        <f t="shared" si="217"/>
        <v>1155.9168338098543</v>
      </c>
      <c r="BN968" s="66">
        <f t="shared" si="223"/>
        <v>1220.5166552520957</v>
      </c>
      <c r="BO968" s="66">
        <f t="shared" si="224"/>
        <v>2376.4334890619502</v>
      </c>
      <c r="CI968" s="116">
        <f t="shared" si="225"/>
        <v>0.48640824122796278</v>
      </c>
      <c r="CJ968" s="116">
        <f t="shared" si="226"/>
        <v>0.51359175877203711</v>
      </c>
      <c r="CR968">
        <f t="shared" si="218"/>
        <v>940</v>
      </c>
      <c r="CS968">
        <f t="shared" si="220"/>
        <v>50</v>
      </c>
      <c r="CT968" s="73">
        <f t="shared" si="221"/>
        <v>2.4</v>
      </c>
      <c r="CU968" s="66">
        <f t="shared" si="219"/>
        <v>1071.1879294896185</v>
      </c>
    </row>
    <row r="969" spans="2:99" x14ac:dyDescent="0.25">
      <c r="B969" s="107" t="s">
        <v>284</v>
      </c>
      <c r="C969" s="107">
        <v>959</v>
      </c>
      <c r="D969" s="107" t="s">
        <v>235</v>
      </c>
      <c r="E969" s="107">
        <v>50</v>
      </c>
      <c r="F969" s="108">
        <v>2.4</v>
      </c>
      <c r="G969" s="109"/>
      <c r="H969" s="109">
        <v>1199</v>
      </c>
      <c r="I969" s="109">
        <v>1900</v>
      </c>
      <c r="K969" s="107">
        <v>0</v>
      </c>
      <c r="L969" s="107">
        <v>0</v>
      </c>
      <c r="M969" s="107">
        <v>0</v>
      </c>
      <c r="N969" s="107">
        <v>0</v>
      </c>
      <c r="O969" s="108">
        <v>0</v>
      </c>
      <c r="P969" s="109">
        <v>0</v>
      </c>
      <c r="Q969" s="109">
        <v>0</v>
      </c>
      <c r="BA969" t="str">
        <f t="shared" si="212"/>
        <v>MA</v>
      </c>
      <c r="BB969">
        <f t="shared" si="213"/>
        <v>956</v>
      </c>
      <c r="BC969" s="73">
        <f t="shared" si="214"/>
        <v>2.4</v>
      </c>
      <c r="BD969">
        <f t="shared" si="215"/>
        <v>50</v>
      </c>
      <c r="BE969" s="66">
        <f t="shared" si="216"/>
        <v>1301.4990663514036</v>
      </c>
      <c r="BI969" s="66">
        <f t="shared" si="222"/>
        <v>1685.5009336485962</v>
      </c>
      <c r="BK969" s="66">
        <f t="shared" si="217"/>
        <v>1306.9884177057679</v>
      </c>
      <c r="BN969" s="66">
        <f t="shared" si="223"/>
        <v>1380.0310587862582</v>
      </c>
      <c r="BO969" s="66">
        <f t="shared" si="224"/>
        <v>2687.0194764920261</v>
      </c>
      <c r="CI969" s="116">
        <f t="shared" si="225"/>
        <v>0.48640824122796283</v>
      </c>
      <c r="CJ969" s="116">
        <f t="shared" si="226"/>
        <v>0.51359175877203711</v>
      </c>
      <c r="CR969">
        <f t="shared" si="218"/>
        <v>941</v>
      </c>
      <c r="CS969">
        <f t="shared" si="220"/>
        <v>50</v>
      </c>
      <c r="CT969" s="73">
        <f t="shared" si="221"/>
        <v>2.4</v>
      </c>
      <c r="CU969" s="66">
        <f t="shared" si="219"/>
        <v>1005.5103394334968</v>
      </c>
    </row>
    <row r="970" spans="2:99" x14ac:dyDescent="0.25">
      <c r="B970" s="107" t="s">
        <v>284</v>
      </c>
      <c r="C970" s="107">
        <v>960</v>
      </c>
      <c r="D970" s="107" t="s">
        <v>235</v>
      </c>
      <c r="E970" s="107">
        <v>50</v>
      </c>
      <c r="F970" s="108">
        <v>2.4</v>
      </c>
      <c r="G970" s="109"/>
      <c r="H970" s="109">
        <v>1360.2691346706126</v>
      </c>
      <c r="I970" s="109">
        <v>1761.6108653293873</v>
      </c>
      <c r="K970" s="107">
        <v>0</v>
      </c>
      <c r="L970" s="107">
        <v>0</v>
      </c>
      <c r="M970" s="107">
        <v>0</v>
      </c>
      <c r="N970" s="107">
        <v>0</v>
      </c>
      <c r="O970" s="108">
        <v>0</v>
      </c>
      <c r="P970" s="109">
        <v>0</v>
      </c>
      <c r="Q970" s="109">
        <v>0</v>
      </c>
      <c r="BA970" t="str">
        <f t="shared" si="212"/>
        <v>MA</v>
      </c>
      <c r="BB970">
        <f t="shared" si="213"/>
        <v>957</v>
      </c>
      <c r="BC970" s="73">
        <f t="shared" si="214"/>
        <v>2.4</v>
      </c>
      <c r="BD970">
        <f t="shared" si="215"/>
        <v>50</v>
      </c>
      <c r="BE970" s="66">
        <f t="shared" si="216"/>
        <v>805.64840096543196</v>
      </c>
      <c r="BI970" s="66">
        <f t="shared" si="222"/>
        <v>1043.3515990345679</v>
      </c>
      <c r="BK970" s="66">
        <f t="shared" si="217"/>
        <v>809.04639582790924</v>
      </c>
      <c r="BN970" s="66">
        <f t="shared" si="223"/>
        <v>854.2609399718084</v>
      </c>
      <c r="BO970" s="66">
        <f t="shared" si="224"/>
        <v>1663.3073357997177</v>
      </c>
      <c r="CI970" s="116">
        <f t="shared" si="225"/>
        <v>0.48640824122796278</v>
      </c>
      <c r="CJ970" s="116">
        <f t="shared" si="226"/>
        <v>0.51359175877203711</v>
      </c>
      <c r="CR970">
        <f t="shared" si="218"/>
        <v>942</v>
      </c>
      <c r="CS970">
        <f t="shared" si="220"/>
        <v>50</v>
      </c>
      <c r="CT970" s="73">
        <f t="shared" si="221"/>
        <v>2.4</v>
      </c>
      <c r="CU970" s="66">
        <f t="shared" si="219"/>
        <v>1101.7732962112902</v>
      </c>
    </row>
    <row r="971" spans="2:99" x14ac:dyDescent="0.25">
      <c r="B971" s="107" t="s">
        <v>284</v>
      </c>
      <c r="C971" s="107">
        <v>961</v>
      </c>
      <c r="D971" s="107" t="s">
        <v>235</v>
      </c>
      <c r="E971" s="107">
        <v>50</v>
      </c>
      <c r="F971" s="108">
        <v>2.4</v>
      </c>
      <c r="G971" s="109"/>
      <c r="H971" s="109">
        <v>1360.2691346706126</v>
      </c>
      <c r="I971" s="109">
        <v>1761.6108653293873</v>
      </c>
      <c r="K971" s="107">
        <v>0</v>
      </c>
      <c r="L971" s="107">
        <v>0</v>
      </c>
      <c r="M971" s="107">
        <v>0</v>
      </c>
      <c r="N971" s="107">
        <v>0</v>
      </c>
      <c r="O971" s="108">
        <v>0</v>
      </c>
      <c r="P971" s="109">
        <v>0</v>
      </c>
      <c r="Q971" s="109">
        <v>0</v>
      </c>
      <c r="BA971" t="str">
        <f t="shared" si="212"/>
        <v>MA</v>
      </c>
      <c r="BB971">
        <f t="shared" si="213"/>
        <v>958</v>
      </c>
      <c r="BC971" s="73">
        <f t="shared" si="214"/>
        <v>2.4</v>
      </c>
      <c r="BD971">
        <f t="shared" si="215"/>
        <v>50</v>
      </c>
      <c r="BE971" s="66">
        <f t="shared" si="216"/>
        <v>1199</v>
      </c>
      <c r="BI971" s="66">
        <f t="shared" si="222"/>
        <v>1900</v>
      </c>
      <c r="BK971" s="66">
        <f t="shared" si="217"/>
        <v>1204.057039566178</v>
      </c>
      <c r="BN971" s="66">
        <f t="shared" si="223"/>
        <v>1555.6556269701564</v>
      </c>
      <c r="BO971" s="66">
        <f t="shared" si="224"/>
        <v>2759.7126665363344</v>
      </c>
      <c r="CI971" s="116">
        <f t="shared" si="225"/>
        <v>0.43629797194697384</v>
      </c>
      <c r="CJ971" s="116">
        <f t="shared" si="226"/>
        <v>0.56370202805302616</v>
      </c>
      <c r="CR971">
        <f t="shared" si="218"/>
        <v>943</v>
      </c>
      <c r="CS971">
        <f t="shared" si="220"/>
        <v>50</v>
      </c>
      <c r="CT971" s="73">
        <f t="shared" si="221"/>
        <v>2.4</v>
      </c>
      <c r="CU971" s="66">
        <f t="shared" si="219"/>
        <v>926.83725021237274</v>
      </c>
    </row>
    <row r="972" spans="2:99" x14ac:dyDescent="0.25">
      <c r="B972" s="107" t="s">
        <v>284</v>
      </c>
      <c r="C972" s="107">
        <v>962</v>
      </c>
      <c r="D972" s="107" t="s">
        <v>235</v>
      </c>
      <c r="E972" s="107">
        <v>50</v>
      </c>
      <c r="F972" s="108">
        <v>2.4</v>
      </c>
      <c r="G972" s="109"/>
      <c r="H972" s="109">
        <v>2548</v>
      </c>
      <c r="I972" s="109">
        <v>2748</v>
      </c>
      <c r="K972" s="107">
        <v>0</v>
      </c>
      <c r="L972" s="107">
        <v>0</v>
      </c>
      <c r="M972" s="107">
        <v>0</v>
      </c>
      <c r="N972" s="107">
        <v>0</v>
      </c>
      <c r="O972" s="108">
        <v>0</v>
      </c>
      <c r="P972" s="109">
        <v>0</v>
      </c>
      <c r="Q972" s="109">
        <v>0</v>
      </c>
      <c r="BA972" t="str">
        <f t="shared" si="212"/>
        <v>MA</v>
      </c>
      <c r="BB972">
        <f t="shared" si="213"/>
        <v>959</v>
      </c>
      <c r="BC972" s="73">
        <f t="shared" si="214"/>
        <v>2.4</v>
      </c>
      <c r="BD972">
        <f t="shared" si="215"/>
        <v>50</v>
      </c>
      <c r="BE972" s="66">
        <f t="shared" si="216"/>
        <v>1199</v>
      </c>
      <c r="BI972" s="66">
        <f t="shared" si="222"/>
        <v>1900</v>
      </c>
      <c r="BK972" s="66">
        <f t="shared" si="217"/>
        <v>1204.057039566178</v>
      </c>
      <c r="BN972" s="66">
        <f t="shared" si="223"/>
        <v>1555.6556269701564</v>
      </c>
      <c r="BO972" s="66">
        <f t="shared" si="224"/>
        <v>2759.7126665363344</v>
      </c>
      <c r="CI972" s="116">
        <f t="shared" si="225"/>
        <v>0.43629797194697384</v>
      </c>
      <c r="CJ972" s="116">
        <f t="shared" si="226"/>
        <v>0.56370202805302616</v>
      </c>
      <c r="CR972">
        <f t="shared" si="218"/>
        <v>944</v>
      </c>
      <c r="CS972">
        <f t="shared" si="220"/>
        <v>50</v>
      </c>
      <c r="CT972" s="73">
        <f t="shared" si="221"/>
        <v>2.4</v>
      </c>
      <c r="CU972" s="66">
        <f t="shared" si="219"/>
        <v>939.92026115626379</v>
      </c>
    </row>
    <row r="973" spans="2:99" x14ac:dyDescent="0.25">
      <c r="B973" s="107" t="s">
        <v>284</v>
      </c>
      <c r="C973" s="107">
        <v>963</v>
      </c>
      <c r="D973" s="107" t="s">
        <v>235</v>
      </c>
      <c r="E973" s="107">
        <v>50</v>
      </c>
      <c r="F973" s="108">
        <v>2.4</v>
      </c>
      <c r="G973" s="109"/>
      <c r="H973" s="109">
        <v>913.27152429613056</v>
      </c>
      <c r="I973" s="109">
        <v>1182.7284757038694</v>
      </c>
      <c r="K973" s="107">
        <v>0</v>
      </c>
      <c r="L973" s="107">
        <v>0</v>
      </c>
      <c r="M973" s="107">
        <v>0</v>
      </c>
      <c r="N973" s="107">
        <v>0</v>
      </c>
      <c r="O973" s="108">
        <v>0</v>
      </c>
      <c r="P973" s="109">
        <v>0</v>
      </c>
      <c r="Q973" s="109">
        <v>0</v>
      </c>
      <c r="BA973" t="str">
        <f t="shared" si="212"/>
        <v>MA</v>
      </c>
      <c r="BB973">
        <f t="shared" si="213"/>
        <v>960</v>
      </c>
      <c r="BC973" s="73">
        <f t="shared" si="214"/>
        <v>2.4</v>
      </c>
      <c r="BD973">
        <f t="shared" si="215"/>
        <v>50</v>
      </c>
      <c r="BE973" s="66">
        <f t="shared" si="216"/>
        <v>1360.2691346706126</v>
      </c>
      <c r="BI973" s="66">
        <f t="shared" si="222"/>
        <v>1761.6108653293873</v>
      </c>
      <c r="BK973" s="66">
        <f t="shared" si="217"/>
        <v>1366.0063613884442</v>
      </c>
      <c r="BN973" s="66">
        <f t="shared" si="223"/>
        <v>1442.3472922007513</v>
      </c>
      <c r="BO973" s="66">
        <f t="shared" si="224"/>
        <v>2808.3536535891953</v>
      </c>
      <c r="CI973" s="116">
        <f t="shared" si="225"/>
        <v>0.48640824122796289</v>
      </c>
      <c r="CJ973" s="116">
        <f t="shared" si="226"/>
        <v>0.51359175877203722</v>
      </c>
      <c r="CR973">
        <f t="shared" si="218"/>
        <v>945</v>
      </c>
      <c r="CS973">
        <f t="shared" si="220"/>
        <v>50</v>
      </c>
      <c r="CT973" s="73">
        <f t="shared" si="221"/>
        <v>2.4</v>
      </c>
      <c r="CU973" s="66">
        <f t="shared" si="219"/>
        <v>1029.5760786279452</v>
      </c>
    </row>
    <row r="974" spans="2:99" x14ac:dyDescent="0.25">
      <c r="B974" s="107" t="s">
        <v>284</v>
      </c>
      <c r="C974" s="107">
        <v>964</v>
      </c>
      <c r="D974" s="107" t="s">
        <v>235</v>
      </c>
      <c r="E974" s="107">
        <v>50</v>
      </c>
      <c r="F974" s="108">
        <v>2.4</v>
      </c>
      <c r="G974" s="109"/>
      <c r="H974" s="109">
        <v>1199</v>
      </c>
      <c r="I974" s="109">
        <v>1899</v>
      </c>
      <c r="K974" s="107">
        <v>0</v>
      </c>
      <c r="L974" s="107">
        <v>0</v>
      </c>
      <c r="M974" s="107">
        <v>0</v>
      </c>
      <c r="N974" s="107">
        <v>0</v>
      </c>
      <c r="O974" s="108">
        <v>0</v>
      </c>
      <c r="P974" s="109">
        <v>0</v>
      </c>
      <c r="Q974" s="109">
        <v>0</v>
      </c>
      <c r="BA974" t="str">
        <f t="shared" si="212"/>
        <v>MA</v>
      </c>
      <c r="BB974">
        <f t="shared" si="213"/>
        <v>961</v>
      </c>
      <c r="BC974" s="73">
        <f t="shared" si="214"/>
        <v>2.4</v>
      </c>
      <c r="BD974">
        <f t="shared" si="215"/>
        <v>50</v>
      </c>
      <c r="BE974" s="66">
        <f t="shared" si="216"/>
        <v>1360.2691346706126</v>
      </c>
      <c r="BI974" s="66">
        <f t="shared" si="222"/>
        <v>1761.6108653293873</v>
      </c>
      <c r="BK974" s="66">
        <f t="shared" si="217"/>
        <v>1366.0063613884442</v>
      </c>
      <c r="BN974" s="66">
        <f t="shared" si="223"/>
        <v>1442.3472922007513</v>
      </c>
      <c r="BO974" s="66">
        <f t="shared" si="224"/>
        <v>2808.3536535891953</v>
      </c>
      <c r="CI974" s="116">
        <f t="shared" si="225"/>
        <v>0.48640824122796289</v>
      </c>
      <c r="CJ974" s="116">
        <f t="shared" si="226"/>
        <v>0.51359175877203722</v>
      </c>
      <c r="CR974">
        <f t="shared" si="218"/>
        <v>946</v>
      </c>
      <c r="CS974">
        <f t="shared" si="220"/>
        <v>50</v>
      </c>
      <c r="CT974" s="73">
        <f t="shared" si="221"/>
        <v>2.4</v>
      </c>
      <c r="CU974" s="66">
        <f t="shared" si="219"/>
        <v>1204.057039566178</v>
      </c>
    </row>
    <row r="975" spans="2:99" x14ac:dyDescent="0.25">
      <c r="B975" s="107" t="s">
        <v>284</v>
      </c>
      <c r="C975" s="107">
        <v>965</v>
      </c>
      <c r="D975" s="107" t="s">
        <v>235</v>
      </c>
      <c r="E975" s="107">
        <v>50</v>
      </c>
      <c r="F975" s="108">
        <v>2.4</v>
      </c>
      <c r="G975" s="109"/>
      <c r="H975" s="109">
        <v>1199</v>
      </c>
      <c r="I975" s="109">
        <v>1899</v>
      </c>
      <c r="K975" s="107">
        <v>0</v>
      </c>
      <c r="L975" s="107">
        <v>0</v>
      </c>
      <c r="M975" s="107">
        <v>0</v>
      </c>
      <c r="N975" s="107">
        <v>0</v>
      </c>
      <c r="O975" s="108">
        <v>0</v>
      </c>
      <c r="P975" s="109">
        <v>0</v>
      </c>
      <c r="Q975" s="109">
        <v>0</v>
      </c>
      <c r="BA975" t="str">
        <f t="shared" ref="BA975:BA1038" si="227">D972</f>
        <v>MA</v>
      </c>
      <c r="BB975">
        <f t="shared" ref="BB975:BB1038" si="228">C972</f>
        <v>962</v>
      </c>
      <c r="BC975" s="73">
        <f t="shared" ref="BC975:BC1038" si="229">F972</f>
        <v>2.4</v>
      </c>
      <c r="BD975">
        <f t="shared" ref="BD975:BD1038" si="230">E972</f>
        <v>50</v>
      </c>
      <c r="BE975" s="66">
        <f t="shared" ref="BE975:BE1038" si="231">H972</f>
        <v>2548</v>
      </c>
      <c r="BI975" s="66">
        <f t="shared" si="222"/>
        <v>2748</v>
      </c>
      <c r="BK975" s="66">
        <f t="shared" ref="BK975:BK1038" si="232">BE975/VLOOKUP($BA975,$DQ$53:$DT$60,2,FALSE)</f>
        <v>2558.7467362924285</v>
      </c>
      <c r="BN975" s="66">
        <f t="shared" si="223"/>
        <v>2249.9692962705208</v>
      </c>
      <c r="BO975" s="66">
        <f t="shared" si="224"/>
        <v>4808.7160325629493</v>
      </c>
      <c r="CI975" s="116">
        <f t="shared" si="225"/>
        <v>0.53210601727477502</v>
      </c>
      <c r="CJ975" s="116">
        <f t="shared" si="226"/>
        <v>0.46789398272522492</v>
      </c>
      <c r="CR975">
        <f t="shared" si="218"/>
        <v>947</v>
      </c>
      <c r="CS975">
        <f t="shared" si="220"/>
        <v>50</v>
      </c>
      <c r="CT975" s="73">
        <f t="shared" si="221"/>
        <v>2.4</v>
      </c>
      <c r="CU975" s="66">
        <f t="shared" si="219"/>
        <v>1297.7034179656553</v>
      </c>
    </row>
    <row r="976" spans="2:99" x14ac:dyDescent="0.25">
      <c r="B976" s="107" t="s">
        <v>284</v>
      </c>
      <c r="C976" s="107">
        <v>966</v>
      </c>
      <c r="D976" s="107" t="s">
        <v>235</v>
      </c>
      <c r="E976" s="107">
        <v>50</v>
      </c>
      <c r="F976" s="108">
        <v>2.4</v>
      </c>
      <c r="G976" s="109"/>
      <c r="H976" s="109">
        <v>1191.2659733496489</v>
      </c>
      <c r="I976" s="109">
        <v>1542.7440266503511</v>
      </c>
      <c r="K976" s="107">
        <v>0</v>
      </c>
      <c r="L976" s="107">
        <v>0</v>
      </c>
      <c r="M976" s="107">
        <v>0</v>
      </c>
      <c r="N976" s="107">
        <v>0</v>
      </c>
      <c r="O976" s="108">
        <v>0</v>
      </c>
      <c r="P976" s="109">
        <v>0</v>
      </c>
      <c r="Q976" s="109">
        <v>0</v>
      </c>
      <c r="BA976" t="str">
        <f t="shared" si="227"/>
        <v>MA</v>
      </c>
      <c r="BB976">
        <f t="shared" si="228"/>
        <v>963</v>
      </c>
      <c r="BC976" s="73">
        <f t="shared" si="229"/>
        <v>2.4</v>
      </c>
      <c r="BD976">
        <f t="shared" si="230"/>
        <v>50</v>
      </c>
      <c r="BE976" s="66">
        <f t="shared" si="231"/>
        <v>913.27152429613056</v>
      </c>
      <c r="BI976" s="66">
        <f t="shared" si="222"/>
        <v>1182.7284757038694</v>
      </c>
      <c r="BK976" s="66">
        <f t="shared" si="232"/>
        <v>917.12344275570456</v>
      </c>
      <c r="BN976" s="66">
        <f t="shared" si="223"/>
        <v>968.37800442450543</v>
      </c>
      <c r="BO976" s="66">
        <f t="shared" si="224"/>
        <v>1885.5014471802101</v>
      </c>
      <c r="CI976" s="116">
        <f t="shared" si="225"/>
        <v>0.48640824122796278</v>
      </c>
      <c r="CJ976" s="116">
        <f t="shared" si="226"/>
        <v>0.51359175877203711</v>
      </c>
      <c r="CR976">
        <f t="shared" si="218"/>
        <v>948</v>
      </c>
      <c r="CS976">
        <f t="shared" si="220"/>
        <v>50</v>
      </c>
      <c r="CT976" s="73">
        <f t="shared" si="221"/>
        <v>2.4</v>
      </c>
      <c r="CU976" s="66">
        <f t="shared" si="219"/>
        <v>983.63239471127099</v>
      </c>
    </row>
    <row r="977" spans="2:99" x14ac:dyDescent="0.25">
      <c r="B977" s="107" t="s">
        <v>284</v>
      </c>
      <c r="C977" s="107">
        <v>967</v>
      </c>
      <c r="D977" s="107" t="s">
        <v>235</v>
      </c>
      <c r="E977" s="107">
        <v>50</v>
      </c>
      <c r="F977" s="108">
        <v>2.4</v>
      </c>
      <c r="G977" s="109"/>
      <c r="H977" s="109">
        <v>1132.0035401342304</v>
      </c>
      <c r="I977" s="109">
        <v>1465.9964598657693</v>
      </c>
      <c r="K977" s="107">
        <v>0</v>
      </c>
      <c r="L977" s="107">
        <v>0</v>
      </c>
      <c r="M977" s="107">
        <v>0</v>
      </c>
      <c r="N977" s="107">
        <v>0</v>
      </c>
      <c r="O977" s="108">
        <v>0</v>
      </c>
      <c r="P977" s="109">
        <v>0</v>
      </c>
      <c r="Q977" s="109">
        <v>0</v>
      </c>
      <c r="BA977" t="str">
        <f t="shared" si="227"/>
        <v>MA</v>
      </c>
      <c r="BB977">
        <f t="shared" si="228"/>
        <v>964</v>
      </c>
      <c r="BC977" s="73">
        <f t="shared" si="229"/>
        <v>2.4</v>
      </c>
      <c r="BD977">
        <f t="shared" si="230"/>
        <v>50</v>
      </c>
      <c r="BE977" s="66">
        <f t="shared" si="231"/>
        <v>1199</v>
      </c>
      <c r="BI977" s="66">
        <f t="shared" si="222"/>
        <v>1899</v>
      </c>
      <c r="BK977" s="66">
        <f t="shared" si="232"/>
        <v>1204.057039566178</v>
      </c>
      <c r="BN977" s="66">
        <f t="shared" si="223"/>
        <v>1554.8368608506983</v>
      </c>
      <c r="BO977" s="66">
        <f t="shared" si="224"/>
        <v>2758.893900416876</v>
      </c>
      <c r="CI977" s="116">
        <f t="shared" si="225"/>
        <v>0.43642745354732265</v>
      </c>
      <c r="CJ977" s="116">
        <f t="shared" si="226"/>
        <v>0.5635725464526774</v>
      </c>
      <c r="CR977">
        <f t="shared" si="218"/>
        <v>949</v>
      </c>
      <c r="CS977">
        <f t="shared" si="220"/>
        <v>50</v>
      </c>
      <c r="CT977" s="73">
        <f t="shared" si="221"/>
        <v>2.4</v>
      </c>
      <c r="CU977" s="66">
        <f t="shared" si="219"/>
        <v>923.41991524676121</v>
      </c>
    </row>
    <row r="978" spans="2:99" x14ac:dyDescent="0.25">
      <c r="B978" s="107" t="s">
        <v>284</v>
      </c>
      <c r="C978" s="107">
        <v>968</v>
      </c>
      <c r="D978" s="107" t="s">
        <v>235</v>
      </c>
      <c r="E978" s="107">
        <v>50</v>
      </c>
      <c r="F978" s="108">
        <v>2.4</v>
      </c>
      <c r="G978" s="109"/>
      <c r="H978" s="109">
        <v>1125.6376541752772</v>
      </c>
      <c r="I978" s="109">
        <v>1457.7523458247231</v>
      </c>
      <c r="K978" s="107">
        <v>0</v>
      </c>
      <c r="L978" s="107">
        <v>0</v>
      </c>
      <c r="M978" s="107">
        <v>0</v>
      </c>
      <c r="N978" s="107">
        <v>0</v>
      </c>
      <c r="O978" s="108">
        <v>0</v>
      </c>
      <c r="P978" s="109">
        <v>0</v>
      </c>
      <c r="Q978" s="109">
        <v>0</v>
      </c>
      <c r="BA978" t="str">
        <f t="shared" si="227"/>
        <v>MA</v>
      </c>
      <c r="BB978">
        <f t="shared" si="228"/>
        <v>965</v>
      </c>
      <c r="BC978" s="73">
        <f t="shared" si="229"/>
        <v>2.4</v>
      </c>
      <c r="BD978">
        <f t="shared" si="230"/>
        <v>50</v>
      </c>
      <c r="BE978" s="66">
        <f t="shared" si="231"/>
        <v>1199</v>
      </c>
      <c r="BI978" s="66">
        <f t="shared" si="222"/>
        <v>1899</v>
      </c>
      <c r="BK978" s="66">
        <f t="shared" si="232"/>
        <v>1204.057039566178</v>
      </c>
      <c r="BN978" s="66">
        <f t="shared" si="223"/>
        <v>1554.8368608506983</v>
      </c>
      <c r="BO978" s="66">
        <f t="shared" si="224"/>
        <v>2758.893900416876</v>
      </c>
      <c r="CI978" s="116">
        <f t="shared" si="225"/>
        <v>0.43642745354732265</v>
      </c>
      <c r="CJ978" s="116">
        <f t="shared" si="226"/>
        <v>0.5635725464526774</v>
      </c>
      <c r="CR978">
        <f t="shared" si="218"/>
        <v>950</v>
      </c>
      <c r="CS978">
        <f t="shared" si="220"/>
        <v>50</v>
      </c>
      <c r="CT978" s="73">
        <f t="shared" si="221"/>
        <v>2.4</v>
      </c>
      <c r="CU978" s="66">
        <f t="shared" si="219"/>
        <v>857.34414659669494</v>
      </c>
    </row>
    <row r="979" spans="2:99" x14ac:dyDescent="0.25">
      <c r="B979" s="107" t="s">
        <v>284</v>
      </c>
      <c r="C979" s="107">
        <v>969</v>
      </c>
      <c r="D979" s="107" t="s">
        <v>235</v>
      </c>
      <c r="E979" s="107">
        <v>50</v>
      </c>
      <c r="F979" s="108">
        <v>2.4</v>
      </c>
      <c r="G979" s="109"/>
      <c r="H979" s="109">
        <v>1199</v>
      </c>
      <c r="I979" s="109">
        <v>1552.759945583412</v>
      </c>
      <c r="K979" s="107">
        <v>0</v>
      </c>
      <c r="L979" s="107">
        <v>0</v>
      </c>
      <c r="M979" s="107">
        <v>0</v>
      </c>
      <c r="N979" s="107">
        <v>0</v>
      </c>
      <c r="O979" s="108">
        <v>0</v>
      </c>
      <c r="P979" s="109">
        <v>0</v>
      </c>
      <c r="Q979" s="109">
        <v>0</v>
      </c>
      <c r="BA979" t="str">
        <f t="shared" si="227"/>
        <v>MA</v>
      </c>
      <c r="BB979">
        <f t="shared" si="228"/>
        <v>966</v>
      </c>
      <c r="BC979" s="73">
        <f t="shared" si="229"/>
        <v>2.4</v>
      </c>
      <c r="BD979">
        <f t="shared" si="230"/>
        <v>50</v>
      </c>
      <c r="BE979" s="66">
        <f t="shared" si="231"/>
        <v>1191.2659733496489</v>
      </c>
      <c r="BI979" s="66">
        <f t="shared" si="222"/>
        <v>1542.7440266503511</v>
      </c>
      <c r="BK979" s="66">
        <f t="shared" si="232"/>
        <v>1196.2903930002501</v>
      </c>
      <c r="BN979" s="66">
        <f t="shared" si="223"/>
        <v>1263.1465400174818</v>
      </c>
      <c r="BO979" s="66">
        <f t="shared" si="224"/>
        <v>2459.4369330177319</v>
      </c>
      <c r="CI979" s="116">
        <f t="shared" si="225"/>
        <v>0.48640824122796289</v>
      </c>
      <c r="CJ979" s="116">
        <f t="shared" si="226"/>
        <v>0.51359175877203711</v>
      </c>
      <c r="CR979">
        <f t="shared" si="218"/>
        <v>951</v>
      </c>
      <c r="CS979">
        <f t="shared" si="220"/>
        <v>50</v>
      </c>
      <c r="CT979" s="73">
        <f t="shared" si="221"/>
        <v>2.4</v>
      </c>
      <c r="CU979" s="66">
        <f t="shared" si="219"/>
        <v>857.34414659669494</v>
      </c>
    </row>
    <row r="980" spans="2:99" x14ac:dyDescent="0.25">
      <c r="B980" s="107" t="s">
        <v>284</v>
      </c>
      <c r="C980" s="107">
        <v>970</v>
      </c>
      <c r="D980" s="107" t="s">
        <v>235</v>
      </c>
      <c r="E980" s="107">
        <v>50</v>
      </c>
      <c r="F980" s="108">
        <v>2.4</v>
      </c>
      <c r="G980" s="109"/>
      <c r="H980" s="109">
        <v>1199</v>
      </c>
      <c r="I980" s="109">
        <v>1552.759945583412</v>
      </c>
      <c r="K980" s="107">
        <v>0</v>
      </c>
      <c r="L980" s="107">
        <v>0</v>
      </c>
      <c r="M980" s="107">
        <v>0</v>
      </c>
      <c r="N980" s="107">
        <v>0</v>
      </c>
      <c r="O980" s="108">
        <v>0</v>
      </c>
      <c r="P980" s="109">
        <v>0</v>
      </c>
      <c r="Q980" s="109">
        <v>0</v>
      </c>
      <c r="BA980" t="str">
        <f t="shared" si="227"/>
        <v>MA</v>
      </c>
      <c r="BB980">
        <f t="shared" si="228"/>
        <v>967</v>
      </c>
      <c r="BC980" s="73">
        <f t="shared" si="229"/>
        <v>2.4</v>
      </c>
      <c r="BD980">
        <f t="shared" si="230"/>
        <v>50</v>
      </c>
      <c r="BE980" s="66">
        <f t="shared" si="231"/>
        <v>1132.0035401342304</v>
      </c>
      <c r="BI980" s="66">
        <f t="shared" si="222"/>
        <v>1465.9964598657693</v>
      </c>
      <c r="BK980" s="66">
        <f t="shared" si="232"/>
        <v>1136.7780077668513</v>
      </c>
      <c r="BN980" s="66">
        <f t="shared" si="223"/>
        <v>1200.308232583428</v>
      </c>
      <c r="BO980" s="66">
        <f t="shared" si="224"/>
        <v>2337.0862403502792</v>
      </c>
      <c r="CI980" s="116">
        <f t="shared" si="225"/>
        <v>0.48640824122796278</v>
      </c>
      <c r="CJ980" s="116">
        <f t="shared" si="226"/>
        <v>0.51359175877203722</v>
      </c>
      <c r="CR980">
        <f t="shared" si="218"/>
        <v>952</v>
      </c>
      <c r="CS980">
        <f t="shared" si="220"/>
        <v>50</v>
      </c>
      <c r="CT980" s="73">
        <f t="shared" si="221"/>
        <v>2.4</v>
      </c>
      <c r="CU980" s="66">
        <f t="shared" si="219"/>
        <v>1227.8952719459774</v>
      </c>
    </row>
    <row r="981" spans="2:99" x14ac:dyDescent="0.25">
      <c r="B981" s="107" t="s">
        <v>284</v>
      </c>
      <c r="C981" s="107">
        <v>971</v>
      </c>
      <c r="D981" s="107" t="s">
        <v>235</v>
      </c>
      <c r="E981" s="107">
        <v>50</v>
      </c>
      <c r="F981" s="108">
        <v>2.4</v>
      </c>
      <c r="G981" s="109"/>
      <c r="H981" s="109">
        <v>898.45700529514363</v>
      </c>
      <c r="I981" s="109">
        <v>1163.5429947048563</v>
      </c>
      <c r="K981" s="107">
        <v>0</v>
      </c>
      <c r="L981" s="107">
        <v>0</v>
      </c>
      <c r="M981" s="107">
        <v>0</v>
      </c>
      <c r="N981" s="107">
        <v>0</v>
      </c>
      <c r="O981" s="108">
        <v>0</v>
      </c>
      <c r="P981" s="109">
        <v>0</v>
      </c>
      <c r="Q981" s="109">
        <v>0</v>
      </c>
      <c r="BA981" t="str">
        <f t="shared" si="227"/>
        <v>MA</v>
      </c>
      <c r="BB981">
        <f t="shared" si="228"/>
        <v>968</v>
      </c>
      <c r="BC981" s="73">
        <f t="shared" si="229"/>
        <v>2.4</v>
      </c>
      <c r="BD981">
        <f t="shared" si="230"/>
        <v>50</v>
      </c>
      <c r="BE981" s="66">
        <f t="shared" si="231"/>
        <v>1125.6376541752772</v>
      </c>
      <c r="BI981" s="66">
        <f t="shared" si="222"/>
        <v>1457.7523458247231</v>
      </c>
      <c r="BK981" s="66">
        <f t="shared" si="232"/>
        <v>1130.3852723190173</v>
      </c>
      <c r="BN981" s="66">
        <f t="shared" si="223"/>
        <v>1193.5582313216714</v>
      </c>
      <c r="BO981" s="66">
        <f t="shared" si="224"/>
        <v>2323.9435036406885</v>
      </c>
      <c r="CI981" s="116">
        <f t="shared" si="225"/>
        <v>0.48640824122796289</v>
      </c>
      <c r="CJ981" s="116">
        <f t="shared" si="226"/>
        <v>0.51359175877203722</v>
      </c>
      <c r="CR981">
        <f t="shared" si="218"/>
        <v>953</v>
      </c>
      <c r="CS981">
        <f t="shared" si="220"/>
        <v>50</v>
      </c>
      <c r="CT981" s="73">
        <f t="shared" si="221"/>
        <v>2.4</v>
      </c>
      <c r="CU981" s="66">
        <f t="shared" si="219"/>
        <v>902.4652197918133</v>
      </c>
    </row>
    <row r="982" spans="2:99" x14ac:dyDescent="0.25">
      <c r="B982" s="107" t="s">
        <v>284</v>
      </c>
      <c r="C982" s="107">
        <v>972</v>
      </c>
      <c r="D982" s="107" t="s">
        <v>235</v>
      </c>
      <c r="E982" s="107">
        <v>50</v>
      </c>
      <c r="F982" s="108">
        <v>2.4</v>
      </c>
      <c r="G982" s="109"/>
      <c r="H982" s="109">
        <v>963.16159563768917</v>
      </c>
      <c r="I982" s="109">
        <v>1247.3384043623107</v>
      </c>
      <c r="K982" s="107">
        <v>0</v>
      </c>
      <c r="L982" s="107">
        <v>0</v>
      </c>
      <c r="M982" s="107">
        <v>0</v>
      </c>
      <c r="N982" s="107">
        <v>0</v>
      </c>
      <c r="O982" s="108">
        <v>0</v>
      </c>
      <c r="P982" s="109">
        <v>0</v>
      </c>
      <c r="Q982" s="109">
        <v>0</v>
      </c>
      <c r="BA982" t="str">
        <f t="shared" si="227"/>
        <v>MA</v>
      </c>
      <c r="BB982">
        <f t="shared" si="228"/>
        <v>969</v>
      </c>
      <c r="BC982" s="73">
        <f t="shared" si="229"/>
        <v>2.4</v>
      </c>
      <c r="BD982">
        <f t="shared" si="230"/>
        <v>50</v>
      </c>
      <c r="BE982" s="66">
        <f t="shared" si="231"/>
        <v>1199</v>
      </c>
      <c r="BI982" s="66">
        <f t="shared" si="222"/>
        <v>1552.759945583412</v>
      </c>
      <c r="BK982" s="66">
        <f t="shared" si="232"/>
        <v>1204.057039566178</v>
      </c>
      <c r="BN982" s="66">
        <f t="shared" si="223"/>
        <v>1271.3472350951099</v>
      </c>
      <c r="BO982" s="66">
        <f t="shared" si="224"/>
        <v>2475.4042746612877</v>
      </c>
      <c r="CI982" s="116">
        <f t="shared" si="225"/>
        <v>0.48640824122796283</v>
      </c>
      <c r="CJ982" s="116">
        <f t="shared" si="226"/>
        <v>0.51359175877203722</v>
      </c>
      <c r="CR982">
        <f t="shared" si="218"/>
        <v>954</v>
      </c>
      <c r="CS982">
        <f t="shared" si="220"/>
        <v>50</v>
      </c>
      <c r="CT982" s="73">
        <f t="shared" si="221"/>
        <v>2.4</v>
      </c>
      <c r="CU982" s="66">
        <f t="shared" si="219"/>
        <v>902.4652197918133</v>
      </c>
    </row>
    <row r="983" spans="2:99" x14ac:dyDescent="0.25">
      <c r="B983" s="107" t="s">
        <v>284</v>
      </c>
      <c r="C983" s="107">
        <v>973</v>
      </c>
      <c r="D983" s="107" t="s">
        <v>235</v>
      </c>
      <c r="E983" s="107">
        <v>50</v>
      </c>
      <c r="F983" s="108">
        <v>2.4</v>
      </c>
      <c r="G983" s="109"/>
      <c r="H983" s="109">
        <v>1023.0732533622684</v>
      </c>
      <c r="I983" s="109">
        <v>1324.9267466377314</v>
      </c>
      <c r="K983" s="107">
        <v>0</v>
      </c>
      <c r="L983" s="107">
        <v>0</v>
      </c>
      <c r="M983" s="107">
        <v>0</v>
      </c>
      <c r="N983" s="107">
        <v>0</v>
      </c>
      <c r="O983" s="108">
        <v>0</v>
      </c>
      <c r="P983" s="109">
        <v>0</v>
      </c>
      <c r="Q983" s="109">
        <v>0</v>
      </c>
      <c r="BA983" t="str">
        <f t="shared" si="227"/>
        <v>MA</v>
      </c>
      <c r="BB983">
        <f t="shared" si="228"/>
        <v>970</v>
      </c>
      <c r="BC983" s="73">
        <f t="shared" si="229"/>
        <v>2.4</v>
      </c>
      <c r="BD983">
        <f t="shared" si="230"/>
        <v>50</v>
      </c>
      <c r="BE983" s="66">
        <f t="shared" si="231"/>
        <v>1199</v>
      </c>
      <c r="BI983" s="66">
        <f t="shared" si="222"/>
        <v>1552.759945583412</v>
      </c>
      <c r="BK983" s="66">
        <f t="shared" si="232"/>
        <v>1204.057039566178</v>
      </c>
      <c r="BN983" s="66">
        <f t="shared" si="223"/>
        <v>1271.3472350951099</v>
      </c>
      <c r="BO983" s="66">
        <f t="shared" si="224"/>
        <v>2475.4042746612877</v>
      </c>
      <c r="CI983" s="116">
        <f t="shared" si="225"/>
        <v>0.48640824122796283</v>
      </c>
      <c r="CJ983" s="116">
        <f t="shared" si="226"/>
        <v>0.51359175877203722</v>
      </c>
      <c r="CR983">
        <f t="shared" si="218"/>
        <v>955</v>
      </c>
      <c r="CS983">
        <f t="shared" si="220"/>
        <v>50</v>
      </c>
      <c r="CT983" s="73">
        <f t="shared" si="221"/>
        <v>2.4</v>
      </c>
      <c r="CU983" s="66">
        <f t="shared" si="219"/>
        <v>1155.9168338098543</v>
      </c>
    </row>
    <row r="984" spans="2:99" x14ac:dyDescent="0.25">
      <c r="B984" s="107" t="s">
        <v>284</v>
      </c>
      <c r="C984" s="107">
        <v>974</v>
      </c>
      <c r="D984" s="107" t="s">
        <v>235</v>
      </c>
      <c r="E984" s="107">
        <v>50</v>
      </c>
      <c r="F984" s="108">
        <v>2.4</v>
      </c>
      <c r="G984" s="109"/>
      <c r="H984" s="109">
        <v>1274</v>
      </c>
      <c r="I984" s="109">
        <v>1649.8883825465111</v>
      </c>
      <c r="K984" s="107">
        <v>0</v>
      </c>
      <c r="L984" s="107">
        <v>0</v>
      </c>
      <c r="M984" s="107">
        <v>0</v>
      </c>
      <c r="N984" s="107">
        <v>0</v>
      </c>
      <c r="O984" s="108">
        <v>0</v>
      </c>
      <c r="P984" s="109">
        <v>0</v>
      </c>
      <c r="Q984" s="109">
        <v>0</v>
      </c>
      <c r="BA984" t="str">
        <f t="shared" si="227"/>
        <v>MA</v>
      </c>
      <c r="BB984">
        <f t="shared" si="228"/>
        <v>971</v>
      </c>
      <c r="BC984" s="73">
        <f t="shared" si="229"/>
        <v>2.4</v>
      </c>
      <c r="BD984">
        <f t="shared" si="230"/>
        <v>50</v>
      </c>
      <c r="BE984" s="66">
        <f t="shared" si="231"/>
        <v>898.45700529514363</v>
      </c>
      <c r="BI984" s="66">
        <f t="shared" si="222"/>
        <v>1163.5429947048563</v>
      </c>
      <c r="BK984" s="66">
        <f t="shared" si="232"/>
        <v>902.24644034459095</v>
      </c>
      <c r="BN984" s="66">
        <f t="shared" si="223"/>
        <v>952.66958259700868</v>
      </c>
      <c r="BO984" s="66">
        <f t="shared" si="224"/>
        <v>1854.9160229415997</v>
      </c>
      <c r="CI984" s="116">
        <f t="shared" si="225"/>
        <v>0.48640824122796278</v>
      </c>
      <c r="CJ984" s="116">
        <f t="shared" si="226"/>
        <v>0.51359175877203722</v>
      </c>
      <c r="CR984">
        <f t="shared" si="218"/>
        <v>956</v>
      </c>
      <c r="CS984">
        <f t="shared" si="220"/>
        <v>50</v>
      </c>
      <c r="CT984" s="73">
        <f t="shared" si="221"/>
        <v>2.4</v>
      </c>
      <c r="CU984" s="66">
        <f t="shared" si="219"/>
        <v>1306.9884177057679</v>
      </c>
    </row>
    <row r="985" spans="2:99" x14ac:dyDescent="0.25">
      <c r="B985" s="107" t="s">
        <v>284</v>
      </c>
      <c r="C985" s="107">
        <v>975</v>
      </c>
      <c r="D985" s="107" t="s">
        <v>235</v>
      </c>
      <c r="E985" s="107">
        <v>50</v>
      </c>
      <c r="F985" s="108">
        <v>2.4</v>
      </c>
      <c r="G985" s="109"/>
      <c r="H985" s="109">
        <v>1199.99</v>
      </c>
      <c r="I985" s="109">
        <v>1554.0420409513249</v>
      </c>
      <c r="K985" s="107">
        <v>0</v>
      </c>
      <c r="L985" s="107">
        <v>0</v>
      </c>
      <c r="M985" s="107">
        <v>0</v>
      </c>
      <c r="N985" s="107">
        <v>0</v>
      </c>
      <c r="O985" s="108">
        <v>0</v>
      </c>
      <c r="P985" s="109">
        <v>0</v>
      </c>
      <c r="Q985" s="109">
        <v>0</v>
      </c>
      <c r="BA985" t="str">
        <f t="shared" si="227"/>
        <v>MA</v>
      </c>
      <c r="BB985">
        <f t="shared" si="228"/>
        <v>972</v>
      </c>
      <c r="BC985" s="73">
        <f t="shared" si="229"/>
        <v>2.4</v>
      </c>
      <c r="BD985">
        <f t="shared" si="230"/>
        <v>50</v>
      </c>
      <c r="BE985" s="66">
        <f t="shared" si="231"/>
        <v>963.16159563768917</v>
      </c>
      <c r="BI985" s="66">
        <f t="shared" si="222"/>
        <v>1247.3384043623107</v>
      </c>
      <c r="BK985" s="66">
        <f t="shared" si="232"/>
        <v>967.22393616960164</v>
      </c>
      <c r="BN985" s="66">
        <f t="shared" si="223"/>
        <v>1021.2784249906341</v>
      </c>
      <c r="BO985" s="66">
        <f t="shared" si="224"/>
        <v>1988.5023611602358</v>
      </c>
      <c r="CI985" s="116">
        <f t="shared" si="225"/>
        <v>0.48640824122796283</v>
      </c>
      <c r="CJ985" s="116">
        <f t="shared" si="226"/>
        <v>0.51359175877203711</v>
      </c>
      <c r="CR985">
        <f t="shared" si="218"/>
        <v>957</v>
      </c>
      <c r="CS985">
        <f t="shared" si="220"/>
        <v>50</v>
      </c>
      <c r="CT985" s="73">
        <f t="shared" si="221"/>
        <v>2.4</v>
      </c>
      <c r="CU985" s="66">
        <f t="shared" si="219"/>
        <v>809.04639582790924</v>
      </c>
    </row>
    <row r="986" spans="2:99" x14ac:dyDescent="0.25">
      <c r="B986" s="107" t="s">
        <v>284</v>
      </c>
      <c r="C986" s="107">
        <v>976</v>
      </c>
      <c r="D986" s="107" t="s">
        <v>235</v>
      </c>
      <c r="E986" s="107">
        <v>50</v>
      </c>
      <c r="F986" s="108">
        <v>2.4</v>
      </c>
      <c r="G986" s="109"/>
      <c r="H986" s="109">
        <v>1199</v>
      </c>
      <c r="I986" s="109">
        <v>1552.759945583412</v>
      </c>
      <c r="K986" s="107">
        <v>0</v>
      </c>
      <c r="L986" s="107">
        <v>0</v>
      </c>
      <c r="M986" s="107">
        <v>0</v>
      </c>
      <c r="N986" s="107">
        <v>0</v>
      </c>
      <c r="O986" s="108">
        <v>0</v>
      </c>
      <c r="P986" s="109">
        <v>0</v>
      </c>
      <c r="Q986" s="109">
        <v>0</v>
      </c>
      <c r="BA986" t="str">
        <f t="shared" si="227"/>
        <v>MA</v>
      </c>
      <c r="BB986">
        <f t="shared" si="228"/>
        <v>973</v>
      </c>
      <c r="BC986" s="73">
        <f t="shared" si="229"/>
        <v>2.4</v>
      </c>
      <c r="BD986">
        <f t="shared" si="230"/>
        <v>50</v>
      </c>
      <c r="BE986" s="66">
        <f t="shared" si="231"/>
        <v>1023.0732533622684</v>
      </c>
      <c r="BI986" s="66">
        <f t="shared" si="222"/>
        <v>1324.9267466377314</v>
      </c>
      <c r="BK986" s="66">
        <f t="shared" si="232"/>
        <v>1027.3882841557224</v>
      </c>
      <c r="BN986" s="66">
        <f t="shared" si="223"/>
        <v>1084.8051309106577</v>
      </c>
      <c r="BO986" s="66">
        <f t="shared" si="224"/>
        <v>2112.1934150663801</v>
      </c>
      <c r="CI986" s="116">
        <f t="shared" si="225"/>
        <v>0.48640824122796283</v>
      </c>
      <c r="CJ986" s="116">
        <f t="shared" si="226"/>
        <v>0.51359175877203722</v>
      </c>
      <c r="CR986">
        <f t="shared" si="218"/>
        <v>958</v>
      </c>
      <c r="CS986">
        <f t="shared" si="220"/>
        <v>50</v>
      </c>
      <c r="CT986" s="73">
        <f t="shared" si="221"/>
        <v>2.4</v>
      </c>
      <c r="CU986" s="66">
        <f t="shared" si="219"/>
        <v>1204.057039566178</v>
      </c>
    </row>
    <row r="987" spans="2:99" x14ac:dyDescent="0.25">
      <c r="B987" s="107" t="s">
        <v>284</v>
      </c>
      <c r="C987" s="107">
        <v>977</v>
      </c>
      <c r="D987" s="107" t="s">
        <v>235</v>
      </c>
      <c r="E987" s="107">
        <v>50</v>
      </c>
      <c r="F987" s="108">
        <v>2.4</v>
      </c>
      <c r="G987" s="109"/>
      <c r="H987" s="109">
        <v>874.65355902973442</v>
      </c>
      <c r="I987" s="109">
        <v>1132.7164409702652</v>
      </c>
      <c r="K987" s="107">
        <v>0</v>
      </c>
      <c r="L987" s="107">
        <v>0</v>
      </c>
      <c r="M987" s="107">
        <v>0</v>
      </c>
      <c r="N987" s="107">
        <v>0</v>
      </c>
      <c r="O987" s="108">
        <v>0</v>
      </c>
      <c r="P987" s="109">
        <v>0</v>
      </c>
      <c r="Q987" s="109">
        <v>0</v>
      </c>
      <c r="BA987" t="str">
        <f t="shared" si="227"/>
        <v>MA</v>
      </c>
      <c r="BB987">
        <f t="shared" si="228"/>
        <v>974</v>
      </c>
      <c r="BC987" s="73">
        <f t="shared" si="229"/>
        <v>2.4</v>
      </c>
      <c r="BD987">
        <f t="shared" si="230"/>
        <v>50</v>
      </c>
      <c r="BE987" s="66">
        <f t="shared" si="231"/>
        <v>1274</v>
      </c>
      <c r="BI987" s="66">
        <f t="shared" si="222"/>
        <v>1649.8883825465111</v>
      </c>
      <c r="BK987" s="66">
        <f t="shared" si="232"/>
        <v>1279.3733681462143</v>
      </c>
      <c r="BN987" s="66">
        <f t="shared" si="223"/>
        <v>1350.8727085164053</v>
      </c>
      <c r="BO987" s="66">
        <f t="shared" si="224"/>
        <v>2630.2460766626195</v>
      </c>
      <c r="CI987" s="116">
        <f t="shared" si="225"/>
        <v>0.48640824122796283</v>
      </c>
      <c r="CJ987" s="116">
        <f t="shared" si="226"/>
        <v>0.51359175877203722</v>
      </c>
      <c r="CR987">
        <f t="shared" si="218"/>
        <v>959</v>
      </c>
      <c r="CS987">
        <f t="shared" si="220"/>
        <v>50</v>
      </c>
      <c r="CT987" s="73">
        <f t="shared" si="221"/>
        <v>2.4</v>
      </c>
      <c r="CU987" s="66">
        <f t="shared" si="219"/>
        <v>1204.057039566178</v>
      </c>
    </row>
    <row r="988" spans="2:99" x14ac:dyDescent="0.25">
      <c r="B988" s="107" t="s">
        <v>284</v>
      </c>
      <c r="C988" s="107">
        <v>978</v>
      </c>
      <c r="D988" s="107" t="s">
        <v>235</v>
      </c>
      <c r="E988" s="107">
        <v>50</v>
      </c>
      <c r="F988" s="108">
        <v>2.4</v>
      </c>
      <c r="G988" s="109"/>
      <c r="H988" s="109">
        <v>1665.3262241697571</v>
      </c>
      <c r="I988" s="109">
        <v>2156.6737758302429</v>
      </c>
      <c r="K988" s="107">
        <v>0</v>
      </c>
      <c r="L988" s="107">
        <v>0</v>
      </c>
      <c r="M988" s="107">
        <v>0</v>
      </c>
      <c r="N988" s="107">
        <v>0</v>
      </c>
      <c r="O988" s="108">
        <v>0</v>
      </c>
      <c r="P988" s="109">
        <v>0</v>
      </c>
      <c r="Q988" s="109">
        <v>0</v>
      </c>
      <c r="BA988" t="str">
        <f t="shared" si="227"/>
        <v>MA</v>
      </c>
      <c r="BB988">
        <f t="shared" si="228"/>
        <v>975</v>
      </c>
      <c r="BC988" s="73">
        <f t="shared" si="229"/>
        <v>2.4</v>
      </c>
      <c r="BD988">
        <f t="shared" si="230"/>
        <v>50</v>
      </c>
      <c r="BE988" s="66">
        <f t="shared" si="231"/>
        <v>1199.99</v>
      </c>
      <c r="BI988" s="66">
        <f t="shared" si="222"/>
        <v>1554.0420409513249</v>
      </c>
      <c r="BK988" s="66">
        <f t="shared" si="232"/>
        <v>1205.0512151034345</v>
      </c>
      <c r="BN988" s="66">
        <f t="shared" si="223"/>
        <v>1272.3969713442709</v>
      </c>
      <c r="BO988" s="66">
        <f t="shared" si="224"/>
        <v>2477.4481864477057</v>
      </c>
      <c r="CI988" s="116">
        <f t="shared" si="225"/>
        <v>0.48640824122796278</v>
      </c>
      <c r="CJ988" s="116">
        <f t="shared" si="226"/>
        <v>0.51359175877203711</v>
      </c>
      <c r="CR988">
        <f t="shared" si="218"/>
        <v>960</v>
      </c>
      <c r="CS988">
        <f t="shared" si="220"/>
        <v>50</v>
      </c>
      <c r="CT988" s="73">
        <f t="shared" si="221"/>
        <v>2.4</v>
      </c>
      <c r="CU988" s="66">
        <f t="shared" si="219"/>
        <v>1366.0063613884442</v>
      </c>
    </row>
    <row r="989" spans="2:99" x14ac:dyDescent="0.25">
      <c r="B989" s="107" t="s">
        <v>284</v>
      </c>
      <c r="C989" s="107">
        <v>979</v>
      </c>
      <c r="D989" s="107" t="s">
        <v>235</v>
      </c>
      <c r="E989" s="107">
        <v>50</v>
      </c>
      <c r="F989" s="108">
        <v>2.4</v>
      </c>
      <c r="G989" s="109"/>
      <c r="H989" s="109">
        <v>1665.3262241697571</v>
      </c>
      <c r="I989" s="109">
        <v>2156.6737758302429</v>
      </c>
      <c r="K989" s="107">
        <v>0</v>
      </c>
      <c r="L989" s="107">
        <v>0</v>
      </c>
      <c r="M989" s="107">
        <v>0</v>
      </c>
      <c r="N989" s="107">
        <v>0</v>
      </c>
      <c r="O989" s="108">
        <v>0</v>
      </c>
      <c r="P989" s="109">
        <v>0</v>
      </c>
      <c r="Q989" s="109">
        <v>0</v>
      </c>
      <c r="BA989" t="str">
        <f t="shared" si="227"/>
        <v>MA</v>
      </c>
      <c r="BB989">
        <f t="shared" si="228"/>
        <v>976</v>
      </c>
      <c r="BC989" s="73">
        <f t="shared" si="229"/>
        <v>2.4</v>
      </c>
      <c r="BD989">
        <f t="shared" si="230"/>
        <v>50</v>
      </c>
      <c r="BE989" s="66">
        <f t="shared" si="231"/>
        <v>1199</v>
      </c>
      <c r="BI989" s="66">
        <f t="shared" si="222"/>
        <v>1552.759945583412</v>
      </c>
      <c r="BK989" s="66">
        <f t="shared" si="232"/>
        <v>1204.057039566178</v>
      </c>
      <c r="BN989" s="66">
        <f t="shared" si="223"/>
        <v>1271.3472350951099</v>
      </c>
      <c r="BO989" s="66">
        <f t="shared" si="224"/>
        <v>2475.4042746612877</v>
      </c>
      <c r="CI989" s="116">
        <f t="shared" si="225"/>
        <v>0.48640824122796283</v>
      </c>
      <c r="CJ989" s="116">
        <f t="shared" si="226"/>
        <v>0.51359175877203722</v>
      </c>
      <c r="CR989">
        <f t="shared" ref="CR989:CR1052" si="233">BB974</f>
        <v>961</v>
      </c>
      <c r="CS989">
        <f t="shared" si="220"/>
        <v>50</v>
      </c>
      <c r="CT989" s="73">
        <f t="shared" si="221"/>
        <v>2.4</v>
      </c>
      <c r="CU989" s="66">
        <f t="shared" ref="CU989:CU1052" si="234">BK974</f>
        <v>1366.0063613884442</v>
      </c>
    </row>
    <row r="990" spans="2:99" x14ac:dyDescent="0.25">
      <c r="B990" s="107" t="s">
        <v>284</v>
      </c>
      <c r="C990" s="107">
        <v>980</v>
      </c>
      <c r="D990" s="107" t="s">
        <v>235</v>
      </c>
      <c r="E990" s="107">
        <v>50</v>
      </c>
      <c r="F990" s="108">
        <v>2.4</v>
      </c>
      <c r="G990" s="109"/>
      <c r="H990" s="109">
        <v>1665.3262241697571</v>
      </c>
      <c r="I990" s="109">
        <v>2156.6737758302429</v>
      </c>
      <c r="K990" s="107">
        <v>0</v>
      </c>
      <c r="L990" s="107">
        <v>0</v>
      </c>
      <c r="M990" s="107">
        <v>0</v>
      </c>
      <c r="N990" s="107">
        <v>0</v>
      </c>
      <c r="O990" s="108">
        <v>0</v>
      </c>
      <c r="P990" s="109">
        <v>0</v>
      </c>
      <c r="Q990" s="109">
        <v>0</v>
      </c>
      <c r="BA990" t="str">
        <f t="shared" si="227"/>
        <v>MA</v>
      </c>
      <c r="BB990">
        <f t="shared" si="228"/>
        <v>977</v>
      </c>
      <c r="BC990" s="73">
        <f t="shared" si="229"/>
        <v>2.4</v>
      </c>
      <c r="BD990">
        <f t="shared" si="230"/>
        <v>50</v>
      </c>
      <c r="BE990" s="66">
        <f t="shared" si="231"/>
        <v>874.65355902973442</v>
      </c>
      <c r="BI990" s="66">
        <f t="shared" si="222"/>
        <v>1132.7164409702652</v>
      </c>
      <c r="BK990" s="66">
        <f t="shared" si="232"/>
        <v>878.34259794108709</v>
      </c>
      <c r="BN990" s="66">
        <f t="shared" si="223"/>
        <v>927.42984481947474</v>
      </c>
      <c r="BO990" s="66">
        <f t="shared" si="224"/>
        <v>1805.7724427605617</v>
      </c>
      <c r="CI990" s="116">
        <f t="shared" si="225"/>
        <v>0.48640824122796289</v>
      </c>
      <c r="CJ990" s="116">
        <f t="shared" si="226"/>
        <v>0.51359175877203722</v>
      </c>
      <c r="CR990">
        <f t="shared" si="233"/>
        <v>962</v>
      </c>
      <c r="CS990">
        <f t="shared" ref="CS990:CS1053" si="235">BD975</f>
        <v>50</v>
      </c>
      <c r="CT990" s="73">
        <f t="shared" ref="CT990:CT1053" si="236">BC975</f>
        <v>2.4</v>
      </c>
      <c r="CU990" s="66">
        <f t="shared" si="234"/>
        <v>2558.7467362924285</v>
      </c>
    </row>
    <row r="991" spans="2:99" x14ac:dyDescent="0.25">
      <c r="B991" s="107" t="s">
        <v>284</v>
      </c>
      <c r="C991" s="107">
        <v>981</v>
      </c>
      <c r="D991" s="107" t="s">
        <v>235</v>
      </c>
      <c r="E991" s="107">
        <v>50</v>
      </c>
      <c r="F991" s="108">
        <v>2.4</v>
      </c>
      <c r="G991" s="109"/>
      <c r="H991" s="109">
        <v>958.15080244617889</v>
      </c>
      <c r="I991" s="109">
        <v>1240.8491975538209</v>
      </c>
      <c r="K991" s="107">
        <v>0</v>
      </c>
      <c r="L991" s="107">
        <v>0</v>
      </c>
      <c r="M991" s="107">
        <v>0</v>
      </c>
      <c r="N991" s="107">
        <v>0</v>
      </c>
      <c r="O991" s="108">
        <v>0</v>
      </c>
      <c r="P991" s="109">
        <v>0</v>
      </c>
      <c r="Q991" s="109">
        <v>0</v>
      </c>
      <c r="BA991" t="str">
        <f t="shared" si="227"/>
        <v>MA</v>
      </c>
      <c r="BB991">
        <f t="shared" si="228"/>
        <v>978</v>
      </c>
      <c r="BC991" s="73">
        <f t="shared" si="229"/>
        <v>2.4</v>
      </c>
      <c r="BD991">
        <f t="shared" si="230"/>
        <v>50</v>
      </c>
      <c r="BE991" s="66">
        <f t="shared" si="231"/>
        <v>1665.3262241697571</v>
      </c>
      <c r="BI991" s="66">
        <f t="shared" si="222"/>
        <v>2156.6737758302429</v>
      </c>
      <c r="BK991" s="66">
        <f t="shared" si="232"/>
        <v>1672.3500945669384</v>
      </c>
      <c r="BN991" s="66">
        <f t="shared" si="223"/>
        <v>1765.811418373311</v>
      </c>
      <c r="BO991" s="66">
        <f t="shared" si="224"/>
        <v>3438.1615129402494</v>
      </c>
      <c r="CI991" s="116">
        <f t="shared" si="225"/>
        <v>0.48640824122796283</v>
      </c>
      <c r="CJ991" s="116">
        <f t="shared" si="226"/>
        <v>0.51359175877203722</v>
      </c>
      <c r="CR991">
        <f t="shared" si="233"/>
        <v>963</v>
      </c>
      <c r="CS991">
        <f t="shared" si="235"/>
        <v>50</v>
      </c>
      <c r="CT991" s="73">
        <f t="shared" si="236"/>
        <v>2.4</v>
      </c>
      <c r="CU991" s="66">
        <f t="shared" si="234"/>
        <v>917.12344275570456</v>
      </c>
    </row>
    <row r="992" spans="2:99" x14ac:dyDescent="0.25">
      <c r="B992" s="107" t="s">
        <v>284</v>
      </c>
      <c r="C992" s="107">
        <v>982</v>
      </c>
      <c r="D992" s="107" t="s">
        <v>235</v>
      </c>
      <c r="E992" s="107">
        <v>50</v>
      </c>
      <c r="F992" s="108">
        <v>2.4</v>
      </c>
      <c r="G992" s="109"/>
      <c r="H992" s="109">
        <v>1067.5168103652288</v>
      </c>
      <c r="I992" s="109">
        <v>1382.483189634771</v>
      </c>
      <c r="K992" s="107">
        <v>0</v>
      </c>
      <c r="L992" s="107">
        <v>0</v>
      </c>
      <c r="M992" s="107">
        <v>0</v>
      </c>
      <c r="N992" s="107">
        <v>0</v>
      </c>
      <c r="O992" s="108">
        <v>0</v>
      </c>
      <c r="P992" s="109">
        <v>0</v>
      </c>
      <c r="Q992" s="109">
        <v>0</v>
      </c>
      <c r="BA992" t="str">
        <f t="shared" si="227"/>
        <v>MA</v>
      </c>
      <c r="BB992">
        <f t="shared" si="228"/>
        <v>979</v>
      </c>
      <c r="BC992" s="73">
        <f t="shared" si="229"/>
        <v>2.4</v>
      </c>
      <c r="BD992">
        <f t="shared" si="230"/>
        <v>50</v>
      </c>
      <c r="BE992" s="66">
        <f t="shared" si="231"/>
        <v>1665.3262241697571</v>
      </c>
      <c r="BI992" s="66">
        <f t="shared" si="222"/>
        <v>2156.6737758302429</v>
      </c>
      <c r="BK992" s="66">
        <f t="shared" si="232"/>
        <v>1672.3500945669384</v>
      </c>
      <c r="BN992" s="66">
        <f t="shared" si="223"/>
        <v>1765.811418373311</v>
      </c>
      <c r="BO992" s="66">
        <f t="shared" si="224"/>
        <v>3438.1615129402494</v>
      </c>
      <c r="CI992" s="116">
        <f t="shared" si="225"/>
        <v>0.48640824122796283</v>
      </c>
      <c r="CJ992" s="116">
        <f t="shared" si="226"/>
        <v>0.51359175877203722</v>
      </c>
      <c r="CR992">
        <f t="shared" si="233"/>
        <v>964</v>
      </c>
      <c r="CS992">
        <f t="shared" si="235"/>
        <v>50</v>
      </c>
      <c r="CT992" s="73">
        <f t="shared" si="236"/>
        <v>2.4</v>
      </c>
      <c r="CU992" s="66">
        <f t="shared" si="234"/>
        <v>1204.057039566178</v>
      </c>
    </row>
    <row r="993" spans="2:99" x14ac:dyDescent="0.25">
      <c r="B993" s="107" t="s">
        <v>284</v>
      </c>
      <c r="C993" s="107">
        <v>983</v>
      </c>
      <c r="D993" s="107" t="s">
        <v>235</v>
      </c>
      <c r="E993" s="107">
        <v>50</v>
      </c>
      <c r="F993" s="108">
        <v>2.4</v>
      </c>
      <c r="G993" s="109"/>
      <c r="H993" s="109">
        <v>907.48950467427483</v>
      </c>
      <c r="I993" s="109">
        <v>1175.2404953257251</v>
      </c>
      <c r="K993" s="107">
        <v>0</v>
      </c>
      <c r="L993" s="107">
        <v>0</v>
      </c>
      <c r="M993" s="107">
        <v>0</v>
      </c>
      <c r="N993" s="107">
        <v>0</v>
      </c>
      <c r="O993" s="108">
        <v>0</v>
      </c>
      <c r="P993" s="109">
        <v>0</v>
      </c>
      <c r="Q993" s="109">
        <v>0</v>
      </c>
      <c r="BA993" t="str">
        <f t="shared" si="227"/>
        <v>MA</v>
      </c>
      <c r="BB993">
        <f t="shared" si="228"/>
        <v>980</v>
      </c>
      <c r="BC993" s="73">
        <f t="shared" si="229"/>
        <v>2.4</v>
      </c>
      <c r="BD993">
        <f t="shared" si="230"/>
        <v>50</v>
      </c>
      <c r="BE993" s="66">
        <f t="shared" si="231"/>
        <v>1665.3262241697571</v>
      </c>
      <c r="BI993" s="66">
        <f t="shared" si="222"/>
        <v>2156.6737758302429</v>
      </c>
      <c r="BK993" s="66">
        <f t="shared" si="232"/>
        <v>1672.3500945669384</v>
      </c>
      <c r="BN993" s="66">
        <f t="shared" si="223"/>
        <v>1765.811418373311</v>
      </c>
      <c r="BO993" s="66">
        <f t="shared" si="224"/>
        <v>3438.1615129402494</v>
      </c>
      <c r="CI993" s="116">
        <f t="shared" si="225"/>
        <v>0.48640824122796283</v>
      </c>
      <c r="CJ993" s="116">
        <f t="shared" si="226"/>
        <v>0.51359175877203722</v>
      </c>
      <c r="CR993">
        <f t="shared" si="233"/>
        <v>965</v>
      </c>
      <c r="CS993">
        <f t="shared" si="235"/>
        <v>50</v>
      </c>
      <c r="CT993" s="73">
        <f t="shared" si="236"/>
        <v>2.4</v>
      </c>
      <c r="CU993" s="66">
        <f t="shared" si="234"/>
        <v>1204.057039566178</v>
      </c>
    </row>
    <row r="994" spans="2:99" x14ac:dyDescent="0.25">
      <c r="B994" s="107" t="s">
        <v>284</v>
      </c>
      <c r="C994" s="107">
        <v>984</v>
      </c>
      <c r="D994" s="107" t="s">
        <v>235</v>
      </c>
      <c r="E994" s="107">
        <v>50</v>
      </c>
      <c r="F994" s="108">
        <v>2.4</v>
      </c>
      <c r="G994" s="109"/>
      <c r="H994" s="109">
        <v>914.23011081972368</v>
      </c>
      <c r="I994" s="109">
        <v>1183.9698891802759</v>
      </c>
      <c r="K994" s="107">
        <v>0</v>
      </c>
      <c r="L994" s="107">
        <v>0</v>
      </c>
      <c r="M994" s="107">
        <v>0</v>
      </c>
      <c r="N994" s="107">
        <v>0</v>
      </c>
      <c r="O994" s="108">
        <v>0</v>
      </c>
      <c r="P994" s="109">
        <v>0</v>
      </c>
      <c r="Q994" s="109">
        <v>0</v>
      </c>
      <c r="BA994" t="str">
        <f t="shared" si="227"/>
        <v>MA</v>
      </c>
      <c r="BB994">
        <f t="shared" si="228"/>
        <v>981</v>
      </c>
      <c r="BC994" s="73">
        <f t="shared" si="229"/>
        <v>2.4</v>
      </c>
      <c r="BD994">
        <f t="shared" si="230"/>
        <v>50</v>
      </c>
      <c r="BE994" s="66">
        <f t="shared" si="231"/>
        <v>958.15080244617889</v>
      </c>
      <c r="BI994" s="66">
        <f t="shared" si="222"/>
        <v>1240.8491975538209</v>
      </c>
      <c r="BK994" s="66">
        <f t="shared" si="232"/>
        <v>962.19200888348962</v>
      </c>
      <c r="BN994" s="66">
        <f t="shared" si="223"/>
        <v>1015.9652823136867</v>
      </c>
      <c r="BO994" s="66">
        <f t="shared" si="224"/>
        <v>1978.1572911971762</v>
      </c>
      <c r="CI994" s="116">
        <f t="shared" si="225"/>
        <v>0.48640824122796283</v>
      </c>
      <c r="CJ994" s="116">
        <f t="shared" si="226"/>
        <v>0.51359175877203722</v>
      </c>
      <c r="CR994">
        <f t="shared" si="233"/>
        <v>966</v>
      </c>
      <c r="CS994">
        <f t="shared" si="235"/>
        <v>50</v>
      </c>
      <c r="CT994" s="73">
        <f t="shared" si="236"/>
        <v>2.4</v>
      </c>
      <c r="CU994" s="66">
        <f t="shared" si="234"/>
        <v>1196.2903930002501</v>
      </c>
    </row>
    <row r="995" spans="2:99" x14ac:dyDescent="0.25">
      <c r="B995" s="107" t="s">
        <v>284</v>
      </c>
      <c r="C995" s="107">
        <v>985</v>
      </c>
      <c r="D995" s="107" t="s">
        <v>235</v>
      </c>
      <c r="E995" s="107">
        <v>50</v>
      </c>
      <c r="F995" s="108">
        <v>2.4</v>
      </c>
      <c r="G995" s="109"/>
      <c r="H995" s="109">
        <v>984.92150972325635</v>
      </c>
      <c r="I995" s="109">
        <v>1275.5184902767435</v>
      </c>
      <c r="K995" s="107">
        <v>0</v>
      </c>
      <c r="L995" s="107">
        <v>0</v>
      </c>
      <c r="M995" s="107">
        <v>0</v>
      </c>
      <c r="N995" s="107">
        <v>0</v>
      </c>
      <c r="O995" s="108">
        <v>0</v>
      </c>
      <c r="P995" s="109">
        <v>0</v>
      </c>
      <c r="Q995" s="109">
        <v>0</v>
      </c>
      <c r="BA995" t="str">
        <f t="shared" si="227"/>
        <v>MA</v>
      </c>
      <c r="BB995">
        <f t="shared" si="228"/>
        <v>982</v>
      </c>
      <c r="BC995" s="73">
        <f t="shared" si="229"/>
        <v>2.4</v>
      </c>
      <c r="BD995">
        <f t="shared" si="230"/>
        <v>50</v>
      </c>
      <c r="BE995" s="66">
        <f t="shared" si="231"/>
        <v>1067.5168103652288</v>
      </c>
      <c r="BI995" s="66">
        <f t="shared" si="222"/>
        <v>1382.483189634771</v>
      </c>
      <c r="BK995" s="66">
        <f t="shared" si="232"/>
        <v>1072.019291389063</v>
      </c>
      <c r="BN995" s="66">
        <f t="shared" si="223"/>
        <v>1131.9303963931479</v>
      </c>
      <c r="BO995" s="66">
        <f t="shared" si="224"/>
        <v>2203.9496877822112</v>
      </c>
      <c r="CI995" s="116">
        <f t="shared" si="225"/>
        <v>0.48640824122796278</v>
      </c>
      <c r="CJ995" s="116">
        <f t="shared" si="226"/>
        <v>0.51359175877203711</v>
      </c>
      <c r="CR995">
        <f t="shared" si="233"/>
        <v>967</v>
      </c>
      <c r="CS995">
        <f t="shared" si="235"/>
        <v>50</v>
      </c>
      <c r="CT995" s="73">
        <f t="shared" si="236"/>
        <v>2.4</v>
      </c>
      <c r="CU995" s="66">
        <f t="shared" si="234"/>
        <v>1136.7780077668513</v>
      </c>
    </row>
    <row r="996" spans="2:99" x14ac:dyDescent="0.25">
      <c r="B996" s="107" t="s">
        <v>284</v>
      </c>
      <c r="C996" s="107">
        <v>986</v>
      </c>
      <c r="D996" s="107" t="s">
        <v>235</v>
      </c>
      <c r="E996" s="107">
        <v>50</v>
      </c>
      <c r="F996" s="108">
        <v>2.4</v>
      </c>
      <c r="G996" s="109"/>
      <c r="H996" s="109">
        <v>1292.2530636101994</v>
      </c>
      <c r="I996" s="109">
        <v>1673.5269363898003</v>
      </c>
      <c r="K996" s="107">
        <v>0</v>
      </c>
      <c r="L996" s="107">
        <v>0</v>
      </c>
      <c r="M996" s="107">
        <v>0</v>
      </c>
      <c r="N996" s="107">
        <v>0</v>
      </c>
      <c r="O996" s="108">
        <v>0</v>
      </c>
      <c r="P996" s="109">
        <v>0</v>
      </c>
      <c r="Q996" s="109">
        <v>0</v>
      </c>
      <c r="BA996" t="str">
        <f t="shared" si="227"/>
        <v>MA</v>
      </c>
      <c r="BB996">
        <f t="shared" si="228"/>
        <v>983</v>
      </c>
      <c r="BC996" s="73">
        <f t="shared" si="229"/>
        <v>2.4</v>
      </c>
      <c r="BD996">
        <f t="shared" si="230"/>
        <v>50</v>
      </c>
      <c r="BE996" s="66">
        <f t="shared" si="231"/>
        <v>907.48950467427483</v>
      </c>
      <c r="BI996" s="66">
        <f t="shared" si="222"/>
        <v>1175.2404953257251</v>
      </c>
      <c r="BK996" s="66">
        <f t="shared" si="232"/>
        <v>911.3170362264259</v>
      </c>
      <c r="BN996" s="66">
        <f t="shared" si="223"/>
        <v>962.24709978771466</v>
      </c>
      <c r="BO996" s="66">
        <f t="shared" si="224"/>
        <v>1873.5641360141406</v>
      </c>
      <c r="CI996" s="116">
        <f t="shared" si="225"/>
        <v>0.48640824122796283</v>
      </c>
      <c r="CJ996" s="116">
        <f t="shared" si="226"/>
        <v>0.51359175877203711</v>
      </c>
      <c r="CR996">
        <f t="shared" si="233"/>
        <v>968</v>
      </c>
      <c r="CS996">
        <f t="shared" si="235"/>
        <v>50</v>
      </c>
      <c r="CT996" s="73">
        <f t="shared" si="236"/>
        <v>2.4</v>
      </c>
      <c r="CU996" s="66">
        <f t="shared" si="234"/>
        <v>1130.3852723190173</v>
      </c>
    </row>
    <row r="997" spans="2:99" x14ac:dyDescent="0.25">
      <c r="B997" s="107" t="s">
        <v>284</v>
      </c>
      <c r="C997" s="107">
        <v>987</v>
      </c>
      <c r="D997" s="107" t="s">
        <v>235</v>
      </c>
      <c r="E997" s="107">
        <v>50</v>
      </c>
      <c r="F997" s="108">
        <v>2.4</v>
      </c>
      <c r="G997" s="109"/>
      <c r="H997" s="109">
        <v>902.9754335904446</v>
      </c>
      <c r="I997" s="109">
        <v>1169.3945664095552</v>
      </c>
      <c r="K997" s="107">
        <v>0</v>
      </c>
      <c r="L997" s="107">
        <v>0</v>
      </c>
      <c r="M997" s="107">
        <v>0</v>
      </c>
      <c r="N997" s="107">
        <v>0</v>
      </c>
      <c r="O997" s="108">
        <v>0</v>
      </c>
      <c r="P997" s="109">
        <v>0</v>
      </c>
      <c r="Q997" s="109">
        <v>0</v>
      </c>
      <c r="BA997" t="str">
        <f t="shared" si="227"/>
        <v>MA</v>
      </c>
      <c r="BB997">
        <f t="shared" si="228"/>
        <v>984</v>
      </c>
      <c r="BC997" s="73">
        <f t="shared" si="229"/>
        <v>2.4</v>
      </c>
      <c r="BD997">
        <f t="shared" si="230"/>
        <v>50</v>
      </c>
      <c r="BE997" s="66">
        <f t="shared" si="231"/>
        <v>914.23011081972368</v>
      </c>
      <c r="BI997" s="66">
        <f t="shared" si="222"/>
        <v>1183.9698891802759</v>
      </c>
      <c r="BK997" s="66">
        <f t="shared" si="232"/>
        <v>918.08607232348243</v>
      </c>
      <c r="BN997" s="66">
        <f t="shared" si="223"/>
        <v>969.39443171922562</v>
      </c>
      <c r="BO997" s="66">
        <f t="shared" si="224"/>
        <v>1887.4805040427082</v>
      </c>
      <c r="CI997" s="116">
        <f t="shared" si="225"/>
        <v>0.48640824122796283</v>
      </c>
      <c r="CJ997" s="116">
        <f t="shared" si="226"/>
        <v>0.51359175877203711</v>
      </c>
      <c r="CR997">
        <f t="shared" si="233"/>
        <v>969</v>
      </c>
      <c r="CS997">
        <f t="shared" si="235"/>
        <v>50</v>
      </c>
      <c r="CT997" s="73">
        <f t="shared" si="236"/>
        <v>2.4</v>
      </c>
      <c r="CU997" s="66">
        <f t="shared" si="234"/>
        <v>1204.057039566178</v>
      </c>
    </row>
    <row r="998" spans="2:99" x14ac:dyDescent="0.25">
      <c r="B998" s="107" t="s">
        <v>284</v>
      </c>
      <c r="C998" s="107">
        <v>988</v>
      </c>
      <c r="D998" s="107" t="s">
        <v>235</v>
      </c>
      <c r="E998" s="107">
        <v>50</v>
      </c>
      <c r="F998" s="108">
        <v>2.4</v>
      </c>
      <c r="G998" s="109"/>
      <c r="H998" s="109">
        <v>867.0632966474642</v>
      </c>
      <c r="I998" s="109">
        <v>1122.8867033525357</v>
      </c>
      <c r="K998" s="107">
        <v>0</v>
      </c>
      <c r="L998" s="107">
        <v>0</v>
      </c>
      <c r="M998" s="107">
        <v>0</v>
      </c>
      <c r="N998" s="107">
        <v>0</v>
      </c>
      <c r="O998" s="108">
        <v>0</v>
      </c>
      <c r="P998" s="109">
        <v>0</v>
      </c>
      <c r="Q998" s="109">
        <v>0</v>
      </c>
      <c r="BA998" t="str">
        <f t="shared" si="227"/>
        <v>MA</v>
      </c>
      <c r="BB998">
        <f t="shared" si="228"/>
        <v>985</v>
      </c>
      <c r="BC998" s="73">
        <f t="shared" si="229"/>
        <v>2.4</v>
      </c>
      <c r="BD998">
        <f t="shared" si="230"/>
        <v>50</v>
      </c>
      <c r="BE998" s="66">
        <f t="shared" si="231"/>
        <v>984.92150972325635</v>
      </c>
      <c r="BI998" s="66">
        <f t="shared" si="222"/>
        <v>1275.5184902767435</v>
      </c>
      <c r="BK998" s="66">
        <f t="shared" si="232"/>
        <v>989.07562735816066</v>
      </c>
      <c r="BN998" s="66">
        <f t="shared" si="223"/>
        <v>1044.3513245807867</v>
      </c>
      <c r="BO998" s="66">
        <f t="shared" si="224"/>
        <v>2033.4269519389472</v>
      </c>
      <c r="CI998" s="116">
        <f t="shared" si="225"/>
        <v>0.48640824122796283</v>
      </c>
      <c r="CJ998" s="116">
        <f t="shared" si="226"/>
        <v>0.51359175877203722</v>
      </c>
      <c r="CR998">
        <f t="shared" si="233"/>
        <v>970</v>
      </c>
      <c r="CS998">
        <f t="shared" si="235"/>
        <v>50</v>
      </c>
      <c r="CT998" s="73">
        <f t="shared" si="236"/>
        <v>2.4</v>
      </c>
      <c r="CU998" s="66">
        <f t="shared" si="234"/>
        <v>1204.057039566178</v>
      </c>
    </row>
    <row r="999" spans="2:99" x14ac:dyDescent="0.25">
      <c r="B999" s="107" t="s">
        <v>284</v>
      </c>
      <c r="C999" s="107">
        <v>989</v>
      </c>
      <c r="D999" s="107" t="s">
        <v>235</v>
      </c>
      <c r="E999" s="107">
        <v>50</v>
      </c>
      <c r="F999" s="108">
        <v>2.4</v>
      </c>
      <c r="G999" s="109"/>
      <c r="H999" s="109">
        <v>1230.0407982289964</v>
      </c>
      <c r="I999" s="109">
        <v>1592.9592017710033</v>
      </c>
      <c r="K999" s="107">
        <v>0</v>
      </c>
      <c r="L999" s="107">
        <v>0</v>
      </c>
      <c r="M999" s="107">
        <v>0</v>
      </c>
      <c r="N999" s="107">
        <v>0</v>
      </c>
      <c r="O999" s="108">
        <v>0</v>
      </c>
      <c r="P999" s="109">
        <v>0</v>
      </c>
      <c r="Q999" s="109">
        <v>0</v>
      </c>
      <c r="BA999" t="str">
        <f t="shared" si="227"/>
        <v>MA</v>
      </c>
      <c r="BB999">
        <f t="shared" si="228"/>
        <v>986</v>
      </c>
      <c r="BC999" s="73">
        <f t="shared" si="229"/>
        <v>2.4</v>
      </c>
      <c r="BD999">
        <f t="shared" si="230"/>
        <v>50</v>
      </c>
      <c r="BE999" s="66">
        <f t="shared" si="231"/>
        <v>1292.2530636101994</v>
      </c>
      <c r="BI999" s="66">
        <f t="shared" si="222"/>
        <v>1673.5269363898003</v>
      </c>
      <c r="BK999" s="66">
        <f t="shared" si="232"/>
        <v>1297.7034179656553</v>
      </c>
      <c r="BN999" s="66">
        <f t="shared" si="223"/>
        <v>1370.2271555162736</v>
      </c>
      <c r="BO999" s="66">
        <f t="shared" si="224"/>
        <v>2667.9305734819291</v>
      </c>
      <c r="CI999" s="116">
        <f t="shared" si="225"/>
        <v>0.48640824122796278</v>
      </c>
      <c r="CJ999" s="116">
        <f t="shared" si="226"/>
        <v>0.51359175877203711</v>
      </c>
      <c r="CR999">
        <f t="shared" si="233"/>
        <v>971</v>
      </c>
      <c r="CS999">
        <f t="shared" si="235"/>
        <v>50</v>
      </c>
      <c r="CT999" s="73">
        <f t="shared" si="236"/>
        <v>2.4</v>
      </c>
      <c r="CU999" s="66">
        <f t="shared" si="234"/>
        <v>902.24644034459095</v>
      </c>
    </row>
    <row r="1000" spans="2:99" x14ac:dyDescent="0.25">
      <c r="B1000" s="107" t="s">
        <v>284</v>
      </c>
      <c r="C1000" s="107">
        <v>990</v>
      </c>
      <c r="D1000" s="107" t="s">
        <v>235</v>
      </c>
      <c r="E1000" s="107">
        <v>50</v>
      </c>
      <c r="F1000" s="108">
        <v>2.4</v>
      </c>
      <c r="G1000" s="109"/>
      <c r="H1000" s="109">
        <v>1010.8164174946871</v>
      </c>
      <c r="I1000" s="109">
        <v>1309.0535825053125</v>
      </c>
      <c r="K1000" s="107">
        <v>0</v>
      </c>
      <c r="L1000" s="107">
        <v>0</v>
      </c>
      <c r="M1000" s="107">
        <v>0</v>
      </c>
      <c r="N1000" s="107">
        <v>0</v>
      </c>
      <c r="O1000" s="108">
        <v>0</v>
      </c>
      <c r="P1000" s="109">
        <v>0</v>
      </c>
      <c r="Q1000" s="109">
        <v>0</v>
      </c>
      <c r="BA1000" t="str">
        <f t="shared" si="227"/>
        <v>MA</v>
      </c>
      <c r="BB1000">
        <f t="shared" si="228"/>
        <v>987</v>
      </c>
      <c r="BC1000" s="73">
        <f t="shared" si="229"/>
        <v>2.4</v>
      </c>
      <c r="BD1000">
        <f t="shared" si="230"/>
        <v>50</v>
      </c>
      <c r="BE1000" s="66">
        <f t="shared" si="231"/>
        <v>902.9754335904446</v>
      </c>
      <c r="BI1000" s="66">
        <f t="shared" si="222"/>
        <v>1169.3945664095552</v>
      </c>
      <c r="BK1000" s="66">
        <f t="shared" si="232"/>
        <v>906.78392607998057</v>
      </c>
      <c r="BN1000" s="66">
        <f t="shared" si="223"/>
        <v>957.46065125439509</v>
      </c>
      <c r="BO1000" s="66">
        <f t="shared" si="224"/>
        <v>1864.2445773343757</v>
      </c>
      <c r="CI1000" s="116">
        <f t="shared" si="225"/>
        <v>0.48640824122796283</v>
      </c>
      <c r="CJ1000" s="116">
        <f t="shared" si="226"/>
        <v>0.51359175877203722</v>
      </c>
      <c r="CR1000">
        <f t="shared" si="233"/>
        <v>972</v>
      </c>
      <c r="CS1000">
        <f t="shared" si="235"/>
        <v>50</v>
      </c>
      <c r="CT1000" s="73">
        <f t="shared" si="236"/>
        <v>2.4</v>
      </c>
      <c r="CU1000" s="66">
        <f t="shared" si="234"/>
        <v>967.22393616960164</v>
      </c>
    </row>
    <row r="1001" spans="2:99" x14ac:dyDescent="0.25">
      <c r="B1001" s="107" t="s">
        <v>284</v>
      </c>
      <c r="C1001" s="107">
        <v>991</v>
      </c>
      <c r="D1001" s="107" t="s">
        <v>235</v>
      </c>
      <c r="E1001" s="107">
        <v>50</v>
      </c>
      <c r="F1001" s="108">
        <v>2.4</v>
      </c>
      <c r="G1001" s="109"/>
      <c r="H1001" s="109">
        <v>1059.9744773091384</v>
      </c>
      <c r="I1001" s="109">
        <v>1372.7155226908617</v>
      </c>
      <c r="K1001" s="107">
        <v>0</v>
      </c>
      <c r="L1001" s="107">
        <v>0</v>
      </c>
      <c r="M1001" s="107">
        <v>0</v>
      </c>
      <c r="N1001" s="107">
        <v>0</v>
      </c>
      <c r="O1001" s="108">
        <v>0</v>
      </c>
      <c r="P1001" s="109">
        <v>0</v>
      </c>
      <c r="Q1001" s="109">
        <v>0</v>
      </c>
      <c r="BA1001" t="str">
        <f t="shared" si="227"/>
        <v>MA</v>
      </c>
      <c r="BB1001">
        <f t="shared" si="228"/>
        <v>988</v>
      </c>
      <c r="BC1001" s="73">
        <f t="shared" si="229"/>
        <v>2.4</v>
      </c>
      <c r="BD1001">
        <f t="shared" si="230"/>
        <v>50</v>
      </c>
      <c r="BE1001" s="66">
        <f t="shared" si="231"/>
        <v>867.0632966474642</v>
      </c>
      <c r="BI1001" s="66">
        <f t="shared" si="222"/>
        <v>1122.8867033525357</v>
      </c>
      <c r="BK1001" s="66">
        <f t="shared" si="232"/>
        <v>870.7203219998637</v>
      </c>
      <c r="BN1001" s="66">
        <f t="shared" si="223"/>
        <v>919.38158869491633</v>
      </c>
      <c r="BO1001" s="66">
        <f t="shared" si="224"/>
        <v>1790.1019106947801</v>
      </c>
      <c r="CI1001" s="116">
        <f t="shared" si="225"/>
        <v>0.48640824122796278</v>
      </c>
      <c r="CJ1001" s="116">
        <f t="shared" si="226"/>
        <v>0.51359175877203711</v>
      </c>
      <c r="CR1001">
        <f t="shared" si="233"/>
        <v>973</v>
      </c>
      <c r="CS1001">
        <f t="shared" si="235"/>
        <v>50</v>
      </c>
      <c r="CT1001" s="73">
        <f t="shared" si="236"/>
        <v>2.4</v>
      </c>
      <c r="CU1001" s="66">
        <f t="shared" si="234"/>
        <v>1027.3882841557224</v>
      </c>
    </row>
    <row r="1002" spans="2:99" x14ac:dyDescent="0.25">
      <c r="B1002" s="107" t="s">
        <v>284</v>
      </c>
      <c r="C1002" s="107">
        <v>992</v>
      </c>
      <c r="D1002" s="107" t="s">
        <v>235</v>
      </c>
      <c r="E1002" s="107">
        <v>50</v>
      </c>
      <c r="F1002" s="108">
        <v>2.4</v>
      </c>
      <c r="G1002" s="109"/>
      <c r="H1002" s="109">
        <v>896.8012649362098</v>
      </c>
      <c r="I1002" s="109">
        <v>1161.3987350637899</v>
      </c>
      <c r="K1002" s="107">
        <v>0</v>
      </c>
      <c r="L1002" s="107">
        <v>0</v>
      </c>
      <c r="M1002" s="107">
        <v>0</v>
      </c>
      <c r="N1002" s="107">
        <v>0</v>
      </c>
      <c r="O1002" s="108">
        <v>0</v>
      </c>
      <c r="P1002" s="109">
        <v>0</v>
      </c>
      <c r="Q1002" s="109">
        <v>0</v>
      </c>
      <c r="BA1002" t="str">
        <f t="shared" si="227"/>
        <v>MA</v>
      </c>
      <c r="BB1002">
        <f t="shared" si="228"/>
        <v>989</v>
      </c>
      <c r="BC1002" s="73">
        <f t="shared" si="229"/>
        <v>2.4</v>
      </c>
      <c r="BD1002">
        <f t="shared" si="230"/>
        <v>50</v>
      </c>
      <c r="BE1002" s="66">
        <f t="shared" si="231"/>
        <v>1230.0407982289964</v>
      </c>
      <c r="BI1002" s="66">
        <f t="shared" si="222"/>
        <v>1592.9592017710033</v>
      </c>
      <c r="BK1002" s="66">
        <f t="shared" si="232"/>
        <v>1235.2287590168673</v>
      </c>
      <c r="BN1002" s="66">
        <f t="shared" si="223"/>
        <v>1304.261024088921</v>
      </c>
      <c r="BO1002" s="66">
        <f t="shared" si="224"/>
        <v>2539.4897831057883</v>
      </c>
      <c r="CI1002" s="116">
        <f t="shared" si="225"/>
        <v>0.48640824122796283</v>
      </c>
      <c r="CJ1002" s="116">
        <f t="shared" si="226"/>
        <v>0.51359175877203711</v>
      </c>
      <c r="CR1002">
        <f t="shared" si="233"/>
        <v>974</v>
      </c>
      <c r="CS1002">
        <f t="shared" si="235"/>
        <v>50</v>
      </c>
      <c r="CT1002" s="73">
        <f t="shared" si="236"/>
        <v>2.4</v>
      </c>
      <c r="CU1002" s="66">
        <f t="shared" si="234"/>
        <v>1279.3733681462143</v>
      </c>
    </row>
    <row r="1003" spans="2:99" x14ac:dyDescent="0.25">
      <c r="B1003" s="107" t="s">
        <v>284</v>
      </c>
      <c r="C1003" s="107">
        <v>993</v>
      </c>
      <c r="D1003" s="107" t="s">
        <v>235</v>
      </c>
      <c r="E1003" s="107">
        <v>50</v>
      </c>
      <c r="F1003" s="108">
        <v>2.4</v>
      </c>
      <c r="G1003" s="109"/>
      <c r="H1003" s="109">
        <v>1005.6444074787544</v>
      </c>
      <c r="I1003" s="109">
        <v>1302.3555925212454</v>
      </c>
      <c r="K1003" s="107">
        <v>0</v>
      </c>
      <c r="L1003" s="107">
        <v>0</v>
      </c>
      <c r="M1003" s="107">
        <v>0</v>
      </c>
      <c r="N1003" s="107">
        <v>0</v>
      </c>
      <c r="O1003" s="108">
        <v>0</v>
      </c>
      <c r="P1003" s="109">
        <v>0</v>
      </c>
      <c r="Q1003" s="109">
        <v>0</v>
      </c>
      <c r="BA1003" t="str">
        <f t="shared" si="227"/>
        <v>MA</v>
      </c>
      <c r="BB1003">
        <f t="shared" si="228"/>
        <v>990</v>
      </c>
      <c r="BC1003" s="73">
        <f t="shared" si="229"/>
        <v>2.4</v>
      </c>
      <c r="BD1003">
        <f t="shared" si="230"/>
        <v>50</v>
      </c>
      <c r="BE1003" s="66">
        <f t="shared" si="231"/>
        <v>1010.8164174946871</v>
      </c>
      <c r="BI1003" s="66">
        <f t="shared" si="222"/>
        <v>1309.0535825053125</v>
      </c>
      <c r="BK1003" s="66">
        <f t="shared" si="232"/>
        <v>1015.0797524549982</v>
      </c>
      <c r="BN1003" s="66">
        <f t="shared" si="223"/>
        <v>1071.8087219104375</v>
      </c>
      <c r="BO1003" s="66">
        <f t="shared" si="224"/>
        <v>2086.8884743654357</v>
      </c>
      <c r="CI1003" s="116">
        <f t="shared" si="225"/>
        <v>0.48640824122796283</v>
      </c>
      <c r="CJ1003" s="116">
        <f t="shared" si="226"/>
        <v>0.51359175877203711</v>
      </c>
      <c r="CR1003">
        <f t="shared" si="233"/>
        <v>975</v>
      </c>
      <c r="CS1003">
        <f t="shared" si="235"/>
        <v>50</v>
      </c>
      <c r="CT1003" s="73">
        <f t="shared" si="236"/>
        <v>2.4</v>
      </c>
      <c r="CU1003" s="66">
        <f t="shared" si="234"/>
        <v>1205.0512151034345</v>
      </c>
    </row>
    <row r="1004" spans="2:99" x14ac:dyDescent="0.25">
      <c r="B1004" s="107" t="s">
        <v>284</v>
      </c>
      <c r="C1004" s="107">
        <v>994</v>
      </c>
      <c r="D1004" s="107" t="s">
        <v>235</v>
      </c>
      <c r="E1004" s="107">
        <v>50</v>
      </c>
      <c r="F1004" s="108">
        <v>2.4</v>
      </c>
      <c r="G1004" s="109"/>
      <c r="H1004" s="109">
        <v>1044.9028828313694</v>
      </c>
      <c r="I1004" s="109">
        <v>1353.1971171686303</v>
      </c>
      <c r="K1004" s="107">
        <v>0</v>
      </c>
      <c r="L1004" s="107">
        <v>0</v>
      </c>
      <c r="M1004" s="107">
        <v>0</v>
      </c>
      <c r="N1004" s="107">
        <v>0</v>
      </c>
      <c r="O1004" s="108">
        <v>0</v>
      </c>
      <c r="P1004" s="109">
        <v>0</v>
      </c>
      <c r="Q1004" s="109">
        <v>0</v>
      </c>
      <c r="BA1004" t="str">
        <f t="shared" si="227"/>
        <v>MA</v>
      </c>
      <c r="BB1004">
        <f t="shared" si="228"/>
        <v>991</v>
      </c>
      <c r="BC1004" s="73">
        <f t="shared" si="229"/>
        <v>2.4</v>
      </c>
      <c r="BD1004">
        <f t="shared" si="230"/>
        <v>50</v>
      </c>
      <c r="BE1004" s="66">
        <f t="shared" si="231"/>
        <v>1059.9744773091384</v>
      </c>
      <c r="BI1004" s="66">
        <f t="shared" si="222"/>
        <v>1372.7155226908617</v>
      </c>
      <c r="BK1004" s="66">
        <f t="shared" si="232"/>
        <v>1064.4451469262285</v>
      </c>
      <c r="BN1004" s="66">
        <f t="shared" si="223"/>
        <v>1123.9329616333255</v>
      </c>
      <c r="BO1004" s="66">
        <f t="shared" si="224"/>
        <v>2188.3781085595538</v>
      </c>
      <c r="CI1004" s="116">
        <f t="shared" si="225"/>
        <v>0.48640824122796283</v>
      </c>
      <c r="CJ1004" s="116">
        <f t="shared" si="226"/>
        <v>0.51359175877203722</v>
      </c>
      <c r="CR1004">
        <f t="shared" si="233"/>
        <v>976</v>
      </c>
      <c r="CS1004">
        <f t="shared" si="235"/>
        <v>50</v>
      </c>
      <c r="CT1004" s="73">
        <f t="shared" si="236"/>
        <v>2.4</v>
      </c>
      <c r="CU1004" s="66">
        <f t="shared" si="234"/>
        <v>1204.057039566178</v>
      </c>
    </row>
    <row r="1005" spans="2:99" x14ac:dyDescent="0.25">
      <c r="B1005" s="107" t="s">
        <v>284</v>
      </c>
      <c r="C1005" s="107">
        <v>995</v>
      </c>
      <c r="D1005" s="107" t="s">
        <v>235</v>
      </c>
      <c r="E1005" s="107">
        <v>50</v>
      </c>
      <c r="F1005" s="108">
        <v>2.4</v>
      </c>
      <c r="G1005" s="109"/>
      <c r="H1005" s="109">
        <v>868.13952788077108</v>
      </c>
      <c r="I1005" s="109">
        <v>1124.2804721192285</v>
      </c>
      <c r="K1005" s="107">
        <v>0</v>
      </c>
      <c r="L1005" s="107">
        <v>0</v>
      </c>
      <c r="M1005" s="107">
        <v>0</v>
      </c>
      <c r="N1005" s="107">
        <v>0</v>
      </c>
      <c r="O1005" s="108">
        <v>0</v>
      </c>
      <c r="P1005" s="109">
        <v>0</v>
      </c>
      <c r="Q1005" s="109">
        <v>0</v>
      </c>
      <c r="BA1005" t="str">
        <f t="shared" si="227"/>
        <v>MA</v>
      </c>
      <c r="BB1005">
        <f t="shared" si="228"/>
        <v>992</v>
      </c>
      <c r="BC1005" s="73">
        <f t="shared" si="229"/>
        <v>2.4</v>
      </c>
      <c r="BD1005">
        <f t="shared" si="230"/>
        <v>50</v>
      </c>
      <c r="BE1005" s="66">
        <f t="shared" si="231"/>
        <v>896.8012649362098</v>
      </c>
      <c r="BI1005" s="66">
        <f t="shared" si="222"/>
        <v>1161.3987350637899</v>
      </c>
      <c r="BK1005" s="66">
        <f t="shared" si="232"/>
        <v>900.5837165457018</v>
      </c>
      <c r="BN1005" s="66">
        <f t="shared" si="223"/>
        <v>950.91393545158246</v>
      </c>
      <c r="BO1005" s="66">
        <f t="shared" si="224"/>
        <v>1851.4976519972843</v>
      </c>
      <c r="CI1005" s="116">
        <f t="shared" si="225"/>
        <v>0.48640824122796283</v>
      </c>
      <c r="CJ1005" s="116">
        <f t="shared" si="226"/>
        <v>0.51359175877203722</v>
      </c>
      <c r="CR1005">
        <f t="shared" si="233"/>
        <v>977</v>
      </c>
      <c r="CS1005">
        <f t="shared" si="235"/>
        <v>50</v>
      </c>
      <c r="CT1005" s="73">
        <f t="shared" si="236"/>
        <v>2.4</v>
      </c>
      <c r="CU1005" s="66">
        <f t="shared" si="234"/>
        <v>878.34259794108709</v>
      </c>
    </row>
    <row r="1006" spans="2:99" x14ac:dyDescent="0.25">
      <c r="B1006" s="107" t="s">
        <v>284</v>
      </c>
      <c r="C1006" s="107">
        <v>996</v>
      </c>
      <c r="D1006" s="107" t="s">
        <v>235</v>
      </c>
      <c r="E1006" s="107">
        <v>50</v>
      </c>
      <c r="F1006" s="108">
        <v>2.4</v>
      </c>
      <c r="G1006" s="109"/>
      <c r="H1006" s="109">
        <v>929.39320673838097</v>
      </c>
      <c r="I1006" s="109">
        <v>1203.606793261619</v>
      </c>
      <c r="K1006" s="107">
        <v>0</v>
      </c>
      <c r="L1006" s="107">
        <v>0</v>
      </c>
      <c r="M1006" s="107">
        <v>0</v>
      </c>
      <c r="N1006" s="107">
        <v>0</v>
      </c>
      <c r="O1006" s="108">
        <v>0</v>
      </c>
      <c r="P1006" s="109">
        <v>0</v>
      </c>
      <c r="Q1006" s="109">
        <v>0</v>
      </c>
      <c r="BA1006" t="str">
        <f t="shared" si="227"/>
        <v>MA</v>
      </c>
      <c r="BB1006">
        <f t="shared" si="228"/>
        <v>993</v>
      </c>
      <c r="BC1006" s="73">
        <f t="shared" si="229"/>
        <v>2.4</v>
      </c>
      <c r="BD1006">
        <f t="shared" si="230"/>
        <v>50</v>
      </c>
      <c r="BE1006" s="66">
        <f t="shared" si="231"/>
        <v>1005.6444074787544</v>
      </c>
      <c r="BI1006" s="66">
        <f t="shared" si="222"/>
        <v>1302.3555925212454</v>
      </c>
      <c r="BK1006" s="66">
        <f t="shared" si="232"/>
        <v>1009.8859283779418</v>
      </c>
      <c r="BN1006" s="66">
        <f t="shared" si="223"/>
        <v>1066.3246346430144</v>
      </c>
      <c r="BO1006" s="66">
        <f t="shared" si="224"/>
        <v>2076.2105630209562</v>
      </c>
      <c r="CI1006" s="116">
        <f t="shared" si="225"/>
        <v>0.48640824122796283</v>
      </c>
      <c r="CJ1006" s="116">
        <f t="shared" si="226"/>
        <v>0.51359175877203711</v>
      </c>
      <c r="CR1006">
        <f t="shared" si="233"/>
        <v>978</v>
      </c>
      <c r="CS1006">
        <f t="shared" si="235"/>
        <v>50</v>
      </c>
      <c r="CT1006" s="73">
        <f t="shared" si="236"/>
        <v>2.4</v>
      </c>
      <c r="CU1006" s="66">
        <f t="shared" si="234"/>
        <v>1672.3500945669384</v>
      </c>
    </row>
    <row r="1007" spans="2:99" x14ac:dyDescent="0.25">
      <c r="B1007" s="107" t="s">
        <v>284</v>
      </c>
      <c r="C1007" s="107">
        <v>997</v>
      </c>
      <c r="D1007" s="107" t="s">
        <v>235</v>
      </c>
      <c r="E1007" s="107">
        <v>50</v>
      </c>
      <c r="F1007" s="108">
        <v>2.4</v>
      </c>
      <c r="G1007" s="109"/>
      <c r="H1007" s="109">
        <v>984.94765299208166</v>
      </c>
      <c r="I1007" s="109">
        <v>1275.5523470079183</v>
      </c>
      <c r="K1007" s="107">
        <v>0</v>
      </c>
      <c r="L1007" s="107">
        <v>0</v>
      </c>
      <c r="M1007" s="107">
        <v>0</v>
      </c>
      <c r="N1007" s="107">
        <v>0</v>
      </c>
      <c r="O1007" s="108">
        <v>0</v>
      </c>
      <c r="P1007" s="109">
        <v>0</v>
      </c>
      <c r="Q1007" s="109">
        <v>0</v>
      </c>
      <c r="BA1007" t="str">
        <f t="shared" si="227"/>
        <v>MA</v>
      </c>
      <c r="BB1007">
        <f t="shared" si="228"/>
        <v>994</v>
      </c>
      <c r="BC1007" s="73">
        <f t="shared" si="229"/>
        <v>2.4</v>
      </c>
      <c r="BD1007">
        <f t="shared" si="230"/>
        <v>50</v>
      </c>
      <c r="BE1007" s="66">
        <f t="shared" si="231"/>
        <v>1044.9028828313694</v>
      </c>
      <c r="BI1007" s="66">
        <f t="shared" si="222"/>
        <v>1353.1971171686303</v>
      </c>
      <c r="BK1007" s="66">
        <f t="shared" si="232"/>
        <v>1049.3099847673925</v>
      </c>
      <c r="BN1007" s="66">
        <f t="shared" si="223"/>
        <v>1107.9519524858808</v>
      </c>
      <c r="BO1007" s="66">
        <f t="shared" si="224"/>
        <v>2157.2619372532736</v>
      </c>
      <c r="CI1007" s="116">
        <f t="shared" si="225"/>
        <v>0.48640824122796272</v>
      </c>
      <c r="CJ1007" s="116">
        <f t="shared" si="226"/>
        <v>0.51359175877203711</v>
      </c>
      <c r="CR1007">
        <f t="shared" si="233"/>
        <v>979</v>
      </c>
      <c r="CS1007">
        <f t="shared" si="235"/>
        <v>50</v>
      </c>
      <c r="CT1007" s="73">
        <f t="shared" si="236"/>
        <v>2.4</v>
      </c>
      <c r="CU1007" s="66">
        <f t="shared" si="234"/>
        <v>1672.3500945669384</v>
      </c>
    </row>
    <row r="1008" spans="2:99" x14ac:dyDescent="0.25">
      <c r="B1008" s="107" t="s">
        <v>284</v>
      </c>
      <c r="C1008" s="107">
        <v>998</v>
      </c>
      <c r="D1008" s="107" t="s">
        <v>235</v>
      </c>
      <c r="E1008" s="107">
        <v>50</v>
      </c>
      <c r="F1008" s="108">
        <v>2.4</v>
      </c>
      <c r="G1008" s="109"/>
      <c r="H1008" s="109">
        <v>897.77728030568665</v>
      </c>
      <c r="I1008" s="109">
        <v>1162.6627196943132</v>
      </c>
      <c r="K1008" s="107">
        <v>0</v>
      </c>
      <c r="L1008" s="107">
        <v>0</v>
      </c>
      <c r="M1008" s="107">
        <v>0</v>
      </c>
      <c r="N1008" s="107">
        <v>0</v>
      </c>
      <c r="O1008" s="108">
        <v>0</v>
      </c>
      <c r="P1008" s="109">
        <v>0</v>
      </c>
      <c r="Q1008" s="109">
        <v>0</v>
      </c>
      <c r="BA1008" t="str">
        <f t="shared" si="227"/>
        <v>MA</v>
      </c>
      <c r="BB1008">
        <f t="shared" si="228"/>
        <v>995</v>
      </c>
      <c r="BC1008" s="73">
        <f t="shared" si="229"/>
        <v>2.4</v>
      </c>
      <c r="BD1008">
        <f t="shared" si="230"/>
        <v>50</v>
      </c>
      <c r="BE1008" s="66">
        <f t="shared" si="231"/>
        <v>868.13952788077108</v>
      </c>
      <c r="BI1008" s="66">
        <f t="shared" si="222"/>
        <v>1124.2804721192285</v>
      </c>
      <c r="BK1008" s="66">
        <f t="shared" si="232"/>
        <v>871.80109246914151</v>
      </c>
      <c r="BN1008" s="66">
        <f t="shared" si="223"/>
        <v>920.52275933944304</v>
      </c>
      <c r="BO1008" s="66">
        <f t="shared" si="224"/>
        <v>1792.3238518085845</v>
      </c>
      <c r="CI1008" s="116">
        <f t="shared" si="225"/>
        <v>0.48640824122796283</v>
      </c>
      <c r="CJ1008" s="116">
        <f t="shared" si="226"/>
        <v>0.51359175877203711</v>
      </c>
      <c r="CR1008">
        <f t="shared" si="233"/>
        <v>980</v>
      </c>
      <c r="CS1008">
        <f t="shared" si="235"/>
        <v>50</v>
      </c>
      <c r="CT1008" s="73">
        <f t="shared" si="236"/>
        <v>2.4</v>
      </c>
      <c r="CU1008" s="66">
        <f t="shared" si="234"/>
        <v>1672.3500945669384</v>
      </c>
    </row>
    <row r="1009" spans="2:99" x14ac:dyDescent="0.25">
      <c r="B1009" s="107" t="s">
        <v>284</v>
      </c>
      <c r="C1009" s="107">
        <v>999</v>
      </c>
      <c r="D1009" s="107" t="s">
        <v>235</v>
      </c>
      <c r="E1009" s="107">
        <v>50</v>
      </c>
      <c r="F1009" s="108">
        <v>2.4</v>
      </c>
      <c r="G1009" s="109"/>
      <c r="H1009" s="109">
        <v>1084.0742139545671</v>
      </c>
      <c r="I1009" s="109">
        <v>1403.9257860454327</v>
      </c>
      <c r="K1009" s="107">
        <v>0</v>
      </c>
      <c r="L1009" s="107">
        <v>0</v>
      </c>
      <c r="M1009" s="107">
        <v>0</v>
      </c>
      <c r="N1009" s="107">
        <v>0</v>
      </c>
      <c r="O1009" s="108">
        <v>0</v>
      </c>
      <c r="P1009" s="109">
        <v>0</v>
      </c>
      <c r="Q1009" s="109">
        <v>0</v>
      </c>
      <c r="BA1009" t="str">
        <f t="shared" si="227"/>
        <v>MA</v>
      </c>
      <c r="BB1009">
        <f t="shared" si="228"/>
        <v>996</v>
      </c>
      <c r="BC1009" s="73">
        <f t="shared" si="229"/>
        <v>2.4</v>
      </c>
      <c r="BD1009">
        <f t="shared" si="230"/>
        <v>50</v>
      </c>
      <c r="BE1009" s="66">
        <f t="shared" si="231"/>
        <v>929.39320673838097</v>
      </c>
      <c r="BI1009" s="66">
        <f t="shared" si="222"/>
        <v>1203.606793261619</v>
      </c>
      <c r="BK1009" s="66">
        <f t="shared" si="232"/>
        <v>933.31312185015167</v>
      </c>
      <c r="BN1009" s="66">
        <f t="shared" si="223"/>
        <v>985.47246347207545</v>
      </c>
      <c r="BO1009" s="66">
        <f t="shared" si="224"/>
        <v>1918.7855853222272</v>
      </c>
      <c r="CI1009" s="116">
        <f t="shared" si="225"/>
        <v>0.48640824122796278</v>
      </c>
      <c r="CJ1009" s="116">
        <f t="shared" si="226"/>
        <v>0.51359175877203711</v>
      </c>
      <c r="CR1009">
        <f t="shared" si="233"/>
        <v>981</v>
      </c>
      <c r="CS1009">
        <f t="shared" si="235"/>
        <v>50</v>
      </c>
      <c r="CT1009" s="73">
        <f t="shared" si="236"/>
        <v>2.4</v>
      </c>
      <c r="CU1009" s="66">
        <f t="shared" si="234"/>
        <v>962.19200888348962</v>
      </c>
    </row>
    <row r="1010" spans="2:99" x14ac:dyDescent="0.25">
      <c r="B1010" s="107" t="s">
        <v>284</v>
      </c>
      <c r="C1010" s="107">
        <v>1000</v>
      </c>
      <c r="D1010" s="107" t="s">
        <v>235</v>
      </c>
      <c r="E1010" s="107">
        <v>50</v>
      </c>
      <c r="F1010" s="108">
        <v>2.4</v>
      </c>
      <c r="G1010" s="109"/>
      <c r="H1010" s="109">
        <v>944.64344688645565</v>
      </c>
      <c r="I1010" s="109">
        <v>1223.3565531135444</v>
      </c>
      <c r="K1010" s="107">
        <v>0</v>
      </c>
      <c r="L1010" s="107">
        <v>0</v>
      </c>
      <c r="M1010" s="107">
        <v>0</v>
      </c>
      <c r="N1010" s="107">
        <v>0</v>
      </c>
      <c r="O1010" s="108">
        <v>0</v>
      </c>
      <c r="P1010" s="109">
        <v>0</v>
      </c>
      <c r="Q1010" s="109">
        <v>0</v>
      </c>
      <c r="BA1010" t="str">
        <f t="shared" si="227"/>
        <v>MA</v>
      </c>
      <c r="BB1010">
        <f t="shared" si="228"/>
        <v>997</v>
      </c>
      <c r="BC1010" s="73">
        <f t="shared" si="229"/>
        <v>2.4</v>
      </c>
      <c r="BD1010">
        <f t="shared" si="230"/>
        <v>50</v>
      </c>
      <c r="BE1010" s="66">
        <f t="shared" si="231"/>
        <v>984.94765299208166</v>
      </c>
      <c r="BI1010" s="66">
        <f t="shared" si="222"/>
        <v>1275.5523470079183</v>
      </c>
      <c r="BK1010" s="66">
        <f t="shared" si="232"/>
        <v>989.10188089182748</v>
      </c>
      <c r="BN1010" s="66">
        <f t="shared" si="223"/>
        <v>1044.3790453251881</v>
      </c>
      <c r="BO1010" s="66">
        <f t="shared" si="224"/>
        <v>2033.4809262170156</v>
      </c>
      <c r="CI1010" s="116">
        <f t="shared" si="225"/>
        <v>0.48640824122796283</v>
      </c>
      <c r="CJ1010" s="116">
        <f t="shared" si="226"/>
        <v>0.51359175877203711</v>
      </c>
      <c r="CR1010">
        <f t="shared" si="233"/>
        <v>982</v>
      </c>
      <c r="CS1010">
        <f t="shared" si="235"/>
        <v>50</v>
      </c>
      <c r="CT1010" s="73">
        <f t="shared" si="236"/>
        <v>2.4</v>
      </c>
      <c r="CU1010" s="66">
        <f t="shared" si="234"/>
        <v>1072.019291389063</v>
      </c>
    </row>
    <row r="1011" spans="2:99" x14ac:dyDescent="0.25">
      <c r="B1011" s="107" t="s">
        <v>284</v>
      </c>
      <c r="C1011" s="107">
        <v>1001</v>
      </c>
      <c r="D1011" s="107" t="s">
        <v>235</v>
      </c>
      <c r="E1011" s="107">
        <v>50</v>
      </c>
      <c r="F1011" s="108">
        <v>2.4</v>
      </c>
      <c r="G1011" s="109"/>
      <c r="H1011" s="109">
        <v>897.77728030568665</v>
      </c>
      <c r="I1011" s="109">
        <v>1162.6627196943132</v>
      </c>
      <c r="K1011" s="107">
        <v>0</v>
      </c>
      <c r="L1011" s="107">
        <v>0</v>
      </c>
      <c r="M1011" s="107">
        <v>0</v>
      </c>
      <c r="N1011" s="107">
        <v>0</v>
      </c>
      <c r="O1011" s="108">
        <v>0</v>
      </c>
      <c r="P1011" s="109">
        <v>0</v>
      </c>
      <c r="Q1011" s="109">
        <v>0</v>
      </c>
      <c r="BA1011" t="str">
        <f t="shared" si="227"/>
        <v>MA</v>
      </c>
      <c r="BB1011">
        <f t="shared" si="228"/>
        <v>998</v>
      </c>
      <c r="BC1011" s="73">
        <f t="shared" si="229"/>
        <v>2.4</v>
      </c>
      <c r="BD1011">
        <f t="shared" si="230"/>
        <v>50</v>
      </c>
      <c r="BE1011" s="66">
        <f t="shared" si="231"/>
        <v>897.77728030568665</v>
      </c>
      <c r="BI1011" s="66">
        <f t="shared" si="222"/>
        <v>1162.6627196943132</v>
      </c>
      <c r="BK1011" s="66">
        <f t="shared" si="232"/>
        <v>901.56384846925766</v>
      </c>
      <c r="BN1011" s="66">
        <f t="shared" si="223"/>
        <v>951.94884324257043</v>
      </c>
      <c r="BO1011" s="66">
        <f t="shared" si="224"/>
        <v>1853.5126917118282</v>
      </c>
      <c r="CI1011" s="116">
        <f t="shared" si="225"/>
        <v>0.48640824122796283</v>
      </c>
      <c r="CJ1011" s="116">
        <f t="shared" si="226"/>
        <v>0.51359175877203711</v>
      </c>
      <c r="CR1011">
        <f t="shared" si="233"/>
        <v>983</v>
      </c>
      <c r="CS1011">
        <f t="shared" si="235"/>
        <v>50</v>
      </c>
      <c r="CT1011" s="73">
        <f t="shared" si="236"/>
        <v>2.4</v>
      </c>
      <c r="CU1011" s="66">
        <f t="shared" si="234"/>
        <v>911.3170362264259</v>
      </c>
    </row>
    <row r="1012" spans="2:99" x14ac:dyDescent="0.25">
      <c r="B1012" s="107" t="s">
        <v>284</v>
      </c>
      <c r="C1012" s="107">
        <v>1002</v>
      </c>
      <c r="D1012" s="107" t="s">
        <v>235</v>
      </c>
      <c r="E1012" s="107">
        <v>50</v>
      </c>
      <c r="F1012" s="108">
        <v>2.4</v>
      </c>
      <c r="G1012" s="109"/>
      <c r="H1012" s="109">
        <v>1199</v>
      </c>
      <c r="I1012" s="109">
        <v>1552.759945583412</v>
      </c>
      <c r="K1012" s="107">
        <v>0</v>
      </c>
      <c r="L1012" s="107">
        <v>0</v>
      </c>
      <c r="M1012" s="107">
        <v>0</v>
      </c>
      <c r="N1012" s="107">
        <v>0</v>
      </c>
      <c r="O1012" s="108">
        <v>0</v>
      </c>
      <c r="P1012" s="109">
        <v>0</v>
      </c>
      <c r="Q1012" s="109">
        <v>0</v>
      </c>
      <c r="BA1012" t="str">
        <f t="shared" si="227"/>
        <v>MA</v>
      </c>
      <c r="BB1012">
        <f t="shared" si="228"/>
        <v>999</v>
      </c>
      <c r="BC1012" s="73">
        <f t="shared" si="229"/>
        <v>2.4</v>
      </c>
      <c r="BD1012">
        <f t="shared" si="230"/>
        <v>50</v>
      </c>
      <c r="BE1012" s="66">
        <f t="shared" si="231"/>
        <v>1084.0742139545671</v>
      </c>
      <c r="BI1012" s="66">
        <f t="shared" ref="BI1012:BI1075" si="237">I1009</f>
        <v>1403.9257860454327</v>
      </c>
      <c r="BK1012" s="66">
        <f t="shared" si="232"/>
        <v>1088.6465293779545</v>
      </c>
      <c r="BN1012" s="66">
        <f t="shared" ref="BN1012:BN1075" si="238">BI1012/VLOOKUP($BA1012,$DQ$53:$DT$60,3,FALSE)</f>
        <v>1149.486867847409</v>
      </c>
      <c r="BO1012" s="66">
        <f t="shared" si="224"/>
        <v>2238.1333972253633</v>
      </c>
      <c r="CI1012" s="116">
        <f t="shared" si="225"/>
        <v>0.48640824122796283</v>
      </c>
      <c r="CJ1012" s="116">
        <f t="shared" si="226"/>
        <v>0.51359175877203722</v>
      </c>
      <c r="CR1012">
        <f t="shared" si="233"/>
        <v>984</v>
      </c>
      <c r="CS1012">
        <f t="shared" si="235"/>
        <v>50</v>
      </c>
      <c r="CT1012" s="73">
        <f t="shared" si="236"/>
        <v>2.4</v>
      </c>
      <c r="CU1012" s="66">
        <f t="shared" si="234"/>
        <v>918.08607232348243</v>
      </c>
    </row>
    <row r="1013" spans="2:99" x14ac:dyDescent="0.25">
      <c r="B1013" s="107" t="s">
        <v>284</v>
      </c>
      <c r="C1013" s="107">
        <v>1003</v>
      </c>
      <c r="D1013" s="107" t="s">
        <v>235</v>
      </c>
      <c r="E1013" s="107">
        <v>50</v>
      </c>
      <c r="F1013" s="108">
        <v>2.4</v>
      </c>
      <c r="G1013" s="109"/>
      <c r="H1013" s="109">
        <v>919.56333766007913</v>
      </c>
      <c r="I1013" s="109">
        <v>1190.8766623399208</v>
      </c>
      <c r="K1013" s="107">
        <v>0</v>
      </c>
      <c r="L1013" s="107">
        <v>0</v>
      </c>
      <c r="M1013" s="107">
        <v>0</v>
      </c>
      <c r="N1013" s="107">
        <v>0</v>
      </c>
      <c r="O1013" s="108">
        <v>0</v>
      </c>
      <c r="P1013" s="109">
        <v>0</v>
      </c>
      <c r="Q1013" s="109">
        <v>0</v>
      </c>
      <c r="BA1013" t="str">
        <f t="shared" si="227"/>
        <v>MA</v>
      </c>
      <c r="BB1013">
        <f t="shared" si="228"/>
        <v>1000</v>
      </c>
      <c r="BC1013" s="73">
        <f t="shared" si="229"/>
        <v>2.4</v>
      </c>
      <c r="BD1013">
        <f t="shared" si="230"/>
        <v>50</v>
      </c>
      <c r="BE1013" s="66">
        <f t="shared" si="231"/>
        <v>944.64344688645565</v>
      </c>
      <c r="BI1013" s="66">
        <f t="shared" si="237"/>
        <v>1223.3565531135444</v>
      </c>
      <c r="BK1013" s="66">
        <f t="shared" si="232"/>
        <v>948.62768315570975</v>
      </c>
      <c r="BN1013" s="66">
        <f t="shared" si="238"/>
        <v>1001.6428977062633</v>
      </c>
      <c r="BO1013" s="66">
        <f t="shared" ref="BO1013:BO1076" si="239">SUM(BK1013+BN1013)</f>
        <v>1950.270580861973</v>
      </c>
      <c r="CI1013" s="116">
        <f t="shared" ref="CI1013:CI1076" si="240">BK1013/$BO1013</f>
        <v>0.48640824122796283</v>
      </c>
      <c r="CJ1013" s="116">
        <f t="shared" ref="CJ1013:CJ1076" si="241">BN1013/$BO1013</f>
        <v>0.51359175877203722</v>
      </c>
      <c r="CR1013">
        <f t="shared" si="233"/>
        <v>985</v>
      </c>
      <c r="CS1013">
        <f t="shared" si="235"/>
        <v>50</v>
      </c>
      <c r="CT1013" s="73">
        <f t="shared" si="236"/>
        <v>2.4</v>
      </c>
      <c r="CU1013" s="66">
        <f t="shared" si="234"/>
        <v>989.07562735816066</v>
      </c>
    </row>
    <row r="1014" spans="2:99" x14ac:dyDescent="0.25">
      <c r="B1014" s="107" t="s">
        <v>284</v>
      </c>
      <c r="C1014" s="107">
        <v>1004</v>
      </c>
      <c r="D1014" s="107" t="s">
        <v>235</v>
      </c>
      <c r="E1014" s="107">
        <v>50</v>
      </c>
      <c r="F1014" s="108">
        <v>2.4</v>
      </c>
      <c r="G1014" s="109"/>
      <c r="H1014" s="109">
        <v>1388.3949347151331</v>
      </c>
      <c r="I1014" s="109">
        <v>1798.0350652848665</v>
      </c>
      <c r="K1014" s="107">
        <v>0</v>
      </c>
      <c r="L1014" s="107">
        <v>0</v>
      </c>
      <c r="M1014" s="107">
        <v>0</v>
      </c>
      <c r="N1014" s="107">
        <v>0</v>
      </c>
      <c r="O1014" s="108">
        <v>0</v>
      </c>
      <c r="P1014" s="109">
        <v>0</v>
      </c>
      <c r="Q1014" s="109">
        <v>0</v>
      </c>
      <c r="BA1014" t="str">
        <f t="shared" si="227"/>
        <v>MA</v>
      </c>
      <c r="BB1014">
        <f t="shared" si="228"/>
        <v>1001</v>
      </c>
      <c r="BC1014" s="73">
        <f t="shared" si="229"/>
        <v>2.4</v>
      </c>
      <c r="BD1014">
        <f t="shared" si="230"/>
        <v>50</v>
      </c>
      <c r="BE1014" s="66">
        <f t="shared" si="231"/>
        <v>897.77728030568665</v>
      </c>
      <c r="BI1014" s="66">
        <f t="shared" si="237"/>
        <v>1162.6627196943132</v>
      </c>
      <c r="BK1014" s="66">
        <f t="shared" si="232"/>
        <v>901.56384846925766</v>
      </c>
      <c r="BN1014" s="66">
        <f t="shared" si="238"/>
        <v>951.94884324257043</v>
      </c>
      <c r="BO1014" s="66">
        <f t="shared" si="239"/>
        <v>1853.5126917118282</v>
      </c>
      <c r="CI1014" s="116">
        <f t="shared" si="240"/>
        <v>0.48640824122796283</v>
      </c>
      <c r="CJ1014" s="116">
        <f t="shared" si="241"/>
        <v>0.51359175877203711</v>
      </c>
      <c r="CR1014">
        <f t="shared" si="233"/>
        <v>986</v>
      </c>
      <c r="CS1014">
        <f t="shared" si="235"/>
        <v>50</v>
      </c>
      <c r="CT1014" s="73">
        <f t="shared" si="236"/>
        <v>2.4</v>
      </c>
      <c r="CU1014" s="66">
        <f t="shared" si="234"/>
        <v>1297.7034179656553</v>
      </c>
    </row>
    <row r="1015" spans="2:99" x14ac:dyDescent="0.25">
      <c r="B1015" s="107" t="s">
        <v>284</v>
      </c>
      <c r="C1015" s="107">
        <v>1005</v>
      </c>
      <c r="D1015" s="107" t="s">
        <v>235</v>
      </c>
      <c r="E1015" s="107">
        <v>50</v>
      </c>
      <c r="F1015" s="108">
        <v>2.4</v>
      </c>
      <c r="G1015" s="109"/>
      <c r="H1015" s="109">
        <v>1195.2920367487404</v>
      </c>
      <c r="I1015" s="109">
        <v>1547.9579632512593</v>
      </c>
      <c r="K1015" s="107">
        <v>0</v>
      </c>
      <c r="L1015" s="107">
        <v>0</v>
      </c>
      <c r="M1015" s="107">
        <v>0</v>
      </c>
      <c r="N1015" s="107">
        <v>0</v>
      </c>
      <c r="O1015" s="108">
        <v>0</v>
      </c>
      <c r="P1015" s="109">
        <v>0</v>
      </c>
      <c r="Q1015" s="109">
        <v>0</v>
      </c>
      <c r="BA1015" t="str">
        <f t="shared" si="227"/>
        <v>MA</v>
      </c>
      <c r="BB1015">
        <f t="shared" si="228"/>
        <v>1002</v>
      </c>
      <c r="BC1015" s="73">
        <f t="shared" si="229"/>
        <v>2.4</v>
      </c>
      <c r="BD1015">
        <f t="shared" si="230"/>
        <v>50</v>
      </c>
      <c r="BE1015" s="66">
        <f t="shared" si="231"/>
        <v>1199</v>
      </c>
      <c r="BI1015" s="66">
        <f t="shared" si="237"/>
        <v>1552.759945583412</v>
      </c>
      <c r="BK1015" s="66">
        <f t="shared" si="232"/>
        <v>1204.057039566178</v>
      </c>
      <c r="BN1015" s="66">
        <f t="shared" si="238"/>
        <v>1271.3472350951099</v>
      </c>
      <c r="BO1015" s="66">
        <f t="shared" si="239"/>
        <v>2475.4042746612877</v>
      </c>
      <c r="CI1015" s="116">
        <f t="shared" si="240"/>
        <v>0.48640824122796283</v>
      </c>
      <c r="CJ1015" s="116">
        <f t="shared" si="241"/>
        <v>0.51359175877203722</v>
      </c>
      <c r="CR1015">
        <f t="shared" si="233"/>
        <v>987</v>
      </c>
      <c r="CS1015">
        <f t="shared" si="235"/>
        <v>50</v>
      </c>
      <c r="CT1015" s="73">
        <f t="shared" si="236"/>
        <v>2.4</v>
      </c>
      <c r="CU1015" s="66">
        <f t="shared" si="234"/>
        <v>906.78392607998057</v>
      </c>
    </row>
    <row r="1016" spans="2:99" x14ac:dyDescent="0.25">
      <c r="B1016" s="107" t="s">
        <v>284</v>
      </c>
      <c r="C1016" s="107">
        <v>1006</v>
      </c>
      <c r="D1016" s="107" t="s">
        <v>235</v>
      </c>
      <c r="E1016" s="107">
        <v>50</v>
      </c>
      <c r="F1016" s="108">
        <v>2.4</v>
      </c>
      <c r="G1016" s="109"/>
      <c r="H1016" s="109">
        <v>1044.8593107166607</v>
      </c>
      <c r="I1016" s="109">
        <v>1353.140689283339</v>
      </c>
      <c r="K1016" s="107">
        <v>0</v>
      </c>
      <c r="L1016" s="107">
        <v>0</v>
      </c>
      <c r="M1016" s="107">
        <v>0</v>
      </c>
      <c r="N1016" s="107">
        <v>0</v>
      </c>
      <c r="O1016" s="108">
        <v>0</v>
      </c>
      <c r="P1016" s="109">
        <v>0</v>
      </c>
      <c r="Q1016" s="109">
        <v>0</v>
      </c>
      <c r="BA1016" t="str">
        <f t="shared" si="227"/>
        <v>MA</v>
      </c>
      <c r="BB1016">
        <f t="shared" si="228"/>
        <v>1003</v>
      </c>
      <c r="BC1016" s="73">
        <f t="shared" si="229"/>
        <v>2.4</v>
      </c>
      <c r="BD1016">
        <f t="shared" si="230"/>
        <v>50</v>
      </c>
      <c r="BE1016" s="66">
        <f t="shared" si="231"/>
        <v>919.56333766007913</v>
      </c>
      <c r="BI1016" s="66">
        <f t="shared" si="237"/>
        <v>1190.8766623399208</v>
      </c>
      <c r="BK1016" s="66">
        <f t="shared" si="232"/>
        <v>923.4417931914835</v>
      </c>
      <c r="BN1016" s="66">
        <f t="shared" si="238"/>
        <v>975.04946357712458</v>
      </c>
      <c r="BO1016" s="66">
        <f t="shared" si="239"/>
        <v>1898.4912567686081</v>
      </c>
      <c r="CI1016" s="116">
        <f t="shared" si="240"/>
        <v>0.48640824122796283</v>
      </c>
      <c r="CJ1016" s="116">
        <f t="shared" si="241"/>
        <v>0.51359175877203711</v>
      </c>
      <c r="CR1016">
        <f t="shared" si="233"/>
        <v>988</v>
      </c>
      <c r="CS1016">
        <f t="shared" si="235"/>
        <v>50</v>
      </c>
      <c r="CT1016" s="73">
        <f t="shared" si="236"/>
        <v>2.4</v>
      </c>
      <c r="CU1016" s="66">
        <f t="shared" si="234"/>
        <v>870.7203219998637</v>
      </c>
    </row>
    <row r="1017" spans="2:99" x14ac:dyDescent="0.25">
      <c r="B1017" s="107" t="s">
        <v>284</v>
      </c>
      <c r="C1017" s="107">
        <v>1007</v>
      </c>
      <c r="D1017" s="107" t="s">
        <v>235</v>
      </c>
      <c r="E1017" s="107">
        <v>50</v>
      </c>
      <c r="F1017" s="108">
        <v>2.4</v>
      </c>
      <c r="G1017" s="109"/>
      <c r="H1017" s="109">
        <v>1044.8593107166607</v>
      </c>
      <c r="I1017" s="109">
        <v>1353.140689283339</v>
      </c>
      <c r="K1017" s="107">
        <v>0</v>
      </c>
      <c r="L1017" s="107">
        <v>0</v>
      </c>
      <c r="M1017" s="107">
        <v>0</v>
      </c>
      <c r="N1017" s="107">
        <v>0</v>
      </c>
      <c r="O1017" s="108">
        <v>0</v>
      </c>
      <c r="P1017" s="109">
        <v>0</v>
      </c>
      <c r="Q1017" s="109">
        <v>0</v>
      </c>
      <c r="BA1017" t="str">
        <f t="shared" si="227"/>
        <v>MA</v>
      </c>
      <c r="BB1017">
        <f t="shared" si="228"/>
        <v>1004</v>
      </c>
      <c r="BC1017" s="73">
        <f t="shared" si="229"/>
        <v>2.4</v>
      </c>
      <c r="BD1017">
        <f t="shared" si="230"/>
        <v>50</v>
      </c>
      <c r="BE1017" s="66">
        <f t="shared" si="231"/>
        <v>1388.3949347151331</v>
      </c>
      <c r="BI1017" s="66">
        <f t="shared" si="237"/>
        <v>1798.0350652848665</v>
      </c>
      <c r="BK1017" s="66">
        <f t="shared" si="232"/>
        <v>1394.2507880248374</v>
      </c>
      <c r="BN1017" s="66">
        <f t="shared" si="238"/>
        <v>1472.1701930526606</v>
      </c>
      <c r="BO1017" s="66">
        <f t="shared" si="239"/>
        <v>2866.4209810774983</v>
      </c>
      <c r="CI1017" s="116">
        <f t="shared" si="240"/>
        <v>0.48640824122796278</v>
      </c>
      <c r="CJ1017" s="116">
        <f t="shared" si="241"/>
        <v>0.51359175877203711</v>
      </c>
      <c r="CR1017">
        <f t="shared" si="233"/>
        <v>989</v>
      </c>
      <c r="CS1017">
        <f t="shared" si="235"/>
        <v>50</v>
      </c>
      <c r="CT1017" s="73">
        <f t="shared" si="236"/>
        <v>2.4</v>
      </c>
      <c r="CU1017" s="66">
        <f t="shared" si="234"/>
        <v>1235.2287590168673</v>
      </c>
    </row>
    <row r="1018" spans="2:99" x14ac:dyDescent="0.25">
      <c r="B1018" s="107" t="s">
        <v>284</v>
      </c>
      <c r="C1018" s="107">
        <v>1008</v>
      </c>
      <c r="D1018" s="107" t="s">
        <v>235</v>
      </c>
      <c r="E1018" s="107">
        <v>50</v>
      </c>
      <c r="F1018" s="108">
        <v>2.4</v>
      </c>
      <c r="G1018" s="109"/>
      <c r="H1018" s="109">
        <v>1088.4314254254457</v>
      </c>
      <c r="I1018" s="109">
        <v>1409.5685745745543</v>
      </c>
      <c r="K1018" s="107">
        <v>0</v>
      </c>
      <c r="L1018" s="107">
        <v>0</v>
      </c>
      <c r="M1018" s="107">
        <v>0</v>
      </c>
      <c r="N1018" s="107">
        <v>0</v>
      </c>
      <c r="O1018" s="108">
        <v>0</v>
      </c>
      <c r="P1018" s="109">
        <v>0</v>
      </c>
      <c r="Q1018" s="109">
        <v>0</v>
      </c>
      <c r="BA1018" t="str">
        <f t="shared" si="227"/>
        <v>MA</v>
      </c>
      <c r="BB1018">
        <f t="shared" si="228"/>
        <v>1005</v>
      </c>
      <c r="BC1018" s="73">
        <f t="shared" si="229"/>
        <v>2.4</v>
      </c>
      <c r="BD1018">
        <f t="shared" si="230"/>
        <v>50</v>
      </c>
      <c r="BE1018" s="66">
        <f t="shared" si="231"/>
        <v>1195.2920367487404</v>
      </c>
      <c r="BI1018" s="66">
        <f t="shared" si="237"/>
        <v>1547.9579632512593</v>
      </c>
      <c r="BK1018" s="66">
        <f t="shared" si="232"/>
        <v>1200.3334371849171</v>
      </c>
      <c r="BN1018" s="66">
        <f t="shared" si="238"/>
        <v>1267.4155346553075</v>
      </c>
      <c r="BO1018" s="66">
        <f t="shared" si="239"/>
        <v>2467.7489718402248</v>
      </c>
      <c r="CI1018" s="116">
        <f t="shared" si="240"/>
        <v>0.48640824122796272</v>
      </c>
      <c r="CJ1018" s="116">
        <f t="shared" si="241"/>
        <v>0.51359175877203722</v>
      </c>
      <c r="CR1018">
        <f t="shared" si="233"/>
        <v>990</v>
      </c>
      <c r="CS1018">
        <f t="shared" si="235"/>
        <v>50</v>
      </c>
      <c r="CT1018" s="73">
        <f t="shared" si="236"/>
        <v>2.4</v>
      </c>
      <c r="CU1018" s="66">
        <f t="shared" si="234"/>
        <v>1015.0797524549982</v>
      </c>
    </row>
    <row r="1019" spans="2:99" x14ac:dyDescent="0.25">
      <c r="B1019" s="107" t="s">
        <v>284</v>
      </c>
      <c r="C1019" s="107">
        <v>1009</v>
      </c>
      <c r="D1019" s="107" t="s">
        <v>235</v>
      </c>
      <c r="E1019" s="107">
        <v>50</v>
      </c>
      <c r="F1019" s="108">
        <v>2.4</v>
      </c>
      <c r="G1019" s="109"/>
      <c r="H1019" s="109">
        <v>1111.9603673681895</v>
      </c>
      <c r="I1019" s="109">
        <v>1440.0396326318105</v>
      </c>
      <c r="K1019" s="107">
        <v>0</v>
      </c>
      <c r="L1019" s="107">
        <v>0</v>
      </c>
      <c r="M1019" s="107">
        <v>0</v>
      </c>
      <c r="N1019" s="107">
        <v>0</v>
      </c>
      <c r="O1019" s="108">
        <v>0</v>
      </c>
      <c r="P1019" s="109">
        <v>0</v>
      </c>
      <c r="Q1019" s="109">
        <v>0</v>
      </c>
      <c r="BA1019" t="str">
        <f t="shared" si="227"/>
        <v>MA</v>
      </c>
      <c r="BB1019">
        <f t="shared" si="228"/>
        <v>1006</v>
      </c>
      <c r="BC1019" s="73">
        <f t="shared" si="229"/>
        <v>2.4</v>
      </c>
      <c r="BD1019">
        <f t="shared" si="230"/>
        <v>50</v>
      </c>
      <c r="BE1019" s="66">
        <f t="shared" si="231"/>
        <v>1044.8593107166607</v>
      </c>
      <c r="BI1019" s="66">
        <f t="shared" si="237"/>
        <v>1353.140689283339</v>
      </c>
      <c r="BK1019" s="66">
        <f t="shared" si="232"/>
        <v>1049.2662288779482</v>
      </c>
      <c r="BN1019" s="66">
        <f t="shared" si="238"/>
        <v>1107.9057512452118</v>
      </c>
      <c r="BO1019" s="66">
        <f t="shared" si="239"/>
        <v>2157.1719801231602</v>
      </c>
      <c r="CI1019" s="116">
        <f t="shared" si="240"/>
        <v>0.48640824122796272</v>
      </c>
      <c r="CJ1019" s="116">
        <f t="shared" si="241"/>
        <v>0.51359175877203711</v>
      </c>
      <c r="CR1019">
        <f t="shared" si="233"/>
        <v>991</v>
      </c>
      <c r="CS1019">
        <f t="shared" si="235"/>
        <v>50</v>
      </c>
      <c r="CT1019" s="73">
        <f t="shared" si="236"/>
        <v>2.4</v>
      </c>
      <c r="CU1019" s="66">
        <f t="shared" si="234"/>
        <v>1064.4451469262285</v>
      </c>
    </row>
    <row r="1020" spans="2:99" x14ac:dyDescent="0.25">
      <c r="B1020" s="107" t="s">
        <v>284</v>
      </c>
      <c r="C1020" s="107">
        <v>1010</v>
      </c>
      <c r="D1020" s="107" t="s">
        <v>235</v>
      </c>
      <c r="E1020" s="107">
        <v>50</v>
      </c>
      <c r="F1020" s="108">
        <v>2.4</v>
      </c>
      <c r="G1020" s="109"/>
      <c r="H1020" s="109">
        <v>979.50113865348351</v>
      </c>
      <c r="I1020" s="109">
        <v>1268.4988613465164</v>
      </c>
      <c r="K1020" s="107">
        <v>0</v>
      </c>
      <c r="L1020" s="107">
        <v>0</v>
      </c>
      <c r="M1020" s="107">
        <v>0</v>
      </c>
      <c r="N1020" s="107">
        <v>0</v>
      </c>
      <c r="O1020" s="108">
        <v>0</v>
      </c>
      <c r="P1020" s="109">
        <v>0</v>
      </c>
      <c r="Q1020" s="109">
        <v>0</v>
      </c>
      <c r="BA1020" t="str">
        <f t="shared" si="227"/>
        <v>MA</v>
      </c>
      <c r="BB1020">
        <f t="shared" si="228"/>
        <v>1007</v>
      </c>
      <c r="BC1020" s="73">
        <f t="shared" si="229"/>
        <v>2.4</v>
      </c>
      <c r="BD1020">
        <f t="shared" si="230"/>
        <v>50</v>
      </c>
      <c r="BE1020" s="66">
        <f t="shared" si="231"/>
        <v>1044.8593107166607</v>
      </c>
      <c r="BI1020" s="66">
        <f t="shared" si="237"/>
        <v>1353.140689283339</v>
      </c>
      <c r="BK1020" s="66">
        <f t="shared" si="232"/>
        <v>1049.2662288779482</v>
      </c>
      <c r="BN1020" s="66">
        <f t="shared" si="238"/>
        <v>1107.9057512452118</v>
      </c>
      <c r="BO1020" s="66">
        <f t="shared" si="239"/>
        <v>2157.1719801231602</v>
      </c>
      <c r="CI1020" s="116">
        <f t="shared" si="240"/>
        <v>0.48640824122796272</v>
      </c>
      <c r="CJ1020" s="116">
        <f t="shared" si="241"/>
        <v>0.51359175877203711</v>
      </c>
      <c r="CR1020">
        <f t="shared" si="233"/>
        <v>992</v>
      </c>
      <c r="CS1020">
        <f t="shared" si="235"/>
        <v>50</v>
      </c>
      <c r="CT1020" s="73">
        <f t="shared" si="236"/>
        <v>2.4</v>
      </c>
      <c r="CU1020" s="66">
        <f t="shared" si="234"/>
        <v>900.5837165457018</v>
      </c>
    </row>
    <row r="1021" spans="2:99" x14ac:dyDescent="0.25">
      <c r="B1021" s="107" t="s">
        <v>284</v>
      </c>
      <c r="C1021" s="107">
        <v>1011</v>
      </c>
      <c r="D1021" s="107" t="s">
        <v>235</v>
      </c>
      <c r="E1021" s="107">
        <v>50</v>
      </c>
      <c r="F1021" s="108">
        <v>2.4</v>
      </c>
      <c r="G1021" s="109"/>
      <c r="H1021" s="109">
        <v>1050.7371889908757</v>
      </c>
      <c r="I1021" s="109">
        <v>1360.7528110091239</v>
      </c>
      <c r="K1021" s="107">
        <v>0</v>
      </c>
      <c r="L1021" s="107">
        <v>0</v>
      </c>
      <c r="M1021" s="107">
        <v>0</v>
      </c>
      <c r="N1021" s="107">
        <v>0</v>
      </c>
      <c r="O1021" s="108">
        <v>0</v>
      </c>
      <c r="P1021" s="109">
        <v>0</v>
      </c>
      <c r="Q1021" s="109">
        <v>0</v>
      </c>
      <c r="BA1021" t="str">
        <f t="shared" si="227"/>
        <v>MA</v>
      </c>
      <c r="BB1021">
        <f t="shared" si="228"/>
        <v>1008</v>
      </c>
      <c r="BC1021" s="73">
        <f t="shared" si="229"/>
        <v>2.4</v>
      </c>
      <c r="BD1021">
        <f t="shared" si="230"/>
        <v>50</v>
      </c>
      <c r="BE1021" s="66">
        <f t="shared" si="231"/>
        <v>1088.4314254254457</v>
      </c>
      <c r="BI1021" s="66">
        <f t="shared" si="237"/>
        <v>1409.5685745745543</v>
      </c>
      <c r="BK1021" s="66">
        <f t="shared" si="232"/>
        <v>1093.0221183223998</v>
      </c>
      <c r="BN1021" s="66">
        <f t="shared" si="238"/>
        <v>1154.1069919143199</v>
      </c>
      <c r="BO1021" s="66">
        <f t="shared" si="239"/>
        <v>2247.1291102367195</v>
      </c>
      <c r="CI1021" s="116">
        <f t="shared" si="240"/>
        <v>0.48640824122796289</v>
      </c>
      <c r="CJ1021" s="116">
        <f t="shared" si="241"/>
        <v>0.51359175877203722</v>
      </c>
      <c r="CR1021">
        <f t="shared" si="233"/>
        <v>993</v>
      </c>
      <c r="CS1021">
        <f t="shared" si="235"/>
        <v>50</v>
      </c>
      <c r="CT1021" s="73">
        <f t="shared" si="236"/>
        <v>2.4</v>
      </c>
      <c r="CU1021" s="66">
        <f t="shared" si="234"/>
        <v>1009.8859283779418</v>
      </c>
    </row>
    <row r="1022" spans="2:99" x14ac:dyDescent="0.25">
      <c r="B1022" s="107" t="s">
        <v>284</v>
      </c>
      <c r="C1022" s="107">
        <v>1012</v>
      </c>
      <c r="D1022" s="107" t="s">
        <v>235</v>
      </c>
      <c r="E1022" s="107">
        <v>50</v>
      </c>
      <c r="F1022" s="108">
        <v>2.4</v>
      </c>
      <c r="G1022" s="109"/>
      <c r="H1022" s="109">
        <v>897.77728030568665</v>
      </c>
      <c r="I1022" s="109">
        <v>1162.6627196943132</v>
      </c>
      <c r="K1022" s="107">
        <v>0</v>
      </c>
      <c r="L1022" s="107">
        <v>0</v>
      </c>
      <c r="M1022" s="107">
        <v>0</v>
      </c>
      <c r="N1022" s="107">
        <v>0</v>
      </c>
      <c r="O1022" s="108">
        <v>0</v>
      </c>
      <c r="P1022" s="109">
        <v>0</v>
      </c>
      <c r="Q1022" s="109">
        <v>0</v>
      </c>
      <c r="BA1022" t="str">
        <f t="shared" si="227"/>
        <v>MA</v>
      </c>
      <c r="BB1022">
        <f t="shared" si="228"/>
        <v>1009</v>
      </c>
      <c r="BC1022" s="73">
        <f t="shared" si="229"/>
        <v>2.4</v>
      </c>
      <c r="BD1022">
        <f t="shared" si="230"/>
        <v>50</v>
      </c>
      <c r="BE1022" s="66">
        <f t="shared" si="231"/>
        <v>1111.9603673681895</v>
      </c>
      <c r="BI1022" s="66">
        <f t="shared" si="237"/>
        <v>1440.0396326318105</v>
      </c>
      <c r="BK1022" s="66">
        <f t="shared" si="232"/>
        <v>1116.6502986224036</v>
      </c>
      <c r="BN1022" s="66">
        <f t="shared" si="238"/>
        <v>1179.0556618756382</v>
      </c>
      <c r="BO1022" s="66">
        <f t="shared" si="239"/>
        <v>2295.7059604980418</v>
      </c>
      <c r="CI1022" s="116">
        <f t="shared" si="240"/>
        <v>0.48640824122796283</v>
      </c>
      <c r="CJ1022" s="116">
        <f t="shared" si="241"/>
        <v>0.51359175877203722</v>
      </c>
      <c r="CR1022">
        <f t="shared" si="233"/>
        <v>994</v>
      </c>
      <c r="CS1022">
        <f t="shared" si="235"/>
        <v>50</v>
      </c>
      <c r="CT1022" s="73">
        <f t="shared" si="236"/>
        <v>2.4</v>
      </c>
      <c r="CU1022" s="66">
        <f t="shared" si="234"/>
        <v>1049.3099847673925</v>
      </c>
    </row>
    <row r="1023" spans="2:99" x14ac:dyDescent="0.25">
      <c r="B1023" s="107" t="s">
        <v>284</v>
      </c>
      <c r="C1023" s="107">
        <v>1013</v>
      </c>
      <c r="D1023" s="107" t="s">
        <v>235</v>
      </c>
      <c r="E1023" s="107">
        <v>50</v>
      </c>
      <c r="F1023" s="108">
        <v>2.4</v>
      </c>
      <c r="G1023" s="109"/>
      <c r="H1023" s="109">
        <v>936.70460758651495</v>
      </c>
      <c r="I1023" s="109">
        <v>1213.0753924134847</v>
      </c>
      <c r="K1023" s="107">
        <v>0</v>
      </c>
      <c r="L1023" s="107">
        <v>0</v>
      </c>
      <c r="M1023" s="107">
        <v>0</v>
      </c>
      <c r="N1023" s="107">
        <v>0</v>
      </c>
      <c r="O1023" s="108">
        <v>0</v>
      </c>
      <c r="P1023" s="109">
        <v>0</v>
      </c>
      <c r="Q1023" s="109">
        <v>0</v>
      </c>
      <c r="BA1023" t="str">
        <f t="shared" si="227"/>
        <v>MA</v>
      </c>
      <c r="BB1023">
        <f t="shared" si="228"/>
        <v>1010</v>
      </c>
      <c r="BC1023" s="73">
        <f t="shared" si="229"/>
        <v>2.4</v>
      </c>
      <c r="BD1023">
        <f t="shared" si="230"/>
        <v>50</v>
      </c>
      <c r="BE1023" s="66">
        <f t="shared" si="231"/>
        <v>979.50113865348351</v>
      </c>
      <c r="BI1023" s="66">
        <f t="shared" si="237"/>
        <v>1268.4988613465164</v>
      </c>
      <c r="BK1023" s="66">
        <f t="shared" si="232"/>
        <v>983.63239471127099</v>
      </c>
      <c r="BN1023" s="66">
        <f t="shared" si="238"/>
        <v>1038.6038902415496</v>
      </c>
      <c r="BO1023" s="66">
        <f t="shared" si="239"/>
        <v>2022.2362849528206</v>
      </c>
      <c r="CI1023" s="116">
        <f t="shared" si="240"/>
        <v>0.48640824122796283</v>
      </c>
      <c r="CJ1023" s="116">
        <f t="shared" si="241"/>
        <v>0.51359175877203711</v>
      </c>
      <c r="CR1023">
        <f t="shared" si="233"/>
        <v>995</v>
      </c>
      <c r="CS1023">
        <f t="shared" si="235"/>
        <v>50</v>
      </c>
      <c r="CT1023" s="73">
        <f t="shared" si="236"/>
        <v>2.4</v>
      </c>
      <c r="CU1023" s="66">
        <f t="shared" si="234"/>
        <v>871.80109246914151</v>
      </c>
    </row>
    <row r="1024" spans="2:99" x14ac:dyDescent="0.25">
      <c r="B1024" s="107" t="s">
        <v>284</v>
      </c>
      <c r="C1024" s="107">
        <v>1014</v>
      </c>
      <c r="D1024" s="107" t="s">
        <v>235</v>
      </c>
      <c r="E1024" s="107">
        <v>50</v>
      </c>
      <c r="F1024" s="108">
        <v>2.4</v>
      </c>
      <c r="G1024" s="109"/>
      <c r="H1024" s="109">
        <v>898.66615144574587</v>
      </c>
      <c r="I1024" s="109">
        <v>1163.813848554254</v>
      </c>
      <c r="K1024" s="107">
        <v>0</v>
      </c>
      <c r="L1024" s="107">
        <v>0</v>
      </c>
      <c r="M1024" s="107">
        <v>0</v>
      </c>
      <c r="N1024" s="107">
        <v>0</v>
      </c>
      <c r="O1024" s="108">
        <v>0</v>
      </c>
      <c r="P1024" s="109">
        <v>0</v>
      </c>
      <c r="Q1024" s="109">
        <v>0</v>
      </c>
      <c r="BA1024" t="str">
        <f t="shared" si="227"/>
        <v>MA</v>
      </c>
      <c r="BB1024">
        <f t="shared" si="228"/>
        <v>1011</v>
      </c>
      <c r="BC1024" s="73">
        <f t="shared" si="229"/>
        <v>2.4</v>
      </c>
      <c r="BD1024">
        <f t="shared" si="230"/>
        <v>50</v>
      </c>
      <c r="BE1024" s="66">
        <f t="shared" si="231"/>
        <v>1050.7371889908757</v>
      </c>
      <c r="BI1024" s="66">
        <f t="shared" si="237"/>
        <v>1360.7528110091239</v>
      </c>
      <c r="BK1024" s="66">
        <f t="shared" si="232"/>
        <v>1055.1688983640047</v>
      </c>
      <c r="BN1024" s="66">
        <f t="shared" si="238"/>
        <v>1114.1382986114743</v>
      </c>
      <c r="BO1024" s="66">
        <f t="shared" si="239"/>
        <v>2169.3071969754792</v>
      </c>
      <c r="CI1024" s="116">
        <f t="shared" si="240"/>
        <v>0.48640824122796278</v>
      </c>
      <c r="CJ1024" s="116">
        <f t="shared" si="241"/>
        <v>0.51359175877203711</v>
      </c>
      <c r="CR1024">
        <f t="shared" si="233"/>
        <v>996</v>
      </c>
      <c r="CS1024">
        <f t="shared" si="235"/>
        <v>50</v>
      </c>
      <c r="CT1024" s="73">
        <f t="shared" si="236"/>
        <v>2.4</v>
      </c>
      <c r="CU1024" s="66">
        <f t="shared" si="234"/>
        <v>933.31312185015167</v>
      </c>
    </row>
    <row r="1025" spans="2:99" x14ac:dyDescent="0.25">
      <c r="B1025" s="107" t="s">
        <v>284</v>
      </c>
      <c r="C1025" s="107">
        <v>1015</v>
      </c>
      <c r="D1025" s="107" t="s">
        <v>235</v>
      </c>
      <c r="E1025" s="107">
        <v>50</v>
      </c>
      <c r="F1025" s="108">
        <v>2.4</v>
      </c>
      <c r="G1025" s="109"/>
      <c r="H1025" s="109">
        <v>897.77728030568665</v>
      </c>
      <c r="I1025" s="109">
        <v>1162.6627196943132</v>
      </c>
      <c r="K1025" s="107">
        <v>0</v>
      </c>
      <c r="L1025" s="107">
        <v>0</v>
      </c>
      <c r="M1025" s="107">
        <v>0</v>
      </c>
      <c r="N1025" s="107">
        <v>0</v>
      </c>
      <c r="O1025" s="108">
        <v>0</v>
      </c>
      <c r="P1025" s="109">
        <v>0</v>
      </c>
      <c r="Q1025" s="109">
        <v>0</v>
      </c>
      <c r="BA1025" t="str">
        <f t="shared" si="227"/>
        <v>MA</v>
      </c>
      <c r="BB1025">
        <f t="shared" si="228"/>
        <v>1012</v>
      </c>
      <c r="BC1025" s="73">
        <f t="shared" si="229"/>
        <v>2.4</v>
      </c>
      <c r="BD1025">
        <f t="shared" si="230"/>
        <v>50</v>
      </c>
      <c r="BE1025" s="66">
        <f t="shared" si="231"/>
        <v>897.77728030568665</v>
      </c>
      <c r="BI1025" s="66">
        <f t="shared" si="237"/>
        <v>1162.6627196943132</v>
      </c>
      <c r="BK1025" s="66">
        <f t="shared" si="232"/>
        <v>901.56384846925766</v>
      </c>
      <c r="BN1025" s="66">
        <f t="shared" si="238"/>
        <v>951.94884324257043</v>
      </c>
      <c r="BO1025" s="66">
        <f t="shared" si="239"/>
        <v>1853.5126917118282</v>
      </c>
      <c r="CI1025" s="116">
        <f t="shared" si="240"/>
        <v>0.48640824122796283</v>
      </c>
      <c r="CJ1025" s="116">
        <f t="shared" si="241"/>
        <v>0.51359175877203711</v>
      </c>
      <c r="CR1025">
        <f t="shared" si="233"/>
        <v>997</v>
      </c>
      <c r="CS1025">
        <f t="shared" si="235"/>
        <v>50</v>
      </c>
      <c r="CT1025" s="73">
        <f t="shared" si="236"/>
        <v>2.4</v>
      </c>
      <c r="CU1025" s="66">
        <f t="shared" si="234"/>
        <v>989.10188089182748</v>
      </c>
    </row>
    <row r="1026" spans="2:99" x14ac:dyDescent="0.25">
      <c r="B1026" s="107" t="s">
        <v>284</v>
      </c>
      <c r="C1026" s="107">
        <v>1016</v>
      </c>
      <c r="D1026" s="107" t="s">
        <v>235</v>
      </c>
      <c r="E1026" s="107">
        <v>50</v>
      </c>
      <c r="F1026" s="108">
        <v>2.4</v>
      </c>
      <c r="G1026" s="109"/>
      <c r="H1026" s="109">
        <v>897.77728030568665</v>
      </c>
      <c r="I1026" s="109">
        <v>1162.6627196943132</v>
      </c>
      <c r="K1026" s="107">
        <v>0</v>
      </c>
      <c r="L1026" s="107">
        <v>0</v>
      </c>
      <c r="M1026" s="107">
        <v>0</v>
      </c>
      <c r="N1026" s="107">
        <v>0</v>
      </c>
      <c r="O1026" s="108">
        <v>0</v>
      </c>
      <c r="P1026" s="109">
        <v>0</v>
      </c>
      <c r="Q1026" s="109">
        <v>0</v>
      </c>
      <c r="BA1026" t="str">
        <f t="shared" si="227"/>
        <v>MA</v>
      </c>
      <c r="BB1026">
        <f t="shared" si="228"/>
        <v>1013</v>
      </c>
      <c r="BC1026" s="73">
        <f t="shared" si="229"/>
        <v>2.4</v>
      </c>
      <c r="BD1026">
        <f t="shared" si="230"/>
        <v>50</v>
      </c>
      <c r="BE1026" s="66">
        <f t="shared" si="231"/>
        <v>936.70460758651495</v>
      </c>
      <c r="BI1026" s="66">
        <f t="shared" si="237"/>
        <v>1213.0753924134847</v>
      </c>
      <c r="BK1026" s="66">
        <f t="shared" si="232"/>
        <v>940.6553600989306</v>
      </c>
      <c r="BN1026" s="66">
        <f t="shared" si="238"/>
        <v>993.22503165635158</v>
      </c>
      <c r="BO1026" s="66">
        <f t="shared" si="239"/>
        <v>1933.8803917552823</v>
      </c>
      <c r="CI1026" s="116">
        <f t="shared" si="240"/>
        <v>0.48640824122796283</v>
      </c>
      <c r="CJ1026" s="116">
        <f t="shared" si="241"/>
        <v>0.51359175877203711</v>
      </c>
      <c r="CR1026">
        <f t="shared" si="233"/>
        <v>998</v>
      </c>
      <c r="CS1026">
        <f t="shared" si="235"/>
        <v>50</v>
      </c>
      <c r="CT1026" s="73">
        <f t="shared" si="236"/>
        <v>2.4</v>
      </c>
      <c r="CU1026" s="66">
        <f t="shared" si="234"/>
        <v>901.56384846925766</v>
      </c>
    </row>
    <row r="1027" spans="2:99" x14ac:dyDescent="0.25">
      <c r="B1027" s="107" t="s">
        <v>284</v>
      </c>
      <c r="C1027" s="107">
        <v>1017</v>
      </c>
      <c r="D1027" s="107" t="s">
        <v>235</v>
      </c>
      <c r="E1027" s="107">
        <v>50</v>
      </c>
      <c r="F1027" s="108">
        <v>2.4</v>
      </c>
      <c r="G1027" s="109"/>
      <c r="H1027" s="109">
        <v>941.3493950144715</v>
      </c>
      <c r="I1027" s="109">
        <v>1219.0906049855284</v>
      </c>
      <c r="K1027" s="107">
        <v>0</v>
      </c>
      <c r="L1027" s="107">
        <v>0</v>
      </c>
      <c r="M1027" s="107">
        <v>0</v>
      </c>
      <c r="N1027" s="107">
        <v>0</v>
      </c>
      <c r="O1027" s="108">
        <v>0</v>
      </c>
      <c r="P1027" s="109">
        <v>0</v>
      </c>
      <c r="Q1027" s="109">
        <v>0</v>
      </c>
      <c r="BA1027" t="str">
        <f t="shared" si="227"/>
        <v>MA</v>
      </c>
      <c r="BB1027">
        <f t="shared" si="228"/>
        <v>1014</v>
      </c>
      <c r="BC1027" s="73">
        <f t="shared" si="229"/>
        <v>2.4</v>
      </c>
      <c r="BD1027">
        <f t="shared" si="230"/>
        <v>50</v>
      </c>
      <c r="BE1027" s="66">
        <f t="shared" si="231"/>
        <v>898.66615144574587</v>
      </c>
      <c r="BI1027" s="66">
        <f t="shared" si="237"/>
        <v>1163.813848554254</v>
      </c>
      <c r="BK1027" s="66">
        <f t="shared" si="232"/>
        <v>902.45646861392447</v>
      </c>
      <c r="BN1027" s="66">
        <f t="shared" si="238"/>
        <v>952.89134855222039</v>
      </c>
      <c r="BO1027" s="66">
        <f t="shared" si="239"/>
        <v>1855.347817166145</v>
      </c>
      <c r="CI1027" s="116">
        <f t="shared" si="240"/>
        <v>0.48640824122796278</v>
      </c>
      <c r="CJ1027" s="116">
        <f t="shared" si="241"/>
        <v>0.51359175877203711</v>
      </c>
      <c r="CR1027">
        <f t="shared" si="233"/>
        <v>999</v>
      </c>
      <c r="CS1027">
        <f t="shared" si="235"/>
        <v>50</v>
      </c>
      <c r="CT1027" s="73">
        <f t="shared" si="236"/>
        <v>2.4</v>
      </c>
      <c r="CU1027" s="66">
        <f t="shared" si="234"/>
        <v>1088.6465293779545</v>
      </c>
    </row>
    <row r="1028" spans="2:99" x14ac:dyDescent="0.25">
      <c r="B1028" s="107" t="s">
        <v>284</v>
      </c>
      <c r="C1028" s="107">
        <v>1018</v>
      </c>
      <c r="D1028" s="107" t="s">
        <v>235</v>
      </c>
      <c r="E1028" s="107">
        <v>50</v>
      </c>
      <c r="F1028" s="108">
        <v>2.4</v>
      </c>
      <c r="G1028" s="109"/>
      <c r="H1028" s="109">
        <v>897.77728030568665</v>
      </c>
      <c r="I1028" s="109">
        <v>1162.6627196943132</v>
      </c>
      <c r="K1028" s="107">
        <v>0</v>
      </c>
      <c r="L1028" s="107">
        <v>0</v>
      </c>
      <c r="M1028" s="107">
        <v>0</v>
      </c>
      <c r="N1028" s="107">
        <v>0</v>
      </c>
      <c r="O1028" s="108">
        <v>0</v>
      </c>
      <c r="P1028" s="109">
        <v>0</v>
      </c>
      <c r="Q1028" s="109">
        <v>0</v>
      </c>
      <c r="BA1028" t="str">
        <f t="shared" si="227"/>
        <v>MA</v>
      </c>
      <c r="BB1028">
        <f t="shared" si="228"/>
        <v>1015</v>
      </c>
      <c r="BC1028" s="73">
        <f t="shared" si="229"/>
        <v>2.4</v>
      </c>
      <c r="BD1028">
        <f t="shared" si="230"/>
        <v>50</v>
      </c>
      <c r="BE1028" s="66">
        <f t="shared" si="231"/>
        <v>897.77728030568665</v>
      </c>
      <c r="BI1028" s="66">
        <f t="shared" si="237"/>
        <v>1162.6627196943132</v>
      </c>
      <c r="BK1028" s="66">
        <f t="shared" si="232"/>
        <v>901.56384846925766</v>
      </c>
      <c r="BN1028" s="66">
        <f t="shared" si="238"/>
        <v>951.94884324257043</v>
      </c>
      <c r="BO1028" s="66">
        <f t="shared" si="239"/>
        <v>1853.5126917118282</v>
      </c>
      <c r="CI1028" s="116">
        <f t="shared" si="240"/>
        <v>0.48640824122796283</v>
      </c>
      <c r="CJ1028" s="116">
        <f t="shared" si="241"/>
        <v>0.51359175877203711</v>
      </c>
      <c r="CR1028">
        <f t="shared" si="233"/>
        <v>1000</v>
      </c>
      <c r="CS1028">
        <f t="shared" si="235"/>
        <v>50</v>
      </c>
      <c r="CT1028" s="73">
        <f t="shared" si="236"/>
        <v>2.4</v>
      </c>
      <c r="CU1028" s="66">
        <f t="shared" si="234"/>
        <v>948.62768315570975</v>
      </c>
    </row>
    <row r="1029" spans="2:99" x14ac:dyDescent="0.25">
      <c r="B1029" s="107" t="s">
        <v>284</v>
      </c>
      <c r="C1029" s="107">
        <v>1019</v>
      </c>
      <c r="D1029" s="107" t="s">
        <v>235</v>
      </c>
      <c r="E1029" s="107">
        <v>50</v>
      </c>
      <c r="F1029" s="108">
        <v>2.4</v>
      </c>
      <c r="G1029" s="109"/>
      <c r="H1029" s="109">
        <v>1112.9145966803119</v>
      </c>
      <c r="I1029" s="109">
        <v>1441.2754033196879</v>
      </c>
      <c r="K1029" s="107">
        <v>0</v>
      </c>
      <c r="L1029" s="107">
        <v>0</v>
      </c>
      <c r="M1029" s="107">
        <v>0</v>
      </c>
      <c r="N1029" s="107">
        <v>0</v>
      </c>
      <c r="O1029" s="108">
        <v>0</v>
      </c>
      <c r="P1029" s="109">
        <v>0</v>
      </c>
      <c r="Q1029" s="109">
        <v>0</v>
      </c>
      <c r="BA1029" t="str">
        <f t="shared" si="227"/>
        <v>MA</v>
      </c>
      <c r="BB1029">
        <f t="shared" si="228"/>
        <v>1016</v>
      </c>
      <c r="BC1029" s="73">
        <f t="shared" si="229"/>
        <v>2.4</v>
      </c>
      <c r="BD1029">
        <f t="shared" si="230"/>
        <v>50</v>
      </c>
      <c r="BE1029" s="66">
        <f t="shared" si="231"/>
        <v>897.77728030568665</v>
      </c>
      <c r="BI1029" s="66">
        <f t="shared" si="237"/>
        <v>1162.6627196943132</v>
      </c>
      <c r="BK1029" s="66">
        <f t="shared" si="232"/>
        <v>901.56384846925766</v>
      </c>
      <c r="BN1029" s="66">
        <f t="shared" si="238"/>
        <v>951.94884324257043</v>
      </c>
      <c r="BO1029" s="66">
        <f t="shared" si="239"/>
        <v>1853.5126917118282</v>
      </c>
      <c r="CI1029" s="116">
        <f t="shared" si="240"/>
        <v>0.48640824122796283</v>
      </c>
      <c r="CJ1029" s="116">
        <f t="shared" si="241"/>
        <v>0.51359175877203711</v>
      </c>
      <c r="CR1029">
        <f t="shared" si="233"/>
        <v>1001</v>
      </c>
      <c r="CS1029">
        <f t="shared" si="235"/>
        <v>50</v>
      </c>
      <c r="CT1029" s="73">
        <f t="shared" si="236"/>
        <v>2.4</v>
      </c>
      <c r="CU1029" s="66">
        <f t="shared" si="234"/>
        <v>901.56384846925766</v>
      </c>
    </row>
    <row r="1030" spans="2:99" x14ac:dyDescent="0.25">
      <c r="B1030" s="107" t="s">
        <v>284</v>
      </c>
      <c r="C1030" s="107">
        <v>1020</v>
      </c>
      <c r="D1030" s="107" t="s">
        <v>235</v>
      </c>
      <c r="E1030" s="107">
        <v>50</v>
      </c>
      <c r="F1030" s="108">
        <v>2.4</v>
      </c>
      <c r="G1030" s="109"/>
      <c r="H1030" s="109">
        <v>897.77728030568665</v>
      </c>
      <c r="I1030" s="109">
        <v>1162.6627196943132</v>
      </c>
      <c r="K1030" s="107">
        <v>0</v>
      </c>
      <c r="L1030" s="107">
        <v>0</v>
      </c>
      <c r="M1030" s="107">
        <v>0</v>
      </c>
      <c r="N1030" s="107">
        <v>0</v>
      </c>
      <c r="O1030" s="108">
        <v>0</v>
      </c>
      <c r="P1030" s="109">
        <v>0</v>
      </c>
      <c r="Q1030" s="109">
        <v>0</v>
      </c>
      <c r="BA1030" t="str">
        <f t="shared" si="227"/>
        <v>MA</v>
      </c>
      <c r="BB1030">
        <f t="shared" si="228"/>
        <v>1017</v>
      </c>
      <c r="BC1030" s="73">
        <f t="shared" si="229"/>
        <v>2.4</v>
      </c>
      <c r="BD1030">
        <f t="shared" si="230"/>
        <v>50</v>
      </c>
      <c r="BE1030" s="66">
        <f t="shared" si="231"/>
        <v>941.3493950144715</v>
      </c>
      <c r="BI1030" s="66">
        <f t="shared" si="237"/>
        <v>1219.0906049855284</v>
      </c>
      <c r="BK1030" s="66">
        <f t="shared" si="232"/>
        <v>945.31973791370922</v>
      </c>
      <c r="BN1030" s="66">
        <f t="shared" si="238"/>
        <v>998.15008391167862</v>
      </c>
      <c r="BO1030" s="66">
        <f t="shared" si="239"/>
        <v>1943.469821825388</v>
      </c>
      <c r="CI1030" s="116">
        <f t="shared" si="240"/>
        <v>0.48640824122796283</v>
      </c>
      <c r="CJ1030" s="116">
        <f t="shared" si="241"/>
        <v>0.51359175877203711</v>
      </c>
      <c r="CR1030">
        <f t="shared" si="233"/>
        <v>1002</v>
      </c>
      <c r="CS1030">
        <f t="shared" si="235"/>
        <v>50</v>
      </c>
      <c r="CT1030" s="73">
        <f t="shared" si="236"/>
        <v>2.4</v>
      </c>
      <c r="CU1030" s="66">
        <f t="shared" si="234"/>
        <v>1204.057039566178</v>
      </c>
    </row>
    <row r="1031" spans="2:99" x14ac:dyDescent="0.25">
      <c r="B1031" s="107" t="s">
        <v>284</v>
      </c>
      <c r="C1031" s="107">
        <v>1021</v>
      </c>
      <c r="D1031" s="107" t="s">
        <v>235</v>
      </c>
      <c r="E1031" s="107">
        <v>50</v>
      </c>
      <c r="F1031" s="108">
        <v>2.4</v>
      </c>
      <c r="G1031" s="109"/>
      <c r="H1031" s="109">
        <v>1052.2752846400961</v>
      </c>
      <c r="I1031" s="109">
        <v>1362.7447153599039</v>
      </c>
      <c r="K1031" s="107">
        <v>0</v>
      </c>
      <c r="L1031" s="107">
        <v>0</v>
      </c>
      <c r="M1031" s="107">
        <v>0</v>
      </c>
      <c r="N1031" s="107">
        <v>0</v>
      </c>
      <c r="O1031" s="108">
        <v>0</v>
      </c>
      <c r="P1031" s="109">
        <v>0</v>
      </c>
      <c r="Q1031" s="109">
        <v>0</v>
      </c>
      <c r="BA1031" t="str">
        <f t="shared" si="227"/>
        <v>MA</v>
      </c>
      <c r="BB1031">
        <f t="shared" si="228"/>
        <v>1018</v>
      </c>
      <c r="BC1031" s="73">
        <f t="shared" si="229"/>
        <v>2.4</v>
      </c>
      <c r="BD1031">
        <f t="shared" si="230"/>
        <v>50</v>
      </c>
      <c r="BE1031" s="66">
        <f t="shared" si="231"/>
        <v>897.77728030568665</v>
      </c>
      <c r="BI1031" s="66">
        <f t="shared" si="237"/>
        <v>1162.6627196943132</v>
      </c>
      <c r="BK1031" s="66">
        <f t="shared" si="232"/>
        <v>901.56384846925766</v>
      </c>
      <c r="BN1031" s="66">
        <f t="shared" si="238"/>
        <v>951.94884324257043</v>
      </c>
      <c r="BO1031" s="66">
        <f t="shared" si="239"/>
        <v>1853.5126917118282</v>
      </c>
      <c r="CI1031" s="116">
        <f t="shared" si="240"/>
        <v>0.48640824122796283</v>
      </c>
      <c r="CJ1031" s="116">
        <f t="shared" si="241"/>
        <v>0.51359175877203711</v>
      </c>
      <c r="CR1031">
        <f t="shared" si="233"/>
        <v>1003</v>
      </c>
      <c r="CS1031">
        <f t="shared" si="235"/>
        <v>50</v>
      </c>
      <c r="CT1031" s="73">
        <f t="shared" si="236"/>
        <v>2.4</v>
      </c>
      <c r="CU1031" s="66">
        <f t="shared" si="234"/>
        <v>923.4417931914835</v>
      </c>
    </row>
    <row r="1032" spans="2:99" x14ac:dyDescent="0.25">
      <c r="B1032" s="107" t="s">
        <v>284</v>
      </c>
      <c r="C1032" s="107">
        <v>1022</v>
      </c>
      <c r="D1032" s="107" t="s">
        <v>235</v>
      </c>
      <c r="E1032" s="107">
        <v>50</v>
      </c>
      <c r="F1032" s="108">
        <v>2.4</v>
      </c>
      <c r="G1032" s="109"/>
      <c r="H1032" s="109">
        <v>870.65799611093883</v>
      </c>
      <c r="I1032" s="109">
        <v>1127.5420038890609</v>
      </c>
      <c r="K1032" s="107">
        <v>0</v>
      </c>
      <c r="L1032" s="107">
        <v>0</v>
      </c>
      <c r="M1032" s="107">
        <v>0</v>
      </c>
      <c r="N1032" s="107">
        <v>0</v>
      </c>
      <c r="O1032" s="108">
        <v>0</v>
      </c>
      <c r="P1032" s="109">
        <v>0</v>
      </c>
      <c r="Q1032" s="109">
        <v>0</v>
      </c>
      <c r="BA1032" t="str">
        <f t="shared" si="227"/>
        <v>MA</v>
      </c>
      <c r="BB1032">
        <f t="shared" si="228"/>
        <v>1019</v>
      </c>
      <c r="BC1032" s="73">
        <f t="shared" si="229"/>
        <v>2.4</v>
      </c>
      <c r="BD1032">
        <f t="shared" si="230"/>
        <v>50</v>
      </c>
      <c r="BE1032" s="66">
        <f t="shared" si="231"/>
        <v>1112.9145966803119</v>
      </c>
      <c r="BI1032" s="66">
        <f t="shared" si="237"/>
        <v>1441.2754033196879</v>
      </c>
      <c r="BK1032" s="66">
        <f t="shared" si="232"/>
        <v>1117.6085526012371</v>
      </c>
      <c r="BN1032" s="66">
        <f t="shared" si="238"/>
        <v>1180.0674690462915</v>
      </c>
      <c r="BO1032" s="66">
        <f t="shared" si="239"/>
        <v>2297.6760216475286</v>
      </c>
      <c r="CI1032" s="116">
        <f t="shared" si="240"/>
        <v>0.48640824122796283</v>
      </c>
      <c r="CJ1032" s="116">
        <f t="shared" si="241"/>
        <v>0.51359175877203711</v>
      </c>
      <c r="CR1032">
        <f t="shared" si="233"/>
        <v>1004</v>
      </c>
      <c r="CS1032">
        <f t="shared" si="235"/>
        <v>50</v>
      </c>
      <c r="CT1032" s="73">
        <f t="shared" si="236"/>
        <v>2.4</v>
      </c>
      <c r="CU1032" s="66">
        <f t="shared" si="234"/>
        <v>1394.2507880248374</v>
      </c>
    </row>
    <row r="1033" spans="2:99" x14ac:dyDescent="0.25">
      <c r="B1033" s="107" t="s">
        <v>284</v>
      </c>
      <c r="C1033" s="107">
        <v>1023</v>
      </c>
      <c r="D1033" s="107" t="s">
        <v>235</v>
      </c>
      <c r="E1033" s="107">
        <v>50</v>
      </c>
      <c r="F1033" s="108">
        <v>2.4</v>
      </c>
      <c r="G1033" s="109"/>
      <c r="H1033" s="109">
        <v>1199</v>
      </c>
      <c r="I1033" s="109">
        <v>1459</v>
      </c>
      <c r="K1033" s="107">
        <v>0</v>
      </c>
      <c r="L1033" s="107">
        <v>0</v>
      </c>
      <c r="M1033" s="107">
        <v>0</v>
      </c>
      <c r="N1033" s="107">
        <v>0</v>
      </c>
      <c r="O1033" s="108">
        <v>0</v>
      </c>
      <c r="P1033" s="109">
        <v>0</v>
      </c>
      <c r="Q1033" s="109">
        <v>0</v>
      </c>
      <c r="BA1033" t="str">
        <f t="shared" si="227"/>
        <v>MA</v>
      </c>
      <c r="BB1033">
        <f t="shared" si="228"/>
        <v>1020</v>
      </c>
      <c r="BC1033" s="73">
        <f t="shared" si="229"/>
        <v>2.4</v>
      </c>
      <c r="BD1033">
        <f t="shared" si="230"/>
        <v>50</v>
      </c>
      <c r="BE1033" s="66">
        <f t="shared" si="231"/>
        <v>897.77728030568665</v>
      </c>
      <c r="BI1033" s="66">
        <f t="shared" si="237"/>
        <v>1162.6627196943132</v>
      </c>
      <c r="BK1033" s="66">
        <f t="shared" si="232"/>
        <v>901.56384846925766</v>
      </c>
      <c r="BN1033" s="66">
        <f t="shared" si="238"/>
        <v>951.94884324257043</v>
      </c>
      <c r="BO1033" s="66">
        <f t="shared" si="239"/>
        <v>1853.5126917118282</v>
      </c>
      <c r="CI1033" s="116">
        <f t="shared" si="240"/>
        <v>0.48640824122796283</v>
      </c>
      <c r="CJ1033" s="116">
        <f t="shared" si="241"/>
        <v>0.51359175877203711</v>
      </c>
      <c r="CR1033">
        <f t="shared" si="233"/>
        <v>1005</v>
      </c>
      <c r="CS1033">
        <f t="shared" si="235"/>
        <v>50</v>
      </c>
      <c r="CT1033" s="73">
        <f t="shared" si="236"/>
        <v>2.4</v>
      </c>
      <c r="CU1033" s="66">
        <f t="shared" si="234"/>
        <v>1200.3334371849171</v>
      </c>
    </row>
    <row r="1034" spans="2:99" x14ac:dyDescent="0.25">
      <c r="B1034" s="107" t="s">
        <v>284</v>
      </c>
      <c r="C1034" s="107">
        <v>1024</v>
      </c>
      <c r="D1034" s="107" t="s">
        <v>235</v>
      </c>
      <c r="E1034" s="107">
        <v>50</v>
      </c>
      <c r="F1034" s="108">
        <v>2.4</v>
      </c>
      <c r="G1034" s="109"/>
      <c r="H1034" s="109">
        <v>979.50113865348351</v>
      </c>
      <c r="I1034" s="109">
        <v>1268.4988613465164</v>
      </c>
      <c r="K1034" s="107">
        <v>0</v>
      </c>
      <c r="L1034" s="107">
        <v>0</v>
      </c>
      <c r="M1034" s="107">
        <v>0</v>
      </c>
      <c r="N1034" s="107">
        <v>0</v>
      </c>
      <c r="O1034" s="108">
        <v>0</v>
      </c>
      <c r="P1034" s="109">
        <v>0</v>
      </c>
      <c r="Q1034" s="109">
        <v>0</v>
      </c>
      <c r="BA1034" t="str">
        <f t="shared" si="227"/>
        <v>MA</v>
      </c>
      <c r="BB1034">
        <f t="shared" si="228"/>
        <v>1021</v>
      </c>
      <c r="BC1034" s="73">
        <f t="shared" si="229"/>
        <v>2.4</v>
      </c>
      <c r="BD1034">
        <f t="shared" si="230"/>
        <v>50</v>
      </c>
      <c r="BE1034" s="66">
        <f t="shared" si="231"/>
        <v>1052.2752846400961</v>
      </c>
      <c r="BI1034" s="66">
        <f t="shared" si="237"/>
        <v>1362.7447153599039</v>
      </c>
      <c r="BK1034" s="66">
        <f t="shared" si="232"/>
        <v>1056.713481261394</v>
      </c>
      <c r="BN1034" s="66">
        <f t="shared" si="238"/>
        <v>1115.7692024070941</v>
      </c>
      <c r="BO1034" s="66">
        <f t="shared" si="239"/>
        <v>2172.4826836684879</v>
      </c>
      <c r="CI1034" s="116">
        <f t="shared" si="240"/>
        <v>0.48640824122796289</v>
      </c>
      <c r="CJ1034" s="116">
        <f t="shared" si="241"/>
        <v>0.51359175877203722</v>
      </c>
      <c r="CR1034">
        <f t="shared" si="233"/>
        <v>1006</v>
      </c>
      <c r="CS1034">
        <f t="shared" si="235"/>
        <v>50</v>
      </c>
      <c r="CT1034" s="73">
        <f t="shared" si="236"/>
        <v>2.4</v>
      </c>
      <c r="CU1034" s="66">
        <f t="shared" si="234"/>
        <v>1049.2662288779482</v>
      </c>
    </row>
    <row r="1035" spans="2:99" x14ac:dyDescent="0.25">
      <c r="B1035" s="107" t="s">
        <v>284</v>
      </c>
      <c r="C1035" s="107">
        <v>1025</v>
      </c>
      <c r="D1035" s="107" t="s">
        <v>235</v>
      </c>
      <c r="E1035" s="107">
        <v>50</v>
      </c>
      <c r="F1035" s="108">
        <v>2.4</v>
      </c>
      <c r="G1035" s="109"/>
      <c r="H1035" s="109">
        <v>941.81997385332636</v>
      </c>
      <c r="I1035" s="109">
        <v>1219.7000261466735</v>
      </c>
      <c r="K1035" s="107">
        <v>0</v>
      </c>
      <c r="L1035" s="107">
        <v>0</v>
      </c>
      <c r="M1035" s="107">
        <v>0</v>
      </c>
      <c r="N1035" s="107">
        <v>0</v>
      </c>
      <c r="O1035" s="108">
        <v>0</v>
      </c>
      <c r="P1035" s="109">
        <v>0</v>
      </c>
      <c r="Q1035" s="109">
        <v>0</v>
      </c>
      <c r="BA1035" t="str">
        <f t="shared" si="227"/>
        <v>MA</v>
      </c>
      <c r="BB1035">
        <f t="shared" si="228"/>
        <v>1022</v>
      </c>
      <c r="BC1035" s="73">
        <f t="shared" si="229"/>
        <v>2.4</v>
      </c>
      <c r="BD1035">
        <f t="shared" si="230"/>
        <v>50</v>
      </c>
      <c r="BE1035" s="66">
        <f t="shared" si="231"/>
        <v>870.65799611093883</v>
      </c>
      <c r="BI1035" s="66">
        <f t="shared" si="237"/>
        <v>1127.5420038890609</v>
      </c>
      <c r="BK1035" s="66">
        <f t="shared" si="232"/>
        <v>874.33018287903087</v>
      </c>
      <c r="BN1035" s="66">
        <f t="shared" si="238"/>
        <v>923.19319105011766</v>
      </c>
      <c r="BO1035" s="66">
        <f t="shared" si="239"/>
        <v>1797.5233739291484</v>
      </c>
      <c r="CI1035" s="116">
        <f t="shared" si="240"/>
        <v>0.48640824122796283</v>
      </c>
      <c r="CJ1035" s="116">
        <f t="shared" si="241"/>
        <v>0.51359175877203722</v>
      </c>
      <c r="CR1035">
        <f t="shared" si="233"/>
        <v>1007</v>
      </c>
      <c r="CS1035">
        <f t="shared" si="235"/>
        <v>50</v>
      </c>
      <c r="CT1035" s="73">
        <f t="shared" si="236"/>
        <v>2.4</v>
      </c>
      <c r="CU1035" s="66">
        <f t="shared" si="234"/>
        <v>1049.2662288779482</v>
      </c>
    </row>
    <row r="1036" spans="2:99" x14ac:dyDescent="0.25">
      <c r="B1036" s="107" t="s">
        <v>284</v>
      </c>
      <c r="C1036" s="107">
        <v>1026</v>
      </c>
      <c r="D1036" s="107" t="s">
        <v>235</v>
      </c>
      <c r="E1036" s="107">
        <v>50</v>
      </c>
      <c r="F1036" s="108">
        <v>2.4</v>
      </c>
      <c r="G1036" s="109"/>
      <c r="H1036" s="109">
        <v>1212.6119523454825</v>
      </c>
      <c r="I1036" s="109">
        <v>1570.3880476545173</v>
      </c>
      <c r="K1036" s="107">
        <v>0</v>
      </c>
      <c r="L1036" s="107">
        <v>0</v>
      </c>
      <c r="M1036" s="107">
        <v>0</v>
      </c>
      <c r="N1036" s="107">
        <v>0</v>
      </c>
      <c r="O1036" s="108">
        <v>0</v>
      </c>
      <c r="P1036" s="109">
        <v>0</v>
      </c>
      <c r="Q1036" s="109">
        <v>0</v>
      </c>
      <c r="BA1036" t="str">
        <f t="shared" si="227"/>
        <v>MA</v>
      </c>
      <c r="BB1036">
        <f t="shared" si="228"/>
        <v>1023</v>
      </c>
      <c r="BC1036" s="73">
        <f t="shared" si="229"/>
        <v>2.4</v>
      </c>
      <c r="BD1036">
        <f t="shared" si="230"/>
        <v>50</v>
      </c>
      <c r="BE1036" s="66">
        <f t="shared" si="231"/>
        <v>1199</v>
      </c>
      <c r="BI1036" s="66">
        <f t="shared" si="237"/>
        <v>1459</v>
      </c>
      <c r="BK1036" s="66">
        <f t="shared" si="232"/>
        <v>1204.057039566178</v>
      </c>
      <c r="BN1036" s="66">
        <f t="shared" si="238"/>
        <v>1194.5797682891885</v>
      </c>
      <c r="BO1036" s="66">
        <f t="shared" si="239"/>
        <v>2398.6368078553664</v>
      </c>
      <c r="CI1036" s="116">
        <f t="shared" si="240"/>
        <v>0.50197555362403179</v>
      </c>
      <c r="CJ1036" s="116">
        <f t="shared" si="241"/>
        <v>0.49802444637596821</v>
      </c>
      <c r="CR1036">
        <f t="shared" si="233"/>
        <v>1008</v>
      </c>
      <c r="CS1036">
        <f t="shared" si="235"/>
        <v>50</v>
      </c>
      <c r="CT1036" s="73">
        <f t="shared" si="236"/>
        <v>2.4</v>
      </c>
      <c r="CU1036" s="66">
        <f t="shared" si="234"/>
        <v>1093.0221183223998</v>
      </c>
    </row>
    <row r="1037" spans="2:99" x14ac:dyDescent="0.25">
      <c r="B1037" s="107" t="s">
        <v>284</v>
      </c>
      <c r="C1037" s="107">
        <v>1027</v>
      </c>
      <c r="D1037" s="107" t="s">
        <v>235</v>
      </c>
      <c r="E1037" s="107">
        <v>50</v>
      </c>
      <c r="F1037" s="108">
        <v>2.4</v>
      </c>
      <c r="G1037" s="109"/>
      <c r="H1037" s="109">
        <v>897.77728030568665</v>
      </c>
      <c r="I1037" s="109">
        <v>1162.6627196943132</v>
      </c>
      <c r="K1037" s="107">
        <v>0</v>
      </c>
      <c r="L1037" s="107">
        <v>0</v>
      </c>
      <c r="M1037" s="107">
        <v>0</v>
      </c>
      <c r="N1037" s="107">
        <v>0</v>
      </c>
      <c r="O1037" s="108">
        <v>0</v>
      </c>
      <c r="P1037" s="109">
        <v>0</v>
      </c>
      <c r="Q1037" s="109">
        <v>0</v>
      </c>
      <c r="BA1037" t="str">
        <f t="shared" si="227"/>
        <v>MA</v>
      </c>
      <c r="BB1037">
        <f t="shared" si="228"/>
        <v>1024</v>
      </c>
      <c r="BC1037" s="73">
        <f t="shared" si="229"/>
        <v>2.4</v>
      </c>
      <c r="BD1037">
        <f t="shared" si="230"/>
        <v>50</v>
      </c>
      <c r="BE1037" s="66">
        <f t="shared" si="231"/>
        <v>979.50113865348351</v>
      </c>
      <c r="BI1037" s="66">
        <f t="shared" si="237"/>
        <v>1268.4988613465164</v>
      </c>
      <c r="BK1037" s="66">
        <f t="shared" si="232"/>
        <v>983.63239471127099</v>
      </c>
      <c r="BN1037" s="66">
        <f t="shared" si="238"/>
        <v>1038.6038902415496</v>
      </c>
      <c r="BO1037" s="66">
        <f t="shared" si="239"/>
        <v>2022.2362849528206</v>
      </c>
      <c r="CI1037" s="116">
        <f t="shared" si="240"/>
        <v>0.48640824122796283</v>
      </c>
      <c r="CJ1037" s="116">
        <f t="shared" si="241"/>
        <v>0.51359175877203711</v>
      </c>
      <c r="CR1037">
        <f t="shared" si="233"/>
        <v>1009</v>
      </c>
      <c r="CS1037">
        <f t="shared" si="235"/>
        <v>50</v>
      </c>
      <c r="CT1037" s="73">
        <f t="shared" si="236"/>
        <v>2.4</v>
      </c>
      <c r="CU1037" s="66">
        <f t="shared" si="234"/>
        <v>1116.6502986224036</v>
      </c>
    </row>
    <row r="1038" spans="2:99" x14ac:dyDescent="0.25">
      <c r="B1038" s="107" t="s">
        <v>284</v>
      </c>
      <c r="C1038" s="107">
        <v>1028</v>
      </c>
      <c r="D1038" s="107" t="s">
        <v>235</v>
      </c>
      <c r="E1038" s="107">
        <v>50</v>
      </c>
      <c r="F1038" s="108">
        <v>2.4</v>
      </c>
      <c r="G1038" s="109"/>
      <c r="H1038" s="109">
        <v>1023.0732533622684</v>
      </c>
      <c r="I1038" s="109">
        <v>1324.9267466377314</v>
      </c>
      <c r="K1038" s="107">
        <v>0</v>
      </c>
      <c r="L1038" s="107">
        <v>0</v>
      </c>
      <c r="M1038" s="107">
        <v>0</v>
      </c>
      <c r="N1038" s="107">
        <v>0</v>
      </c>
      <c r="O1038" s="108">
        <v>0</v>
      </c>
      <c r="P1038" s="109">
        <v>0</v>
      </c>
      <c r="Q1038" s="109">
        <v>0</v>
      </c>
      <c r="BA1038" t="str">
        <f t="shared" si="227"/>
        <v>MA</v>
      </c>
      <c r="BB1038">
        <f t="shared" si="228"/>
        <v>1025</v>
      </c>
      <c r="BC1038" s="73">
        <f t="shared" si="229"/>
        <v>2.4</v>
      </c>
      <c r="BD1038">
        <f t="shared" si="230"/>
        <v>50</v>
      </c>
      <c r="BE1038" s="66">
        <f t="shared" si="231"/>
        <v>941.81997385332636</v>
      </c>
      <c r="BI1038" s="66">
        <f t="shared" si="237"/>
        <v>1219.7000261466735</v>
      </c>
      <c r="BK1038" s="66">
        <f t="shared" si="232"/>
        <v>945.79230151970921</v>
      </c>
      <c r="BN1038" s="66">
        <f t="shared" si="238"/>
        <v>998.64905731090494</v>
      </c>
      <c r="BO1038" s="66">
        <f t="shared" si="239"/>
        <v>1944.4413588306143</v>
      </c>
      <c r="CI1038" s="116">
        <f t="shared" si="240"/>
        <v>0.48640824122796283</v>
      </c>
      <c r="CJ1038" s="116">
        <f t="shared" si="241"/>
        <v>0.51359175877203711</v>
      </c>
      <c r="CR1038">
        <f t="shared" si="233"/>
        <v>1010</v>
      </c>
      <c r="CS1038">
        <f t="shared" si="235"/>
        <v>50</v>
      </c>
      <c r="CT1038" s="73">
        <f t="shared" si="236"/>
        <v>2.4</v>
      </c>
      <c r="CU1038" s="66">
        <f t="shared" si="234"/>
        <v>983.63239471127099</v>
      </c>
    </row>
    <row r="1039" spans="2:99" x14ac:dyDescent="0.25">
      <c r="B1039" s="107" t="s">
        <v>284</v>
      </c>
      <c r="C1039" s="107">
        <v>1029</v>
      </c>
      <c r="D1039" s="107" t="s">
        <v>235</v>
      </c>
      <c r="E1039" s="107">
        <v>50</v>
      </c>
      <c r="F1039" s="108">
        <v>2.4</v>
      </c>
      <c r="G1039" s="109"/>
      <c r="H1039" s="109">
        <v>1001.287196007876</v>
      </c>
      <c r="I1039" s="109">
        <v>1296.712803992124</v>
      </c>
      <c r="K1039" s="107">
        <v>0</v>
      </c>
      <c r="L1039" s="107">
        <v>0</v>
      </c>
      <c r="M1039" s="107">
        <v>0</v>
      </c>
      <c r="N1039" s="107">
        <v>0</v>
      </c>
      <c r="O1039" s="108">
        <v>0</v>
      </c>
      <c r="P1039" s="109">
        <v>0</v>
      </c>
      <c r="Q1039" s="109">
        <v>0</v>
      </c>
      <c r="BA1039" t="str">
        <f t="shared" ref="BA1039:BA1102" si="242">D1036</f>
        <v>MA</v>
      </c>
      <c r="BB1039">
        <f t="shared" ref="BB1039:BB1102" si="243">C1036</f>
        <v>1026</v>
      </c>
      <c r="BC1039" s="73">
        <f t="shared" ref="BC1039:BC1102" si="244">F1036</f>
        <v>2.4</v>
      </c>
      <c r="BD1039">
        <f t="shared" ref="BD1039:BD1102" si="245">E1036</f>
        <v>50</v>
      </c>
      <c r="BE1039" s="66">
        <f t="shared" ref="BE1039:BE1102" si="246">H1036</f>
        <v>1212.6119523454825</v>
      </c>
      <c r="BI1039" s="66">
        <f t="shared" si="237"/>
        <v>1570.3880476545173</v>
      </c>
      <c r="BK1039" s="66">
        <f t="shared" ref="BK1039:BK1102" si="247">BE1039/VLOOKUP($BA1039,$DQ$53:$DT$60,2,FALSE)</f>
        <v>1217.7264032390867</v>
      </c>
      <c r="BN1039" s="66">
        <f t="shared" si="238"/>
        <v>1285.7805278212779</v>
      </c>
      <c r="BO1039" s="66">
        <f t="shared" si="239"/>
        <v>2503.5069310603649</v>
      </c>
      <c r="CI1039" s="116">
        <f t="shared" si="240"/>
        <v>0.48640824122796278</v>
      </c>
      <c r="CJ1039" s="116">
        <f t="shared" si="241"/>
        <v>0.51359175877203711</v>
      </c>
      <c r="CR1039">
        <f t="shared" si="233"/>
        <v>1011</v>
      </c>
      <c r="CS1039">
        <f t="shared" si="235"/>
        <v>50</v>
      </c>
      <c r="CT1039" s="73">
        <f t="shared" si="236"/>
        <v>2.4</v>
      </c>
      <c r="CU1039" s="66">
        <f t="shared" si="234"/>
        <v>1055.1688983640047</v>
      </c>
    </row>
    <row r="1040" spans="2:99" x14ac:dyDescent="0.25">
      <c r="B1040" s="107" t="s">
        <v>284</v>
      </c>
      <c r="C1040" s="107">
        <v>1030</v>
      </c>
      <c r="D1040" s="107" t="s">
        <v>235</v>
      </c>
      <c r="E1040" s="107">
        <v>50</v>
      </c>
      <c r="F1040" s="108">
        <v>2.4</v>
      </c>
      <c r="G1040" s="109"/>
      <c r="H1040" s="109">
        <v>2548</v>
      </c>
      <c r="I1040" s="109">
        <v>2748</v>
      </c>
      <c r="K1040" s="107">
        <v>0</v>
      </c>
      <c r="L1040" s="107">
        <v>0</v>
      </c>
      <c r="M1040" s="107">
        <v>0</v>
      </c>
      <c r="N1040" s="107">
        <v>0</v>
      </c>
      <c r="O1040" s="108">
        <v>0</v>
      </c>
      <c r="P1040" s="109">
        <v>0</v>
      </c>
      <c r="Q1040" s="109">
        <v>0</v>
      </c>
      <c r="BA1040" t="str">
        <f t="shared" si="242"/>
        <v>MA</v>
      </c>
      <c r="BB1040">
        <f t="shared" si="243"/>
        <v>1027</v>
      </c>
      <c r="BC1040" s="73">
        <f t="shared" si="244"/>
        <v>2.4</v>
      </c>
      <c r="BD1040">
        <f t="shared" si="245"/>
        <v>50</v>
      </c>
      <c r="BE1040" s="66">
        <f t="shared" si="246"/>
        <v>897.77728030568665</v>
      </c>
      <c r="BI1040" s="66">
        <f t="shared" si="237"/>
        <v>1162.6627196943132</v>
      </c>
      <c r="BK1040" s="66">
        <f t="shared" si="247"/>
        <v>901.56384846925766</v>
      </c>
      <c r="BN1040" s="66">
        <f t="shared" si="238"/>
        <v>951.94884324257043</v>
      </c>
      <c r="BO1040" s="66">
        <f t="shared" si="239"/>
        <v>1853.5126917118282</v>
      </c>
      <c r="CI1040" s="116">
        <f t="shared" si="240"/>
        <v>0.48640824122796283</v>
      </c>
      <c r="CJ1040" s="116">
        <f t="shared" si="241"/>
        <v>0.51359175877203711</v>
      </c>
      <c r="CR1040">
        <f t="shared" si="233"/>
        <v>1012</v>
      </c>
      <c r="CS1040">
        <f t="shared" si="235"/>
        <v>50</v>
      </c>
      <c r="CT1040" s="73">
        <f t="shared" si="236"/>
        <v>2.4</v>
      </c>
      <c r="CU1040" s="66">
        <f t="shared" si="234"/>
        <v>901.56384846925766</v>
      </c>
    </row>
    <row r="1041" spans="2:99" x14ac:dyDescent="0.25">
      <c r="B1041" s="107" t="s">
        <v>284</v>
      </c>
      <c r="C1041" s="107">
        <v>1031</v>
      </c>
      <c r="D1041" s="107" t="s">
        <v>235</v>
      </c>
      <c r="E1041" s="107">
        <v>50</v>
      </c>
      <c r="F1041" s="108">
        <v>2.4</v>
      </c>
      <c r="G1041" s="109"/>
      <c r="H1041" s="109">
        <v>1012.1802246850722</v>
      </c>
      <c r="I1041" s="109">
        <v>1310.8197753149277</v>
      </c>
      <c r="K1041" s="107">
        <v>0</v>
      </c>
      <c r="L1041" s="107">
        <v>0</v>
      </c>
      <c r="M1041" s="107">
        <v>0</v>
      </c>
      <c r="N1041" s="107">
        <v>0</v>
      </c>
      <c r="O1041" s="108">
        <v>0</v>
      </c>
      <c r="P1041" s="109">
        <v>0</v>
      </c>
      <c r="Q1041" s="109">
        <v>0</v>
      </c>
      <c r="BA1041" t="str">
        <f t="shared" si="242"/>
        <v>MA</v>
      </c>
      <c r="BB1041">
        <f t="shared" si="243"/>
        <v>1028</v>
      </c>
      <c r="BC1041" s="73">
        <f t="shared" si="244"/>
        <v>2.4</v>
      </c>
      <c r="BD1041">
        <f t="shared" si="245"/>
        <v>50</v>
      </c>
      <c r="BE1041" s="66">
        <f t="shared" si="246"/>
        <v>1023.0732533622684</v>
      </c>
      <c r="BI1041" s="66">
        <f t="shared" si="237"/>
        <v>1324.9267466377314</v>
      </c>
      <c r="BK1041" s="66">
        <f t="shared" si="247"/>
        <v>1027.3882841557224</v>
      </c>
      <c r="BN1041" s="66">
        <f t="shared" si="238"/>
        <v>1084.8051309106577</v>
      </c>
      <c r="BO1041" s="66">
        <f t="shared" si="239"/>
        <v>2112.1934150663801</v>
      </c>
      <c r="CI1041" s="116">
        <f t="shared" si="240"/>
        <v>0.48640824122796283</v>
      </c>
      <c r="CJ1041" s="116">
        <f t="shared" si="241"/>
        <v>0.51359175877203722</v>
      </c>
      <c r="CR1041">
        <f t="shared" si="233"/>
        <v>1013</v>
      </c>
      <c r="CS1041">
        <f t="shared" si="235"/>
        <v>50</v>
      </c>
      <c r="CT1041" s="73">
        <f t="shared" si="236"/>
        <v>2.4</v>
      </c>
      <c r="CU1041" s="66">
        <f t="shared" si="234"/>
        <v>940.6553600989306</v>
      </c>
    </row>
    <row r="1042" spans="2:99" x14ac:dyDescent="0.25">
      <c r="B1042" s="107" t="s">
        <v>284</v>
      </c>
      <c r="C1042" s="107">
        <v>1032</v>
      </c>
      <c r="D1042" s="107" t="s">
        <v>235</v>
      </c>
      <c r="E1042" s="107">
        <v>50</v>
      </c>
      <c r="F1042" s="108">
        <v>2.4</v>
      </c>
      <c r="G1042" s="109"/>
      <c r="H1042" s="109">
        <v>1055.752339393857</v>
      </c>
      <c r="I1042" s="109">
        <v>1367.247660606143</v>
      </c>
      <c r="K1042" s="107">
        <v>0</v>
      </c>
      <c r="L1042" s="107">
        <v>0</v>
      </c>
      <c r="M1042" s="107">
        <v>0</v>
      </c>
      <c r="N1042" s="107">
        <v>0</v>
      </c>
      <c r="O1042" s="108">
        <v>0</v>
      </c>
      <c r="P1042" s="109">
        <v>0</v>
      </c>
      <c r="Q1042" s="109">
        <v>0</v>
      </c>
      <c r="BA1042" t="str">
        <f t="shared" si="242"/>
        <v>MA</v>
      </c>
      <c r="BB1042">
        <f t="shared" si="243"/>
        <v>1029</v>
      </c>
      <c r="BC1042" s="73">
        <f t="shared" si="244"/>
        <v>2.4</v>
      </c>
      <c r="BD1042">
        <f t="shared" si="245"/>
        <v>50</v>
      </c>
      <c r="BE1042" s="66">
        <f t="shared" si="246"/>
        <v>1001.287196007876</v>
      </c>
      <c r="BI1042" s="66">
        <f t="shared" si="237"/>
        <v>1296.712803992124</v>
      </c>
      <c r="BK1042" s="66">
        <f t="shared" si="247"/>
        <v>1005.5103394334968</v>
      </c>
      <c r="BN1042" s="66">
        <f t="shared" si="238"/>
        <v>1061.7045105761038</v>
      </c>
      <c r="BO1042" s="66">
        <f t="shared" si="239"/>
        <v>2067.2148500096005</v>
      </c>
      <c r="CI1042" s="116">
        <f t="shared" si="240"/>
        <v>0.48640824122796289</v>
      </c>
      <c r="CJ1042" s="116">
        <f t="shared" si="241"/>
        <v>0.51359175877203722</v>
      </c>
      <c r="CR1042">
        <f t="shared" si="233"/>
        <v>1014</v>
      </c>
      <c r="CS1042">
        <f t="shared" si="235"/>
        <v>50</v>
      </c>
      <c r="CT1042" s="73">
        <f t="shared" si="236"/>
        <v>2.4</v>
      </c>
      <c r="CU1042" s="66">
        <f t="shared" si="234"/>
        <v>902.45646861392447</v>
      </c>
    </row>
    <row r="1043" spans="2:99" x14ac:dyDescent="0.25">
      <c r="B1043" s="107" t="s">
        <v>284</v>
      </c>
      <c r="C1043" s="107">
        <v>1033</v>
      </c>
      <c r="D1043" s="107" t="s">
        <v>235</v>
      </c>
      <c r="E1043" s="107">
        <v>50</v>
      </c>
      <c r="F1043" s="108">
        <v>2.4</v>
      </c>
      <c r="G1043" s="109"/>
      <c r="H1043" s="109">
        <v>1199</v>
      </c>
      <c r="I1043" s="109">
        <v>1273.94</v>
      </c>
      <c r="K1043" s="107">
        <v>0</v>
      </c>
      <c r="L1043" s="107">
        <v>0</v>
      </c>
      <c r="M1043" s="107">
        <v>0</v>
      </c>
      <c r="N1043" s="107">
        <v>0</v>
      </c>
      <c r="O1043" s="108">
        <v>0</v>
      </c>
      <c r="P1043" s="109">
        <v>0</v>
      </c>
      <c r="Q1043" s="109">
        <v>0</v>
      </c>
      <c r="BA1043" t="str">
        <f t="shared" si="242"/>
        <v>MA</v>
      </c>
      <c r="BB1043">
        <f t="shared" si="243"/>
        <v>1030</v>
      </c>
      <c r="BC1043" s="73">
        <f t="shared" si="244"/>
        <v>2.4</v>
      </c>
      <c r="BD1043">
        <f t="shared" si="245"/>
        <v>50</v>
      </c>
      <c r="BE1043" s="66">
        <f t="shared" si="246"/>
        <v>2548</v>
      </c>
      <c r="BI1043" s="66">
        <f t="shared" si="237"/>
        <v>2748</v>
      </c>
      <c r="BK1043" s="66">
        <f t="shared" si="247"/>
        <v>2558.7467362924285</v>
      </c>
      <c r="BN1043" s="66">
        <f t="shared" si="238"/>
        <v>2249.9692962705208</v>
      </c>
      <c r="BO1043" s="66">
        <f t="shared" si="239"/>
        <v>4808.7160325629493</v>
      </c>
      <c r="CI1043" s="116">
        <f t="shared" si="240"/>
        <v>0.53210601727477502</v>
      </c>
      <c r="CJ1043" s="116">
        <f t="shared" si="241"/>
        <v>0.46789398272522492</v>
      </c>
      <c r="CR1043">
        <f t="shared" si="233"/>
        <v>1015</v>
      </c>
      <c r="CS1043">
        <f t="shared" si="235"/>
        <v>50</v>
      </c>
      <c r="CT1043" s="73">
        <f t="shared" si="236"/>
        <v>2.4</v>
      </c>
      <c r="CU1043" s="66">
        <f t="shared" si="234"/>
        <v>901.56384846925766</v>
      </c>
    </row>
    <row r="1044" spans="2:99" x14ac:dyDescent="0.25">
      <c r="B1044" s="107" t="s">
        <v>284</v>
      </c>
      <c r="C1044" s="107">
        <v>1034</v>
      </c>
      <c r="D1044" s="107" t="s">
        <v>235</v>
      </c>
      <c r="E1044" s="107">
        <v>50</v>
      </c>
      <c r="F1044" s="108">
        <v>2.4</v>
      </c>
      <c r="G1044" s="109"/>
      <c r="H1044" s="109">
        <v>898.23478751012874</v>
      </c>
      <c r="I1044" s="109">
        <v>1163.2552124898709</v>
      </c>
      <c r="K1044" s="107">
        <v>0</v>
      </c>
      <c r="L1044" s="107">
        <v>0</v>
      </c>
      <c r="M1044" s="107">
        <v>0</v>
      </c>
      <c r="N1044" s="107">
        <v>0</v>
      </c>
      <c r="O1044" s="108">
        <v>0</v>
      </c>
      <c r="P1044" s="109">
        <v>0</v>
      </c>
      <c r="Q1044" s="109">
        <v>0</v>
      </c>
      <c r="BA1044" t="str">
        <f t="shared" si="242"/>
        <v>MA</v>
      </c>
      <c r="BB1044">
        <f t="shared" si="243"/>
        <v>1031</v>
      </c>
      <c r="BC1044" s="73">
        <f t="shared" si="244"/>
        <v>2.4</v>
      </c>
      <c r="BD1044">
        <f t="shared" si="245"/>
        <v>50</v>
      </c>
      <c r="BE1044" s="66">
        <f t="shared" si="246"/>
        <v>1012.1802246850722</v>
      </c>
      <c r="BI1044" s="66">
        <f t="shared" si="237"/>
        <v>1310.8197753149277</v>
      </c>
      <c r="BK1044" s="66">
        <f t="shared" si="247"/>
        <v>1016.4493117946097</v>
      </c>
      <c r="BN1044" s="66">
        <f t="shared" si="238"/>
        <v>1073.2548207433806</v>
      </c>
      <c r="BO1044" s="66">
        <f t="shared" si="239"/>
        <v>2089.7041325379905</v>
      </c>
      <c r="CI1044" s="116">
        <f t="shared" si="240"/>
        <v>0.48640824122796283</v>
      </c>
      <c r="CJ1044" s="116">
        <f t="shared" si="241"/>
        <v>0.51359175877203711</v>
      </c>
      <c r="CR1044">
        <f t="shared" si="233"/>
        <v>1016</v>
      </c>
      <c r="CS1044">
        <f t="shared" si="235"/>
        <v>50</v>
      </c>
      <c r="CT1044" s="73">
        <f t="shared" si="236"/>
        <v>2.4</v>
      </c>
      <c r="CU1044" s="66">
        <f t="shared" si="234"/>
        <v>901.56384846925766</v>
      </c>
    </row>
    <row r="1045" spans="2:99" x14ac:dyDescent="0.25">
      <c r="B1045" s="107" t="s">
        <v>284</v>
      </c>
      <c r="C1045" s="107">
        <v>1035</v>
      </c>
      <c r="D1045" s="107" t="s">
        <v>235</v>
      </c>
      <c r="E1045" s="107">
        <v>50</v>
      </c>
      <c r="F1045" s="108">
        <v>2.4</v>
      </c>
      <c r="G1045" s="109"/>
      <c r="H1045" s="109">
        <v>1300</v>
      </c>
      <c r="I1045" s="109">
        <v>1683.5595740270521</v>
      </c>
      <c r="K1045" s="107">
        <v>0</v>
      </c>
      <c r="L1045" s="107">
        <v>0</v>
      </c>
      <c r="M1045" s="107">
        <v>0</v>
      </c>
      <c r="N1045" s="107">
        <v>0</v>
      </c>
      <c r="O1045" s="108">
        <v>0</v>
      </c>
      <c r="P1045" s="109">
        <v>0</v>
      </c>
      <c r="Q1045" s="109">
        <v>0</v>
      </c>
      <c r="BA1045" t="str">
        <f t="shared" si="242"/>
        <v>MA</v>
      </c>
      <c r="BB1045">
        <f t="shared" si="243"/>
        <v>1032</v>
      </c>
      <c r="BC1045" s="73">
        <f t="shared" si="244"/>
        <v>2.4</v>
      </c>
      <c r="BD1045">
        <f t="shared" si="245"/>
        <v>50</v>
      </c>
      <c r="BE1045" s="66">
        <f t="shared" si="246"/>
        <v>1055.752339393857</v>
      </c>
      <c r="BI1045" s="66">
        <f t="shared" si="237"/>
        <v>1367.247660606143</v>
      </c>
      <c r="BK1045" s="66">
        <f t="shared" si="247"/>
        <v>1060.2052012390611</v>
      </c>
      <c r="BN1045" s="66">
        <f t="shared" si="238"/>
        <v>1119.4560614124889</v>
      </c>
      <c r="BO1045" s="66">
        <f t="shared" si="239"/>
        <v>2179.6612626515498</v>
      </c>
      <c r="CI1045" s="116">
        <f t="shared" si="240"/>
        <v>0.48640824122796283</v>
      </c>
      <c r="CJ1045" s="116">
        <f t="shared" si="241"/>
        <v>0.51359175877203722</v>
      </c>
      <c r="CR1045">
        <f t="shared" si="233"/>
        <v>1017</v>
      </c>
      <c r="CS1045">
        <f t="shared" si="235"/>
        <v>50</v>
      </c>
      <c r="CT1045" s="73">
        <f t="shared" si="236"/>
        <v>2.4</v>
      </c>
      <c r="CU1045" s="66">
        <f t="shared" si="234"/>
        <v>945.31973791370922</v>
      </c>
    </row>
    <row r="1046" spans="2:99" x14ac:dyDescent="0.25">
      <c r="B1046" s="107" t="s">
        <v>284</v>
      </c>
      <c r="C1046" s="107">
        <v>1036</v>
      </c>
      <c r="D1046" s="107" t="s">
        <v>235</v>
      </c>
      <c r="E1046" s="107">
        <v>50</v>
      </c>
      <c r="F1046" s="108">
        <v>2.4</v>
      </c>
      <c r="G1046" s="109"/>
      <c r="H1046" s="109">
        <v>870.12641631149177</v>
      </c>
      <c r="I1046" s="109">
        <v>1126.853583688508</v>
      </c>
      <c r="K1046" s="107">
        <v>0</v>
      </c>
      <c r="L1046" s="107">
        <v>0</v>
      </c>
      <c r="M1046" s="107">
        <v>0</v>
      </c>
      <c r="N1046" s="107">
        <v>0</v>
      </c>
      <c r="O1046" s="108">
        <v>0</v>
      </c>
      <c r="P1046" s="109">
        <v>0</v>
      </c>
      <c r="Q1046" s="109">
        <v>0</v>
      </c>
      <c r="BA1046" t="str">
        <f t="shared" si="242"/>
        <v>MA</v>
      </c>
      <c r="BB1046">
        <f t="shared" si="243"/>
        <v>1033</v>
      </c>
      <c r="BC1046" s="73">
        <f t="shared" si="244"/>
        <v>2.4</v>
      </c>
      <c r="BD1046">
        <f t="shared" si="245"/>
        <v>50</v>
      </c>
      <c r="BE1046" s="66">
        <f t="shared" si="246"/>
        <v>1199</v>
      </c>
      <c r="BI1046" s="66">
        <f t="shared" si="237"/>
        <v>1273.94</v>
      </c>
      <c r="BK1046" s="66">
        <f t="shared" si="247"/>
        <v>1204.057039566178</v>
      </c>
      <c r="BN1046" s="66">
        <f t="shared" si="238"/>
        <v>1043.0589102222953</v>
      </c>
      <c r="BO1046" s="66">
        <f t="shared" si="239"/>
        <v>2247.1159497884732</v>
      </c>
      <c r="CI1046" s="116">
        <f t="shared" si="240"/>
        <v>0.53582328036055238</v>
      </c>
      <c r="CJ1046" s="116">
        <f t="shared" si="241"/>
        <v>0.46417671963944762</v>
      </c>
      <c r="CR1046">
        <f t="shared" si="233"/>
        <v>1018</v>
      </c>
      <c r="CS1046">
        <f t="shared" si="235"/>
        <v>50</v>
      </c>
      <c r="CT1046" s="73">
        <f t="shared" si="236"/>
        <v>2.4</v>
      </c>
      <c r="CU1046" s="66">
        <f t="shared" si="234"/>
        <v>901.56384846925766</v>
      </c>
    </row>
    <row r="1047" spans="2:99" x14ac:dyDescent="0.25">
      <c r="B1047" s="107" t="s">
        <v>284</v>
      </c>
      <c r="C1047" s="107">
        <v>1037</v>
      </c>
      <c r="D1047" s="107" t="s">
        <v>235</v>
      </c>
      <c r="E1047" s="107">
        <v>50</v>
      </c>
      <c r="F1047" s="108">
        <v>2.4</v>
      </c>
      <c r="G1047" s="109"/>
      <c r="H1047" s="109">
        <v>1033.9662820394647</v>
      </c>
      <c r="I1047" s="109">
        <v>1339.0337179605353</v>
      </c>
      <c r="K1047" s="107">
        <v>0</v>
      </c>
      <c r="L1047" s="107">
        <v>0</v>
      </c>
      <c r="M1047" s="107">
        <v>0</v>
      </c>
      <c r="N1047" s="107">
        <v>0</v>
      </c>
      <c r="O1047" s="108">
        <v>0</v>
      </c>
      <c r="P1047" s="109">
        <v>0</v>
      </c>
      <c r="Q1047" s="109">
        <v>0</v>
      </c>
      <c r="BA1047" t="str">
        <f t="shared" si="242"/>
        <v>MA</v>
      </c>
      <c r="BB1047">
        <f t="shared" si="243"/>
        <v>1034</v>
      </c>
      <c r="BC1047" s="73">
        <f t="shared" si="244"/>
        <v>2.4</v>
      </c>
      <c r="BD1047">
        <f t="shared" si="245"/>
        <v>50</v>
      </c>
      <c r="BE1047" s="66">
        <f t="shared" si="246"/>
        <v>898.23478751012874</v>
      </c>
      <c r="BI1047" s="66">
        <f t="shared" si="237"/>
        <v>1163.2552124898709</v>
      </c>
      <c r="BK1047" s="66">
        <f t="shared" si="247"/>
        <v>902.02328530842419</v>
      </c>
      <c r="BN1047" s="66">
        <f t="shared" si="238"/>
        <v>952.43395626959614</v>
      </c>
      <c r="BO1047" s="66">
        <f t="shared" si="239"/>
        <v>1854.4572415780203</v>
      </c>
      <c r="CI1047" s="116">
        <f t="shared" si="240"/>
        <v>0.48640824122796278</v>
      </c>
      <c r="CJ1047" s="116">
        <f t="shared" si="241"/>
        <v>0.51359175877203722</v>
      </c>
      <c r="CR1047">
        <f t="shared" si="233"/>
        <v>1019</v>
      </c>
      <c r="CS1047">
        <f t="shared" si="235"/>
        <v>50</v>
      </c>
      <c r="CT1047" s="73">
        <f t="shared" si="236"/>
        <v>2.4</v>
      </c>
      <c r="CU1047" s="66">
        <f t="shared" si="234"/>
        <v>1117.6085526012371</v>
      </c>
    </row>
    <row r="1048" spans="2:99" x14ac:dyDescent="0.25">
      <c r="B1048" s="107" t="s">
        <v>284</v>
      </c>
      <c r="C1048" s="107">
        <v>1038</v>
      </c>
      <c r="D1048" s="107" t="s">
        <v>235</v>
      </c>
      <c r="E1048" s="107">
        <v>50</v>
      </c>
      <c r="F1048" s="108">
        <v>2.4</v>
      </c>
      <c r="G1048" s="109"/>
      <c r="H1048" s="109">
        <v>897.77728030568665</v>
      </c>
      <c r="I1048" s="109">
        <v>1162.6627196943132</v>
      </c>
      <c r="K1048" s="107">
        <v>0</v>
      </c>
      <c r="L1048" s="107">
        <v>0</v>
      </c>
      <c r="M1048" s="107">
        <v>0</v>
      </c>
      <c r="N1048" s="107">
        <v>0</v>
      </c>
      <c r="O1048" s="108">
        <v>0</v>
      </c>
      <c r="P1048" s="109">
        <v>0</v>
      </c>
      <c r="Q1048" s="109">
        <v>0</v>
      </c>
      <c r="BA1048" t="str">
        <f t="shared" si="242"/>
        <v>MA</v>
      </c>
      <c r="BB1048">
        <f t="shared" si="243"/>
        <v>1035</v>
      </c>
      <c r="BC1048" s="73">
        <f t="shared" si="244"/>
        <v>2.4</v>
      </c>
      <c r="BD1048">
        <f t="shared" si="245"/>
        <v>50</v>
      </c>
      <c r="BE1048" s="66">
        <f t="shared" si="246"/>
        <v>1300</v>
      </c>
      <c r="BI1048" s="66">
        <f t="shared" si="237"/>
        <v>1683.5595740270521</v>
      </c>
      <c r="BK1048" s="66">
        <f t="shared" si="247"/>
        <v>1305.4830287206269</v>
      </c>
      <c r="BN1048" s="66">
        <f t="shared" si="238"/>
        <v>1378.4415393024542</v>
      </c>
      <c r="BO1048" s="66">
        <f t="shared" si="239"/>
        <v>2683.9245680230811</v>
      </c>
      <c r="CI1048" s="116">
        <f t="shared" si="240"/>
        <v>0.48640824122796289</v>
      </c>
      <c r="CJ1048" s="116">
        <f t="shared" si="241"/>
        <v>0.51359175877203711</v>
      </c>
      <c r="CR1048">
        <f t="shared" si="233"/>
        <v>1020</v>
      </c>
      <c r="CS1048">
        <f t="shared" si="235"/>
        <v>50</v>
      </c>
      <c r="CT1048" s="73">
        <f t="shared" si="236"/>
        <v>2.4</v>
      </c>
      <c r="CU1048" s="66">
        <f t="shared" si="234"/>
        <v>901.56384846925766</v>
      </c>
    </row>
    <row r="1049" spans="2:99" x14ac:dyDescent="0.25">
      <c r="B1049" s="107" t="s">
        <v>284</v>
      </c>
      <c r="C1049" s="107">
        <v>1039</v>
      </c>
      <c r="D1049" s="107" t="s">
        <v>235</v>
      </c>
      <c r="E1049" s="107">
        <v>50</v>
      </c>
      <c r="F1049" s="108">
        <v>2.4</v>
      </c>
      <c r="G1049" s="109"/>
      <c r="H1049" s="109">
        <v>1288.8631530858561</v>
      </c>
      <c r="I1049" s="109">
        <v>1669.1368469141439</v>
      </c>
      <c r="K1049" s="107">
        <v>0</v>
      </c>
      <c r="L1049" s="107">
        <v>0</v>
      </c>
      <c r="M1049" s="107">
        <v>0</v>
      </c>
      <c r="N1049" s="107">
        <v>0</v>
      </c>
      <c r="O1049" s="108">
        <v>0</v>
      </c>
      <c r="P1049" s="109">
        <v>0</v>
      </c>
      <c r="Q1049" s="109">
        <v>0</v>
      </c>
      <c r="BA1049" t="str">
        <f t="shared" si="242"/>
        <v>MA</v>
      </c>
      <c r="BB1049">
        <f t="shared" si="243"/>
        <v>1036</v>
      </c>
      <c r="BC1049" s="73">
        <f t="shared" si="244"/>
        <v>2.4</v>
      </c>
      <c r="BD1049">
        <f t="shared" si="245"/>
        <v>50</v>
      </c>
      <c r="BE1049" s="66">
        <f t="shared" si="246"/>
        <v>870.12641631149177</v>
      </c>
      <c r="BI1049" s="66">
        <f t="shared" si="237"/>
        <v>1126.853583688508</v>
      </c>
      <c r="BK1049" s="66">
        <f t="shared" si="247"/>
        <v>873.79636102780864</v>
      </c>
      <c r="BN1049" s="66">
        <f t="shared" si="238"/>
        <v>922.62953591395444</v>
      </c>
      <c r="BO1049" s="66">
        <f t="shared" si="239"/>
        <v>1796.4258969417631</v>
      </c>
      <c r="CI1049" s="116">
        <f t="shared" si="240"/>
        <v>0.48640824122796283</v>
      </c>
      <c r="CJ1049" s="116">
        <f t="shared" si="241"/>
        <v>0.51359175877203711</v>
      </c>
      <c r="CR1049">
        <f t="shared" si="233"/>
        <v>1021</v>
      </c>
      <c r="CS1049">
        <f t="shared" si="235"/>
        <v>50</v>
      </c>
      <c r="CT1049" s="73">
        <f t="shared" si="236"/>
        <v>2.4</v>
      </c>
      <c r="CU1049" s="66">
        <f t="shared" si="234"/>
        <v>1056.713481261394</v>
      </c>
    </row>
    <row r="1050" spans="2:99" x14ac:dyDescent="0.25">
      <c r="B1050" s="107" t="s">
        <v>284</v>
      </c>
      <c r="C1050" s="107">
        <v>1040</v>
      </c>
      <c r="D1050" s="107" t="s">
        <v>235</v>
      </c>
      <c r="E1050" s="107">
        <v>50</v>
      </c>
      <c r="F1050" s="108">
        <v>2.4</v>
      </c>
      <c r="G1050" s="109"/>
      <c r="H1050" s="109">
        <v>916.29107184544944</v>
      </c>
      <c r="I1050" s="109">
        <v>1186.6389281545507</v>
      </c>
      <c r="K1050" s="107">
        <v>0</v>
      </c>
      <c r="L1050" s="107">
        <v>0</v>
      </c>
      <c r="M1050" s="107">
        <v>0</v>
      </c>
      <c r="N1050" s="107">
        <v>0</v>
      </c>
      <c r="O1050" s="108">
        <v>0</v>
      </c>
      <c r="P1050" s="109">
        <v>0</v>
      </c>
      <c r="Q1050" s="109">
        <v>0</v>
      </c>
      <c r="BA1050" t="str">
        <f t="shared" si="242"/>
        <v>MA</v>
      </c>
      <c r="BB1050">
        <f t="shared" si="243"/>
        <v>1037</v>
      </c>
      <c r="BC1050" s="73">
        <f t="shared" si="244"/>
        <v>2.4</v>
      </c>
      <c r="BD1050">
        <f t="shared" si="245"/>
        <v>50</v>
      </c>
      <c r="BE1050" s="66">
        <f t="shared" si="246"/>
        <v>1033.9662820394647</v>
      </c>
      <c r="BI1050" s="66">
        <f t="shared" si="237"/>
        <v>1339.0337179605353</v>
      </c>
      <c r="BK1050" s="66">
        <f t="shared" si="247"/>
        <v>1038.3272565168354</v>
      </c>
      <c r="BN1050" s="66">
        <f t="shared" si="238"/>
        <v>1096.3554410779348</v>
      </c>
      <c r="BO1050" s="66">
        <f t="shared" si="239"/>
        <v>2134.6826975947702</v>
      </c>
      <c r="CI1050" s="116">
        <f t="shared" si="240"/>
        <v>0.48640824122796283</v>
      </c>
      <c r="CJ1050" s="116">
        <f t="shared" si="241"/>
        <v>0.51359175877203711</v>
      </c>
      <c r="CR1050">
        <f t="shared" si="233"/>
        <v>1022</v>
      </c>
      <c r="CS1050">
        <f t="shared" si="235"/>
        <v>50</v>
      </c>
      <c r="CT1050" s="73">
        <f t="shared" si="236"/>
        <v>2.4</v>
      </c>
      <c r="CU1050" s="66">
        <f t="shared" si="234"/>
        <v>874.33018287903087</v>
      </c>
    </row>
    <row r="1051" spans="2:99" x14ac:dyDescent="0.25">
      <c r="B1051" s="107" t="s">
        <v>284</v>
      </c>
      <c r="C1051" s="107">
        <v>1041</v>
      </c>
      <c r="D1051" s="107" t="s">
        <v>235</v>
      </c>
      <c r="E1051" s="107">
        <v>50</v>
      </c>
      <c r="F1051" s="108">
        <v>2.4</v>
      </c>
      <c r="G1051" s="109"/>
      <c r="H1051" s="109">
        <v>981.52724198744204</v>
      </c>
      <c r="I1051" s="109">
        <v>1271.1227580125578</v>
      </c>
      <c r="K1051" s="107">
        <v>0</v>
      </c>
      <c r="L1051" s="107">
        <v>0</v>
      </c>
      <c r="M1051" s="107">
        <v>0</v>
      </c>
      <c r="N1051" s="107">
        <v>0</v>
      </c>
      <c r="O1051" s="108">
        <v>0</v>
      </c>
      <c r="P1051" s="109">
        <v>0</v>
      </c>
      <c r="Q1051" s="109">
        <v>0</v>
      </c>
      <c r="BA1051" t="str">
        <f t="shared" si="242"/>
        <v>MA</v>
      </c>
      <c r="BB1051">
        <f t="shared" si="243"/>
        <v>1038</v>
      </c>
      <c r="BC1051" s="73">
        <f t="shared" si="244"/>
        <v>2.4</v>
      </c>
      <c r="BD1051">
        <f t="shared" si="245"/>
        <v>50</v>
      </c>
      <c r="BE1051" s="66">
        <f t="shared" si="246"/>
        <v>897.77728030568665</v>
      </c>
      <c r="BI1051" s="66">
        <f t="shared" si="237"/>
        <v>1162.6627196943132</v>
      </c>
      <c r="BK1051" s="66">
        <f t="shared" si="247"/>
        <v>901.56384846925766</v>
      </c>
      <c r="BN1051" s="66">
        <f t="shared" si="238"/>
        <v>951.94884324257043</v>
      </c>
      <c r="BO1051" s="66">
        <f t="shared" si="239"/>
        <v>1853.5126917118282</v>
      </c>
      <c r="CI1051" s="116">
        <f t="shared" si="240"/>
        <v>0.48640824122796283</v>
      </c>
      <c r="CJ1051" s="116">
        <f t="shared" si="241"/>
        <v>0.51359175877203711</v>
      </c>
      <c r="CR1051">
        <f t="shared" si="233"/>
        <v>1023</v>
      </c>
      <c r="CS1051">
        <f t="shared" si="235"/>
        <v>50</v>
      </c>
      <c r="CT1051" s="73">
        <f t="shared" si="236"/>
        <v>2.4</v>
      </c>
      <c r="CU1051" s="66">
        <f t="shared" si="234"/>
        <v>1204.057039566178</v>
      </c>
    </row>
    <row r="1052" spans="2:99" x14ac:dyDescent="0.25">
      <c r="B1052" s="107" t="s">
        <v>284</v>
      </c>
      <c r="C1052" s="107">
        <v>1042</v>
      </c>
      <c r="D1052" s="107" t="s">
        <v>235</v>
      </c>
      <c r="E1052" s="107">
        <v>50</v>
      </c>
      <c r="F1052" s="108">
        <v>2.4</v>
      </c>
      <c r="G1052" s="109"/>
      <c r="H1052" s="109">
        <v>1077.5383967482494</v>
      </c>
      <c r="I1052" s="109">
        <v>1395.4616032517504</v>
      </c>
      <c r="K1052" s="107">
        <v>0</v>
      </c>
      <c r="L1052" s="107">
        <v>0</v>
      </c>
      <c r="M1052" s="107">
        <v>0</v>
      </c>
      <c r="N1052" s="107">
        <v>0</v>
      </c>
      <c r="O1052" s="108">
        <v>0</v>
      </c>
      <c r="P1052" s="109">
        <v>0</v>
      </c>
      <c r="Q1052" s="109">
        <v>0</v>
      </c>
      <c r="BA1052" t="str">
        <f t="shared" si="242"/>
        <v>MA</v>
      </c>
      <c r="BB1052">
        <f t="shared" si="243"/>
        <v>1039</v>
      </c>
      <c r="BC1052" s="73">
        <f t="shared" si="244"/>
        <v>2.4</v>
      </c>
      <c r="BD1052">
        <f t="shared" si="245"/>
        <v>50</v>
      </c>
      <c r="BE1052" s="66">
        <f t="shared" si="246"/>
        <v>1288.8631530858561</v>
      </c>
      <c r="BI1052" s="66">
        <f t="shared" si="237"/>
        <v>1669.1368469141439</v>
      </c>
      <c r="BK1052" s="66">
        <f t="shared" si="247"/>
        <v>1294.2992097668771</v>
      </c>
      <c r="BN1052" s="66">
        <f t="shared" si="238"/>
        <v>1366.632698992217</v>
      </c>
      <c r="BO1052" s="66">
        <f t="shared" si="239"/>
        <v>2660.9319087590939</v>
      </c>
      <c r="CI1052" s="116">
        <f t="shared" si="240"/>
        <v>0.48640824122796289</v>
      </c>
      <c r="CJ1052" s="116">
        <f t="shared" si="241"/>
        <v>0.51359175877203722</v>
      </c>
      <c r="CR1052">
        <f t="shared" si="233"/>
        <v>1024</v>
      </c>
      <c r="CS1052">
        <f t="shared" si="235"/>
        <v>50</v>
      </c>
      <c r="CT1052" s="73">
        <f t="shared" si="236"/>
        <v>2.4</v>
      </c>
      <c r="CU1052" s="66">
        <f t="shared" si="234"/>
        <v>983.63239471127099</v>
      </c>
    </row>
    <row r="1053" spans="2:99" x14ac:dyDescent="0.25">
      <c r="B1053" s="107" t="s">
        <v>284</v>
      </c>
      <c r="C1053" s="107">
        <v>1043</v>
      </c>
      <c r="D1053" s="107" t="s">
        <v>235</v>
      </c>
      <c r="E1053" s="107">
        <v>50</v>
      </c>
      <c r="F1053" s="108">
        <v>2.4</v>
      </c>
      <c r="G1053" s="109"/>
      <c r="H1053" s="109">
        <v>1505.0331285790794</v>
      </c>
      <c r="I1053" s="109">
        <v>1949.0868714209203</v>
      </c>
      <c r="K1053" s="107">
        <v>0</v>
      </c>
      <c r="L1053" s="107">
        <v>0</v>
      </c>
      <c r="M1053" s="107">
        <v>0</v>
      </c>
      <c r="N1053" s="107">
        <v>0</v>
      </c>
      <c r="O1053" s="108">
        <v>0</v>
      </c>
      <c r="P1053" s="109">
        <v>0</v>
      </c>
      <c r="Q1053" s="109">
        <v>0</v>
      </c>
      <c r="BA1053" t="str">
        <f t="shared" si="242"/>
        <v>MA</v>
      </c>
      <c r="BB1053">
        <f t="shared" si="243"/>
        <v>1040</v>
      </c>
      <c r="BC1053" s="73">
        <f t="shared" si="244"/>
        <v>2.4</v>
      </c>
      <c r="BD1053">
        <f t="shared" si="245"/>
        <v>50</v>
      </c>
      <c r="BE1053" s="66">
        <f t="shared" si="246"/>
        <v>916.29107184544944</v>
      </c>
      <c r="BI1053" s="66">
        <f t="shared" si="237"/>
        <v>1186.6389281545507</v>
      </c>
      <c r="BK1053" s="66">
        <f t="shared" si="247"/>
        <v>920.15572589420515</v>
      </c>
      <c r="BN1053" s="66">
        <f t="shared" si="238"/>
        <v>971.57975040287465</v>
      </c>
      <c r="BO1053" s="66">
        <f t="shared" si="239"/>
        <v>1891.7354762970799</v>
      </c>
      <c r="CI1053" s="116">
        <f t="shared" si="240"/>
        <v>0.48640824122796278</v>
      </c>
      <c r="CJ1053" s="116">
        <f t="shared" si="241"/>
        <v>0.51359175877203711</v>
      </c>
      <c r="CR1053">
        <f t="shared" ref="CR1053:CR1116" si="248">BB1038</f>
        <v>1025</v>
      </c>
      <c r="CS1053">
        <f t="shared" si="235"/>
        <v>50</v>
      </c>
      <c r="CT1053" s="73">
        <f t="shared" si="236"/>
        <v>2.4</v>
      </c>
      <c r="CU1053" s="66">
        <f t="shared" ref="CU1053:CU1116" si="249">BK1038</f>
        <v>945.79230151970921</v>
      </c>
    </row>
    <row r="1054" spans="2:99" x14ac:dyDescent="0.25">
      <c r="B1054" s="107" t="s">
        <v>284</v>
      </c>
      <c r="C1054" s="107">
        <v>1044</v>
      </c>
      <c r="D1054" s="107" t="s">
        <v>235</v>
      </c>
      <c r="E1054" s="107">
        <v>50</v>
      </c>
      <c r="F1054" s="108">
        <v>2.4</v>
      </c>
      <c r="G1054" s="109"/>
      <c r="H1054" s="109">
        <v>979.50113865348351</v>
      </c>
      <c r="I1054" s="109">
        <v>1268.4988613465164</v>
      </c>
      <c r="K1054" s="107">
        <v>0</v>
      </c>
      <c r="L1054" s="107">
        <v>0</v>
      </c>
      <c r="M1054" s="107">
        <v>0</v>
      </c>
      <c r="N1054" s="107">
        <v>0</v>
      </c>
      <c r="O1054" s="108">
        <v>0</v>
      </c>
      <c r="P1054" s="109">
        <v>0</v>
      </c>
      <c r="Q1054" s="109">
        <v>0</v>
      </c>
      <c r="BA1054" t="str">
        <f t="shared" si="242"/>
        <v>MA</v>
      </c>
      <c r="BB1054">
        <f t="shared" si="243"/>
        <v>1041</v>
      </c>
      <c r="BC1054" s="73">
        <f t="shared" si="244"/>
        <v>2.4</v>
      </c>
      <c r="BD1054">
        <f t="shared" si="245"/>
        <v>50</v>
      </c>
      <c r="BE1054" s="66">
        <f t="shared" si="246"/>
        <v>981.52724198744204</v>
      </c>
      <c r="BI1054" s="66">
        <f t="shared" si="237"/>
        <v>1271.1227580125578</v>
      </c>
      <c r="BK1054" s="66">
        <f t="shared" si="247"/>
        <v>985.66704357043795</v>
      </c>
      <c r="BN1054" s="66">
        <f t="shared" si="238"/>
        <v>1040.7522479326631</v>
      </c>
      <c r="BO1054" s="66">
        <f t="shared" si="239"/>
        <v>2026.419291503101</v>
      </c>
      <c r="CI1054" s="116">
        <f t="shared" si="240"/>
        <v>0.48640824122796283</v>
      </c>
      <c r="CJ1054" s="116">
        <f t="shared" si="241"/>
        <v>0.51359175877203711</v>
      </c>
      <c r="CR1054">
        <f t="shared" si="248"/>
        <v>1026</v>
      </c>
      <c r="CS1054">
        <f t="shared" ref="CS1054:CS1117" si="250">BD1039</f>
        <v>50</v>
      </c>
      <c r="CT1054" s="73">
        <f t="shared" ref="CT1054:CT1117" si="251">BC1039</f>
        <v>2.4</v>
      </c>
      <c r="CU1054" s="66">
        <f t="shared" si="249"/>
        <v>1217.7264032390867</v>
      </c>
    </row>
    <row r="1055" spans="2:99" x14ac:dyDescent="0.25">
      <c r="B1055" s="107" t="s">
        <v>284</v>
      </c>
      <c r="C1055" s="107">
        <v>1045</v>
      </c>
      <c r="D1055" s="107" t="s">
        <v>235</v>
      </c>
      <c r="E1055" s="107">
        <v>50</v>
      </c>
      <c r="F1055" s="108">
        <v>2.4</v>
      </c>
      <c r="G1055" s="109"/>
      <c r="H1055" s="109">
        <v>1054.3144596084671</v>
      </c>
      <c r="I1055" s="109">
        <v>1365.3855403915327</v>
      </c>
      <c r="K1055" s="107">
        <v>0</v>
      </c>
      <c r="L1055" s="107">
        <v>0</v>
      </c>
      <c r="M1055" s="107">
        <v>0</v>
      </c>
      <c r="N1055" s="107">
        <v>0</v>
      </c>
      <c r="O1055" s="108">
        <v>0</v>
      </c>
      <c r="P1055" s="109">
        <v>0</v>
      </c>
      <c r="Q1055" s="109">
        <v>0</v>
      </c>
      <c r="BA1055" t="str">
        <f t="shared" si="242"/>
        <v>MA</v>
      </c>
      <c r="BB1055">
        <f t="shared" si="243"/>
        <v>1042</v>
      </c>
      <c r="BC1055" s="73">
        <f t="shared" si="244"/>
        <v>2.4</v>
      </c>
      <c r="BD1055">
        <f t="shared" si="245"/>
        <v>50</v>
      </c>
      <c r="BE1055" s="66">
        <f t="shared" si="246"/>
        <v>1077.5383967482494</v>
      </c>
      <c r="BI1055" s="66">
        <f t="shared" si="237"/>
        <v>1395.4616032517504</v>
      </c>
      <c r="BK1055" s="66">
        <f t="shared" si="247"/>
        <v>1082.0831459612868</v>
      </c>
      <c r="BN1055" s="66">
        <f t="shared" si="238"/>
        <v>1142.5566817470428</v>
      </c>
      <c r="BO1055" s="66">
        <f t="shared" si="239"/>
        <v>2224.6398277083299</v>
      </c>
      <c r="CI1055" s="116">
        <f t="shared" si="240"/>
        <v>0.48640824122796278</v>
      </c>
      <c r="CJ1055" s="116">
        <f t="shared" si="241"/>
        <v>0.51359175877203711</v>
      </c>
      <c r="CR1055">
        <f t="shared" si="248"/>
        <v>1027</v>
      </c>
      <c r="CS1055">
        <f t="shared" si="250"/>
        <v>50</v>
      </c>
      <c r="CT1055" s="73">
        <f t="shared" si="251"/>
        <v>2.4</v>
      </c>
      <c r="CU1055" s="66">
        <f t="shared" si="249"/>
        <v>901.56384846925766</v>
      </c>
    </row>
    <row r="1056" spans="2:99" x14ac:dyDescent="0.25">
      <c r="B1056" s="107" t="s">
        <v>284</v>
      </c>
      <c r="C1056" s="107">
        <v>1046</v>
      </c>
      <c r="D1056" s="107" t="s">
        <v>235</v>
      </c>
      <c r="E1056" s="107">
        <v>50</v>
      </c>
      <c r="F1056" s="108">
        <v>2.4</v>
      </c>
      <c r="G1056" s="109"/>
      <c r="H1056" s="109">
        <v>897.77728030568665</v>
      </c>
      <c r="I1056" s="109">
        <v>1162.6627196943132</v>
      </c>
      <c r="K1056" s="107">
        <v>0</v>
      </c>
      <c r="L1056" s="107">
        <v>0</v>
      </c>
      <c r="M1056" s="107">
        <v>0</v>
      </c>
      <c r="N1056" s="107">
        <v>0</v>
      </c>
      <c r="O1056" s="108">
        <v>0</v>
      </c>
      <c r="P1056" s="109">
        <v>0</v>
      </c>
      <c r="Q1056" s="109">
        <v>0</v>
      </c>
      <c r="BA1056" t="str">
        <f t="shared" si="242"/>
        <v>MA</v>
      </c>
      <c r="BB1056">
        <f t="shared" si="243"/>
        <v>1043</v>
      </c>
      <c r="BC1056" s="73">
        <f t="shared" si="244"/>
        <v>2.4</v>
      </c>
      <c r="BD1056">
        <f t="shared" si="245"/>
        <v>50</v>
      </c>
      <c r="BE1056" s="66">
        <f t="shared" si="246"/>
        <v>1505.0331285790794</v>
      </c>
      <c r="BI1056" s="66">
        <f t="shared" si="237"/>
        <v>1949.0868714209203</v>
      </c>
      <c r="BK1056" s="66">
        <f t="shared" si="247"/>
        <v>1511.3809284786901</v>
      </c>
      <c r="BN1056" s="66">
        <f t="shared" si="238"/>
        <v>1595.8462941997959</v>
      </c>
      <c r="BO1056" s="66">
        <f t="shared" si="239"/>
        <v>3107.2272226784862</v>
      </c>
      <c r="CI1056" s="116">
        <f t="shared" si="240"/>
        <v>0.48640824122796283</v>
      </c>
      <c r="CJ1056" s="116">
        <f t="shared" si="241"/>
        <v>0.51359175877203711</v>
      </c>
      <c r="CR1056">
        <f t="shared" si="248"/>
        <v>1028</v>
      </c>
      <c r="CS1056">
        <f t="shared" si="250"/>
        <v>50</v>
      </c>
      <c r="CT1056" s="73">
        <f t="shared" si="251"/>
        <v>2.4</v>
      </c>
      <c r="CU1056" s="66">
        <f t="shared" si="249"/>
        <v>1027.3882841557224</v>
      </c>
    </row>
    <row r="1057" spans="2:99" x14ac:dyDescent="0.25">
      <c r="B1057" s="107" t="s">
        <v>284</v>
      </c>
      <c r="C1057" s="107">
        <v>1047</v>
      </c>
      <c r="D1057" s="107" t="s">
        <v>235</v>
      </c>
      <c r="E1057" s="107">
        <v>50</v>
      </c>
      <c r="F1057" s="108">
        <v>2.4</v>
      </c>
      <c r="G1057" s="109"/>
      <c r="H1057" s="109">
        <v>1034.8290099106985</v>
      </c>
      <c r="I1057" s="109">
        <v>1340.1509900893013</v>
      </c>
      <c r="K1057" s="107">
        <v>0</v>
      </c>
      <c r="L1057" s="107">
        <v>0</v>
      </c>
      <c r="M1057" s="107">
        <v>0</v>
      </c>
      <c r="N1057" s="107">
        <v>0</v>
      </c>
      <c r="O1057" s="108">
        <v>0</v>
      </c>
      <c r="P1057" s="109">
        <v>0</v>
      </c>
      <c r="Q1057" s="109">
        <v>0</v>
      </c>
      <c r="BA1057" t="str">
        <f t="shared" si="242"/>
        <v>MA</v>
      </c>
      <c r="BB1057">
        <f t="shared" si="243"/>
        <v>1044</v>
      </c>
      <c r="BC1057" s="73">
        <f t="shared" si="244"/>
        <v>2.4</v>
      </c>
      <c r="BD1057">
        <f t="shared" si="245"/>
        <v>50</v>
      </c>
      <c r="BE1057" s="66">
        <f t="shared" si="246"/>
        <v>979.50113865348351</v>
      </c>
      <c r="BI1057" s="66">
        <f t="shared" si="237"/>
        <v>1268.4988613465164</v>
      </c>
      <c r="BK1057" s="66">
        <f t="shared" si="247"/>
        <v>983.63239471127099</v>
      </c>
      <c r="BN1057" s="66">
        <f t="shared" si="238"/>
        <v>1038.6038902415496</v>
      </c>
      <c r="BO1057" s="66">
        <f t="shared" si="239"/>
        <v>2022.2362849528206</v>
      </c>
      <c r="CI1057" s="116">
        <f t="shared" si="240"/>
        <v>0.48640824122796283</v>
      </c>
      <c r="CJ1057" s="116">
        <f t="shared" si="241"/>
        <v>0.51359175877203711</v>
      </c>
      <c r="CR1057">
        <f t="shared" si="248"/>
        <v>1029</v>
      </c>
      <c r="CS1057">
        <f t="shared" si="250"/>
        <v>50</v>
      </c>
      <c r="CT1057" s="73">
        <f t="shared" si="251"/>
        <v>2.4</v>
      </c>
      <c r="CU1057" s="66">
        <f t="shared" si="249"/>
        <v>1005.5103394334968</v>
      </c>
    </row>
    <row r="1058" spans="2:99" x14ac:dyDescent="0.25">
      <c r="B1058" s="107" t="s">
        <v>284</v>
      </c>
      <c r="C1058" s="107">
        <v>1048</v>
      </c>
      <c r="D1058" s="107" t="s">
        <v>235</v>
      </c>
      <c r="E1058" s="107">
        <v>50</v>
      </c>
      <c r="F1058" s="108">
        <v>2.4</v>
      </c>
      <c r="G1058" s="109"/>
      <c r="H1058" s="109">
        <v>1006.7075670776488</v>
      </c>
      <c r="I1058" s="109">
        <v>1303.7324329223511</v>
      </c>
      <c r="K1058" s="107">
        <v>0</v>
      </c>
      <c r="L1058" s="107">
        <v>0</v>
      </c>
      <c r="M1058" s="107">
        <v>0</v>
      </c>
      <c r="N1058" s="107">
        <v>0</v>
      </c>
      <c r="O1058" s="108">
        <v>0</v>
      </c>
      <c r="P1058" s="109">
        <v>0</v>
      </c>
      <c r="Q1058" s="109">
        <v>0</v>
      </c>
      <c r="BA1058" t="str">
        <f t="shared" si="242"/>
        <v>MA</v>
      </c>
      <c r="BB1058">
        <f t="shared" si="243"/>
        <v>1045</v>
      </c>
      <c r="BC1058" s="73">
        <f t="shared" si="244"/>
        <v>2.4</v>
      </c>
      <c r="BD1058">
        <f t="shared" si="245"/>
        <v>50</v>
      </c>
      <c r="BE1058" s="66">
        <f t="shared" si="246"/>
        <v>1054.3144596084671</v>
      </c>
      <c r="BI1058" s="66">
        <f t="shared" si="237"/>
        <v>1365.3855403915327</v>
      </c>
      <c r="BK1058" s="66">
        <f t="shared" si="247"/>
        <v>1058.7612568873942</v>
      </c>
      <c r="BN1058" s="66">
        <f t="shared" si="238"/>
        <v>1117.9314204704081</v>
      </c>
      <c r="BO1058" s="66">
        <f t="shared" si="239"/>
        <v>2176.6926773578025</v>
      </c>
      <c r="CI1058" s="116">
        <f t="shared" si="240"/>
        <v>0.48640824122796283</v>
      </c>
      <c r="CJ1058" s="116">
        <f t="shared" si="241"/>
        <v>0.51359175877203711</v>
      </c>
      <c r="CR1058">
        <f t="shared" si="248"/>
        <v>1030</v>
      </c>
      <c r="CS1058">
        <f t="shared" si="250"/>
        <v>50</v>
      </c>
      <c r="CT1058" s="73">
        <f t="shared" si="251"/>
        <v>2.4</v>
      </c>
      <c r="CU1058" s="66">
        <f t="shared" si="249"/>
        <v>2558.7467362924285</v>
      </c>
    </row>
    <row r="1059" spans="2:99" x14ac:dyDescent="0.25">
      <c r="B1059" s="107" t="s">
        <v>284</v>
      </c>
      <c r="C1059" s="107">
        <v>1049</v>
      </c>
      <c r="D1059" s="107" t="s">
        <v>235</v>
      </c>
      <c r="E1059" s="107">
        <v>50</v>
      </c>
      <c r="F1059" s="108">
        <v>2.4</v>
      </c>
      <c r="G1059" s="109"/>
      <c r="H1059" s="109">
        <v>1115.637853849611</v>
      </c>
      <c r="I1059" s="109">
        <v>1444.802146150389</v>
      </c>
      <c r="K1059" s="107">
        <v>0</v>
      </c>
      <c r="L1059" s="107">
        <v>0</v>
      </c>
      <c r="M1059" s="107">
        <v>0</v>
      </c>
      <c r="N1059" s="107">
        <v>0</v>
      </c>
      <c r="O1059" s="108">
        <v>0</v>
      </c>
      <c r="P1059" s="109">
        <v>0</v>
      </c>
      <c r="Q1059" s="109">
        <v>0</v>
      </c>
      <c r="BA1059" t="str">
        <f t="shared" si="242"/>
        <v>MA</v>
      </c>
      <c r="BB1059">
        <f t="shared" si="243"/>
        <v>1046</v>
      </c>
      <c r="BC1059" s="73">
        <f t="shared" si="244"/>
        <v>2.4</v>
      </c>
      <c r="BD1059">
        <f t="shared" si="245"/>
        <v>50</v>
      </c>
      <c r="BE1059" s="66">
        <f t="shared" si="246"/>
        <v>897.77728030568665</v>
      </c>
      <c r="BI1059" s="66">
        <f t="shared" si="237"/>
        <v>1162.6627196943132</v>
      </c>
      <c r="BK1059" s="66">
        <f t="shared" si="247"/>
        <v>901.56384846925766</v>
      </c>
      <c r="BN1059" s="66">
        <f t="shared" si="238"/>
        <v>951.94884324257043</v>
      </c>
      <c r="BO1059" s="66">
        <f t="shared" si="239"/>
        <v>1853.5126917118282</v>
      </c>
      <c r="CI1059" s="116">
        <f t="shared" si="240"/>
        <v>0.48640824122796283</v>
      </c>
      <c r="CJ1059" s="116">
        <f t="shared" si="241"/>
        <v>0.51359175877203711</v>
      </c>
      <c r="CR1059">
        <f t="shared" si="248"/>
        <v>1031</v>
      </c>
      <c r="CS1059">
        <f t="shared" si="250"/>
        <v>50</v>
      </c>
      <c r="CT1059" s="73">
        <f t="shared" si="251"/>
        <v>2.4</v>
      </c>
      <c r="CU1059" s="66">
        <f t="shared" si="249"/>
        <v>1016.4493117946097</v>
      </c>
    </row>
    <row r="1060" spans="2:99" x14ac:dyDescent="0.25">
      <c r="B1060" s="107" t="s">
        <v>284</v>
      </c>
      <c r="C1060" s="107">
        <v>1050</v>
      </c>
      <c r="D1060" s="107" t="s">
        <v>235</v>
      </c>
      <c r="E1060" s="107">
        <v>50</v>
      </c>
      <c r="F1060" s="108">
        <v>2.4</v>
      </c>
      <c r="G1060" s="109"/>
      <c r="H1060" s="109">
        <v>1123.2891171924734</v>
      </c>
      <c r="I1060" s="109">
        <v>1454.7108828075263</v>
      </c>
      <c r="K1060" s="107">
        <v>0</v>
      </c>
      <c r="L1060" s="107">
        <v>0</v>
      </c>
      <c r="M1060" s="107">
        <v>0</v>
      </c>
      <c r="N1060" s="107">
        <v>0</v>
      </c>
      <c r="O1060" s="108">
        <v>0</v>
      </c>
      <c r="P1060" s="109">
        <v>0</v>
      </c>
      <c r="Q1060" s="109">
        <v>0</v>
      </c>
      <c r="BA1060" t="str">
        <f t="shared" si="242"/>
        <v>MA</v>
      </c>
      <c r="BB1060">
        <f t="shared" si="243"/>
        <v>1047</v>
      </c>
      <c r="BC1060" s="73">
        <f t="shared" si="244"/>
        <v>2.4</v>
      </c>
      <c r="BD1060">
        <f t="shared" si="245"/>
        <v>50</v>
      </c>
      <c r="BE1060" s="66">
        <f t="shared" si="246"/>
        <v>1034.8290099106985</v>
      </c>
      <c r="BI1060" s="66">
        <f t="shared" si="237"/>
        <v>1340.1509900893013</v>
      </c>
      <c r="BK1060" s="66">
        <f t="shared" si="247"/>
        <v>1039.1936231278355</v>
      </c>
      <c r="BN1060" s="66">
        <f t="shared" si="238"/>
        <v>1097.270225643183</v>
      </c>
      <c r="BO1060" s="66">
        <f t="shared" si="239"/>
        <v>2136.4638487710185</v>
      </c>
      <c r="CI1060" s="116">
        <f t="shared" si="240"/>
        <v>0.48640824122796283</v>
      </c>
      <c r="CJ1060" s="116">
        <f t="shared" si="241"/>
        <v>0.51359175877203711</v>
      </c>
      <c r="CR1060">
        <f t="shared" si="248"/>
        <v>1032</v>
      </c>
      <c r="CS1060">
        <f t="shared" si="250"/>
        <v>50</v>
      </c>
      <c r="CT1060" s="73">
        <f t="shared" si="251"/>
        <v>2.4</v>
      </c>
      <c r="CU1060" s="66">
        <f t="shared" si="249"/>
        <v>1060.2052012390611</v>
      </c>
    </row>
    <row r="1061" spans="2:99" x14ac:dyDescent="0.25">
      <c r="B1061" s="107" t="s">
        <v>284</v>
      </c>
      <c r="C1061" s="107">
        <v>1051</v>
      </c>
      <c r="D1061" s="107" t="s">
        <v>235</v>
      </c>
      <c r="E1061" s="107">
        <v>50</v>
      </c>
      <c r="F1061" s="108">
        <v>2.4</v>
      </c>
      <c r="G1061" s="109"/>
      <c r="H1061" s="109">
        <v>1123.2891171924734</v>
      </c>
      <c r="I1061" s="109">
        <v>1454.7108828075263</v>
      </c>
      <c r="K1061" s="107">
        <v>0</v>
      </c>
      <c r="L1061" s="107">
        <v>0</v>
      </c>
      <c r="M1061" s="107">
        <v>0</v>
      </c>
      <c r="N1061" s="107">
        <v>0</v>
      </c>
      <c r="O1061" s="108">
        <v>0</v>
      </c>
      <c r="P1061" s="109">
        <v>0</v>
      </c>
      <c r="Q1061" s="109">
        <v>0</v>
      </c>
      <c r="BA1061" t="str">
        <f t="shared" si="242"/>
        <v>MA</v>
      </c>
      <c r="BB1061">
        <f t="shared" si="243"/>
        <v>1048</v>
      </c>
      <c r="BC1061" s="73">
        <f t="shared" si="244"/>
        <v>2.4</v>
      </c>
      <c r="BD1061">
        <f t="shared" si="245"/>
        <v>50</v>
      </c>
      <c r="BE1061" s="66">
        <f t="shared" si="246"/>
        <v>1006.7075670776488</v>
      </c>
      <c r="BI1061" s="66">
        <f t="shared" si="237"/>
        <v>1303.7324329223511</v>
      </c>
      <c r="BK1061" s="66">
        <f t="shared" si="247"/>
        <v>1010.9535720803865</v>
      </c>
      <c r="BN1061" s="66">
        <f t="shared" si="238"/>
        <v>1067.4519449153408</v>
      </c>
      <c r="BO1061" s="66">
        <f t="shared" si="239"/>
        <v>2078.4055169957273</v>
      </c>
      <c r="CI1061" s="116">
        <f t="shared" si="240"/>
        <v>0.48640824122796278</v>
      </c>
      <c r="CJ1061" s="116">
        <f t="shared" si="241"/>
        <v>0.51359175877203722</v>
      </c>
      <c r="CR1061">
        <f t="shared" si="248"/>
        <v>1033</v>
      </c>
      <c r="CS1061">
        <f t="shared" si="250"/>
        <v>50</v>
      </c>
      <c r="CT1061" s="73">
        <f t="shared" si="251"/>
        <v>2.4</v>
      </c>
      <c r="CU1061" s="66">
        <f t="shared" si="249"/>
        <v>1204.057039566178</v>
      </c>
    </row>
    <row r="1062" spans="2:99" x14ac:dyDescent="0.25">
      <c r="B1062" s="107" t="s">
        <v>284</v>
      </c>
      <c r="C1062" s="107">
        <v>1052</v>
      </c>
      <c r="D1062" s="107" t="s">
        <v>235</v>
      </c>
      <c r="E1062" s="107">
        <v>50</v>
      </c>
      <c r="F1062" s="108">
        <v>2.4</v>
      </c>
      <c r="G1062" s="109"/>
      <c r="H1062" s="109">
        <v>1169.05</v>
      </c>
      <c r="I1062" s="109">
        <v>1513.973323089481</v>
      </c>
      <c r="K1062" s="107">
        <v>0</v>
      </c>
      <c r="L1062" s="107">
        <v>0</v>
      </c>
      <c r="M1062" s="107">
        <v>0</v>
      </c>
      <c r="N1062" s="107">
        <v>0</v>
      </c>
      <c r="O1062" s="108">
        <v>0</v>
      </c>
      <c r="P1062" s="109">
        <v>0</v>
      </c>
      <c r="Q1062" s="109">
        <v>0</v>
      </c>
      <c r="BA1062" t="str">
        <f t="shared" si="242"/>
        <v>MA</v>
      </c>
      <c r="BB1062">
        <f t="shared" si="243"/>
        <v>1049</v>
      </c>
      <c r="BC1062" s="73">
        <f t="shared" si="244"/>
        <v>2.4</v>
      </c>
      <c r="BD1062">
        <f t="shared" si="245"/>
        <v>50</v>
      </c>
      <c r="BE1062" s="66">
        <f t="shared" si="246"/>
        <v>1115.637853849611</v>
      </c>
      <c r="BI1062" s="66">
        <f t="shared" si="237"/>
        <v>1444.802146150389</v>
      </c>
      <c r="BK1062" s="66">
        <f t="shared" si="247"/>
        <v>1120.3432956915156</v>
      </c>
      <c r="BN1062" s="66">
        <f t="shared" si="238"/>
        <v>1182.9550465881109</v>
      </c>
      <c r="BO1062" s="66">
        <f t="shared" si="239"/>
        <v>2303.2983422796265</v>
      </c>
      <c r="CI1062" s="116">
        <f t="shared" si="240"/>
        <v>0.48640824122796289</v>
      </c>
      <c r="CJ1062" s="116">
        <f t="shared" si="241"/>
        <v>0.51359175877203711</v>
      </c>
      <c r="CR1062">
        <f t="shared" si="248"/>
        <v>1034</v>
      </c>
      <c r="CS1062">
        <f t="shared" si="250"/>
        <v>50</v>
      </c>
      <c r="CT1062" s="73">
        <f t="shared" si="251"/>
        <v>2.4</v>
      </c>
      <c r="CU1062" s="66">
        <f t="shared" si="249"/>
        <v>902.02328530842419</v>
      </c>
    </row>
    <row r="1063" spans="2:99" x14ac:dyDescent="0.25">
      <c r="B1063" s="107" t="s">
        <v>284</v>
      </c>
      <c r="C1063" s="107">
        <v>1053</v>
      </c>
      <c r="D1063" s="107" t="s">
        <v>235</v>
      </c>
      <c r="E1063" s="107">
        <v>50</v>
      </c>
      <c r="F1063" s="108">
        <v>2.4</v>
      </c>
      <c r="G1063" s="109"/>
      <c r="H1063" s="109">
        <v>811.61342346906463</v>
      </c>
      <c r="I1063" s="109">
        <v>1051.0765765309354</v>
      </c>
      <c r="K1063" s="107">
        <v>0</v>
      </c>
      <c r="L1063" s="107">
        <v>0</v>
      </c>
      <c r="M1063" s="107">
        <v>0</v>
      </c>
      <c r="N1063" s="107">
        <v>0</v>
      </c>
      <c r="O1063" s="108">
        <v>0</v>
      </c>
      <c r="P1063" s="109">
        <v>0</v>
      </c>
      <c r="Q1063" s="109">
        <v>0</v>
      </c>
      <c r="BA1063" t="str">
        <f t="shared" si="242"/>
        <v>MA</v>
      </c>
      <c r="BB1063">
        <f t="shared" si="243"/>
        <v>1050</v>
      </c>
      <c r="BC1063" s="73">
        <f t="shared" si="244"/>
        <v>2.4</v>
      </c>
      <c r="BD1063">
        <f t="shared" si="245"/>
        <v>50</v>
      </c>
      <c r="BE1063" s="66">
        <f t="shared" si="246"/>
        <v>1123.2891171924734</v>
      </c>
      <c r="BI1063" s="66">
        <f t="shared" si="237"/>
        <v>1454.7108828075263</v>
      </c>
      <c r="BK1063" s="66">
        <f t="shared" si="247"/>
        <v>1128.0268298779611</v>
      </c>
      <c r="BN1063" s="66">
        <f t="shared" si="238"/>
        <v>1191.0679844496062</v>
      </c>
      <c r="BO1063" s="66">
        <f t="shared" si="239"/>
        <v>2319.0948143275673</v>
      </c>
      <c r="CI1063" s="116">
        <f t="shared" si="240"/>
        <v>0.48640824122796283</v>
      </c>
      <c r="CJ1063" s="116">
        <f t="shared" si="241"/>
        <v>0.51359175877203711</v>
      </c>
      <c r="CR1063">
        <f t="shared" si="248"/>
        <v>1035</v>
      </c>
      <c r="CS1063">
        <f t="shared" si="250"/>
        <v>50</v>
      </c>
      <c r="CT1063" s="73">
        <f t="shared" si="251"/>
        <v>2.4</v>
      </c>
      <c r="CU1063" s="66">
        <f t="shared" si="249"/>
        <v>1305.4830287206269</v>
      </c>
    </row>
    <row r="1064" spans="2:99" x14ac:dyDescent="0.25">
      <c r="B1064" s="107" t="s">
        <v>284</v>
      </c>
      <c r="C1064" s="107">
        <v>1054</v>
      </c>
      <c r="D1064" s="107" t="s">
        <v>235</v>
      </c>
      <c r="E1064" s="107">
        <v>50</v>
      </c>
      <c r="F1064" s="108">
        <v>2.4</v>
      </c>
      <c r="G1064" s="109"/>
      <c r="H1064" s="109">
        <v>928.52176444420525</v>
      </c>
      <c r="I1064" s="109">
        <v>1202.4782355557948</v>
      </c>
      <c r="K1064" s="107">
        <v>0</v>
      </c>
      <c r="L1064" s="107">
        <v>0</v>
      </c>
      <c r="M1064" s="107">
        <v>0</v>
      </c>
      <c r="N1064" s="107">
        <v>0</v>
      </c>
      <c r="O1064" s="108">
        <v>0</v>
      </c>
      <c r="P1064" s="109">
        <v>0</v>
      </c>
      <c r="Q1064" s="109">
        <v>0</v>
      </c>
      <c r="BA1064" t="str">
        <f t="shared" si="242"/>
        <v>MA</v>
      </c>
      <c r="BB1064">
        <f t="shared" si="243"/>
        <v>1051</v>
      </c>
      <c r="BC1064" s="73">
        <f t="shared" si="244"/>
        <v>2.4</v>
      </c>
      <c r="BD1064">
        <f t="shared" si="245"/>
        <v>50</v>
      </c>
      <c r="BE1064" s="66">
        <f t="shared" si="246"/>
        <v>1123.2891171924734</v>
      </c>
      <c r="BI1064" s="66">
        <f t="shared" si="237"/>
        <v>1454.7108828075263</v>
      </c>
      <c r="BK1064" s="66">
        <f t="shared" si="247"/>
        <v>1128.0268298779611</v>
      </c>
      <c r="BN1064" s="66">
        <f t="shared" si="238"/>
        <v>1191.0679844496062</v>
      </c>
      <c r="BO1064" s="66">
        <f t="shared" si="239"/>
        <v>2319.0948143275673</v>
      </c>
      <c r="CI1064" s="116">
        <f t="shared" si="240"/>
        <v>0.48640824122796283</v>
      </c>
      <c r="CJ1064" s="116">
        <f t="shared" si="241"/>
        <v>0.51359175877203711</v>
      </c>
      <c r="CR1064">
        <f t="shared" si="248"/>
        <v>1036</v>
      </c>
      <c r="CS1064">
        <f t="shared" si="250"/>
        <v>50</v>
      </c>
      <c r="CT1064" s="73">
        <f t="shared" si="251"/>
        <v>2.4</v>
      </c>
      <c r="CU1064" s="66">
        <f t="shared" si="249"/>
        <v>873.79636102780864</v>
      </c>
    </row>
    <row r="1065" spans="2:99" x14ac:dyDescent="0.25">
      <c r="B1065" s="107" t="s">
        <v>284</v>
      </c>
      <c r="C1065" s="107">
        <v>1055</v>
      </c>
      <c r="D1065" s="107" t="s">
        <v>235</v>
      </c>
      <c r="E1065" s="107">
        <v>50</v>
      </c>
      <c r="F1065" s="108">
        <v>2.4</v>
      </c>
      <c r="G1065" s="109"/>
      <c r="H1065" s="109">
        <v>903.24993791310999</v>
      </c>
      <c r="I1065" s="109">
        <v>1169.7500620868898</v>
      </c>
      <c r="K1065" s="107">
        <v>0</v>
      </c>
      <c r="L1065" s="107">
        <v>0</v>
      </c>
      <c r="M1065" s="107">
        <v>0</v>
      </c>
      <c r="N1065" s="107">
        <v>0</v>
      </c>
      <c r="O1065" s="108">
        <v>0</v>
      </c>
      <c r="P1065" s="109">
        <v>0</v>
      </c>
      <c r="Q1065" s="109">
        <v>0</v>
      </c>
      <c r="BA1065" t="str">
        <f t="shared" si="242"/>
        <v>MA</v>
      </c>
      <c r="BB1065">
        <f t="shared" si="243"/>
        <v>1052</v>
      </c>
      <c r="BC1065" s="73">
        <f t="shared" si="244"/>
        <v>2.4</v>
      </c>
      <c r="BD1065">
        <f t="shared" si="245"/>
        <v>50</v>
      </c>
      <c r="BE1065" s="66">
        <f t="shared" si="246"/>
        <v>1169.05</v>
      </c>
      <c r="BI1065" s="66">
        <f t="shared" si="237"/>
        <v>1513.973323089481</v>
      </c>
      <c r="BK1065" s="66">
        <f t="shared" si="247"/>
        <v>1173.9807190198835</v>
      </c>
      <c r="BN1065" s="66">
        <f t="shared" si="238"/>
        <v>1239.5900627088724</v>
      </c>
      <c r="BO1065" s="66">
        <f t="shared" si="239"/>
        <v>2413.5707817287557</v>
      </c>
      <c r="CI1065" s="116">
        <f t="shared" si="240"/>
        <v>0.48640824122796283</v>
      </c>
      <c r="CJ1065" s="116">
        <f t="shared" si="241"/>
        <v>0.51359175877203722</v>
      </c>
      <c r="CR1065">
        <f t="shared" si="248"/>
        <v>1037</v>
      </c>
      <c r="CS1065">
        <f t="shared" si="250"/>
        <v>50</v>
      </c>
      <c r="CT1065" s="73">
        <f t="shared" si="251"/>
        <v>2.4</v>
      </c>
      <c r="CU1065" s="66">
        <f t="shared" si="249"/>
        <v>1038.3272565168354</v>
      </c>
    </row>
    <row r="1066" spans="2:99" x14ac:dyDescent="0.25">
      <c r="B1066" s="107" t="s">
        <v>284</v>
      </c>
      <c r="C1066" s="107">
        <v>1056</v>
      </c>
      <c r="D1066" s="107" t="s">
        <v>235</v>
      </c>
      <c r="E1066" s="107">
        <v>50</v>
      </c>
      <c r="F1066" s="108">
        <v>2.4</v>
      </c>
      <c r="G1066" s="109"/>
      <c r="H1066" s="109">
        <v>1061.44</v>
      </c>
      <c r="I1066" s="109">
        <v>1650</v>
      </c>
      <c r="K1066" s="107">
        <v>0</v>
      </c>
      <c r="L1066" s="107">
        <v>0</v>
      </c>
      <c r="M1066" s="107">
        <v>0</v>
      </c>
      <c r="N1066" s="107">
        <v>0</v>
      </c>
      <c r="O1066" s="108">
        <v>0</v>
      </c>
      <c r="P1066" s="109">
        <v>0</v>
      </c>
      <c r="Q1066" s="109">
        <v>0</v>
      </c>
      <c r="BA1066" t="str">
        <f t="shared" si="242"/>
        <v>MA</v>
      </c>
      <c r="BB1066">
        <f t="shared" si="243"/>
        <v>1053</v>
      </c>
      <c r="BC1066" s="73">
        <f t="shared" si="244"/>
        <v>2.4</v>
      </c>
      <c r="BD1066">
        <f t="shared" si="245"/>
        <v>50</v>
      </c>
      <c r="BE1066" s="66">
        <f t="shared" si="246"/>
        <v>811.61342346906463</v>
      </c>
      <c r="BI1066" s="66">
        <f t="shared" si="237"/>
        <v>1051.0765765309354</v>
      </c>
      <c r="BK1066" s="66">
        <f t="shared" si="247"/>
        <v>815.03657709285471</v>
      </c>
      <c r="BN1066" s="66">
        <f t="shared" si="238"/>
        <v>860.58588981940943</v>
      </c>
      <c r="BO1066" s="66">
        <f t="shared" si="239"/>
        <v>1675.6224669122641</v>
      </c>
      <c r="CI1066" s="116">
        <f t="shared" si="240"/>
        <v>0.48640824122796283</v>
      </c>
      <c r="CJ1066" s="116">
        <f t="shared" si="241"/>
        <v>0.51359175877203722</v>
      </c>
      <c r="CR1066">
        <f t="shared" si="248"/>
        <v>1038</v>
      </c>
      <c r="CS1066">
        <f t="shared" si="250"/>
        <v>50</v>
      </c>
      <c r="CT1066" s="73">
        <f t="shared" si="251"/>
        <v>2.4</v>
      </c>
      <c r="CU1066" s="66">
        <f t="shared" si="249"/>
        <v>901.56384846925766</v>
      </c>
    </row>
    <row r="1067" spans="2:99" x14ac:dyDescent="0.25">
      <c r="B1067" s="107" t="s">
        <v>284</v>
      </c>
      <c r="C1067" s="107">
        <v>1057</v>
      </c>
      <c r="D1067" s="107" t="s">
        <v>235</v>
      </c>
      <c r="E1067" s="107">
        <v>50</v>
      </c>
      <c r="F1067" s="108">
        <v>2.4</v>
      </c>
      <c r="G1067" s="109"/>
      <c r="H1067" s="109">
        <v>849.39044692158097</v>
      </c>
      <c r="I1067" s="109">
        <v>1099.9995530784188</v>
      </c>
      <c r="K1067" s="107">
        <v>0</v>
      </c>
      <c r="L1067" s="107">
        <v>0</v>
      </c>
      <c r="M1067" s="107">
        <v>0</v>
      </c>
      <c r="N1067" s="107">
        <v>0</v>
      </c>
      <c r="O1067" s="108">
        <v>0</v>
      </c>
      <c r="P1067" s="109">
        <v>0</v>
      </c>
      <c r="Q1067" s="109">
        <v>0</v>
      </c>
      <c r="BA1067" t="str">
        <f t="shared" si="242"/>
        <v>MA</v>
      </c>
      <c r="BB1067">
        <f t="shared" si="243"/>
        <v>1054</v>
      </c>
      <c r="BC1067" s="73">
        <f t="shared" si="244"/>
        <v>2.4</v>
      </c>
      <c r="BD1067">
        <f t="shared" si="245"/>
        <v>50</v>
      </c>
      <c r="BE1067" s="66">
        <f t="shared" si="246"/>
        <v>928.52176444420525</v>
      </c>
      <c r="BI1067" s="66">
        <f t="shared" si="237"/>
        <v>1202.4782355557948</v>
      </c>
      <c r="BK1067" s="66">
        <f t="shared" si="247"/>
        <v>932.43800406126263</v>
      </c>
      <c r="BN1067" s="66">
        <f t="shared" si="238"/>
        <v>984.54843865869327</v>
      </c>
      <c r="BO1067" s="66">
        <f t="shared" si="239"/>
        <v>1916.9864427199559</v>
      </c>
      <c r="CI1067" s="116">
        <f t="shared" si="240"/>
        <v>0.48640824122796283</v>
      </c>
      <c r="CJ1067" s="116">
        <f t="shared" si="241"/>
        <v>0.51359175877203722</v>
      </c>
      <c r="CR1067">
        <f t="shared" si="248"/>
        <v>1039</v>
      </c>
      <c r="CS1067">
        <f t="shared" si="250"/>
        <v>50</v>
      </c>
      <c r="CT1067" s="73">
        <f t="shared" si="251"/>
        <v>2.4</v>
      </c>
      <c r="CU1067" s="66">
        <f t="shared" si="249"/>
        <v>1294.2992097668771</v>
      </c>
    </row>
    <row r="1068" spans="2:99" x14ac:dyDescent="0.25">
      <c r="B1068" s="107" t="s">
        <v>284</v>
      </c>
      <c r="C1068" s="107">
        <v>1058</v>
      </c>
      <c r="D1068" s="107" t="s">
        <v>235</v>
      </c>
      <c r="E1068" s="107">
        <v>50</v>
      </c>
      <c r="F1068" s="108">
        <v>2.4</v>
      </c>
      <c r="G1068" s="109"/>
      <c r="H1068" s="109">
        <v>852.84135840651675</v>
      </c>
      <c r="I1068" s="109">
        <v>1104.468641593483</v>
      </c>
      <c r="K1068" s="107">
        <v>0</v>
      </c>
      <c r="L1068" s="107">
        <v>0</v>
      </c>
      <c r="M1068" s="107">
        <v>0</v>
      </c>
      <c r="N1068" s="107">
        <v>0</v>
      </c>
      <c r="O1068" s="108">
        <v>0</v>
      </c>
      <c r="P1068" s="109">
        <v>0</v>
      </c>
      <c r="Q1068" s="109">
        <v>0</v>
      </c>
      <c r="BA1068" t="str">
        <f t="shared" si="242"/>
        <v>MA</v>
      </c>
      <c r="BB1068">
        <f t="shared" si="243"/>
        <v>1055</v>
      </c>
      <c r="BC1068" s="73">
        <f t="shared" si="244"/>
        <v>2.4</v>
      </c>
      <c r="BD1068">
        <f t="shared" si="245"/>
        <v>50</v>
      </c>
      <c r="BE1068" s="66">
        <f t="shared" si="246"/>
        <v>903.24993791310999</v>
      </c>
      <c r="BI1068" s="66">
        <f t="shared" si="237"/>
        <v>1169.7500620868898</v>
      </c>
      <c r="BK1068" s="66">
        <f t="shared" si="247"/>
        <v>907.05958818348074</v>
      </c>
      <c r="BN1068" s="66">
        <f t="shared" si="238"/>
        <v>957.75171907061042</v>
      </c>
      <c r="BO1068" s="66">
        <f t="shared" si="239"/>
        <v>1864.8113072540912</v>
      </c>
      <c r="CI1068" s="116">
        <f t="shared" si="240"/>
        <v>0.48640824122796283</v>
      </c>
      <c r="CJ1068" s="116">
        <f t="shared" si="241"/>
        <v>0.51359175877203711</v>
      </c>
      <c r="CR1068">
        <f t="shared" si="248"/>
        <v>1040</v>
      </c>
      <c r="CS1068">
        <f t="shared" si="250"/>
        <v>50</v>
      </c>
      <c r="CT1068" s="73">
        <f t="shared" si="251"/>
        <v>2.4</v>
      </c>
      <c r="CU1068" s="66">
        <f t="shared" si="249"/>
        <v>920.15572589420515</v>
      </c>
    </row>
    <row r="1069" spans="2:99" x14ac:dyDescent="0.25">
      <c r="B1069" s="107" t="s">
        <v>284</v>
      </c>
      <c r="C1069" s="107">
        <v>1059</v>
      </c>
      <c r="D1069" s="107" t="s">
        <v>235</v>
      </c>
      <c r="E1069" s="107">
        <v>50</v>
      </c>
      <c r="F1069" s="108">
        <v>2.4</v>
      </c>
      <c r="G1069" s="109"/>
      <c r="H1069" s="109">
        <v>1045.7133241649531</v>
      </c>
      <c r="I1069" s="109">
        <v>1354.246675835047</v>
      </c>
      <c r="K1069" s="107">
        <v>0</v>
      </c>
      <c r="L1069" s="107">
        <v>0</v>
      </c>
      <c r="M1069" s="107">
        <v>0</v>
      </c>
      <c r="N1069" s="107">
        <v>0</v>
      </c>
      <c r="O1069" s="108">
        <v>0</v>
      </c>
      <c r="P1069" s="109">
        <v>0</v>
      </c>
      <c r="Q1069" s="109">
        <v>0</v>
      </c>
      <c r="BA1069" t="str">
        <f t="shared" si="242"/>
        <v>MA</v>
      </c>
      <c r="BB1069">
        <f t="shared" si="243"/>
        <v>1056</v>
      </c>
      <c r="BC1069" s="73">
        <f t="shared" si="244"/>
        <v>2.4</v>
      </c>
      <c r="BD1069">
        <f t="shared" si="245"/>
        <v>50</v>
      </c>
      <c r="BE1069" s="66">
        <f t="shared" si="246"/>
        <v>1061.44</v>
      </c>
      <c r="BI1069" s="66">
        <f t="shared" si="237"/>
        <v>1650</v>
      </c>
      <c r="BK1069" s="66">
        <f t="shared" si="247"/>
        <v>1065.9168507732477</v>
      </c>
      <c r="BN1069" s="66">
        <f t="shared" si="238"/>
        <v>1350.9640971056622</v>
      </c>
      <c r="BO1069" s="66">
        <f t="shared" si="239"/>
        <v>2416.8809478789099</v>
      </c>
      <c r="CI1069" s="116">
        <f t="shared" si="240"/>
        <v>0.4410299364181392</v>
      </c>
      <c r="CJ1069" s="116">
        <f t="shared" si="241"/>
        <v>0.55897006358186074</v>
      </c>
      <c r="CR1069">
        <f t="shared" si="248"/>
        <v>1041</v>
      </c>
      <c r="CS1069">
        <f t="shared" si="250"/>
        <v>50</v>
      </c>
      <c r="CT1069" s="73">
        <f t="shared" si="251"/>
        <v>2.4</v>
      </c>
      <c r="CU1069" s="66">
        <f t="shared" si="249"/>
        <v>985.66704357043795</v>
      </c>
    </row>
    <row r="1070" spans="2:99" x14ac:dyDescent="0.25">
      <c r="B1070" s="107" t="s">
        <v>284</v>
      </c>
      <c r="C1070" s="107">
        <v>1060</v>
      </c>
      <c r="D1070" s="107" t="s">
        <v>235</v>
      </c>
      <c r="E1070" s="107">
        <v>50</v>
      </c>
      <c r="F1070" s="108">
        <v>2.4</v>
      </c>
      <c r="G1070" s="109"/>
      <c r="H1070" s="109">
        <v>1046.2231179070459</v>
      </c>
      <c r="I1070" s="109">
        <v>1354.9068820929542</v>
      </c>
      <c r="K1070" s="107">
        <v>0</v>
      </c>
      <c r="L1070" s="107">
        <v>0</v>
      </c>
      <c r="M1070" s="107">
        <v>0</v>
      </c>
      <c r="N1070" s="107">
        <v>0</v>
      </c>
      <c r="O1070" s="108">
        <v>0</v>
      </c>
      <c r="P1070" s="109">
        <v>0</v>
      </c>
      <c r="Q1070" s="109">
        <v>0</v>
      </c>
      <c r="BA1070" t="str">
        <f t="shared" si="242"/>
        <v>MA</v>
      </c>
      <c r="BB1070">
        <f t="shared" si="243"/>
        <v>1057</v>
      </c>
      <c r="BC1070" s="73">
        <f t="shared" si="244"/>
        <v>2.4</v>
      </c>
      <c r="BD1070">
        <f t="shared" si="245"/>
        <v>50</v>
      </c>
      <c r="BE1070" s="66">
        <f t="shared" si="246"/>
        <v>849.39044692158097</v>
      </c>
      <c r="BI1070" s="66">
        <f t="shared" si="237"/>
        <v>1099.9995530784188</v>
      </c>
      <c r="BK1070" s="66">
        <f t="shared" si="247"/>
        <v>852.97293324119403</v>
      </c>
      <c r="BN1070" s="66">
        <f t="shared" si="238"/>
        <v>900.64236547952601</v>
      </c>
      <c r="BO1070" s="66">
        <f t="shared" si="239"/>
        <v>1753.6152987207201</v>
      </c>
      <c r="CI1070" s="116">
        <f t="shared" si="240"/>
        <v>0.48640824122796278</v>
      </c>
      <c r="CJ1070" s="116">
        <f t="shared" si="241"/>
        <v>0.51359175877203722</v>
      </c>
      <c r="CR1070">
        <f t="shared" si="248"/>
        <v>1042</v>
      </c>
      <c r="CS1070">
        <f t="shared" si="250"/>
        <v>50</v>
      </c>
      <c r="CT1070" s="73">
        <f t="shared" si="251"/>
        <v>2.4</v>
      </c>
      <c r="CU1070" s="66">
        <f t="shared" si="249"/>
        <v>1082.0831459612868</v>
      </c>
    </row>
    <row r="1071" spans="2:99" x14ac:dyDescent="0.25">
      <c r="B1071" s="107" t="s">
        <v>284</v>
      </c>
      <c r="C1071" s="107">
        <v>1061</v>
      </c>
      <c r="D1071" s="107" t="s">
        <v>235</v>
      </c>
      <c r="E1071" s="107">
        <v>50</v>
      </c>
      <c r="F1071" s="108">
        <v>2.4</v>
      </c>
      <c r="G1071" s="109"/>
      <c r="H1071" s="109">
        <v>1055.752339393857</v>
      </c>
      <c r="I1071" s="109">
        <v>1367.247660606143</v>
      </c>
      <c r="K1071" s="107">
        <v>0</v>
      </c>
      <c r="L1071" s="107">
        <v>0</v>
      </c>
      <c r="M1071" s="107">
        <v>0</v>
      </c>
      <c r="N1071" s="107">
        <v>0</v>
      </c>
      <c r="O1071" s="108">
        <v>0</v>
      </c>
      <c r="P1071" s="109">
        <v>0</v>
      </c>
      <c r="Q1071" s="109">
        <v>0</v>
      </c>
      <c r="BA1071" t="str">
        <f t="shared" si="242"/>
        <v>MA</v>
      </c>
      <c r="BB1071">
        <f t="shared" si="243"/>
        <v>1058</v>
      </c>
      <c r="BC1071" s="73">
        <f t="shared" si="244"/>
        <v>2.4</v>
      </c>
      <c r="BD1071">
        <f t="shared" si="245"/>
        <v>50</v>
      </c>
      <c r="BE1071" s="66">
        <f t="shared" si="246"/>
        <v>852.84135840651675</v>
      </c>
      <c r="BI1071" s="66">
        <f t="shared" si="237"/>
        <v>1104.468641593483</v>
      </c>
      <c r="BK1071" s="66">
        <f t="shared" si="247"/>
        <v>856.43839968519467</v>
      </c>
      <c r="BN1071" s="66">
        <f t="shared" si="238"/>
        <v>904.30150374051925</v>
      </c>
      <c r="BO1071" s="66">
        <f t="shared" si="239"/>
        <v>1760.7399034257139</v>
      </c>
      <c r="CI1071" s="116">
        <f t="shared" si="240"/>
        <v>0.48640824122796283</v>
      </c>
      <c r="CJ1071" s="116">
        <f t="shared" si="241"/>
        <v>0.51359175877203711</v>
      </c>
      <c r="CR1071">
        <f t="shared" si="248"/>
        <v>1043</v>
      </c>
      <c r="CS1071">
        <f t="shared" si="250"/>
        <v>50</v>
      </c>
      <c r="CT1071" s="73">
        <f t="shared" si="251"/>
        <v>2.4</v>
      </c>
      <c r="CU1071" s="66">
        <f t="shared" si="249"/>
        <v>1511.3809284786901</v>
      </c>
    </row>
    <row r="1072" spans="2:99" x14ac:dyDescent="0.25">
      <c r="B1072" s="107" t="s">
        <v>284</v>
      </c>
      <c r="C1072" s="107">
        <v>1062</v>
      </c>
      <c r="D1072" s="107" t="s">
        <v>235</v>
      </c>
      <c r="E1072" s="107">
        <v>50</v>
      </c>
      <c r="F1072" s="108">
        <v>2.4</v>
      </c>
      <c r="G1072" s="109"/>
      <c r="H1072" s="109">
        <v>1044.8593107166607</v>
      </c>
      <c r="I1072" s="109">
        <v>1353.140689283339</v>
      </c>
      <c r="K1072" s="107">
        <v>0</v>
      </c>
      <c r="L1072" s="107">
        <v>0</v>
      </c>
      <c r="M1072" s="107">
        <v>0</v>
      </c>
      <c r="N1072" s="107">
        <v>0</v>
      </c>
      <c r="O1072" s="108">
        <v>0</v>
      </c>
      <c r="P1072" s="109">
        <v>0</v>
      </c>
      <c r="Q1072" s="109">
        <v>0</v>
      </c>
      <c r="BA1072" t="str">
        <f t="shared" si="242"/>
        <v>MA</v>
      </c>
      <c r="BB1072">
        <f t="shared" si="243"/>
        <v>1059</v>
      </c>
      <c r="BC1072" s="73">
        <f t="shared" si="244"/>
        <v>2.4</v>
      </c>
      <c r="BD1072">
        <f t="shared" si="245"/>
        <v>50</v>
      </c>
      <c r="BE1072" s="66">
        <f t="shared" si="246"/>
        <v>1045.7133241649531</v>
      </c>
      <c r="BI1072" s="66">
        <f t="shared" si="237"/>
        <v>1354.246675835047</v>
      </c>
      <c r="BK1072" s="66">
        <f t="shared" si="247"/>
        <v>1050.1238443110597</v>
      </c>
      <c r="BN1072" s="66">
        <f t="shared" si="238"/>
        <v>1108.8112955623264</v>
      </c>
      <c r="BO1072" s="66">
        <f t="shared" si="239"/>
        <v>2158.9351398733861</v>
      </c>
      <c r="CI1072" s="116">
        <f t="shared" si="240"/>
        <v>0.48640824122796283</v>
      </c>
      <c r="CJ1072" s="116">
        <f t="shared" si="241"/>
        <v>0.51359175877203722</v>
      </c>
      <c r="CR1072">
        <f t="shared" si="248"/>
        <v>1044</v>
      </c>
      <c r="CS1072">
        <f t="shared" si="250"/>
        <v>50</v>
      </c>
      <c r="CT1072" s="73">
        <f t="shared" si="251"/>
        <v>2.4</v>
      </c>
      <c r="CU1072" s="66">
        <f t="shared" si="249"/>
        <v>983.63239471127099</v>
      </c>
    </row>
    <row r="1073" spans="2:99" x14ac:dyDescent="0.25">
      <c r="B1073" s="107" t="s">
        <v>284</v>
      </c>
      <c r="C1073" s="107">
        <v>1063</v>
      </c>
      <c r="D1073" s="107" t="s">
        <v>235</v>
      </c>
      <c r="E1073" s="107">
        <v>50</v>
      </c>
      <c r="F1073" s="108">
        <v>2.4</v>
      </c>
      <c r="G1073" s="109"/>
      <c r="H1073" s="109">
        <v>1044.8593107166607</v>
      </c>
      <c r="I1073" s="109">
        <v>1353.140689283339</v>
      </c>
      <c r="K1073" s="107">
        <v>0</v>
      </c>
      <c r="L1073" s="107">
        <v>0</v>
      </c>
      <c r="M1073" s="107">
        <v>0</v>
      </c>
      <c r="N1073" s="107">
        <v>0</v>
      </c>
      <c r="O1073" s="108">
        <v>0</v>
      </c>
      <c r="P1073" s="109">
        <v>0</v>
      </c>
      <c r="Q1073" s="109">
        <v>0</v>
      </c>
      <c r="BA1073" t="str">
        <f t="shared" si="242"/>
        <v>MA</v>
      </c>
      <c r="BB1073">
        <f t="shared" si="243"/>
        <v>1060</v>
      </c>
      <c r="BC1073" s="73">
        <f t="shared" si="244"/>
        <v>2.4</v>
      </c>
      <c r="BD1073">
        <f t="shared" si="245"/>
        <v>50</v>
      </c>
      <c r="BE1073" s="66">
        <f t="shared" si="246"/>
        <v>1046.2231179070459</v>
      </c>
      <c r="BI1073" s="66">
        <f t="shared" si="237"/>
        <v>1354.9068820929542</v>
      </c>
      <c r="BK1073" s="66">
        <f t="shared" si="247"/>
        <v>1050.6357882175598</v>
      </c>
      <c r="BN1073" s="66">
        <f t="shared" si="238"/>
        <v>1109.3518500781549</v>
      </c>
      <c r="BO1073" s="66">
        <f t="shared" si="239"/>
        <v>2159.9876382957145</v>
      </c>
      <c r="CI1073" s="116">
        <f t="shared" si="240"/>
        <v>0.48640824122796289</v>
      </c>
      <c r="CJ1073" s="116">
        <f t="shared" si="241"/>
        <v>0.51359175877203722</v>
      </c>
      <c r="CR1073">
        <f t="shared" si="248"/>
        <v>1045</v>
      </c>
      <c r="CS1073">
        <f t="shared" si="250"/>
        <v>50</v>
      </c>
      <c r="CT1073" s="73">
        <f t="shared" si="251"/>
        <v>2.4</v>
      </c>
      <c r="CU1073" s="66">
        <f t="shared" si="249"/>
        <v>1058.7612568873942</v>
      </c>
    </row>
    <row r="1074" spans="2:99" x14ac:dyDescent="0.25">
      <c r="B1074" s="107" t="s">
        <v>284</v>
      </c>
      <c r="C1074" s="107">
        <v>1064</v>
      </c>
      <c r="D1074" s="107" t="s">
        <v>235</v>
      </c>
      <c r="E1074" s="107">
        <v>50</v>
      </c>
      <c r="F1074" s="108">
        <v>2.4</v>
      </c>
      <c r="G1074" s="109"/>
      <c r="H1074" s="109">
        <v>881.55102478813512</v>
      </c>
      <c r="I1074" s="109">
        <v>1141.6489752118646</v>
      </c>
      <c r="K1074" s="107">
        <v>0</v>
      </c>
      <c r="L1074" s="107">
        <v>0</v>
      </c>
      <c r="M1074" s="107">
        <v>0</v>
      </c>
      <c r="N1074" s="107">
        <v>0</v>
      </c>
      <c r="O1074" s="108">
        <v>0</v>
      </c>
      <c r="P1074" s="109">
        <v>0</v>
      </c>
      <c r="Q1074" s="109">
        <v>0</v>
      </c>
      <c r="BA1074" t="str">
        <f t="shared" si="242"/>
        <v>MA</v>
      </c>
      <c r="BB1074">
        <f t="shared" si="243"/>
        <v>1061</v>
      </c>
      <c r="BC1074" s="73">
        <f t="shared" si="244"/>
        <v>2.4</v>
      </c>
      <c r="BD1074">
        <f t="shared" si="245"/>
        <v>50</v>
      </c>
      <c r="BE1074" s="66">
        <f t="shared" si="246"/>
        <v>1055.752339393857</v>
      </c>
      <c r="BI1074" s="66">
        <f t="shared" si="237"/>
        <v>1367.247660606143</v>
      </c>
      <c r="BK1074" s="66">
        <f t="shared" si="247"/>
        <v>1060.2052012390611</v>
      </c>
      <c r="BN1074" s="66">
        <f t="shared" si="238"/>
        <v>1119.4560614124889</v>
      </c>
      <c r="BO1074" s="66">
        <f t="shared" si="239"/>
        <v>2179.6612626515498</v>
      </c>
      <c r="CI1074" s="116">
        <f t="shared" si="240"/>
        <v>0.48640824122796283</v>
      </c>
      <c r="CJ1074" s="116">
        <f t="shared" si="241"/>
        <v>0.51359175877203722</v>
      </c>
      <c r="CR1074">
        <f t="shared" si="248"/>
        <v>1046</v>
      </c>
      <c r="CS1074">
        <f t="shared" si="250"/>
        <v>50</v>
      </c>
      <c r="CT1074" s="73">
        <f t="shared" si="251"/>
        <v>2.4</v>
      </c>
      <c r="CU1074" s="66">
        <f t="shared" si="249"/>
        <v>901.56384846925766</v>
      </c>
    </row>
    <row r="1075" spans="2:99" x14ac:dyDescent="0.25">
      <c r="B1075" s="107" t="s">
        <v>284</v>
      </c>
      <c r="C1075" s="107">
        <v>1065</v>
      </c>
      <c r="D1075" s="107" t="s">
        <v>235</v>
      </c>
      <c r="E1075" s="107">
        <v>50</v>
      </c>
      <c r="F1075" s="108">
        <v>2.4</v>
      </c>
      <c r="G1075" s="109"/>
      <c r="H1075" s="109">
        <v>1079.0999999999999</v>
      </c>
      <c r="I1075" s="109">
        <v>1397.4839510250706</v>
      </c>
      <c r="K1075" s="107">
        <v>0</v>
      </c>
      <c r="L1075" s="107">
        <v>0</v>
      </c>
      <c r="M1075" s="107">
        <v>0</v>
      </c>
      <c r="N1075" s="107">
        <v>0</v>
      </c>
      <c r="O1075" s="108">
        <v>0</v>
      </c>
      <c r="P1075" s="109">
        <v>0</v>
      </c>
      <c r="Q1075" s="109">
        <v>0</v>
      </c>
      <c r="BA1075" t="str">
        <f t="shared" si="242"/>
        <v>MA</v>
      </c>
      <c r="BB1075">
        <f t="shared" si="243"/>
        <v>1062</v>
      </c>
      <c r="BC1075" s="73">
        <f t="shared" si="244"/>
        <v>2.4</v>
      </c>
      <c r="BD1075">
        <f t="shared" si="245"/>
        <v>50</v>
      </c>
      <c r="BE1075" s="66">
        <f t="shared" si="246"/>
        <v>1044.8593107166607</v>
      </c>
      <c r="BI1075" s="66">
        <f t="shared" si="237"/>
        <v>1353.140689283339</v>
      </c>
      <c r="BK1075" s="66">
        <f t="shared" si="247"/>
        <v>1049.2662288779482</v>
      </c>
      <c r="BN1075" s="66">
        <f t="shared" si="238"/>
        <v>1107.9057512452118</v>
      </c>
      <c r="BO1075" s="66">
        <f t="shared" si="239"/>
        <v>2157.1719801231602</v>
      </c>
      <c r="CI1075" s="116">
        <f t="shared" si="240"/>
        <v>0.48640824122796272</v>
      </c>
      <c r="CJ1075" s="116">
        <f t="shared" si="241"/>
        <v>0.51359175877203711</v>
      </c>
      <c r="CR1075">
        <f t="shared" si="248"/>
        <v>1047</v>
      </c>
      <c r="CS1075">
        <f t="shared" si="250"/>
        <v>50</v>
      </c>
      <c r="CT1075" s="73">
        <f t="shared" si="251"/>
        <v>2.4</v>
      </c>
      <c r="CU1075" s="66">
        <f t="shared" si="249"/>
        <v>1039.1936231278355</v>
      </c>
    </row>
    <row r="1076" spans="2:99" x14ac:dyDescent="0.25">
      <c r="B1076" s="107" t="s">
        <v>284</v>
      </c>
      <c r="C1076" s="107">
        <v>1066</v>
      </c>
      <c r="D1076" s="107" t="s">
        <v>235</v>
      </c>
      <c r="E1076" s="107">
        <v>50</v>
      </c>
      <c r="F1076" s="108">
        <v>2.4</v>
      </c>
      <c r="G1076" s="109"/>
      <c r="H1076" s="109">
        <v>1229.0647828595197</v>
      </c>
      <c r="I1076" s="109">
        <v>1591.6952171404803</v>
      </c>
      <c r="K1076" s="107">
        <v>0</v>
      </c>
      <c r="L1076" s="107">
        <v>0</v>
      </c>
      <c r="M1076" s="107">
        <v>0</v>
      </c>
      <c r="N1076" s="107">
        <v>0</v>
      </c>
      <c r="O1076" s="108">
        <v>0</v>
      </c>
      <c r="P1076" s="109">
        <v>0</v>
      </c>
      <c r="Q1076" s="109">
        <v>0</v>
      </c>
      <c r="BA1076" t="str">
        <f t="shared" si="242"/>
        <v>MA</v>
      </c>
      <c r="BB1076">
        <f t="shared" si="243"/>
        <v>1063</v>
      </c>
      <c r="BC1076" s="73">
        <f t="shared" si="244"/>
        <v>2.4</v>
      </c>
      <c r="BD1076">
        <f t="shared" si="245"/>
        <v>50</v>
      </c>
      <c r="BE1076" s="66">
        <f t="shared" si="246"/>
        <v>1044.8593107166607</v>
      </c>
      <c r="BI1076" s="66">
        <f t="shared" ref="BI1076:BI1139" si="252">I1073</f>
        <v>1353.140689283339</v>
      </c>
      <c r="BK1076" s="66">
        <f t="shared" si="247"/>
        <v>1049.2662288779482</v>
      </c>
      <c r="BN1076" s="66">
        <f t="shared" ref="BN1076:BN1139" si="253">BI1076/VLOOKUP($BA1076,$DQ$53:$DT$60,3,FALSE)</f>
        <v>1107.9057512452118</v>
      </c>
      <c r="BO1076" s="66">
        <f t="shared" si="239"/>
        <v>2157.1719801231602</v>
      </c>
      <c r="CI1076" s="116">
        <f t="shared" si="240"/>
        <v>0.48640824122796272</v>
      </c>
      <c r="CJ1076" s="116">
        <f t="shared" si="241"/>
        <v>0.51359175877203711</v>
      </c>
      <c r="CR1076">
        <f t="shared" si="248"/>
        <v>1048</v>
      </c>
      <c r="CS1076">
        <f t="shared" si="250"/>
        <v>50</v>
      </c>
      <c r="CT1076" s="73">
        <f t="shared" si="251"/>
        <v>2.4</v>
      </c>
      <c r="CU1076" s="66">
        <f t="shared" si="249"/>
        <v>1010.9535720803865</v>
      </c>
    </row>
    <row r="1077" spans="2:99" x14ac:dyDescent="0.25">
      <c r="B1077" s="107" t="s">
        <v>284</v>
      </c>
      <c r="C1077" s="107">
        <v>1067</v>
      </c>
      <c r="D1077" s="107" t="s">
        <v>235</v>
      </c>
      <c r="E1077" s="107">
        <v>50</v>
      </c>
      <c r="F1077" s="108">
        <v>2.4</v>
      </c>
      <c r="G1077" s="109"/>
      <c r="H1077" s="109">
        <v>898.66615144574587</v>
      </c>
      <c r="I1077" s="109">
        <v>1163.813848554254</v>
      </c>
      <c r="K1077" s="107">
        <v>0</v>
      </c>
      <c r="L1077" s="107">
        <v>0</v>
      </c>
      <c r="M1077" s="107">
        <v>0</v>
      </c>
      <c r="N1077" s="107">
        <v>0</v>
      </c>
      <c r="O1077" s="108">
        <v>0</v>
      </c>
      <c r="P1077" s="109">
        <v>0</v>
      </c>
      <c r="Q1077" s="109">
        <v>0</v>
      </c>
      <c r="BA1077" t="str">
        <f t="shared" si="242"/>
        <v>MA</v>
      </c>
      <c r="BB1077">
        <f t="shared" si="243"/>
        <v>1064</v>
      </c>
      <c r="BC1077" s="73">
        <f t="shared" si="244"/>
        <v>2.4</v>
      </c>
      <c r="BD1077">
        <f t="shared" si="245"/>
        <v>50</v>
      </c>
      <c r="BE1077" s="66">
        <f t="shared" si="246"/>
        <v>881.55102478813512</v>
      </c>
      <c r="BI1077" s="66">
        <f t="shared" si="252"/>
        <v>1141.6489752118646</v>
      </c>
      <c r="BK1077" s="66">
        <f t="shared" si="247"/>
        <v>885.26915524014385</v>
      </c>
      <c r="BN1077" s="66">
        <f t="shared" si="253"/>
        <v>934.74350121739451</v>
      </c>
      <c r="BO1077" s="66">
        <f t="shared" ref="BO1077:BO1140" si="254">SUM(BK1077+BN1077)</f>
        <v>1820.0126564575385</v>
      </c>
      <c r="CI1077" s="116">
        <f t="shared" ref="CI1077:CI1140" si="255">BK1077/$BO1077</f>
        <v>0.48640824122796283</v>
      </c>
      <c r="CJ1077" s="116">
        <f t="shared" ref="CJ1077:CJ1140" si="256">BN1077/$BO1077</f>
        <v>0.51359175877203711</v>
      </c>
      <c r="CR1077">
        <f t="shared" si="248"/>
        <v>1049</v>
      </c>
      <c r="CS1077">
        <f t="shared" si="250"/>
        <v>50</v>
      </c>
      <c r="CT1077" s="73">
        <f t="shared" si="251"/>
        <v>2.4</v>
      </c>
      <c r="CU1077" s="66">
        <f t="shared" si="249"/>
        <v>1120.3432956915156</v>
      </c>
    </row>
    <row r="1078" spans="2:99" x14ac:dyDescent="0.25">
      <c r="B1078" s="107" t="s">
        <v>284</v>
      </c>
      <c r="C1078" s="107">
        <v>1068</v>
      </c>
      <c r="D1078" s="107" t="s">
        <v>235</v>
      </c>
      <c r="E1078" s="107">
        <v>50</v>
      </c>
      <c r="F1078" s="108">
        <v>2.4</v>
      </c>
      <c r="G1078" s="109"/>
      <c r="H1078" s="109">
        <v>957.71508129909114</v>
      </c>
      <c r="I1078" s="109">
        <v>1240.2849187009087</v>
      </c>
      <c r="K1078" s="107">
        <v>0</v>
      </c>
      <c r="L1078" s="107">
        <v>0</v>
      </c>
      <c r="M1078" s="107">
        <v>0</v>
      </c>
      <c r="N1078" s="107">
        <v>0</v>
      </c>
      <c r="O1078" s="108">
        <v>0</v>
      </c>
      <c r="P1078" s="109">
        <v>0</v>
      </c>
      <c r="Q1078" s="109">
        <v>0</v>
      </c>
      <c r="BA1078" t="str">
        <f t="shared" si="242"/>
        <v>MA</v>
      </c>
      <c r="BB1078">
        <f t="shared" si="243"/>
        <v>1065</v>
      </c>
      <c r="BC1078" s="73">
        <f t="shared" si="244"/>
        <v>2.4</v>
      </c>
      <c r="BD1078">
        <f t="shared" si="245"/>
        <v>50</v>
      </c>
      <c r="BE1078" s="66">
        <f t="shared" si="246"/>
        <v>1079.0999999999999</v>
      </c>
      <c r="BI1078" s="66">
        <f t="shared" si="252"/>
        <v>1397.4839510250706</v>
      </c>
      <c r="BK1078" s="66">
        <f t="shared" si="247"/>
        <v>1083.6513356095602</v>
      </c>
      <c r="BN1078" s="66">
        <f t="shared" si="253"/>
        <v>1144.2125115855986</v>
      </c>
      <c r="BO1078" s="66">
        <f t="shared" si="254"/>
        <v>2227.863847195159</v>
      </c>
      <c r="CI1078" s="116">
        <f t="shared" si="255"/>
        <v>0.48640824122796283</v>
      </c>
      <c r="CJ1078" s="116">
        <f t="shared" si="256"/>
        <v>0.51359175877203711</v>
      </c>
      <c r="CR1078">
        <f t="shared" si="248"/>
        <v>1050</v>
      </c>
      <c r="CS1078">
        <f t="shared" si="250"/>
        <v>50</v>
      </c>
      <c r="CT1078" s="73">
        <f t="shared" si="251"/>
        <v>2.4</v>
      </c>
      <c r="CU1078" s="66">
        <f t="shared" si="249"/>
        <v>1128.0268298779611</v>
      </c>
    </row>
    <row r="1079" spans="2:99" x14ac:dyDescent="0.25">
      <c r="B1079" s="107" t="s">
        <v>284</v>
      </c>
      <c r="C1079" s="107">
        <v>1069</v>
      </c>
      <c r="D1079" s="107" t="s">
        <v>235</v>
      </c>
      <c r="E1079" s="107">
        <v>50</v>
      </c>
      <c r="F1079" s="108">
        <v>2.4</v>
      </c>
      <c r="G1079" s="109"/>
      <c r="H1079" s="109">
        <v>1087.9957042783578</v>
      </c>
      <c r="I1079" s="109">
        <v>1409.0042957216422</v>
      </c>
      <c r="K1079" s="107">
        <v>0</v>
      </c>
      <c r="L1079" s="107">
        <v>0</v>
      </c>
      <c r="M1079" s="107">
        <v>0</v>
      </c>
      <c r="N1079" s="107">
        <v>0</v>
      </c>
      <c r="O1079" s="108">
        <v>0</v>
      </c>
      <c r="P1079" s="109">
        <v>0</v>
      </c>
      <c r="Q1079" s="109">
        <v>0</v>
      </c>
      <c r="BA1079" t="str">
        <f t="shared" si="242"/>
        <v>MA</v>
      </c>
      <c r="BB1079">
        <f t="shared" si="243"/>
        <v>1066</v>
      </c>
      <c r="BC1079" s="73">
        <f t="shared" si="244"/>
        <v>2.4</v>
      </c>
      <c r="BD1079">
        <f t="shared" si="245"/>
        <v>50</v>
      </c>
      <c r="BE1079" s="66">
        <f t="shared" si="246"/>
        <v>1229.0647828595197</v>
      </c>
      <c r="BI1079" s="66">
        <f t="shared" si="252"/>
        <v>1591.6952171404803</v>
      </c>
      <c r="BK1079" s="66">
        <f t="shared" si="247"/>
        <v>1234.2486270933118</v>
      </c>
      <c r="BN1079" s="66">
        <f t="shared" si="253"/>
        <v>1303.2261162979332</v>
      </c>
      <c r="BO1079" s="66">
        <f t="shared" si="254"/>
        <v>2537.4747433912453</v>
      </c>
      <c r="CI1079" s="116">
        <f t="shared" si="255"/>
        <v>0.48640824122796278</v>
      </c>
      <c r="CJ1079" s="116">
        <f t="shared" si="256"/>
        <v>0.51359175877203711</v>
      </c>
      <c r="CR1079">
        <f t="shared" si="248"/>
        <v>1051</v>
      </c>
      <c r="CS1079">
        <f t="shared" si="250"/>
        <v>50</v>
      </c>
      <c r="CT1079" s="73">
        <f t="shared" si="251"/>
        <v>2.4</v>
      </c>
      <c r="CU1079" s="66">
        <f t="shared" si="249"/>
        <v>1128.0268298779611</v>
      </c>
    </row>
    <row r="1080" spans="2:99" x14ac:dyDescent="0.25">
      <c r="B1080" s="107" t="s">
        <v>284</v>
      </c>
      <c r="C1080" s="107">
        <v>1070</v>
      </c>
      <c r="D1080" s="107" t="s">
        <v>235</v>
      </c>
      <c r="E1080" s="107">
        <v>50</v>
      </c>
      <c r="F1080" s="108">
        <v>2.4</v>
      </c>
      <c r="G1080" s="109"/>
      <c r="H1080" s="109">
        <v>979.50113865348351</v>
      </c>
      <c r="I1080" s="109">
        <v>1268.4988613465164</v>
      </c>
      <c r="K1080" s="107">
        <v>0</v>
      </c>
      <c r="L1080" s="107">
        <v>0</v>
      </c>
      <c r="M1080" s="107">
        <v>0</v>
      </c>
      <c r="N1080" s="107">
        <v>0</v>
      </c>
      <c r="O1080" s="108">
        <v>0</v>
      </c>
      <c r="P1080" s="109">
        <v>0</v>
      </c>
      <c r="Q1080" s="109">
        <v>0</v>
      </c>
      <c r="BA1080" t="str">
        <f t="shared" si="242"/>
        <v>MA</v>
      </c>
      <c r="BB1080">
        <f t="shared" si="243"/>
        <v>1067</v>
      </c>
      <c r="BC1080" s="73">
        <f t="shared" si="244"/>
        <v>2.4</v>
      </c>
      <c r="BD1080">
        <f t="shared" si="245"/>
        <v>50</v>
      </c>
      <c r="BE1080" s="66">
        <f t="shared" si="246"/>
        <v>898.66615144574587</v>
      </c>
      <c r="BI1080" s="66">
        <f t="shared" si="252"/>
        <v>1163.813848554254</v>
      </c>
      <c r="BK1080" s="66">
        <f t="shared" si="247"/>
        <v>902.45646861392447</v>
      </c>
      <c r="BN1080" s="66">
        <f t="shared" si="253"/>
        <v>952.89134855222039</v>
      </c>
      <c r="BO1080" s="66">
        <f t="shared" si="254"/>
        <v>1855.347817166145</v>
      </c>
      <c r="CI1080" s="116">
        <f t="shared" si="255"/>
        <v>0.48640824122796278</v>
      </c>
      <c r="CJ1080" s="116">
        <f t="shared" si="256"/>
        <v>0.51359175877203711</v>
      </c>
      <c r="CR1080">
        <f t="shared" si="248"/>
        <v>1052</v>
      </c>
      <c r="CS1080">
        <f t="shared" si="250"/>
        <v>50</v>
      </c>
      <c r="CT1080" s="73">
        <f t="shared" si="251"/>
        <v>2.4</v>
      </c>
      <c r="CU1080" s="66">
        <f t="shared" si="249"/>
        <v>1173.9807190198835</v>
      </c>
    </row>
    <row r="1081" spans="2:99" x14ac:dyDescent="0.25">
      <c r="B1081" s="107" t="s">
        <v>284</v>
      </c>
      <c r="C1081" s="107">
        <v>1071</v>
      </c>
      <c r="D1081" s="107" t="s">
        <v>235</v>
      </c>
      <c r="E1081" s="107">
        <v>50</v>
      </c>
      <c r="F1081" s="108">
        <v>2.4</v>
      </c>
      <c r="G1081" s="109"/>
      <c r="H1081" s="109">
        <v>1199</v>
      </c>
      <c r="I1081" s="109">
        <v>1552.759945583412</v>
      </c>
      <c r="K1081" s="107">
        <v>0</v>
      </c>
      <c r="L1081" s="107">
        <v>0</v>
      </c>
      <c r="M1081" s="107">
        <v>0</v>
      </c>
      <c r="N1081" s="107">
        <v>0</v>
      </c>
      <c r="O1081" s="108">
        <v>0</v>
      </c>
      <c r="P1081" s="109">
        <v>0</v>
      </c>
      <c r="Q1081" s="109">
        <v>0</v>
      </c>
      <c r="BA1081" t="str">
        <f t="shared" si="242"/>
        <v>MA</v>
      </c>
      <c r="BB1081">
        <f t="shared" si="243"/>
        <v>1068</v>
      </c>
      <c r="BC1081" s="73">
        <f t="shared" si="244"/>
        <v>2.4</v>
      </c>
      <c r="BD1081">
        <f t="shared" si="245"/>
        <v>50</v>
      </c>
      <c r="BE1081" s="66">
        <f t="shared" si="246"/>
        <v>957.71508129909114</v>
      </c>
      <c r="BI1081" s="66">
        <f t="shared" si="252"/>
        <v>1240.2849187009087</v>
      </c>
      <c r="BK1081" s="66">
        <f t="shared" si="247"/>
        <v>961.75444998904527</v>
      </c>
      <c r="BN1081" s="66">
        <f t="shared" si="253"/>
        <v>1015.5032699069956</v>
      </c>
      <c r="BO1081" s="66">
        <f t="shared" si="254"/>
        <v>1977.2577198960407</v>
      </c>
      <c r="CI1081" s="116">
        <f t="shared" si="255"/>
        <v>0.48640824122796289</v>
      </c>
      <c r="CJ1081" s="116">
        <f t="shared" si="256"/>
        <v>0.51359175877203711</v>
      </c>
      <c r="CR1081">
        <f t="shared" si="248"/>
        <v>1053</v>
      </c>
      <c r="CS1081">
        <f t="shared" si="250"/>
        <v>50</v>
      </c>
      <c r="CT1081" s="73">
        <f t="shared" si="251"/>
        <v>2.4</v>
      </c>
      <c r="CU1081" s="66">
        <f t="shared" si="249"/>
        <v>815.03657709285471</v>
      </c>
    </row>
    <row r="1082" spans="2:99" x14ac:dyDescent="0.25">
      <c r="B1082" s="107" t="s">
        <v>284</v>
      </c>
      <c r="C1082" s="107">
        <v>1072</v>
      </c>
      <c r="D1082" s="107" t="s">
        <v>235</v>
      </c>
      <c r="E1082" s="107">
        <v>50</v>
      </c>
      <c r="F1082" s="108">
        <v>2.4</v>
      </c>
      <c r="G1082" s="109"/>
      <c r="H1082" s="109">
        <v>806.07976490104897</v>
      </c>
      <c r="I1082" s="109">
        <v>1043.910235098951</v>
      </c>
      <c r="K1082" s="107">
        <v>0</v>
      </c>
      <c r="L1082" s="107">
        <v>0</v>
      </c>
      <c r="M1082" s="107">
        <v>0</v>
      </c>
      <c r="N1082" s="107">
        <v>0</v>
      </c>
      <c r="O1082" s="108">
        <v>0</v>
      </c>
      <c r="P1082" s="109">
        <v>0</v>
      </c>
      <c r="Q1082" s="109">
        <v>0</v>
      </c>
      <c r="BA1082" t="str">
        <f t="shared" si="242"/>
        <v>MA</v>
      </c>
      <c r="BB1082">
        <f t="shared" si="243"/>
        <v>1069</v>
      </c>
      <c r="BC1082" s="73">
        <f t="shared" si="244"/>
        <v>2.4</v>
      </c>
      <c r="BD1082">
        <f t="shared" si="245"/>
        <v>50</v>
      </c>
      <c r="BE1082" s="66">
        <f t="shared" si="246"/>
        <v>1087.9957042783578</v>
      </c>
      <c r="BI1082" s="66">
        <f t="shared" si="252"/>
        <v>1409.0042957216422</v>
      </c>
      <c r="BK1082" s="66">
        <f t="shared" si="247"/>
        <v>1092.5845594279554</v>
      </c>
      <c r="BN1082" s="66">
        <f t="shared" si="253"/>
        <v>1153.6449795076289</v>
      </c>
      <c r="BO1082" s="66">
        <f t="shared" si="254"/>
        <v>2246.2295389355841</v>
      </c>
      <c r="CI1082" s="116">
        <f t="shared" si="255"/>
        <v>0.48640824122796283</v>
      </c>
      <c r="CJ1082" s="116">
        <f t="shared" si="256"/>
        <v>0.51359175877203722</v>
      </c>
      <c r="CR1082">
        <f t="shared" si="248"/>
        <v>1054</v>
      </c>
      <c r="CS1082">
        <f t="shared" si="250"/>
        <v>50</v>
      </c>
      <c r="CT1082" s="73">
        <f t="shared" si="251"/>
        <v>2.4</v>
      </c>
      <c r="CU1082" s="66">
        <f t="shared" si="249"/>
        <v>932.43800406126263</v>
      </c>
    </row>
    <row r="1083" spans="2:99" x14ac:dyDescent="0.25">
      <c r="B1083" s="107" t="s">
        <v>284</v>
      </c>
      <c r="C1083" s="107">
        <v>1073</v>
      </c>
      <c r="D1083" s="107" t="s">
        <v>235</v>
      </c>
      <c r="E1083" s="107">
        <v>50</v>
      </c>
      <c r="F1083" s="108">
        <v>2.4</v>
      </c>
      <c r="G1083" s="109"/>
      <c r="H1083" s="109">
        <v>1199</v>
      </c>
      <c r="I1083" s="109">
        <v>1552.759945583412</v>
      </c>
      <c r="K1083" s="107">
        <v>0</v>
      </c>
      <c r="L1083" s="107">
        <v>0</v>
      </c>
      <c r="M1083" s="107">
        <v>0</v>
      </c>
      <c r="N1083" s="107">
        <v>0</v>
      </c>
      <c r="O1083" s="108">
        <v>0</v>
      </c>
      <c r="P1083" s="109">
        <v>0</v>
      </c>
      <c r="Q1083" s="109">
        <v>0</v>
      </c>
      <c r="BA1083" t="str">
        <f t="shared" si="242"/>
        <v>MA</v>
      </c>
      <c r="BB1083">
        <f t="shared" si="243"/>
        <v>1070</v>
      </c>
      <c r="BC1083" s="73">
        <f t="shared" si="244"/>
        <v>2.4</v>
      </c>
      <c r="BD1083">
        <f t="shared" si="245"/>
        <v>50</v>
      </c>
      <c r="BE1083" s="66">
        <f t="shared" si="246"/>
        <v>979.50113865348351</v>
      </c>
      <c r="BI1083" s="66">
        <f t="shared" si="252"/>
        <v>1268.4988613465164</v>
      </c>
      <c r="BK1083" s="66">
        <f t="shared" si="247"/>
        <v>983.63239471127099</v>
      </c>
      <c r="BN1083" s="66">
        <f t="shared" si="253"/>
        <v>1038.6038902415496</v>
      </c>
      <c r="BO1083" s="66">
        <f t="shared" si="254"/>
        <v>2022.2362849528206</v>
      </c>
      <c r="CI1083" s="116">
        <f t="shared" si="255"/>
        <v>0.48640824122796283</v>
      </c>
      <c r="CJ1083" s="116">
        <f t="shared" si="256"/>
        <v>0.51359175877203711</v>
      </c>
      <c r="CR1083">
        <f t="shared" si="248"/>
        <v>1055</v>
      </c>
      <c r="CS1083">
        <f t="shared" si="250"/>
        <v>50</v>
      </c>
      <c r="CT1083" s="73">
        <f t="shared" si="251"/>
        <v>2.4</v>
      </c>
      <c r="CU1083" s="66">
        <f t="shared" si="249"/>
        <v>907.05958818348074</v>
      </c>
    </row>
    <row r="1084" spans="2:99" x14ac:dyDescent="0.25">
      <c r="B1084" s="107" t="s">
        <v>284</v>
      </c>
      <c r="C1084" s="107">
        <v>1074</v>
      </c>
      <c r="D1084" s="107" t="s">
        <v>235</v>
      </c>
      <c r="E1084" s="107">
        <v>50</v>
      </c>
      <c r="F1084" s="108">
        <v>2.4</v>
      </c>
      <c r="G1084" s="109"/>
      <c r="H1084" s="109">
        <v>1199</v>
      </c>
      <c r="I1084" s="109">
        <v>1552.759945583412</v>
      </c>
      <c r="K1084" s="107">
        <v>0</v>
      </c>
      <c r="L1084" s="107">
        <v>0</v>
      </c>
      <c r="M1084" s="107">
        <v>0</v>
      </c>
      <c r="N1084" s="107">
        <v>0</v>
      </c>
      <c r="O1084" s="108">
        <v>0</v>
      </c>
      <c r="P1084" s="109">
        <v>0</v>
      </c>
      <c r="Q1084" s="109">
        <v>0</v>
      </c>
      <c r="BA1084" t="str">
        <f t="shared" si="242"/>
        <v>MA</v>
      </c>
      <c r="BB1084">
        <f t="shared" si="243"/>
        <v>1071</v>
      </c>
      <c r="BC1084" s="73">
        <f t="shared" si="244"/>
        <v>2.4</v>
      </c>
      <c r="BD1084">
        <f t="shared" si="245"/>
        <v>50</v>
      </c>
      <c r="BE1084" s="66">
        <f t="shared" si="246"/>
        <v>1199</v>
      </c>
      <c r="BI1084" s="66">
        <f t="shared" si="252"/>
        <v>1552.759945583412</v>
      </c>
      <c r="BK1084" s="66">
        <f t="shared" si="247"/>
        <v>1204.057039566178</v>
      </c>
      <c r="BN1084" s="66">
        <f t="shared" si="253"/>
        <v>1271.3472350951099</v>
      </c>
      <c r="BO1084" s="66">
        <f t="shared" si="254"/>
        <v>2475.4042746612877</v>
      </c>
      <c r="CI1084" s="116">
        <f t="shared" si="255"/>
        <v>0.48640824122796283</v>
      </c>
      <c r="CJ1084" s="116">
        <f t="shared" si="256"/>
        <v>0.51359175877203722</v>
      </c>
      <c r="CR1084">
        <f t="shared" si="248"/>
        <v>1056</v>
      </c>
      <c r="CS1084">
        <f t="shared" si="250"/>
        <v>50</v>
      </c>
      <c r="CT1084" s="73">
        <f t="shared" si="251"/>
        <v>2.4</v>
      </c>
      <c r="CU1084" s="66">
        <f t="shared" si="249"/>
        <v>1065.9168507732477</v>
      </c>
    </row>
    <row r="1085" spans="2:99" x14ac:dyDescent="0.25">
      <c r="B1085" s="107" t="s">
        <v>284</v>
      </c>
      <c r="C1085" s="107">
        <v>1075</v>
      </c>
      <c r="D1085" s="107" t="s">
        <v>235</v>
      </c>
      <c r="E1085" s="107">
        <v>50</v>
      </c>
      <c r="F1085" s="108">
        <v>2.4</v>
      </c>
      <c r="G1085" s="109"/>
      <c r="H1085" s="109">
        <v>957.71508129909114</v>
      </c>
      <c r="I1085" s="109">
        <v>1240.2849187009087</v>
      </c>
      <c r="K1085" s="107">
        <v>0</v>
      </c>
      <c r="L1085" s="107">
        <v>0</v>
      </c>
      <c r="M1085" s="107">
        <v>0</v>
      </c>
      <c r="N1085" s="107">
        <v>0</v>
      </c>
      <c r="O1085" s="108">
        <v>0</v>
      </c>
      <c r="P1085" s="109">
        <v>0</v>
      </c>
      <c r="Q1085" s="109">
        <v>0</v>
      </c>
      <c r="BA1085" t="str">
        <f t="shared" si="242"/>
        <v>MA</v>
      </c>
      <c r="BB1085">
        <f t="shared" si="243"/>
        <v>1072</v>
      </c>
      <c r="BC1085" s="73">
        <f t="shared" si="244"/>
        <v>2.4</v>
      </c>
      <c r="BD1085">
        <f t="shared" si="245"/>
        <v>50</v>
      </c>
      <c r="BE1085" s="66">
        <f t="shared" si="246"/>
        <v>806.07976490104897</v>
      </c>
      <c r="BI1085" s="66">
        <f t="shared" si="252"/>
        <v>1043.910235098951</v>
      </c>
      <c r="BK1085" s="66">
        <f t="shared" si="247"/>
        <v>809.4795791334094</v>
      </c>
      <c r="BN1085" s="66">
        <f t="shared" si="253"/>
        <v>854.71833225443265</v>
      </c>
      <c r="BO1085" s="66">
        <f t="shared" si="254"/>
        <v>1664.1979113878419</v>
      </c>
      <c r="CI1085" s="116">
        <f t="shared" si="255"/>
        <v>0.48640824122796289</v>
      </c>
      <c r="CJ1085" s="116">
        <f t="shared" si="256"/>
        <v>0.51359175877203722</v>
      </c>
      <c r="CR1085">
        <f t="shared" si="248"/>
        <v>1057</v>
      </c>
      <c r="CS1085">
        <f t="shared" si="250"/>
        <v>50</v>
      </c>
      <c r="CT1085" s="73">
        <f t="shared" si="251"/>
        <v>2.4</v>
      </c>
      <c r="CU1085" s="66">
        <f t="shared" si="249"/>
        <v>852.97293324119403</v>
      </c>
    </row>
    <row r="1086" spans="2:99" x14ac:dyDescent="0.25">
      <c r="B1086" s="107" t="s">
        <v>284</v>
      </c>
      <c r="C1086" s="107">
        <v>1076</v>
      </c>
      <c r="D1086" s="107" t="s">
        <v>235</v>
      </c>
      <c r="E1086" s="107">
        <v>50</v>
      </c>
      <c r="F1086" s="108">
        <v>2.4</v>
      </c>
      <c r="G1086" s="109"/>
      <c r="H1086" s="109">
        <v>968.60810997628732</v>
      </c>
      <c r="I1086" s="109">
        <v>1254.3918900237127</v>
      </c>
      <c r="K1086" s="107">
        <v>0</v>
      </c>
      <c r="L1086" s="107">
        <v>0</v>
      </c>
      <c r="M1086" s="107">
        <v>0</v>
      </c>
      <c r="N1086" s="107">
        <v>0</v>
      </c>
      <c r="O1086" s="108">
        <v>0</v>
      </c>
      <c r="P1086" s="109">
        <v>0</v>
      </c>
      <c r="Q1086" s="109">
        <v>0</v>
      </c>
      <c r="BA1086" t="str">
        <f t="shared" si="242"/>
        <v>MA</v>
      </c>
      <c r="BB1086">
        <f t="shared" si="243"/>
        <v>1073</v>
      </c>
      <c r="BC1086" s="73">
        <f t="shared" si="244"/>
        <v>2.4</v>
      </c>
      <c r="BD1086">
        <f t="shared" si="245"/>
        <v>50</v>
      </c>
      <c r="BE1086" s="66">
        <f t="shared" si="246"/>
        <v>1199</v>
      </c>
      <c r="BI1086" s="66">
        <f t="shared" si="252"/>
        <v>1552.759945583412</v>
      </c>
      <c r="BK1086" s="66">
        <f t="shared" si="247"/>
        <v>1204.057039566178</v>
      </c>
      <c r="BN1086" s="66">
        <f t="shared" si="253"/>
        <v>1271.3472350951099</v>
      </c>
      <c r="BO1086" s="66">
        <f t="shared" si="254"/>
        <v>2475.4042746612877</v>
      </c>
      <c r="CI1086" s="116">
        <f t="shared" si="255"/>
        <v>0.48640824122796283</v>
      </c>
      <c r="CJ1086" s="116">
        <f t="shared" si="256"/>
        <v>0.51359175877203722</v>
      </c>
      <c r="CR1086">
        <f t="shared" si="248"/>
        <v>1058</v>
      </c>
      <c r="CS1086">
        <f t="shared" si="250"/>
        <v>50</v>
      </c>
      <c r="CT1086" s="73">
        <f t="shared" si="251"/>
        <v>2.4</v>
      </c>
      <c r="CU1086" s="66">
        <f t="shared" si="249"/>
        <v>856.43839968519467</v>
      </c>
    </row>
    <row r="1087" spans="2:99" x14ac:dyDescent="0.25">
      <c r="B1087" s="107" t="s">
        <v>284</v>
      </c>
      <c r="C1087" s="107">
        <v>1077</v>
      </c>
      <c r="D1087" s="107" t="s">
        <v>235</v>
      </c>
      <c r="E1087" s="107">
        <v>50</v>
      </c>
      <c r="F1087" s="108">
        <v>2.4</v>
      </c>
      <c r="G1087" s="109"/>
      <c r="H1087" s="109">
        <v>944.73059111587315</v>
      </c>
      <c r="I1087" s="109">
        <v>1223.4694088841266</v>
      </c>
      <c r="K1087" s="107">
        <v>0</v>
      </c>
      <c r="L1087" s="107">
        <v>0</v>
      </c>
      <c r="M1087" s="107">
        <v>0</v>
      </c>
      <c r="N1087" s="107">
        <v>0</v>
      </c>
      <c r="O1087" s="108">
        <v>0</v>
      </c>
      <c r="P1087" s="109">
        <v>0</v>
      </c>
      <c r="Q1087" s="109">
        <v>0</v>
      </c>
      <c r="BA1087" t="str">
        <f t="shared" si="242"/>
        <v>MA</v>
      </c>
      <c r="BB1087">
        <f t="shared" si="243"/>
        <v>1074</v>
      </c>
      <c r="BC1087" s="73">
        <f t="shared" si="244"/>
        <v>2.4</v>
      </c>
      <c r="BD1087">
        <f t="shared" si="245"/>
        <v>50</v>
      </c>
      <c r="BE1087" s="66">
        <f t="shared" si="246"/>
        <v>1199</v>
      </c>
      <c r="BI1087" s="66">
        <f t="shared" si="252"/>
        <v>1552.759945583412</v>
      </c>
      <c r="BK1087" s="66">
        <f t="shared" si="247"/>
        <v>1204.057039566178</v>
      </c>
      <c r="BN1087" s="66">
        <f t="shared" si="253"/>
        <v>1271.3472350951099</v>
      </c>
      <c r="BO1087" s="66">
        <f t="shared" si="254"/>
        <v>2475.4042746612877</v>
      </c>
      <c r="CI1087" s="116">
        <f t="shared" si="255"/>
        <v>0.48640824122796283</v>
      </c>
      <c r="CJ1087" s="116">
        <f t="shared" si="256"/>
        <v>0.51359175877203722</v>
      </c>
      <c r="CR1087">
        <f t="shared" si="248"/>
        <v>1059</v>
      </c>
      <c r="CS1087">
        <f t="shared" si="250"/>
        <v>50</v>
      </c>
      <c r="CT1087" s="73">
        <f t="shared" si="251"/>
        <v>2.4</v>
      </c>
      <c r="CU1087" s="66">
        <f t="shared" si="249"/>
        <v>1050.1238443110597</v>
      </c>
    </row>
    <row r="1088" spans="2:99" x14ac:dyDescent="0.25">
      <c r="B1088" s="107" t="s">
        <v>284</v>
      </c>
      <c r="C1088" s="107">
        <v>1078</v>
      </c>
      <c r="D1088" s="107" t="s">
        <v>235</v>
      </c>
      <c r="E1088" s="107">
        <v>50</v>
      </c>
      <c r="F1088" s="108">
        <v>2.4</v>
      </c>
      <c r="G1088" s="109"/>
      <c r="H1088" s="109">
        <v>1073.4164746967983</v>
      </c>
      <c r="I1088" s="109">
        <v>1390.1235253032014</v>
      </c>
      <c r="K1088" s="107">
        <v>0</v>
      </c>
      <c r="L1088" s="107">
        <v>0</v>
      </c>
      <c r="M1088" s="107">
        <v>0</v>
      </c>
      <c r="N1088" s="107">
        <v>0</v>
      </c>
      <c r="O1088" s="108">
        <v>0</v>
      </c>
      <c r="P1088" s="109">
        <v>0</v>
      </c>
      <c r="Q1088" s="109">
        <v>0</v>
      </c>
      <c r="BA1088" t="str">
        <f t="shared" si="242"/>
        <v>MA</v>
      </c>
      <c r="BB1088">
        <f t="shared" si="243"/>
        <v>1075</v>
      </c>
      <c r="BC1088" s="73">
        <f t="shared" si="244"/>
        <v>2.4</v>
      </c>
      <c r="BD1088">
        <f t="shared" si="245"/>
        <v>50</v>
      </c>
      <c r="BE1088" s="66">
        <f t="shared" si="246"/>
        <v>957.71508129909114</v>
      </c>
      <c r="BI1088" s="66">
        <f t="shared" si="252"/>
        <v>1240.2849187009087</v>
      </c>
      <c r="BK1088" s="66">
        <f t="shared" si="247"/>
        <v>961.75444998904527</v>
      </c>
      <c r="BN1088" s="66">
        <f t="shared" si="253"/>
        <v>1015.5032699069956</v>
      </c>
      <c r="BO1088" s="66">
        <f t="shared" si="254"/>
        <v>1977.2577198960407</v>
      </c>
      <c r="CI1088" s="116">
        <f t="shared" si="255"/>
        <v>0.48640824122796289</v>
      </c>
      <c r="CJ1088" s="116">
        <f t="shared" si="256"/>
        <v>0.51359175877203711</v>
      </c>
      <c r="CR1088">
        <f t="shared" si="248"/>
        <v>1060</v>
      </c>
      <c r="CS1088">
        <f t="shared" si="250"/>
        <v>50</v>
      </c>
      <c r="CT1088" s="73">
        <f t="shared" si="251"/>
        <v>2.4</v>
      </c>
      <c r="CU1088" s="66">
        <f t="shared" si="249"/>
        <v>1050.6357882175598</v>
      </c>
    </row>
    <row r="1089" spans="2:99" x14ac:dyDescent="0.25">
      <c r="B1089" s="107" t="s">
        <v>284</v>
      </c>
      <c r="C1089" s="107">
        <v>1079</v>
      </c>
      <c r="D1089" s="107" t="s">
        <v>235</v>
      </c>
      <c r="E1089" s="107">
        <v>50</v>
      </c>
      <c r="F1089" s="108">
        <v>2.4</v>
      </c>
      <c r="G1089" s="109"/>
      <c r="H1089" s="109">
        <v>852.88928773269652</v>
      </c>
      <c r="I1089" s="109">
        <v>1104.5307122673034</v>
      </c>
      <c r="K1089" s="107">
        <v>0</v>
      </c>
      <c r="L1089" s="107">
        <v>0</v>
      </c>
      <c r="M1089" s="107">
        <v>0</v>
      </c>
      <c r="N1089" s="107">
        <v>0</v>
      </c>
      <c r="O1089" s="108">
        <v>0</v>
      </c>
      <c r="P1089" s="109">
        <v>0</v>
      </c>
      <c r="Q1089" s="109">
        <v>0</v>
      </c>
      <c r="BA1089" t="str">
        <f t="shared" si="242"/>
        <v>MA</v>
      </c>
      <c r="BB1089">
        <f t="shared" si="243"/>
        <v>1076</v>
      </c>
      <c r="BC1089" s="73">
        <f t="shared" si="244"/>
        <v>2.4</v>
      </c>
      <c r="BD1089">
        <f t="shared" si="245"/>
        <v>50</v>
      </c>
      <c r="BE1089" s="66">
        <f t="shared" si="246"/>
        <v>968.60810997628732</v>
      </c>
      <c r="BI1089" s="66">
        <f t="shared" si="252"/>
        <v>1254.3918900237127</v>
      </c>
      <c r="BK1089" s="66">
        <f t="shared" si="247"/>
        <v>972.69342235015813</v>
      </c>
      <c r="BN1089" s="66">
        <f t="shared" si="253"/>
        <v>1027.0535800742728</v>
      </c>
      <c r="BO1089" s="66">
        <f t="shared" si="254"/>
        <v>1999.7470024244308</v>
      </c>
      <c r="CI1089" s="116">
        <f t="shared" si="255"/>
        <v>0.48640824122796283</v>
      </c>
      <c r="CJ1089" s="116">
        <f t="shared" si="256"/>
        <v>0.51359175877203722</v>
      </c>
      <c r="CR1089">
        <f t="shared" si="248"/>
        <v>1061</v>
      </c>
      <c r="CS1089">
        <f t="shared" si="250"/>
        <v>50</v>
      </c>
      <c r="CT1089" s="73">
        <f t="shared" si="251"/>
        <v>2.4</v>
      </c>
      <c r="CU1089" s="66">
        <f t="shared" si="249"/>
        <v>1060.2052012390611</v>
      </c>
    </row>
    <row r="1090" spans="2:99" x14ac:dyDescent="0.25">
      <c r="B1090" s="107" t="s">
        <v>284</v>
      </c>
      <c r="C1090" s="107">
        <v>1080</v>
      </c>
      <c r="D1090" s="107" t="s">
        <v>235</v>
      </c>
      <c r="E1090" s="107">
        <v>50</v>
      </c>
      <c r="F1090" s="108">
        <v>2.4</v>
      </c>
      <c r="G1090" s="109"/>
      <c r="H1090" s="109">
        <v>1274</v>
      </c>
      <c r="I1090" s="109">
        <v>1061.44</v>
      </c>
      <c r="K1090" s="107">
        <v>0</v>
      </c>
      <c r="L1090" s="107">
        <v>0</v>
      </c>
      <c r="M1090" s="107">
        <v>0</v>
      </c>
      <c r="N1090" s="107">
        <v>0</v>
      </c>
      <c r="O1090" s="108">
        <v>0</v>
      </c>
      <c r="P1090" s="109">
        <v>0</v>
      </c>
      <c r="Q1090" s="109">
        <v>0</v>
      </c>
      <c r="BA1090" t="str">
        <f t="shared" si="242"/>
        <v>MA</v>
      </c>
      <c r="BB1090">
        <f t="shared" si="243"/>
        <v>1077</v>
      </c>
      <c r="BC1090" s="73">
        <f t="shared" si="244"/>
        <v>2.4</v>
      </c>
      <c r="BD1090">
        <f t="shared" si="245"/>
        <v>50</v>
      </c>
      <c r="BE1090" s="66">
        <f t="shared" si="246"/>
        <v>944.73059111587315</v>
      </c>
      <c r="BI1090" s="66">
        <f t="shared" si="252"/>
        <v>1223.4694088841266</v>
      </c>
      <c r="BK1090" s="66">
        <f t="shared" si="247"/>
        <v>948.71519493459857</v>
      </c>
      <c r="BN1090" s="66">
        <f t="shared" si="253"/>
        <v>1001.7353001876013</v>
      </c>
      <c r="BO1090" s="66">
        <f t="shared" si="254"/>
        <v>1950.4504951221998</v>
      </c>
      <c r="CI1090" s="116">
        <f t="shared" si="255"/>
        <v>0.48640824122796289</v>
      </c>
      <c r="CJ1090" s="116">
        <f t="shared" si="256"/>
        <v>0.51359175877203722</v>
      </c>
      <c r="CR1090">
        <f t="shared" si="248"/>
        <v>1062</v>
      </c>
      <c r="CS1090">
        <f t="shared" si="250"/>
        <v>50</v>
      </c>
      <c r="CT1090" s="73">
        <f t="shared" si="251"/>
        <v>2.4</v>
      </c>
      <c r="CU1090" s="66">
        <f t="shared" si="249"/>
        <v>1049.2662288779482</v>
      </c>
    </row>
    <row r="1091" spans="2:99" x14ac:dyDescent="0.25">
      <c r="B1091" s="107" t="s">
        <v>284</v>
      </c>
      <c r="C1091" s="107">
        <v>1081</v>
      </c>
      <c r="D1091" s="107" t="s">
        <v>235</v>
      </c>
      <c r="E1091" s="107">
        <v>50</v>
      </c>
      <c r="F1091" s="108">
        <v>2.4</v>
      </c>
      <c r="G1091" s="109"/>
      <c r="H1091" s="109">
        <v>1003.0300805962273</v>
      </c>
      <c r="I1091" s="109">
        <v>1298.9699194037726</v>
      </c>
      <c r="K1091" s="107">
        <v>0</v>
      </c>
      <c r="L1091" s="107">
        <v>0</v>
      </c>
      <c r="M1091" s="107">
        <v>0</v>
      </c>
      <c r="N1091" s="107">
        <v>0</v>
      </c>
      <c r="O1091" s="108">
        <v>0</v>
      </c>
      <c r="P1091" s="109">
        <v>0</v>
      </c>
      <c r="Q1091" s="109">
        <v>0</v>
      </c>
      <c r="BA1091" t="str">
        <f t="shared" si="242"/>
        <v>MA</v>
      </c>
      <c r="BB1091">
        <f t="shared" si="243"/>
        <v>1078</v>
      </c>
      <c r="BC1091" s="73">
        <f t="shared" si="244"/>
        <v>2.4</v>
      </c>
      <c r="BD1091">
        <f t="shared" si="245"/>
        <v>50</v>
      </c>
      <c r="BE1091" s="66">
        <f t="shared" si="246"/>
        <v>1073.4164746967983</v>
      </c>
      <c r="BI1091" s="66">
        <f t="shared" si="252"/>
        <v>1390.1235253032014</v>
      </c>
      <c r="BK1091" s="66">
        <f t="shared" si="247"/>
        <v>1077.9438388198419</v>
      </c>
      <c r="BN1091" s="66">
        <f t="shared" si="253"/>
        <v>1138.1860443797452</v>
      </c>
      <c r="BO1091" s="66">
        <f t="shared" si="254"/>
        <v>2216.1298831995873</v>
      </c>
      <c r="CI1091" s="116">
        <f t="shared" si="255"/>
        <v>0.48640824122796278</v>
      </c>
      <c r="CJ1091" s="116">
        <f t="shared" si="256"/>
        <v>0.51359175877203711</v>
      </c>
      <c r="CR1091">
        <f t="shared" si="248"/>
        <v>1063</v>
      </c>
      <c r="CS1091">
        <f t="shared" si="250"/>
        <v>50</v>
      </c>
      <c r="CT1091" s="73">
        <f t="shared" si="251"/>
        <v>2.4</v>
      </c>
      <c r="CU1091" s="66">
        <f t="shared" si="249"/>
        <v>1049.2662288779482</v>
      </c>
    </row>
    <row r="1092" spans="2:99" x14ac:dyDescent="0.25">
      <c r="B1092" s="107" t="s">
        <v>284</v>
      </c>
      <c r="C1092" s="107">
        <v>1082</v>
      </c>
      <c r="D1092" s="107" t="s">
        <v>235</v>
      </c>
      <c r="E1092" s="107">
        <v>50</v>
      </c>
      <c r="F1092" s="108">
        <v>2.4</v>
      </c>
      <c r="G1092" s="109"/>
      <c r="H1092" s="109">
        <v>944.05958054935786</v>
      </c>
      <c r="I1092" s="109">
        <v>1222.600419450642</v>
      </c>
      <c r="K1092" s="107">
        <v>0</v>
      </c>
      <c r="L1092" s="107">
        <v>0</v>
      </c>
      <c r="M1092" s="107">
        <v>0</v>
      </c>
      <c r="N1092" s="107">
        <v>0</v>
      </c>
      <c r="O1092" s="108">
        <v>0</v>
      </c>
      <c r="P1092" s="109">
        <v>0</v>
      </c>
      <c r="Q1092" s="109">
        <v>0</v>
      </c>
      <c r="BA1092" t="str">
        <f t="shared" si="242"/>
        <v>MA</v>
      </c>
      <c r="BB1092">
        <f t="shared" si="243"/>
        <v>1079</v>
      </c>
      <c r="BC1092" s="73">
        <f t="shared" si="244"/>
        <v>2.4</v>
      </c>
      <c r="BD1092">
        <f t="shared" si="245"/>
        <v>50</v>
      </c>
      <c r="BE1092" s="66">
        <f t="shared" si="246"/>
        <v>852.88928773269652</v>
      </c>
      <c r="BI1092" s="66">
        <f t="shared" si="252"/>
        <v>1104.5307122673034</v>
      </c>
      <c r="BK1092" s="66">
        <f t="shared" si="247"/>
        <v>856.48653116358366</v>
      </c>
      <c r="BN1092" s="66">
        <f t="shared" si="253"/>
        <v>904.35232510525543</v>
      </c>
      <c r="BO1092" s="66">
        <f t="shared" si="254"/>
        <v>1760.8388562688392</v>
      </c>
      <c r="CI1092" s="116">
        <f t="shared" si="255"/>
        <v>0.48640824122796278</v>
      </c>
      <c r="CJ1092" s="116">
        <f t="shared" si="256"/>
        <v>0.51359175877203711</v>
      </c>
      <c r="CR1092">
        <f t="shared" si="248"/>
        <v>1064</v>
      </c>
      <c r="CS1092">
        <f t="shared" si="250"/>
        <v>50</v>
      </c>
      <c r="CT1092" s="73">
        <f t="shared" si="251"/>
        <v>2.4</v>
      </c>
      <c r="CU1092" s="66">
        <f t="shared" si="249"/>
        <v>885.26915524014385</v>
      </c>
    </row>
    <row r="1093" spans="2:99" x14ac:dyDescent="0.25">
      <c r="B1093" s="107" t="s">
        <v>284</v>
      </c>
      <c r="C1093" s="107">
        <v>1083</v>
      </c>
      <c r="D1093" s="107" t="s">
        <v>235</v>
      </c>
      <c r="E1093" s="107">
        <v>50</v>
      </c>
      <c r="F1093" s="108">
        <v>2.4</v>
      </c>
      <c r="G1093" s="109"/>
      <c r="H1093" s="109">
        <v>944.05958054935786</v>
      </c>
      <c r="I1093" s="109">
        <v>1222.600419450642</v>
      </c>
      <c r="K1093" s="107">
        <v>0</v>
      </c>
      <c r="L1093" s="107">
        <v>0</v>
      </c>
      <c r="M1093" s="107">
        <v>0</v>
      </c>
      <c r="N1093" s="107">
        <v>0</v>
      </c>
      <c r="O1093" s="108">
        <v>0</v>
      </c>
      <c r="P1093" s="109">
        <v>0</v>
      </c>
      <c r="Q1093" s="109">
        <v>0</v>
      </c>
      <c r="BA1093" t="str">
        <f t="shared" si="242"/>
        <v>MA</v>
      </c>
      <c r="BB1093">
        <f t="shared" si="243"/>
        <v>1080</v>
      </c>
      <c r="BC1093" s="73">
        <f t="shared" si="244"/>
        <v>2.4</v>
      </c>
      <c r="BD1093">
        <f t="shared" si="245"/>
        <v>50</v>
      </c>
      <c r="BE1093" s="66">
        <f t="shared" si="246"/>
        <v>1274</v>
      </c>
      <c r="BI1093" s="66">
        <f t="shared" si="252"/>
        <v>1061.44</v>
      </c>
      <c r="BK1093" s="66">
        <f t="shared" si="247"/>
        <v>1279.3733681462143</v>
      </c>
      <c r="BN1093" s="66">
        <f t="shared" si="253"/>
        <v>869.07110983747521</v>
      </c>
      <c r="BO1093" s="66">
        <f t="shared" si="254"/>
        <v>2148.4444779836895</v>
      </c>
      <c r="CI1093" s="116">
        <f t="shared" si="255"/>
        <v>0.59548821543059072</v>
      </c>
      <c r="CJ1093" s="116">
        <f t="shared" si="256"/>
        <v>0.40451178456940928</v>
      </c>
      <c r="CR1093">
        <f t="shared" si="248"/>
        <v>1065</v>
      </c>
      <c r="CS1093">
        <f t="shared" si="250"/>
        <v>50</v>
      </c>
      <c r="CT1093" s="73">
        <f t="shared" si="251"/>
        <v>2.4</v>
      </c>
      <c r="CU1093" s="66">
        <f t="shared" si="249"/>
        <v>1083.6513356095602</v>
      </c>
    </row>
    <row r="1094" spans="2:99" x14ac:dyDescent="0.25">
      <c r="B1094" s="107" t="s">
        <v>284</v>
      </c>
      <c r="C1094" s="107">
        <v>1084</v>
      </c>
      <c r="D1094" s="107" t="s">
        <v>235</v>
      </c>
      <c r="E1094" s="107">
        <v>50</v>
      </c>
      <c r="F1094" s="108">
        <v>2.4</v>
      </c>
      <c r="G1094" s="109"/>
      <c r="H1094" s="109">
        <v>1011.788075652693</v>
      </c>
      <c r="I1094" s="109">
        <v>1310.3119243473068</v>
      </c>
      <c r="K1094" s="107">
        <v>0</v>
      </c>
      <c r="L1094" s="107">
        <v>0</v>
      </c>
      <c r="M1094" s="107">
        <v>0</v>
      </c>
      <c r="N1094" s="107">
        <v>0</v>
      </c>
      <c r="O1094" s="108">
        <v>0</v>
      </c>
      <c r="P1094" s="109">
        <v>0</v>
      </c>
      <c r="Q1094" s="109">
        <v>0</v>
      </c>
      <c r="BA1094" t="str">
        <f t="shared" si="242"/>
        <v>MA</v>
      </c>
      <c r="BB1094">
        <f t="shared" si="243"/>
        <v>1081</v>
      </c>
      <c r="BC1094" s="73">
        <f t="shared" si="244"/>
        <v>2.4</v>
      </c>
      <c r="BD1094">
        <f t="shared" si="245"/>
        <v>50</v>
      </c>
      <c r="BE1094" s="66">
        <f t="shared" si="246"/>
        <v>1003.0300805962273</v>
      </c>
      <c r="BI1094" s="66">
        <f t="shared" si="252"/>
        <v>1298.9699194037726</v>
      </c>
      <c r="BK1094" s="66">
        <f t="shared" si="247"/>
        <v>1007.2605750112748</v>
      </c>
      <c r="BN1094" s="66">
        <f t="shared" si="253"/>
        <v>1063.5525602028681</v>
      </c>
      <c r="BO1094" s="66">
        <f t="shared" si="254"/>
        <v>2070.8131352141427</v>
      </c>
      <c r="CI1094" s="116">
        <f t="shared" si="255"/>
        <v>0.48640824122796289</v>
      </c>
      <c r="CJ1094" s="116">
        <f t="shared" si="256"/>
        <v>0.51359175877203722</v>
      </c>
      <c r="CR1094">
        <f t="shared" si="248"/>
        <v>1066</v>
      </c>
      <c r="CS1094">
        <f t="shared" si="250"/>
        <v>50</v>
      </c>
      <c r="CT1094" s="73">
        <f t="shared" si="251"/>
        <v>2.4</v>
      </c>
      <c r="CU1094" s="66">
        <f t="shared" si="249"/>
        <v>1234.2486270933118</v>
      </c>
    </row>
    <row r="1095" spans="2:99" x14ac:dyDescent="0.25">
      <c r="B1095" s="107" t="s">
        <v>284</v>
      </c>
      <c r="C1095" s="107">
        <v>1085</v>
      </c>
      <c r="D1095" s="107" t="s">
        <v>235</v>
      </c>
      <c r="E1095" s="107">
        <v>50</v>
      </c>
      <c r="F1095" s="108">
        <v>2.4</v>
      </c>
      <c r="G1095" s="109"/>
      <c r="H1095" s="109">
        <v>1099</v>
      </c>
      <c r="I1095" s="109">
        <v>1217.69</v>
      </c>
      <c r="K1095" s="107">
        <v>0</v>
      </c>
      <c r="L1095" s="107">
        <v>0</v>
      </c>
      <c r="M1095" s="107">
        <v>0</v>
      </c>
      <c r="N1095" s="107">
        <v>0</v>
      </c>
      <c r="O1095" s="108">
        <v>0</v>
      </c>
      <c r="P1095" s="109">
        <v>0</v>
      </c>
      <c r="Q1095" s="109">
        <v>0</v>
      </c>
      <c r="BA1095" t="str">
        <f t="shared" si="242"/>
        <v>MA</v>
      </c>
      <c r="BB1095">
        <f t="shared" si="243"/>
        <v>1082</v>
      </c>
      <c r="BC1095" s="73">
        <f t="shared" si="244"/>
        <v>2.4</v>
      </c>
      <c r="BD1095">
        <f t="shared" si="245"/>
        <v>50</v>
      </c>
      <c r="BE1095" s="66">
        <f t="shared" si="246"/>
        <v>944.05958054935786</v>
      </c>
      <c r="BI1095" s="66">
        <f t="shared" si="252"/>
        <v>1222.600419450642</v>
      </c>
      <c r="BK1095" s="66">
        <f t="shared" si="247"/>
        <v>948.041354237154</v>
      </c>
      <c r="BN1095" s="66">
        <f t="shared" si="253"/>
        <v>1001.0238010812972</v>
      </c>
      <c r="BO1095" s="66">
        <f t="shared" si="254"/>
        <v>1949.0651553184512</v>
      </c>
      <c r="CI1095" s="116">
        <f t="shared" si="255"/>
        <v>0.48640824122796283</v>
      </c>
      <c r="CJ1095" s="116">
        <f t="shared" si="256"/>
        <v>0.51359175877203722</v>
      </c>
      <c r="CR1095">
        <f t="shared" si="248"/>
        <v>1067</v>
      </c>
      <c r="CS1095">
        <f t="shared" si="250"/>
        <v>50</v>
      </c>
      <c r="CT1095" s="73">
        <f t="shared" si="251"/>
        <v>2.4</v>
      </c>
      <c r="CU1095" s="66">
        <f t="shared" si="249"/>
        <v>902.45646861392447</v>
      </c>
    </row>
    <row r="1096" spans="2:99" x14ac:dyDescent="0.25">
      <c r="B1096" s="107" t="s">
        <v>284</v>
      </c>
      <c r="C1096" s="107">
        <v>1086</v>
      </c>
      <c r="D1096" s="107" t="s">
        <v>235</v>
      </c>
      <c r="E1096" s="107">
        <v>50</v>
      </c>
      <c r="F1096" s="108">
        <v>2.4</v>
      </c>
      <c r="G1096" s="109"/>
      <c r="H1096" s="109">
        <v>962.07229276996952</v>
      </c>
      <c r="I1096" s="109">
        <v>1245.9277072300304</v>
      </c>
      <c r="K1096" s="107">
        <v>0</v>
      </c>
      <c r="L1096" s="107">
        <v>0</v>
      </c>
      <c r="M1096" s="107">
        <v>0</v>
      </c>
      <c r="N1096" s="107">
        <v>0</v>
      </c>
      <c r="O1096" s="108">
        <v>0</v>
      </c>
      <c r="P1096" s="109">
        <v>0</v>
      </c>
      <c r="Q1096" s="109">
        <v>0</v>
      </c>
      <c r="BA1096" t="str">
        <f t="shared" si="242"/>
        <v>MA</v>
      </c>
      <c r="BB1096">
        <f t="shared" si="243"/>
        <v>1083</v>
      </c>
      <c r="BC1096" s="73">
        <f t="shared" si="244"/>
        <v>2.4</v>
      </c>
      <c r="BD1096">
        <f t="shared" si="245"/>
        <v>50</v>
      </c>
      <c r="BE1096" s="66">
        <f t="shared" si="246"/>
        <v>944.05958054935786</v>
      </c>
      <c r="BI1096" s="66">
        <f t="shared" si="252"/>
        <v>1222.600419450642</v>
      </c>
      <c r="BK1096" s="66">
        <f t="shared" si="247"/>
        <v>948.041354237154</v>
      </c>
      <c r="BN1096" s="66">
        <f t="shared" si="253"/>
        <v>1001.0238010812972</v>
      </c>
      <c r="BO1096" s="66">
        <f t="shared" si="254"/>
        <v>1949.0651553184512</v>
      </c>
      <c r="CI1096" s="116">
        <f t="shared" si="255"/>
        <v>0.48640824122796283</v>
      </c>
      <c r="CJ1096" s="116">
        <f t="shared" si="256"/>
        <v>0.51359175877203722</v>
      </c>
      <c r="CR1096">
        <f t="shared" si="248"/>
        <v>1068</v>
      </c>
      <c r="CS1096">
        <f t="shared" si="250"/>
        <v>50</v>
      </c>
      <c r="CT1096" s="73">
        <f t="shared" si="251"/>
        <v>2.4</v>
      </c>
      <c r="CU1096" s="66">
        <f t="shared" si="249"/>
        <v>961.75444998904527</v>
      </c>
    </row>
    <row r="1097" spans="2:99" x14ac:dyDescent="0.25">
      <c r="B1097" s="107" t="s">
        <v>284</v>
      </c>
      <c r="C1097" s="107">
        <v>1087</v>
      </c>
      <c r="D1097" s="107" t="s">
        <v>235</v>
      </c>
      <c r="E1097" s="107">
        <v>50</v>
      </c>
      <c r="F1097" s="108">
        <v>2.4</v>
      </c>
      <c r="G1097" s="109"/>
      <c r="H1097" s="109">
        <v>1061.44</v>
      </c>
      <c r="I1097" s="109">
        <v>1374.6134417348264</v>
      </c>
      <c r="K1097" s="107">
        <v>0</v>
      </c>
      <c r="L1097" s="107">
        <v>0</v>
      </c>
      <c r="M1097" s="107">
        <v>0</v>
      </c>
      <c r="N1097" s="107">
        <v>0</v>
      </c>
      <c r="O1097" s="108">
        <v>0</v>
      </c>
      <c r="P1097" s="109">
        <v>0</v>
      </c>
      <c r="Q1097" s="109">
        <v>0</v>
      </c>
      <c r="BA1097" t="str">
        <f t="shared" si="242"/>
        <v>MA</v>
      </c>
      <c r="BB1097">
        <f t="shared" si="243"/>
        <v>1084</v>
      </c>
      <c r="BC1097" s="73">
        <f t="shared" si="244"/>
        <v>2.4</v>
      </c>
      <c r="BD1097">
        <f t="shared" si="245"/>
        <v>50</v>
      </c>
      <c r="BE1097" s="66">
        <f t="shared" si="246"/>
        <v>1011.788075652693</v>
      </c>
      <c r="BI1097" s="66">
        <f t="shared" si="252"/>
        <v>1310.3119243473068</v>
      </c>
      <c r="BK1097" s="66">
        <f t="shared" si="247"/>
        <v>1016.0555087896095</v>
      </c>
      <c r="BN1097" s="66">
        <f t="shared" si="253"/>
        <v>1072.8390095773586</v>
      </c>
      <c r="BO1097" s="66">
        <f t="shared" si="254"/>
        <v>2088.894518366968</v>
      </c>
      <c r="CI1097" s="116">
        <f t="shared" si="255"/>
        <v>0.48640824122796283</v>
      </c>
      <c r="CJ1097" s="116">
        <f t="shared" si="256"/>
        <v>0.51359175877203722</v>
      </c>
      <c r="CR1097">
        <f t="shared" si="248"/>
        <v>1069</v>
      </c>
      <c r="CS1097">
        <f t="shared" si="250"/>
        <v>50</v>
      </c>
      <c r="CT1097" s="73">
        <f t="shared" si="251"/>
        <v>2.4</v>
      </c>
      <c r="CU1097" s="66">
        <f t="shared" si="249"/>
        <v>1092.5845594279554</v>
      </c>
    </row>
    <row r="1098" spans="2:99" x14ac:dyDescent="0.25">
      <c r="B1098" s="107" t="s">
        <v>284</v>
      </c>
      <c r="C1098" s="107">
        <v>1088</v>
      </c>
      <c r="D1098" s="107" t="s">
        <v>235</v>
      </c>
      <c r="E1098" s="107">
        <v>50</v>
      </c>
      <c r="F1098" s="108">
        <v>2.4</v>
      </c>
      <c r="G1098" s="109"/>
      <c r="H1098" s="109">
        <v>807.99693794823543</v>
      </c>
      <c r="I1098" s="109">
        <v>1046.3930620517644</v>
      </c>
      <c r="K1098" s="107">
        <v>0</v>
      </c>
      <c r="L1098" s="107">
        <v>0</v>
      </c>
      <c r="M1098" s="107">
        <v>0</v>
      </c>
      <c r="N1098" s="107">
        <v>0</v>
      </c>
      <c r="O1098" s="108">
        <v>0</v>
      </c>
      <c r="P1098" s="109">
        <v>0</v>
      </c>
      <c r="Q1098" s="109">
        <v>0</v>
      </c>
      <c r="BA1098" t="str">
        <f t="shared" si="242"/>
        <v>MA</v>
      </c>
      <c r="BB1098">
        <f t="shared" si="243"/>
        <v>1085</v>
      </c>
      <c r="BC1098" s="73">
        <f t="shared" si="244"/>
        <v>2.4</v>
      </c>
      <c r="BD1098">
        <f t="shared" si="245"/>
        <v>50</v>
      </c>
      <c r="BE1098" s="66">
        <f t="shared" si="246"/>
        <v>1099</v>
      </c>
      <c r="BI1098" s="66">
        <f t="shared" si="252"/>
        <v>1217.69</v>
      </c>
      <c r="BK1098" s="66">
        <f t="shared" si="247"/>
        <v>1103.6352681261299</v>
      </c>
      <c r="BN1098" s="66">
        <f t="shared" si="253"/>
        <v>997.00331600278412</v>
      </c>
      <c r="BO1098" s="66">
        <f t="shared" si="254"/>
        <v>2100.6385841289139</v>
      </c>
      <c r="CI1098" s="116">
        <f t="shared" si="255"/>
        <v>0.52538084202798829</v>
      </c>
      <c r="CJ1098" s="116">
        <f t="shared" si="256"/>
        <v>0.47461915797201176</v>
      </c>
      <c r="CR1098">
        <f t="shared" si="248"/>
        <v>1070</v>
      </c>
      <c r="CS1098">
        <f t="shared" si="250"/>
        <v>50</v>
      </c>
      <c r="CT1098" s="73">
        <f t="shared" si="251"/>
        <v>2.4</v>
      </c>
      <c r="CU1098" s="66">
        <f t="shared" si="249"/>
        <v>983.63239471127099</v>
      </c>
    </row>
    <row r="1099" spans="2:99" x14ac:dyDescent="0.25">
      <c r="B1099" s="107" t="s">
        <v>284</v>
      </c>
      <c r="C1099" s="107">
        <v>1089</v>
      </c>
      <c r="D1099" s="107" t="s">
        <v>235</v>
      </c>
      <c r="E1099" s="107">
        <v>50</v>
      </c>
      <c r="F1099" s="108">
        <v>2.4</v>
      </c>
      <c r="G1099" s="109"/>
      <c r="H1099" s="109">
        <v>897.77728030568665</v>
      </c>
      <c r="I1099" s="109">
        <v>1162.6627196943132</v>
      </c>
      <c r="K1099" s="107">
        <v>0</v>
      </c>
      <c r="L1099" s="107">
        <v>0</v>
      </c>
      <c r="M1099" s="107">
        <v>0</v>
      </c>
      <c r="N1099" s="107">
        <v>0</v>
      </c>
      <c r="O1099" s="108">
        <v>0</v>
      </c>
      <c r="P1099" s="109">
        <v>0</v>
      </c>
      <c r="Q1099" s="109">
        <v>0</v>
      </c>
      <c r="BA1099" t="str">
        <f t="shared" si="242"/>
        <v>MA</v>
      </c>
      <c r="BB1099">
        <f t="shared" si="243"/>
        <v>1086</v>
      </c>
      <c r="BC1099" s="73">
        <f t="shared" si="244"/>
        <v>2.4</v>
      </c>
      <c r="BD1099">
        <f t="shared" si="245"/>
        <v>50</v>
      </c>
      <c r="BE1099" s="66">
        <f t="shared" si="246"/>
        <v>962.07229276996952</v>
      </c>
      <c r="BI1099" s="66">
        <f t="shared" si="252"/>
        <v>1245.9277072300304</v>
      </c>
      <c r="BK1099" s="66">
        <f t="shared" si="247"/>
        <v>966.13003893349025</v>
      </c>
      <c r="BN1099" s="66">
        <f t="shared" si="253"/>
        <v>1020.1233939739064</v>
      </c>
      <c r="BO1099" s="66">
        <f t="shared" si="254"/>
        <v>1986.2534329073967</v>
      </c>
      <c r="CI1099" s="116">
        <f t="shared" si="255"/>
        <v>0.48640824122796283</v>
      </c>
      <c r="CJ1099" s="116">
        <f t="shared" si="256"/>
        <v>0.51359175877203722</v>
      </c>
      <c r="CR1099">
        <f t="shared" si="248"/>
        <v>1071</v>
      </c>
      <c r="CS1099">
        <f t="shared" si="250"/>
        <v>50</v>
      </c>
      <c r="CT1099" s="73">
        <f t="shared" si="251"/>
        <v>2.4</v>
      </c>
      <c r="CU1099" s="66">
        <f t="shared" si="249"/>
        <v>1204.057039566178</v>
      </c>
    </row>
    <row r="1100" spans="2:99" x14ac:dyDescent="0.25">
      <c r="B1100" s="107" t="s">
        <v>284</v>
      </c>
      <c r="C1100" s="107">
        <v>1090</v>
      </c>
      <c r="D1100" s="107" t="s">
        <v>235</v>
      </c>
      <c r="E1100" s="107">
        <v>50</v>
      </c>
      <c r="F1100" s="108">
        <v>2.4</v>
      </c>
      <c r="G1100" s="109"/>
      <c r="H1100" s="109">
        <v>2450</v>
      </c>
      <c r="I1100" s="109">
        <v>3172.8622741279059</v>
      </c>
      <c r="K1100" s="107">
        <v>0</v>
      </c>
      <c r="L1100" s="107">
        <v>0</v>
      </c>
      <c r="M1100" s="107">
        <v>0</v>
      </c>
      <c r="N1100" s="107">
        <v>0</v>
      </c>
      <c r="O1100" s="108">
        <v>0</v>
      </c>
      <c r="P1100" s="109">
        <v>0</v>
      </c>
      <c r="Q1100" s="109">
        <v>0</v>
      </c>
      <c r="BA1100" t="str">
        <f t="shared" si="242"/>
        <v>MA</v>
      </c>
      <c r="BB1100">
        <f t="shared" si="243"/>
        <v>1087</v>
      </c>
      <c r="BC1100" s="73">
        <f t="shared" si="244"/>
        <v>2.4</v>
      </c>
      <c r="BD1100">
        <f t="shared" si="245"/>
        <v>50</v>
      </c>
      <c r="BE1100" s="66">
        <f t="shared" si="246"/>
        <v>1061.44</v>
      </c>
      <c r="BI1100" s="66">
        <f t="shared" si="252"/>
        <v>1374.6134417348264</v>
      </c>
      <c r="BK1100" s="66">
        <f t="shared" si="247"/>
        <v>1065.9168507732477</v>
      </c>
      <c r="BN1100" s="66">
        <f t="shared" si="253"/>
        <v>1125.4869134439978</v>
      </c>
      <c r="BO1100" s="66">
        <f t="shared" si="254"/>
        <v>2191.4037642172452</v>
      </c>
      <c r="CI1100" s="116">
        <f t="shared" si="255"/>
        <v>0.48640824122796289</v>
      </c>
      <c r="CJ1100" s="116">
        <f t="shared" si="256"/>
        <v>0.51359175877203722</v>
      </c>
      <c r="CR1100">
        <f t="shared" si="248"/>
        <v>1072</v>
      </c>
      <c r="CS1100">
        <f t="shared" si="250"/>
        <v>50</v>
      </c>
      <c r="CT1100" s="73">
        <f t="shared" si="251"/>
        <v>2.4</v>
      </c>
      <c r="CU1100" s="66">
        <f t="shared" si="249"/>
        <v>809.4795791334094</v>
      </c>
    </row>
    <row r="1101" spans="2:99" x14ac:dyDescent="0.25">
      <c r="B1101" s="107" t="s">
        <v>284</v>
      </c>
      <c r="C1101" s="107">
        <v>1091</v>
      </c>
      <c r="D1101" s="107" t="s">
        <v>235</v>
      </c>
      <c r="E1101" s="107">
        <v>50</v>
      </c>
      <c r="F1101" s="108">
        <v>2.4</v>
      </c>
      <c r="G1101" s="109"/>
      <c r="H1101" s="109">
        <v>1274</v>
      </c>
      <c r="I1101" s="109">
        <v>1451.87</v>
      </c>
      <c r="K1101" s="107">
        <v>0</v>
      </c>
      <c r="L1101" s="107">
        <v>0</v>
      </c>
      <c r="M1101" s="107">
        <v>0</v>
      </c>
      <c r="N1101" s="107">
        <v>0</v>
      </c>
      <c r="O1101" s="108">
        <v>0</v>
      </c>
      <c r="P1101" s="109">
        <v>0</v>
      </c>
      <c r="Q1101" s="109">
        <v>0</v>
      </c>
      <c r="BA1101" t="str">
        <f t="shared" si="242"/>
        <v>MA</v>
      </c>
      <c r="BB1101">
        <f t="shared" si="243"/>
        <v>1088</v>
      </c>
      <c r="BC1101" s="73">
        <f t="shared" si="244"/>
        <v>2.4</v>
      </c>
      <c r="BD1101">
        <f t="shared" si="245"/>
        <v>50</v>
      </c>
      <c r="BE1101" s="66">
        <f t="shared" si="246"/>
        <v>807.99693794823543</v>
      </c>
      <c r="BI1101" s="66">
        <f t="shared" si="252"/>
        <v>1046.3930620517644</v>
      </c>
      <c r="BK1101" s="66">
        <f t="shared" si="247"/>
        <v>811.40483826896514</v>
      </c>
      <c r="BN1101" s="66">
        <f t="shared" si="253"/>
        <v>856.75118684387337</v>
      </c>
      <c r="BO1101" s="66">
        <f t="shared" si="254"/>
        <v>1668.1560251128385</v>
      </c>
      <c r="CI1101" s="116">
        <f t="shared" si="255"/>
        <v>0.48640824122796283</v>
      </c>
      <c r="CJ1101" s="116">
        <f t="shared" si="256"/>
        <v>0.51359175877203722</v>
      </c>
      <c r="CR1101">
        <f t="shared" si="248"/>
        <v>1073</v>
      </c>
      <c r="CS1101">
        <f t="shared" si="250"/>
        <v>50</v>
      </c>
      <c r="CT1101" s="73">
        <f t="shared" si="251"/>
        <v>2.4</v>
      </c>
      <c r="CU1101" s="66">
        <f t="shared" si="249"/>
        <v>1204.057039566178</v>
      </c>
    </row>
    <row r="1102" spans="2:99" x14ac:dyDescent="0.25">
      <c r="B1102" s="107" t="s">
        <v>284</v>
      </c>
      <c r="C1102" s="107">
        <v>1092</v>
      </c>
      <c r="D1102" s="107" t="s">
        <v>235</v>
      </c>
      <c r="E1102" s="107">
        <v>50</v>
      </c>
      <c r="F1102" s="108">
        <v>2.4</v>
      </c>
      <c r="G1102" s="109"/>
      <c r="H1102" s="109">
        <v>897.77728030568665</v>
      </c>
      <c r="I1102" s="109">
        <v>1162.6627196943132</v>
      </c>
      <c r="K1102" s="107">
        <v>0</v>
      </c>
      <c r="L1102" s="107">
        <v>0</v>
      </c>
      <c r="M1102" s="107">
        <v>0</v>
      </c>
      <c r="N1102" s="107">
        <v>0</v>
      </c>
      <c r="O1102" s="108">
        <v>0</v>
      </c>
      <c r="P1102" s="109">
        <v>0</v>
      </c>
      <c r="Q1102" s="109">
        <v>0</v>
      </c>
      <c r="BA1102" t="str">
        <f t="shared" si="242"/>
        <v>MA</v>
      </c>
      <c r="BB1102">
        <f t="shared" si="243"/>
        <v>1089</v>
      </c>
      <c r="BC1102" s="73">
        <f t="shared" si="244"/>
        <v>2.4</v>
      </c>
      <c r="BD1102">
        <f t="shared" si="245"/>
        <v>50</v>
      </c>
      <c r="BE1102" s="66">
        <f t="shared" si="246"/>
        <v>897.77728030568665</v>
      </c>
      <c r="BI1102" s="66">
        <f t="shared" si="252"/>
        <v>1162.6627196943132</v>
      </c>
      <c r="BK1102" s="66">
        <f t="shared" si="247"/>
        <v>901.56384846925766</v>
      </c>
      <c r="BN1102" s="66">
        <f t="shared" si="253"/>
        <v>951.94884324257043</v>
      </c>
      <c r="BO1102" s="66">
        <f t="shared" si="254"/>
        <v>1853.5126917118282</v>
      </c>
      <c r="CI1102" s="116">
        <f t="shared" si="255"/>
        <v>0.48640824122796283</v>
      </c>
      <c r="CJ1102" s="116">
        <f t="shared" si="256"/>
        <v>0.51359175877203711</v>
      </c>
      <c r="CR1102">
        <f t="shared" si="248"/>
        <v>1074</v>
      </c>
      <c r="CS1102">
        <f t="shared" si="250"/>
        <v>50</v>
      </c>
      <c r="CT1102" s="73">
        <f t="shared" si="251"/>
        <v>2.4</v>
      </c>
      <c r="CU1102" s="66">
        <f t="shared" si="249"/>
        <v>1204.057039566178</v>
      </c>
    </row>
    <row r="1103" spans="2:99" x14ac:dyDescent="0.25">
      <c r="B1103" s="107" t="s">
        <v>284</v>
      </c>
      <c r="C1103" s="107">
        <v>1093</v>
      </c>
      <c r="D1103" s="107" t="s">
        <v>235</v>
      </c>
      <c r="E1103" s="107">
        <v>50</v>
      </c>
      <c r="F1103" s="108">
        <v>2.4</v>
      </c>
      <c r="G1103" s="109"/>
      <c r="H1103" s="109">
        <v>898.67486586868756</v>
      </c>
      <c r="I1103" s="109">
        <v>1163.8251341313123</v>
      </c>
      <c r="K1103" s="107">
        <v>0</v>
      </c>
      <c r="L1103" s="107">
        <v>0</v>
      </c>
      <c r="M1103" s="107">
        <v>0</v>
      </c>
      <c r="N1103" s="107">
        <v>0</v>
      </c>
      <c r="O1103" s="108">
        <v>0</v>
      </c>
      <c r="P1103" s="109">
        <v>0</v>
      </c>
      <c r="Q1103" s="109">
        <v>0</v>
      </c>
      <c r="BA1103" t="str">
        <f t="shared" ref="BA1103:BA1166" si="257">D1100</f>
        <v>MA</v>
      </c>
      <c r="BB1103">
        <f t="shared" ref="BB1103:BB1166" si="258">C1100</f>
        <v>1090</v>
      </c>
      <c r="BC1103" s="73">
        <f t="shared" ref="BC1103:BC1166" si="259">F1100</f>
        <v>2.4</v>
      </c>
      <c r="BD1103">
        <f t="shared" ref="BD1103:BD1166" si="260">E1100</f>
        <v>50</v>
      </c>
      <c r="BE1103" s="66">
        <f t="shared" ref="BE1103:BE1166" si="261">H1100</f>
        <v>2450</v>
      </c>
      <c r="BI1103" s="66">
        <f t="shared" si="252"/>
        <v>3172.8622741279059</v>
      </c>
      <c r="BK1103" s="66">
        <f t="shared" ref="BK1103:BK1166" si="262">BE1103/VLOOKUP($BA1103,$DQ$53:$DT$60,2,FALSE)</f>
        <v>2460.3334002811812</v>
      </c>
      <c r="BN1103" s="66">
        <f t="shared" si="253"/>
        <v>2597.8321317623177</v>
      </c>
      <c r="BO1103" s="66">
        <f t="shared" si="254"/>
        <v>5058.1655320434984</v>
      </c>
      <c r="CI1103" s="116">
        <f t="shared" si="255"/>
        <v>0.48640824122796289</v>
      </c>
      <c r="CJ1103" s="116">
        <f t="shared" si="256"/>
        <v>0.51359175877203722</v>
      </c>
      <c r="CR1103">
        <f t="shared" si="248"/>
        <v>1075</v>
      </c>
      <c r="CS1103">
        <f t="shared" si="250"/>
        <v>50</v>
      </c>
      <c r="CT1103" s="73">
        <f t="shared" si="251"/>
        <v>2.4</v>
      </c>
      <c r="CU1103" s="66">
        <f t="shared" si="249"/>
        <v>961.75444998904527</v>
      </c>
    </row>
    <row r="1104" spans="2:99" x14ac:dyDescent="0.25">
      <c r="B1104" s="107" t="s">
        <v>284</v>
      </c>
      <c r="C1104" s="107">
        <v>1094</v>
      </c>
      <c r="D1104" s="107" t="s">
        <v>235</v>
      </c>
      <c r="E1104" s="107">
        <v>50</v>
      </c>
      <c r="F1104" s="108">
        <v>2.4</v>
      </c>
      <c r="G1104" s="109"/>
      <c r="H1104" s="109">
        <v>897.77728030568665</v>
      </c>
      <c r="I1104" s="109">
        <v>1162.6627196943132</v>
      </c>
      <c r="K1104" s="107">
        <v>0</v>
      </c>
      <c r="L1104" s="107">
        <v>0</v>
      </c>
      <c r="M1104" s="107">
        <v>0</v>
      </c>
      <c r="N1104" s="107">
        <v>0</v>
      </c>
      <c r="O1104" s="108">
        <v>0</v>
      </c>
      <c r="P1104" s="109">
        <v>0</v>
      </c>
      <c r="Q1104" s="109">
        <v>0</v>
      </c>
      <c r="BA1104" t="str">
        <f t="shared" si="257"/>
        <v>MA</v>
      </c>
      <c r="BB1104">
        <f t="shared" si="258"/>
        <v>1091</v>
      </c>
      <c r="BC1104" s="73">
        <f t="shared" si="259"/>
        <v>2.4</v>
      </c>
      <c r="BD1104">
        <f t="shared" si="260"/>
        <v>50</v>
      </c>
      <c r="BE1104" s="66">
        <f t="shared" si="261"/>
        <v>1274</v>
      </c>
      <c r="BI1104" s="66">
        <f t="shared" si="252"/>
        <v>1451.87</v>
      </c>
      <c r="BK1104" s="66">
        <f t="shared" si="262"/>
        <v>1279.3733681462143</v>
      </c>
      <c r="BN1104" s="66">
        <f t="shared" si="253"/>
        <v>1188.7419658574529</v>
      </c>
      <c r="BO1104" s="66">
        <f t="shared" si="254"/>
        <v>2468.1153340036672</v>
      </c>
      <c r="CI1104" s="116">
        <f t="shared" si="255"/>
        <v>0.51836044714769125</v>
      </c>
      <c r="CJ1104" s="116">
        <f t="shared" si="256"/>
        <v>0.48163955285230875</v>
      </c>
      <c r="CR1104">
        <f t="shared" si="248"/>
        <v>1076</v>
      </c>
      <c r="CS1104">
        <f t="shared" si="250"/>
        <v>50</v>
      </c>
      <c r="CT1104" s="73">
        <f t="shared" si="251"/>
        <v>2.4</v>
      </c>
      <c r="CU1104" s="66">
        <f t="shared" si="249"/>
        <v>972.69342235015813</v>
      </c>
    </row>
    <row r="1105" spans="2:99" x14ac:dyDescent="0.25">
      <c r="B1105" s="107" t="s">
        <v>284</v>
      </c>
      <c r="C1105" s="107">
        <v>1095</v>
      </c>
      <c r="D1105" s="107" t="s">
        <v>235</v>
      </c>
      <c r="E1105" s="107">
        <v>50</v>
      </c>
      <c r="F1105" s="108">
        <v>2.4</v>
      </c>
      <c r="G1105" s="109"/>
      <c r="H1105" s="109">
        <v>897.77728030568665</v>
      </c>
      <c r="I1105" s="109">
        <v>1162.6627196943132</v>
      </c>
      <c r="K1105" s="107">
        <v>0</v>
      </c>
      <c r="L1105" s="107">
        <v>0</v>
      </c>
      <c r="M1105" s="107">
        <v>0</v>
      </c>
      <c r="N1105" s="107">
        <v>0</v>
      </c>
      <c r="O1105" s="108">
        <v>0</v>
      </c>
      <c r="P1105" s="109">
        <v>0</v>
      </c>
      <c r="Q1105" s="109">
        <v>0</v>
      </c>
      <c r="BA1105" t="str">
        <f t="shared" si="257"/>
        <v>MA</v>
      </c>
      <c r="BB1105">
        <f t="shared" si="258"/>
        <v>1092</v>
      </c>
      <c r="BC1105" s="73">
        <f t="shared" si="259"/>
        <v>2.4</v>
      </c>
      <c r="BD1105">
        <f t="shared" si="260"/>
        <v>50</v>
      </c>
      <c r="BE1105" s="66">
        <f t="shared" si="261"/>
        <v>897.77728030568665</v>
      </c>
      <c r="BI1105" s="66">
        <f t="shared" si="252"/>
        <v>1162.6627196943132</v>
      </c>
      <c r="BK1105" s="66">
        <f t="shared" si="262"/>
        <v>901.56384846925766</v>
      </c>
      <c r="BN1105" s="66">
        <f t="shared" si="253"/>
        <v>951.94884324257043</v>
      </c>
      <c r="BO1105" s="66">
        <f t="shared" si="254"/>
        <v>1853.5126917118282</v>
      </c>
      <c r="CI1105" s="116">
        <f t="shared" si="255"/>
        <v>0.48640824122796283</v>
      </c>
      <c r="CJ1105" s="116">
        <f t="shared" si="256"/>
        <v>0.51359175877203711</v>
      </c>
      <c r="CR1105">
        <f t="shared" si="248"/>
        <v>1077</v>
      </c>
      <c r="CS1105">
        <f t="shared" si="250"/>
        <v>50</v>
      </c>
      <c r="CT1105" s="73">
        <f t="shared" si="251"/>
        <v>2.4</v>
      </c>
      <c r="CU1105" s="66">
        <f t="shared" si="249"/>
        <v>948.71519493459857</v>
      </c>
    </row>
    <row r="1106" spans="2:99" x14ac:dyDescent="0.25">
      <c r="B1106" s="107" t="s">
        <v>284</v>
      </c>
      <c r="C1106" s="107">
        <v>1096</v>
      </c>
      <c r="D1106" s="107" t="s">
        <v>235</v>
      </c>
      <c r="E1106" s="107">
        <v>50</v>
      </c>
      <c r="F1106" s="108">
        <v>2.4</v>
      </c>
      <c r="G1106" s="109"/>
      <c r="H1106" s="109">
        <v>1225.0169334030736</v>
      </c>
      <c r="I1106" s="109">
        <v>1586.4530665969264</v>
      </c>
      <c r="K1106" s="107">
        <v>0</v>
      </c>
      <c r="L1106" s="107">
        <v>0</v>
      </c>
      <c r="M1106" s="107">
        <v>0</v>
      </c>
      <c r="N1106" s="107">
        <v>0</v>
      </c>
      <c r="O1106" s="108">
        <v>0</v>
      </c>
      <c r="P1106" s="109">
        <v>0</v>
      </c>
      <c r="Q1106" s="109">
        <v>0</v>
      </c>
      <c r="BA1106" t="str">
        <f t="shared" si="257"/>
        <v>MA</v>
      </c>
      <c r="BB1106">
        <f t="shared" si="258"/>
        <v>1093</v>
      </c>
      <c r="BC1106" s="73">
        <f t="shared" si="259"/>
        <v>2.4</v>
      </c>
      <c r="BD1106">
        <f t="shared" si="260"/>
        <v>50</v>
      </c>
      <c r="BE1106" s="66">
        <f t="shared" si="261"/>
        <v>898.67486586868756</v>
      </c>
      <c r="BI1106" s="66">
        <f t="shared" si="252"/>
        <v>1163.8251341313123</v>
      </c>
      <c r="BK1106" s="66">
        <f t="shared" si="262"/>
        <v>902.4652197918133</v>
      </c>
      <c r="BN1106" s="66">
        <f t="shared" si="253"/>
        <v>952.90058880035417</v>
      </c>
      <c r="BO1106" s="66">
        <f t="shared" si="254"/>
        <v>1855.3658085921675</v>
      </c>
      <c r="CI1106" s="116">
        <f t="shared" si="255"/>
        <v>0.48640824122796283</v>
      </c>
      <c r="CJ1106" s="116">
        <f t="shared" si="256"/>
        <v>0.51359175877203722</v>
      </c>
      <c r="CR1106">
        <f t="shared" si="248"/>
        <v>1078</v>
      </c>
      <c r="CS1106">
        <f t="shared" si="250"/>
        <v>50</v>
      </c>
      <c r="CT1106" s="73">
        <f t="shared" si="251"/>
        <v>2.4</v>
      </c>
      <c r="CU1106" s="66">
        <f t="shared" si="249"/>
        <v>1077.9438388198419</v>
      </c>
    </row>
    <row r="1107" spans="2:99" x14ac:dyDescent="0.25">
      <c r="B1107" s="107" t="s">
        <v>284</v>
      </c>
      <c r="C1107" s="107">
        <v>1097</v>
      </c>
      <c r="D1107" s="107" t="s">
        <v>235</v>
      </c>
      <c r="E1107" s="107">
        <v>50</v>
      </c>
      <c r="F1107" s="108">
        <v>2.4</v>
      </c>
      <c r="G1107" s="109"/>
      <c r="H1107" s="109">
        <v>897.77728030568665</v>
      </c>
      <c r="I1107" s="109">
        <v>1162.6627196943132</v>
      </c>
      <c r="K1107" s="107">
        <v>0</v>
      </c>
      <c r="L1107" s="107">
        <v>0</v>
      </c>
      <c r="M1107" s="107">
        <v>0</v>
      </c>
      <c r="N1107" s="107">
        <v>0</v>
      </c>
      <c r="O1107" s="108">
        <v>0</v>
      </c>
      <c r="P1107" s="109">
        <v>0</v>
      </c>
      <c r="Q1107" s="109">
        <v>0</v>
      </c>
      <c r="BA1107" t="str">
        <f t="shared" si="257"/>
        <v>MA</v>
      </c>
      <c r="BB1107">
        <f t="shared" si="258"/>
        <v>1094</v>
      </c>
      <c r="BC1107" s="73">
        <f t="shared" si="259"/>
        <v>2.4</v>
      </c>
      <c r="BD1107">
        <f t="shared" si="260"/>
        <v>50</v>
      </c>
      <c r="BE1107" s="66">
        <f t="shared" si="261"/>
        <v>897.77728030568665</v>
      </c>
      <c r="BI1107" s="66">
        <f t="shared" si="252"/>
        <v>1162.6627196943132</v>
      </c>
      <c r="BK1107" s="66">
        <f t="shared" si="262"/>
        <v>901.56384846925766</v>
      </c>
      <c r="BN1107" s="66">
        <f t="shared" si="253"/>
        <v>951.94884324257043</v>
      </c>
      <c r="BO1107" s="66">
        <f t="shared" si="254"/>
        <v>1853.5126917118282</v>
      </c>
      <c r="CI1107" s="116">
        <f t="shared" si="255"/>
        <v>0.48640824122796283</v>
      </c>
      <c r="CJ1107" s="116">
        <f t="shared" si="256"/>
        <v>0.51359175877203711</v>
      </c>
      <c r="CR1107">
        <f t="shared" si="248"/>
        <v>1079</v>
      </c>
      <c r="CS1107">
        <f t="shared" si="250"/>
        <v>50</v>
      </c>
      <c r="CT1107" s="73">
        <f t="shared" si="251"/>
        <v>2.4</v>
      </c>
      <c r="CU1107" s="66">
        <f t="shared" si="249"/>
        <v>856.48653116358366</v>
      </c>
    </row>
    <row r="1108" spans="2:99" x14ac:dyDescent="0.25">
      <c r="B1108" s="107" t="s">
        <v>284</v>
      </c>
      <c r="C1108" s="107">
        <v>1098</v>
      </c>
      <c r="D1108" s="107" t="s">
        <v>235</v>
      </c>
      <c r="E1108" s="107">
        <v>50</v>
      </c>
      <c r="F1108" s="108">
        <v>2.4</v>
      </c>
      <c r="G1108" s="109"/>
      <c r="H1108" s="109">
        <v>853.22915022742495</v>
      </c>
      <c r="I1108" s="109">
        <v>1104.9708497725749</v>
      </c>
      <c r="K1108" s="107">
        <v>0</v>
      </c>
      <c r="L1108" s="107">
        <v>0</v>
      </c>
      <c r="M1108" s="107">
        <v>0</v>
      </c>
      <c r="N1108" s="107">
        <v>0</v>
      </c>
      <c r="O1108" s="108">
        <v>0</v>
      </c>
      <c r="P1108" s="109">
        <v>0</v>
      </c>
      <c r="Q1108" s="109">
        <v>0</v>
      </c>
      <c r="BA1108" t="str">
        <f t="shared" si="257"/>
        <v>MA</v>
      </c>
      <c r="BB1108">
        <f t="shared" si="258"/>
        <v>1095</v>
      </c>
      <c r="BC1108" s="73">
        <f t="shared" si="259"/>
        <v>2.4</v>
      </c>
      <c r="BD1108">
        <f t="shared" si="260"/>
        <v>50</v>
      </c>
      <c r="BE1108" s="66">
        <f t="shared" si="261"/>
        <v>897.77728030568665</v>
      </c>
      <c r="BI1108" s="66">
        <f t="shared" si="252"/>
        <v>1162.6627196943132</v>
      </c>
      <c r="BK1108" s="66">
        <f t="shared" si="262"/>
        <v>901.56384846925766</v>
      </c>
      <c r="BN1108" s="66">
        <f t="shared" si="253"/>
        <v>951.94884324257043</v>
      </c>
      <c r="BO1108" s="66">
        <f t="shared" si="254"/>
        <v>1853.5126917118282</v>
      </c>
      <c r="CI1108" s="116">
        <f t="shared" si="255"/>
        <v>0.48640824122796283</v>
      </c>
      <c r="CJ1108" s="116">
        <f t="shared" si="256"/>
        <v>0.51359175877203711</v>
      </c>
      <c r="CR1108">
        <f t="shared" si="248"/>
        <v>1080</v>
      </c>
      <c r="CS1108">
        <f t="shared" si="250"/>
        <v>50</v>
      </c>
      <c r="CT1108" s="73">
        <f t="shared" si="251"/>
        <v>2.4</v>
      </c>
      <c r="CU1108" s="66">
        <f t="shared" si="249"/>
        <v>1279.3733681462143</v>
      </c>
    </row>
    <row r="1109" spans="2:99" x14ac:dyDescent="0.25">
      <c r="B1109" s="107" t="s">
        <v>284</v>
      </c>
      <c r="C1109" s="107">
        <v>1099</v>
      </c>
      <c r="D1109" s="107" t="s">
        <v>235</v>
      </c>
      <c r="E1109" s="107">
        <v>50</v>
      </c>
      <c r="F1109" s="108">
        <v>2.4</v>
      </c>
      <c r="G1109" s="109"/>
      <c r="H1109" s="109">
        <v>1028.5633398155753</v>
      </c>
      <c r="I1109" s="109">
        <v>1332.0366601844246</v>
      </c>
      <c r="K1109" s="107">
        <v>0</v>
      </c>
      <c r="L1109" s="107">
        <v>0</v>
      </c>
      <c r="M1109" s="107">
        <v>0</v>
      </c>
      <c r="N1109" s="107">
        <v>0</v>
      </c>
      <c r="O1109" s="108">
        <v>0</v>
      </c>
      <c r="P1109" s="109">
        <v>0</v>
      </c>
      <c r="Q1109" s="109">
        <v>0</v>
      </c>
      <c r="BA1109" t="str">
        <f t="shared" si="257"/>
        <v>MA</v>
      </c>
      <c r="BB1109">
        <f t="shared" si="258"/>
        <v>1096</v>
      </c>
      <c r="BC1109" s="73">
        <f t="shared" si="259"/>
        <v>2.4</v>
      </c>
      <c r="BD1109">
        <f t="shared" si="260"/>
        <v>50</v>
      </c>
      <c r="BE1109" s="66">
        <f t="shared" si="261"/>
        <v>1225.0169334030736</v>
      </c>
      <c r="BI1109" s="66">
        <f t="shared" si="252"/>
        <v>1586.4530665969264</v>
      </c>
      <c r="BK1109" s="66">
        <f t="shared" si="262"/>
        <v>1230.1837049639221</v>
      </c>
      <c r="BN1109" s="66">
        <f t="shared" si="253"/>
        <v>1298.9340210397731</v>
      </c>
      <c r="BO1109" s="66">
        <f t="shared" si="254"/>
        <v>2529.1177260036952</v>
      </c>
      <c r="CI1109" s="116">
        <f t="shared" si="255"/>
        <v>0.48640824122796278</v>
      </c>
      <c r="CJ1109" s="116">
        <f t="shared" si="256"/>
        <v>0.51359175877203722</v>
      </c>
      <c r="CR1109">
        <f t="shared" si="248"/>
        <v>1081</v>
      </c>
      <c r="CS1109">
        <f t="shared" si="250"/>
        <v>50</v>
      </c>
      <c r="CT1109" s="73">
        <f t="shared" si="251"/>
        <v>2.4</v>
      </c>
      <c r="CU1109" s="66">
        <f t="shared" si="249"/>
        <v>1007.2605750112748</v>
      </c>
    </row>
    <row r="1110" spans="2:99" x14ac:dyDescent="0.25">
      <c r="B1110" s="107" t="s">
        <v>284</v>
      </c>
      <c r="C1110" s="107">
        <v>1100</v>
      </c>
      <c r="D1110" s="107" t="s">
        <v>235</v>
      </c>
      <c r="E1110" s="107">
        <v>50</v>
      </c>
      <c r="F1110" s="108">
        <v>2.4</v>
      </c>
      <c r="G1110" s="109"/>
      <c r="H1110" s="109">
        <v>1106.1434900545667</v>
      </c>
      <c r="I1110" s="109">
        <v>1432.5065099454332</v>
      </c>
      <c r="K1110" s="107">
        <v>0</v>
      </c>
      <c r="L1110" s="107">
        <v>0</v>
      </c>
      <c r="M1110" s="107">
        <v>0</v>
      </c>
      <c r="N1110" s="107">
        <v>0</v>
      </c>
      <c r="O1110" s="108">
        <v>0</v>
      </c>
      <c r="P1110" s="109">
        <v>0</v>
      </c>
      <c r="Q1110" s="109">
        <v>0</v>
      </c>
      <c r="BA1110" t="str">
        <f t="shared" si="257"/>
        <v>MA</v>
      </c>
      <c r="BB1110">
        <f t="shared" si="258"/>
        <v>1097</v>
      </c>
      <c r="BC1110" s="73">
        <f t="shared" si="259"/>
        <v>2.4</v>
      </c>
      <c r="BD1110">
        <f t="shared" si="260"/>
        <v>50</v>
      </c>
      <c r="BE1110" s="66">
        <f t="shared" si="261"/>
        <v>897.77728030568665</v>
      </c>
      <c r="BI1110" s="66">
        <f t="shared" si="252"/>
        <v>1162.6627196943132</v>
      </c>
      <c r="BK1110" s="66">
        <f t="shared" si="262"/>
        <v>901.56384846925766</v>
      </c>
      <c r="BN1110" s="66">
        <f t="shared" si="253"/>
        <v>951.94884324257043</v>
      </c>
      <c r="BO1110" s="66">
        <f t="shared" si="254"/>
        <v>1853.5126917118282</v>
      </c>
      <c r="CI1110" s="116">
        <f t="shared" si="255"/>
        <v>0.48640824122796283</v>
      </c>
      <c r="CJ1110" s="116">
        <f t="shared" si="256"/>
        <v>0.51359175877203711</v>
      </c>
      <c r="CR1110">
        <f t="shared" si="248"/>
        <v>1082</v>
      </c>
      <c r="CS1110">
        <f t="shared" si="250"/>
        <v>50</v>
      </c>
      <c r="CT1110" s="73">
        <f t="shared" si="251"/>
        <v>2.4</v>
      </c>
      <c r="CU1110" s="66">
        <f t="shared" si="249"/>
        <v>948.041354237154</v>
      </c>
    </row>
    <row r="1111" spans="2:99" x14ac:dyDescent="0.25">
      <c r="B1111" s="107" t="s">
        <v>284</v>
      </c>
      <c r="C1111" s="107">
        <v>1101</v>
      </c>
      <c r="D1111" s="107" t="s">
        <v>235</v>
      </c>
      <c r="E1111" s="107">
        <v>50</v>
      </c>
      <c r="F1111" s="108">
        <v>2.4</v>
      </c>
      <c r="G1111" s="109"/>
      <c r="H1111" s="109">
        <v>1274</v>
      </c>
      <c r="I1111" s="109">
        <v>1061.44</v>
      </c>
      <c r="K1111" s="107">
        <v>0</v>
      </c>
      <c r="L1111" s="107">
        <v>0</v>
      </c>
      <c r="M1111" s="107">
        <v>0</v>
      </c>
      <c r="N1111" s="107">
        <v>0</v>
      </c>
      <c r="O1111" s="108">
        <v>0</v>
      </c>
      <c r="P1111" s="109">
        <v>0</v>
      </c>
      <c r="Q1111" s="109">
        <v>0</v>
      </c>
      <c r="BA1111" t="str">
        <f t="shared" si="257"/>
        <v>MA</v>
      </c>
      <c r="BB1111">
        <f t="shared" si="258"/>
        <v>1098</v>
      </c>
      <c r="BC1111" s="73">
        <f t="shared" si="259"/>
        <v>2.4</v>
      </c>
      <c r="BD1111">
        <f t="shared" si="260"/>
        <v>50</v>
      </c>
      <c r="BE1111" s="66">
        <f t="shared" si="261"/>
        <v>853.22915022742495</v>
      </c>
      <c r="BI1111" s="66">
        <f t="shared" si="252"/>
        <v>1104.9708497725749</v>
      </c>
      <c r="BK1111" s="66">
        <f t="shared" si="262"/>
        <v>856.82782710125025</v>
      </c>
      <c r="BN1111" s="66">
        <f t="shared" si="253"/>
        <v>904.71269478247439</v>
      </c>
      <c r="BO1111" s="66">
        <f t="shared" si="254"/>
        <v>1761.5405218837245</v>
      </c>
      <c r="CI1111" s="116">
        <f t="shared" si="255"/>
        <v>0.48640824122796283</v>
      </c>
      <c r="CJ1111" s="116">
        <f t="shared" si="256"/>
        <v>0.51359175877203722</v>
      </c>
      <c r="CR1111">
        <f t="shared" si="248"/>
        <v>1083</v>
      </c>
      <c r="CS1111">
        <f t="shared" si="250"/>
        <v>50</v>
      </c>
      <c r="CT1111" s="73">
        <f t="shared" si="251"/>
        <v>2.4</v>
      </c>
      <c r="CU1111" s="66">
        <f t="shared" si="249"/>
        <v>948.041354237154</v>
      </c>
    </row>
    <row r="1112" spans="2:99" x14ac:dyDescent="0.25">
      <c r="B1112" s="107" t="s">
        <v>284</v>
      </c>
      <c r="C1112" s="107">
        <v>1102</v>
      </c>
      <c r="D1112" s="107" t="s">
        <v>235</v>
      </c>
      <c r="E1112" s="107">
        <v>50</v>
      </c>
      <c r="F1112" s="108">
        <v>2.4</v>
      </c>
      <c r="G1112" s="109"/>
      <c r="H1112" s="109">
        <v>897.77728030568665</v>
      </c>
      <c r="I1112" s="109">
        <v>1162.6627196943132</v>
      </c>
      <c r="K1112" s="107">
        <v>0</v>
      </c>
      <c r="L1112" s="107">
        <v>0</v>
      </c>
      <c r="M1112" s="107">
        <v>0</v>
      </c>
      <c r="N1112" s="107">
        <v>0</v>
      </c>
      <c r="O1112" s="108">
        <v>0</v>
      </c>
      <c r="P1112" s="109">
        <v>0</v>
      </c>
      <c r="Q1112" s="109">
        <v>0</v>
      </c>
      <c r="BA1112" t="str">
        <f t="shared" si="257"/>
        <v>MA</v>
      </c>
      <c r="BB1112">
        <f t="shared" si="258"/>
        <v>1099</v>
      </c>
      <c r="BC1112" s="73">
        <f t="shared" si="259"/>
        <v>2.4</v>
      </c>
      <c r="BD1112">
        <f t="shared" si="260"/>
        <v>50</v>
      </c>
      <c r="BE1112" s="66">
        <f t="shared" si="261"/>
        <v>1028.5633398155753</v>
      </c>
      <c r="BI1112" s="66">
        <f t="shared" si="252"/>
        <v>1332.0366601844246</v>
      </c>
      <c r="BK1112" s="66">
        <f t="shared" si="262"/>
        <v>1032.9015262257235</v>
      </c>
      <c r="BN1112" s="66">
        <f t="shared" si="253"/>
        <v>1090.6264872349652</v>
      </c>
      <c r="BO1112" s="66">
        <f t="shared" si="254"/>
        <v>2123.5280134606887</v>
      </c>
      <c r="CI1112" s="116">
        <f t="shared" si="255"/>
        <v>0.48640824122796289</v>
      </c>
      <c r="CJ1112" s="116">
        <f t="shared" si="256"/>
        <v>0.51359175877203711</v>
      </c>
      <c r="CR1112">
        <f t="shared" si="248"/>
        <v>1084</v>
      </c>
      <c r="CS1112">
        <f t="shared" si="250"/>
        <v>50</v>
      </c>
      <c r="CT1112" s="73">
        <f t="shared" si="251"/>
        <v>2.4</v>
      </c>
      <c r="CU1112" s="66">
        <f t="shared" si="249"/>
        <v>1016.0555087896095</v>
      </c>
    </row>
    <row r="1113" spans="2:99" x14ac:dyDescent="0.25">
      <c r="B1113" s="107" t="s">
        <v>284</v>
      </c>
      <c r="C1113" s="107">
        <v>1103</v>
      </c>
      <c r="D1113" s="107" t="s">
        <v>235</v>
      </c>
      <c r="E1113" s="107">
        <v>50</v>
      </c>
      <c r="F1113" s="108">
        <v>2.4</v>
      </c>
      <c r="G1113" s="109"/>
      <c r="H1113" s="109">
        <v>1199</v>
      </c>
      <c r="I1113" s="109">
        <v>1552.759945583412</v>
      </c>
      <c r="K1113" s="107">
        <v>0</v>
      </c>
      <c r="L1113" s="107">
        <v>0</v>
      </c>
      <c r="M1113" s="107">
        <v>0</v>
      </c>
      <c r="N1113" s="107">
        <v>0</v>
      </c>
      <c r="O1113" s="108">
        <v>0</v>
      </c>
      <c r="P1113" s="109">
        <v>0</v>
      </c>
      <c r="Q1113" s="109">
        <v>0</v>
      </c>
      <c r="BA1113" t="str">
        <f t="shared" si="257"/>
        <v>MA</v>
      </c>
      <c r="BB1113">
        <f t="shared" si="258"/>
        <v>1100</v>
      </c>
      <c r="BC1113" s="73">
        <f t="shared" si="259"/>
        <v>2.4</v>
      </c>
      <c r="BD1113">
        <f t="shared" si="260"/>
        <v>50</v>
      </c>
      <c r="BE1113" s="66">
        <f t="shared" si="261"/>
        <v>1106.1434900545667</v>
      </c>
      <c r="BI1113" s="66">
        <f t="shared" si="252"/>
        <v>1432.5065099454332</v>
      </c>
      <c r="BK1113" s="66">
        <f t="shared" si="262"/>
        <v>1110.8088873815693</v>
      </c>
      <c r="BN1113" s="66">
        <f t="shared" si="253"/>
        <v>1172.8877962463123</v>
      </c>
      <c r="BO1113" s="66">
        <f t="shared" si="254"/>
        <v>2283.6966836278816</v>
      </c>
      <c r="CI1113" s="116">
        <f t="shared" si="255"/>
        <v>0.48640824122796283</v>
      </c>
      <c r="CJ1113" s="116">
        <f t="shared" si="256"/>
        <v>0.51359175877203722</v>
      </c>
      <c r="CR1113">
        <f t="shared" si="248"/>
        <v>1085</v>
      </c>
      <c r="CS1113">
        <f t="shared" si="250"/>
        <v>50</v>
      </c>
      <c r="CT1113" s="73">
        <f t="shared" si="251"/>
        <v>2.4</v>
      </c>
      <c r="CU1113" s="66">
        <f t="shared" si="249"/>
        <v>1103.6352681261299</v>
      </c>
    </row>
    <row r="1114" spans="2:99" x14ac:dyDescent="0.25">
      <c r="B1114" s="107" t="s">
        <v>284</v>
      </c>
      <c r="C1114" s="107">
        <v>1104</v>
      </c>
      <c r="D1114" s="107" t="s">
        <v>235</v>
      </c>
      <c r="E1114" s="107">
        <v>50</v>
      </c>
      <c r="F1114" s="108">
        <v>2.4</v>
      </c>
      <c r="G1114" s="109"/>
      <c r="H1114" s="109">
        <v>983.94549435377951</v>
      </c>
      <c r="I1114" s="109">
        <v>1274.2545056462202</v>
      </c>
      <c r="K1114" s="107">
        <v>0</v>
      </c>
      <c r="L1114" s="107">
        <v>0</v>
      </c>
      <c r="M1114" s="107">
        <v>0</v>
      </c>
      <c r="N1114" s="107">
        <v>0</v>
      </c>
      <c r="O1114" s="108">
        <v>0</v>
      </c>
      <c r="P1114" s="109">
        <v>0</v>
      </c>
      <c r="Q1114" s="109">
        <v>0</v>
      </c>
      <c r="BA1114" t="str">
        <f t="shared" si="257"/>
        <v>MA</v>
      </c>
      <c r="BB1114">
        <f t="shared" si="258"/>
        <v>1101</v>
      </c>
      <c r="BC1114" s="73">
        <f t="shared" si="259"/>
        <v>2.4</v>
      </c>
      <c r="BD1114">
        <f t="shared" si="260"/>
        <v>50</v>
      </c>
      <c r="BE1114" s="66">
        <f t="shared" si="261"/>
        <v>1274</v>
      </c>
      <c r="BI1114" s="66">
        <f t="shared" si="252"/>
        <v>1061.44</v>
      </c>
      <c r="BK1114" s="66">
        <f t="shared" si="262"/>
        <v>1279.3733681462143</v>
      </c>
      <c r="BN1114" s="66">
        <f t="shared" si="253"/>
        <v>869.07110983747521</v>
      </c>
      <c r="BO1114" s="66">
        <f t="shared" si="254"/>
        <v>2148.4444779836895</v>
      </c>
      <c r="CI1114" s="116">
        <f t="shared" si="255"/>
        <v>0.59548821543059072</v>
      </c>
      <c r="CJ1114" s="116">
        <f t="shared" si="256"/>
        <v>0.40451178456940928</v>
      </c>
      <c r="CR1114">
        <f t="shared" si="248"/>
        <v>1086</v>
      </c>
      <c r="CS1114">
        <f t="shared" si="250"/>
        <v>50</v>
      </c>
      <c r="CT1114" s="73">
        <f t="shared" si="251"/>
        <v>2.4</v>
      </c>
      <c r="CU1114" s="66">
        <f t="shared" si="249"/>
        <v>966.13003893349025</v>
      </c>
    </row>
    <row r="1115" spans="2:99" x14ac:dyDescent="0.25">
      <c r="B1115" s="107" t="s">
        <v>284</v>
      </c>
      <c r="C1115" s="107">
        <v>1105</v>
      </c>
      <c r="D1115" s="107" t="s">
        <v>235</v>
      </c>
      <c r="E1115" s="107">
        <v>50</v>
      </c>
      <c r="F1115" s="108">
        <v>2.4</v>
      </c>
      <c r="G1115" s="109"/>
      <c r="H1115" s="109">
        <v>952.33392513255615</v>
      </c>
      <c r="I1115" s="109">
        <v>1233.3160748674438</v>
      </c>
      <c r="K1115" s="107">
        <v>0</v>
      </c>
      <c r="L1115" s="107">
        <v>0</v>
      </c>
      <c r="M1115" s="107">
        <v>0</v>
      </c>
      <c r="N1115" s="107">
        <v>0</v>
      </c>
      <c r="O1115" s="108">
        <v>0</v>
      </c>
      <c r="P1115" s="109">
        <v>0</v>
      </c>
      <c r="Q1115" s="109">
        <v>0</v>
      </c>
      <c r="BA1115" t="str">
        <f t="shared" si="257"/>
        <v>MA</v>
      </c>
      <c r="BB1115">
        <f t="shared" si="258"/>
        <v>1102</v>
      </c>
      <c r="BC1115" s="73">
        <f t="shared" si="259"/>
        <v>2.4</v>
      </c>
      <c r="BD1115">
        <f t="shared" si="260"/>
        <v>50</v>
      </c>
      <c r="BE1115" s="66">
        <f t="shared" si="261"/>
        <v>897.77728030568665</v>
      </c>
      <c r="BI1115" s="66">
        <f t="shared" si="252"/>
        <v>1162.6627196943132</v>
      </c>
      <c r="BK1115" s="66">
        <f t="shared" si="262"/>
        <v>901.56384846925766</v>
      </c>
      <c r="BN1115" s="66">
        <f t="shared" si="253"/>
        <v>951.94884324257043</v>
      </c>
      <c r="BO1115" s="66">
        <f t="shared" si="254"/>
        <v>1853.5126917118282</v>
      </c>
      <c r="CI1115" s="116">
        <f t="shared" si="255"/>
        <v>0.48640824122796283</v>
      </c>
      <c r="CJ1115" s="116">
        <f t="shared" si="256"/>
        <v>0.51359175877203711</v>
      </c>
      <c r="CR1115">
        <f t="shared" si="248"/>
        <v>1087</v>
      </c>
      <c r="CS1115">
        <f t="shared" si="250"/>
        <v>50</v>
      </c>
      <c r="CT1115" s="73">
        <f t="shared" si="251"/>
        <v>2.4</v>
      </c>
      <c r="CU1115" s="66">
        <f t="shared" si="249"/>
        <v>1065.9168507732477</v>
      </c>
    </row>
    <row r="1116" spans="2:99" x14ac:dyDescent="0.25">
      <c r="B1116" s="107" t="s">
        <v>284</v>
      </c>
      <c r="C1116" s="107">
        <v>1106</v>
      </c>
      <c r="D1116" s="107" t="s">
        <v>235</v>
      </c>
      <c r="E1116" s="107">
        <v>50</v>
      </c>
      <c r="F1116" s="108">
        <v>2.4</v>
      </c>
      <c r="G1116" s="109"/>
      <c r="H1116" s="109">
        <v>1044.8593107166607</v>
      </c>
      <c r="I1116" s="109">
        <v>1353.140689283339</v>
      </c>
      <c r="K1116" s="107">
        <v>0</v>
      </c>
      <c r="L1116" s="107">
        <v>0</v>
      </c>
      <c r="M1116" s="107">
        <v>0</v>
      </c>
      <c r="N1116" s="107">
        <v>0</v>
      </c>
      <c r="O1116" s="108">
        <v>0</v>
      </c>
      <c r="P1116" s="109">
        <v>0</v>
      </c>
      <c r="Q1116" s="109">
        <v>0</v>
      </c>
      <c r="BA1116" t="str">
        <f t="shared" si="257"/>
        <v>MA</v>
      </c>
      <c r="BB1116">
        <f t="shared" si="258"/>
        <v>1103</v>
      </c>
      <c r="BC1116" s="73">
        <f t="shared" si="259"/>
        <v>2.4</v>
      </c>
      <c r="BD1116">
        <f t="shared" si="260"/>
        <v>50</v>
      </c>
      <c r="BE1116" s="66">
        <f t="shared" si="261"/>
        <v>1199</v>
      </c>
      <c r="BI1116" s="66">
        <f t="shared" si="252"/>
        <v>1552.759945583412</v>
      </c>
      <c r="BK1116" s="66">
        <f t="shared" si="262"/>
        <v>1204.057039566178</v>
      </c>
      <c r="BN1116" s="66">
        <f t="shared" si="253"/>
        <v>1271.3472350951099</v>
      </c>
      <c r="BO1116" s="66">
        <f t="shared" si="254"/>
        <v>2475.4042746612877</v>
      </c>
      <c r="CI1116" s="116">
        <f t="shared" si="255"/>
        <v>0.48640824122796283</v>
      </c>
      <c r="CJ1116" s="116">
        <f t="shared" si="256"/>
        <v>0.51359175877203722</v>
      </c>
      <c r="CR1116">
        <f t="shared" si="248"/>
        <v>1088</v>
      </c>
      <c r="CS1116">
        <f t="shared" si="250"/>
        <v>50</v>
      </c>
      <c r="CT1116" s="73">
        <f t="shared" si="251"/>
        <v>2.4</v>
      </c>
      <c r="CU1116" s="66">
        <f t="shared" si="249"/>
        <v>811.40483826896514</v>
      </c>
    </row>
    <row r="1117" spans="2:99" x14ac:dyDescent="0.25">
      <c r="B1117" s="107" t="s">
        <v>284</v>
      </c>
      <c r="C1117" s="107">
        <v>1107</v>
      </c>
      <c r="D1117" s="107" t="s">
        <v>235</v>
      </c>
      <c r="E1117" s="107">
        <v>50</v>
      </c>
      <c r="F1117" s="108">
        <v>2.4</v>
      </c>
      <c r="G1117" s="109"/>
      <c r="H1117" s="109">
        <v>1393.4362283869395</v>
      </c>
      <c r="I1117" s="109">
        <v>1804.5637716130602</v>
      </c>
      <c r="K1117" s="107">
        <v>0</v>
      </c>
      <c r="L1117" s="107">
        <v>0</v>
      </c>
      <c r="M1117" s="107">
        <v>0</v>
      </c>
      <c r="N1117" s="107">
        <v>0</v>
      </c>
      <c r="O1117" s="108">
        <v>0</v>
      </c>
      <c r="P1117" s="109">
        <v>0</v>
      </c>
      <c r="Q1117" s="109">
        <v>0</v>
      </c>
      <c r="BA1117" t="str">
        <f t="shared" si="257"/>
        <v>MA</v>
      </c>
      <c r="BB1117">
        <f t="shared" si="258"/>
        <v>1104</v>
      </c>
      <c r="BC1117" s="73">
        <f t="shared" si="259"/>
        <v>2.4</v>
      </c>
      <c r="BD1117">
        <f t="shared" si="260"/>
        <v>50</v>
      </c>
      <c r="BE1117" s="66">
        <f t="shared" si="261"/>
        <v>983.94549435377951</v>
      </c>
      <c r="BI1117" s="66">
        <f t="shared" si="252"/>
        <v>1274.2545056462202</v>
      </c>
      <c r="BK1117" s="66">
        <f t="shared" si="262"/>
        <v>988.09549543460491</v>
      </c>
      <c r="BN1117" s="66">
        <f t="shared" si="253"/>
        <v>1043.3164167897985</v>
      </c>
      <c r="BO1117" s="66">
        <f t="shared" si="254"/>
        <v>2031.4119122244033</v>
      </c>
      <c r="CI1117" s="116">
        <f t="shared" si="255"/>
        <v>0.48640824122796289</v>
      </c>
      <c r="CJ1117" s="116">
        <f t="shared" si="256"/>
        <v>0.51359175877203722</v>
      </c>
      <c r="CR1117">
        <f t="shared" ref="CR1117:CR1180" si="263">BB1102</f>
        <v>1089</v>
      </c>
      <c r="CS1117">
        <f t="shared" si="250"/>
        <v>50</v>
      </c>
      <c r="CT1117" s="73">
        <f t="shared" si="251"/>
        <v>2.4</v>
      </c>
      <c r="CU1117" s="66">
        <f t="shared" ref="CU1117:CU1180" si="264">BK1102</f>
        <v>901.56384846925766</v>
      </c>
    </row>
    <row r="1118" spans="2:99" x14ac:dyDescent="0.25">
      <c r="B1118" s="107" t="s">
        <v>284</v>
      </c>
      <c r="C1118" s="107">
        <v>1108</v>
      </c>
      <c r="D1118" s="107" t="s">
        <v>235</v>
      </c>
      <c r="E1118" s="107">
        <v>50</v>
      </c>
      <c r="F1118" s="108">
        <v>2.4</v>
      </c>
      <c r="G1118" s="109"/>
      <c r="H1118" s="109">
        <v>1182.5471931964209</v>
      </c>
      <c r="I1118" s="109">
        <v>1531.4528068035788</v>
      </c>
      <c r="K1118" s="107">
        <v>0</v>
      </c>
      <c r="L1118" s="107">
        <v>0</v>
      </c>
      <c r="M1118" s="107">
        <v>0</v>
      </c>
      <c r="N1118" s="107">
        <v>0</v>
      </c>
      <c r="O1118" s="108">
        <v>0</v>
      </c>
      <c r="P1118" s="109">
        <v>0</v>
      </c>
      <c r="Q1118" s="109">
        <v>0</v>
      </c>
      <c r="BA1118" t="str">
        <f t="shared" si="257"/>
        <v>MA</v>
      </c>
      <c r="BB1118">
        <f t="shared" si="258"/>
        <v>1105</v>
      </c>
      <c r="BC1118" s="73">
        <f t="shared" si="259"/>
        <v>2.4</v>
      </c>
      <c r="BD1118">
        <f t="shared" si="260"/>
        <v>50</v>
      </c>
      <c r="BE1118" s="66">
        <f t="shared" si="261"/>
        <v>952.33392513255615</v>
      </c>
      <c r="BI1118" s="66">
        <f t="shared" si="252"/>
        <v>1233.3160748674438</v>
      </c>
      <c r="BK1118" s="66">
        <f t="shared" si="262"/>
        <v>956.35059764265543</v>
      </c>
      <c r="BN1118" s="66">
        <f t="shared" si="253"/>
        <v>1009.7974166843609</v>
      </c>
      <c r="BO1118" s="66">
        <f t="shared" si="254"/>
        <v>1966.1480143270164</v>
      </c>
      <c r="CI1118" s="116">
        <f t="shared" si="255"/>
        <v>0.48640824122796278</v>
      </c>
      <c r="CJ1118" s="116">
        <f t="shared" si="256"/>
        <v>0.51359175877203711</v>
      </c>
      <c r="CR1118">
        <f t="shared" si="263"/>
        <v>1090</v>
      </c>
      <c r="CS1118">
        <f t="shared" ref="CS1118:CS1181" si="265">BD1103</f>
        <v>50</v>
      </c>
      <c r="CT1118" s="73">
        <f t="shared" ref="CT1118:CT1181" si="266">BC1103</f>
        <v>2.4</v>
      </c>
      <c r="CU1118" s="66">
        <f t="shared" si="264"/>
        <v>2460.3334002811812</v>
      </c>
    </row>
    <row r="1119" spans="2:99" x14ac:dyDescent="0.25">
      <c r="B1119" s="107" t="s">
        <v>284</v>
      </c>
      <c r="C1119" s="107">
        <v>1109</v>
      </c>
      <c r="D1119" s="107" t="s">
        <v>235</v>
      </c>
      <c r="E1119" s="107">
        <v>50</v>
      </c>
      <c r="F1119" s="108">
        <v>2.4</v>
      </c>
      <c r="G1119" s="109"/>
      <c r="H1119" s="109">
        <v>990.94753318748133</v>
      </c>
      <c r="I1119" s="109">
        <v>1283.3224668125185</v>
      </c>
      <c r="K1119" s="107">
        <v>0</v>
      </c>
      <c r="L1119" s="107">
        <v>0</v>
      </c>
      <c r="M1119" s="107">
        <v>0</v>
      </c>
      <c r="N1119" s="107">
        <v>0</v>
      </c>
      <c r="O1119" s="108">
        <v>0</v>
      </c>
      <c r="P1119" s="109">
        <v>0</v>
      </c>
      <c r="Q1119" s="109">
        <v>0</v>
      </c>
      <c r="BA1119" t="str">
        <f t="shared" si="257"/>
        <v>MA</v>
      </c>
      <c r="BB1119">
        <f t="shared" si="258"/>
        <v>1106</v>
      </c>
      <c r="BC1119" s="73">
        <f t="shared" si="259"/>
        <v>2.4</v>
      </c>
      <c r="BD1119">
        <f t="shared" si="260"/>
        <v>50</v>
      </c>
      <c r="BE1119" s="66">
        <f t="shared" si="261"/>
        <v>1044.8593107166607</v>
      </c>
      <c r="BI1119" s="66">
        <f t="shared" si="252"/>
        <v>1353.140689283339</v>
      </c>
      <c r="BK1119" s="66">
        <f t="shared" si="262"/>
        <v>1049.2662288779482</v>
      </c>
      <c r="BN1119" s="66">
        <f t="shared" si="253"/>
        <v>1107.9057512452118</v>
      </c>
      <c r="BO1119" s="66">
        <f t="shared" si="254"/>
        <v>2157.1719801231602</v>
      </c>
      <c r="CI1119" s="116">
        <f t="shared" si="255"/>
        <v>0.48640824122796272</v>
      </c>
      <c r="CJ1119" s="116">
        <f t="shared" si="256"/>
        <v>0.51359175877203711</v>
      </c>
      <c r="CR1119">
        <f t="shared" si="263"/>
        <v>1091</v>
      </c>
      <c r="CS1119">
        <f t="shared" si="265"/>
        <v>50</v>
      </c>
      <c r="CT1119" s="73">
        <f t="shared" si="266"/>
        <v>2.4</v>
      </c>
      <c r="CU1119" s="66">
        <f t="shared" si="264"/>
        <v>1279.3733681462143</v>
      </c>
    </row>
    <row r="1120" spans="2:99" x14ac:dyDescent="0.25">
      <c r="B1120" s="107" t="s">
        <v>284</v>
      </c>
      <c r="C1120" s="107">
        <v>1110</v>
      </c>
      <c r="D1120" s="107" t="s">
        <v>235</v>
      </c>
      <c r="E1120" s="107">
        <v>50</v>
      </c>
      <c r="F1120" s="108">
        <v>2.4</v>
      </c>
      <c r="G1120" s="109"/>
      <c r="H1120" s="109">
        <v>1199</v>
      </c>
      <c r="I1120" s="109">
        <v>1449</v>
      </c>
      <c r="K1120" s="107">
        <v>0</v>
      </c>
      <c r="L1120" s="107">
        <v>0</v>
      </c>
      <c r="M1120" s="107">
        <v>0</v>
      </c>
      <c r="N1120" s="107">
        <v>0</v>
      </c>
      <c r="O1120" s="108">
        <v>0</v>
      </c>
      <c r="P1120" s="109">
        <v>0</v>
      </c>
      <c r="Q1120" s="109">
        <v>0</v>
      </c>
      <c r="BA1120" t="str">
        <f t="shared" si="257"/>
        <v>MA</v>
      </c>
      <c r="BB1120">
        <f t="shared" si="258"/>
        <v>1107</v>
      </c>
      <c r="BC1120" s="73">
        <f t="shared" si="259"/>
        <v>2.4</v>
      </c>
      <c r="BD1120">
        <f t="shared" si="260"/>
        <v>50</v>
      </c>
      <c r="BE1120" s="66">
        <f t="shared" si="261"/>
        <v>1393.4362283869395</v>
      </c>
      <c r="BI1120" s="66">
        <f t="shared" si="252"/>
        <v>1804.5637716130602</v>
      </c>
      <c r="BK1120" s="66">
        <f t="shared" si="262"/>
        <v>1399.3133444335606</v>
      </c>
      <c r="BN1120" s="66">
        <f t="shared" si="253"/>
        <v>1477.5156765980764</v>
      </c>
      <c r="BO1120" s="66">
        <f t="shared" si="254"/>
        <v>2876.8290210316372</v>
      </c>
      <c r="CI1120" s="116">
        <f t="shared" si="255"/>
        <v>0.48640824122796278</v>
      </c>
      <c r="CJ1120" s="116">
        <f t="shared" si="256"/>
        <v>0.51359175877203711</v>
      </c>
      <c r="CR1120">
        <f t="shared" si="263"/>
        <v>1092</v>
      </c>
      <c r="CS1120">
        <f t="shared" si="265"/>
        <v>50</v>
      </c>
      <c r="CT1120" s="73">
        <f t="shared" si="266"/>
        <v>2.4</v>
      </c>
      <c r="CU1120" s="66">
        <f t="shared" si="264"/>
        <v>901.56384846925766</v>
      </c>
    </row>
    <row r="1121" spans="2:99" x14ac:dyDescent="0.25">
      <c r="B1121" s="107" t="s">
        <v>284</v>
      </c>
      <c r="C1121" s="107">
        <v>1111</v>
      </c>
      <c r="D1121" s="107" t="s">
        <v>235</v>
      </c>
      <c r="E1121" s="107">
        <v>50</v>
      </c>
      <c r="F1121" s="108">
        <v>2.4</v>
      </c>
      <c r="G1121" s="109"/>
      <c r="H1121" s="109">
        <v>1112.2828010170344</v>
      </c>
      <c r="I1121" s="109">
        <v>1440.4571989829653</v>
      </c>
      <c r="K1121" s="107">
        <v>0</v>
      </c>
      <c r="L1121" s="107">
        <v>0</v>
      </c>
      <c r="M1121" s="107">
        <v>0</v>
      </c>
      <c r="N1121" s="107">
        <v>0</v>
      </c>
      <c r="O1121" s="108">
        <v>0</v>
      </c>
      <c r="P1121" s="109">
        <v>0</v>
      </c>
      <c r="Q1121" s="109">
        <v>0</v>
      </c>
      <c r="BA1121" t="str">
        <f t="shared" si="257"/>
        <v>MA</v>
      </c>
      <c r="BB1121">
        <f t="shared" si="258"/>
        <v>1108</v>
      </c>
      <c r="BC1121" s="73">
        <f t="shared" si="259"/>
        <v>2.4</v>
      </c>
      <c r="BD1121">
        <f t="shared" si="260"/>
        <v>50</v>
      </c>
      <c r="BE1121" s="66">
        <f t="shared" si="261"/>
        <v>1182.5471931964209</v>
      </c>
      <c r="BI1121" s="66">
        <f t="shared" si="252"/>
        <v>1531.4528068035788</v>
      </c>
      <c r="BK1121" s="66">
        <f t="shared" si="262"/>
        <v>1187.5348395224153</v>
      </c>
      <c r="BN1121" s="66">
        <f t="shared" si="253"/>
        <v>1253.9016717595932</v>
      </c>
      <c r="BO1121" s="66">
        <f t="shared" si="254"/>
        <v>2441.4365112820087</v>
      </c>
      <c r="CI1121" s="116">
        <f t="shared" si="255"/>
        <v>0.48640824122796283</v>
      </c>
      <c r="CJ1121" s="116">
        <f t="shared" si="256"/>
        <v>0.51359175877203711</v>
      </c>
      <c r="CR1121">
        <f t="shared" si="263"/>
        <v>1093</v>
      </c>
      <c r="CS1121">
        <f t="shared" si="265"/>
        <v>50</v>
      </c>
      <c r="CT1121" s="73">
        <f t="shared" si="266"/>
        <v>2.4</v>
      </c>
      <c r="CU1121" s="66">
        <f t="shared" si="264"/>
        <v>902.4652197918133</v>
      </c>
    </row>
    <row r="1122" spans="2:99" x14ac:dyDescent="0.25">
      <c r="B1122" s="107" t="s">
        <v>284</v>
      </c>
      <c r="C1122" s="107">
        <v>1112</v>
      </c>
      <c r="D1122" s="107" t="s">
        <v>235</v>
      </c>
      <c r="E1122" s="107">
        <v>50</v>
      </c>
      <c r="F1122" s="108">
        <v>2.4</v>
      </c>
      <c r="G1122" s="109"/>
      <c r="H1122" s="109">
        <v>949.00065835733415</v>
      </c>
      <c r="I1122" s="109">
        <v>1228.9993416426657</v>
      </c>
      <c r="K1122" s="107">
        <v>0</v>
      </c>
      <c r="L1122" s="107">
        <v>0</v>
      </c>
      <c r="M1122" s="107">
        <v>0</v>
      </c>
      <c r="N1122" s="107">
        <v>0</v>
      </c>
      <c r="O1122" s="108">
        <v>0</v>
      </c>
      <c r="P1122" s="109">
        <v>0</v>
      </c>
      <c r="Q1122" s="109">
        <v>0</v>
      </c>
      <c r="BA1122" t="str">
        <f t="shared" si="257"/>
        <v>MA</v>
      </c>
      <c r="BB1122">
        <f t="shared" si="258"/>
        <v>1109</v>
      </c>
      <c r="BC1122" s="73">
        <f t="shared" si="259"/>
        <v>2.4</v>
      </c>
      <c r="BD1122">
        <f t="shared" si="260"/>
        <v>50</v>
      </c>
      <c r="BE1122" s="66">
        <f t="shared" si="261"/>
        <v>990.94753318748133</v>
      </c>
      <c r="BI1122" s="66">
        <f t="shared" si="252"/>
        <v>1283.3224668125185</v>
      </c>
      <c r="BK1122" s="66">
        <f t="shared" si="262"/>
        <v>995.12706686832837</v>
      </c>
      <c r="BN1122" s="66">
        <f t="shared" si="253"/>
        <v>1050.7409561653244</v>
      </c>
      <c r="BO1122" s="66">
        <f t="shared" si="254"/>
        <v>2045.8680230336527</v>
      </c>
      <c r="CI1122" s="116">
        <f t="shared" si="255"/>
        <v>0.48640824122796283</v>
      </c>
      <c r="CJ1122" s="116">
        <f t="shared" si="256"/>
        <v>0.51359175877203722</v>
      </c>
      <c r="CR1122">
        <f t="shared" si="263"/>
        <v>1094</v>
      </c>
      <c r="CS1122">
        <f t="shared" si="265"/>
        <v>50</v>
      </c>
      <c r="CT1122" s="73">
        <f t="shared" si="266"/>
        <v>2.4</v>
      </c>
      <c r="CU1122" s="66">
        <f t="shared" si="264"/>
        <v>901.56384846925766</v>
      </c>
    </row>
    <row r="1123" spans="2:99" x14ac:dyDescent="0.25">
      <c r="B1123" s="107" t="s">
        <v>284</v>
      </c>
      <c r="C1123" s="107">
        <v>1113</v>
      </c>
      <c r="D1123" s="107" t="s">
        <v>235</v>
      </c>
      <c r="E1123" s="107">
        <v>50</v>
      </c>
      <c r="F1123" s="108">
        <v>2.4</v>
      </c>
      <c r="G1123" s="109"/>
      <c r="H1123" s="109">
        <v>1079.7170024836887</v>
      </c>
      <c r="I1123" s="109">
        <v>1398.2829975163113</v>
      </c>
      <c r="K1123" s="107">
        <v>0</v>
      </c>
      <c r="L1123" s="107">
        <v>0</v>
      </c>
      <c r="M1123" s="107">
        <v>0</v>
      </c>
      <c r="N1123" s="107">
        <v>0</v>
      </c>
      <c r="O1123" s="108">
        <v>0</v>
      </c>
      <c r="P1123" s="109">
        <v>0</v>
      </c>
      <c r="Q1123" s="109">
        <v>0</v>
      </c>
      <c r="BA1123" t="str">
        <f t="shared" si="257"/>
        <v>MA</v>
      </c>
      <c r="BB1123">
        <f t="shared" si="258"/>
        <v>1110</v>
      </c>
      <c r="BC1123" s="73">
        <f t="shared" si="259"/>
        <v>2.4</v>
      </c>
      <c r="BD1123">
        <f t="shared" si="260"/>
        <v>50</v>
      </c>
      <c r="BE1123" s="66">
        <f t="shared" si="261"/>
        <v>1199</v>
      </c>
      <c r="BI1123" s="66">
        <f t="shared" si="252"/>
        <v>1449</v>
      </c>
      <c r="BK1123" s="66">
        <f t="shared" si="262"/>
        <v>1204.057039566178</v>
      </c>
      <c r="BN1123" s="66">
        <f t="shared" si="253"/>
        <v>1186.3921070946087</v>
      </c>
      <c r="BO1123" s="66">
        <f t="shared" si="254"/>
        <v>2390.4491466607869</v>
      </c>
      <c r="CI1123" s="116">
        <f t="shared" si="255"/>
        <v>0.50369489819439273</v>
      </c>
      <c r="CJ1123" s="116">
        <f t="shared" si="256"/>
        <v>0.49630510180560722</v>
      </c>
      <c r="CR1123">
        <f t="shared" si="263"/>
        <v>1095</v>
      </c>
      <c r="CS1123">
        <f t="shared" si="265"/>
        <v>50</v>
      </c>
      <c r="CT1123" s="73">
        <f t="shared" si="266"/>
        <v>2.4</v>
      </c>
      <c r="CU1123" s="66">
        <f t="shared" si="264"/>
        <v>901.56384846925766</v>
      </c>
    </row>
    <row r="1124" spans="2:99" x14ac:dyDescent="0.25">
      <c r="B1124" s="107" t="s">
        <v>284</v>
      </c>
      <c r="C1124" s="107">
        <v>1114</v>
      </c>
      <c r="D1124" s="107" t="s">
        <v>235</v>
      </c>
      <c r="E1124" s="107">
        <v>50</v>
      </c>
      <c r="F1124" s="108">
        <v>2.4</v>
      </c>
      <c r="G1124" s="109"/>
      <c r="H1124" s="109">
        <v>940.37337964499466</v>
      </c>
      <c r="I1124" s="109">
        <v>1217.8266203550052</v>
      </c>
      <c r="K1124" s="107">
        <v>0</v>
      </c>
      <c r="L1124" s="107">
        <v>0</v>
      </c>
      <c r="M1124" s="107">
        <v>0</v>
      </c>
      <c r="N1124" s="107">
        <v>0</v>
      </c>
      <c r="O1124" s="108">
        <v>0</v>
      </c>
      <c r="P1124" s="109">
        <v>0</v>
      </c>
      <c r="Q1124" s="109">
        <v>0</v>
      </c>
      <c r="BA1124" t="str">
        <f t="shared" si="257"/>
        <v>MA</v>
      </c>
      <c r="BB1124">
        <f t="shared" si="258"/>
        <v>1111</v>
      </c>
      <c r="BC1124" s="73">
        <f t="shared" si="259"/>
        <v>2.4</v>
      </c>
      <c r="BD1124">
        <f t="shared" si="260"/>
        <v>50</v>
      </c>
      <c r="BE1124" s="66">
        <f t="shared" si="261"/>
        <v>1112.2828010170344</v>
      </c>
      <c r="BI1124" s="66">
        <f t="shared" si="252"/>
        <v>1440.4571989829653</v>
      </c>
      <c r="BK1124" s="66">
        <f t="shared" si="262"/>
        <v>1116.9740922042927</v>
      </c>
      <c r="BN1124" s="66">
        <f t="shared" si="253"/>
        <v>1179.3975510565895</v>
      </c>
      <c r="BO1124" s="66">
        <f t="shared" si="254"/>
        <v>2296.3716432608821</v>
      </c>
      <c r="CI1124" s="116">
        <f t="shared" si="255"/>
        <v>0.48640824122796289</v>
      </c>
      <c r="CJ1124" s="116">
        <f t="shared" si="256"/>
        <v>0.51359175877203711</v>
      </c>
      <c r="CR1124">
        <f t="shared" si="263"/>
        <v>1096</v>
      </c>
      <c r="CS1124">
        <f t="shared" si="265"/>
        <v>50</v>
      </c>
      <c r="CT1124" s="73">
        <f t="shared" si="266"/>
        <v>2.4</v>
      </c>
      <c r="CU1124" s="66">
        <f t="shared" si="264"/>
        <v>1230.1837049639221</v>
      </c>
    </row>
    <row r="1125" spans="2:99" x14ac:dyDescent="0.25">
      <c r="B1125" s="107" t="s">
        <v>284</v>
      </c>
      <c r="C1125" s="107">
        <v>1115</v>
      </c>
      <c r="D1125" s="107" t="s">
        <v>235</v>
      </c>
      <c r="E1125" s="107">
        <v>50</v>
      </c>
      <c r="F1125" s="108">
        <v>2.4</v>
      </c>
      <c r="G1125" s="109"/>
      <c r="H1125" s="109">
        <v>1143.7505822597188</v>
      </c>
      <c r="I1125" s="109">
        <v>1481.209417740281</v>
      </c>
      <c r="K1125" s="107">
        <v>0</v>
      </c>
      <c r="L1125" s="107">
        <v>0</v>
      </c>
      <c r="M1125" s="107">
        <v>0</v>
      </c>
      <c r="N1125" s="107">
        <v>0</v>
      </c>
      <c r="O1125" s="108">
        <v>0</v>
      </c>
      <c r="P1125" s="109">
        <v>0</v>
      </c>
      <c r="Q1125" s="109">
        <v>0</v>
      </c>
      <c r="BA1125" t="str">
        <f t="shared" si="257"/>
        <v>MA</v>
      </c>
      <c r="BB1125">
        <f t="shared" si="258"/>
        <v>1112</v>
      </c>
      <c r="BC1125" s="73">
        <f t="shared" si="259"/>
        <v>2.4</v>
      </c>
      <c r="BD1125">
        <f t="shared" si="260"/>
        <v>50</v>
      </c>
      <c r="BE1125" s="66">
        <f t="shared" si="261"/>
        <v>949.00065835733415</v>
      </c>
      <c r="BI1125" s="66">
        <f t="shared" si="252"/>
        <v>1228.9993416426657</v>
      </c>
      <c r="BK1125" s="66">
        <f t="shared" si="262"/>
        <v>953.00327210015485</v>
      </c>
      <c r="BN1125" s="66">
        <f t="shared" si="253"/>
        <v>1006.2630217731739</v>
      </c>
      <c r="BO1125" s="66">
        <f t="shared" si="254"/>
        <v>1959.2662938733288</v>
      </c>
      <c r="CI1125" s="116">
        <f t="shared" si="255"/>
        <v>0.48640824122796283</v>
      </c>
      <c r="CJ1125" s="116">
        <f t="shared" si="256"/>
        <v>0.51359175877203711</v>
      </c>
      <c r="CR1125">
        <f t="shared" si="263"/>
        <v>1097</v>
      </c>
      <c r="CS1125">
        <f t="shared" si="265"/>
        <v>50</v>
      </c>
      <c r="CT1125" s="73">
        <f t="shared" si="266"/>
        <v>2.4</v>
      </c>
      <c r="CU1125" s="66">
        <f t="shared" si="264"/>
        <v>901.56384846925766</v>
      </c>
    </row>
    <row r="1126" spans="2:99" x14ac:dyDescent="0.25">
      <c r="B1126" s="107" t="s">
        <v>284</v>
      </c>
      <c r="C1126" s="107">
        <v>1116</v>
      </c>
      <c r="D1126" s="107" t="s">
        <v>235</v>
      </c>
      <c r="E1126" s="107">
        <v>50</v>
      </c>
      <c r="F1126" s="108">
        <v>2.4</v>
      </c>
      <c r="G1126" s="109"/>
      <c r="H1126" s="109">
        <v>1023.0732533622684</v>
      </c>
      <c r="I1126" s="109">
        <v>1324.9267466377314</v>
      </c>
      <c r="K1126" s="107">
        <v>0</v>
      </c>
      <c r="L1126" s="107">
        <v>0</v>
      </c>
      <c r="M1126" s="107">
        <v>0</v>
      </c>
      <c r="N1126" s="107">
        <v>0</v>
      </c>
      <c r="O1126" s="108">
        <v>0</v>
      </c>
      <c r="P1126" s="109">
        <v>0</v>
      </c>
      <c r="Q1126" s="109">
        <v>0</v>
      </c>
      <c r="BA1126" t="str">
        <f t="shared" si="257"/>
        <v>MA</v>
      </c>
      <c r="BB1126">
        <f t="shared" si="258"/>
        <v>1113</v>
      </c>
      <c r="BC1126" s="73">
        <f t="shared" si="259"/>
        <v>2.4</v>
      </c>
      <c r="BD1126">
        <f t="shared" si="260"/>
        <v>50</v>
      </c>
      <c r="BE1126" s="66">
        <f t="shared" si="261"/>
        <v>1079.7170024836887</v>
      </c>
      <c r="BI1126" s="66">
        <f t="shared" si="252"/>
        <v>1398.2829975163113</v>
      </c>
      <c r="BK1126" s="66">
        <f t="shared" si="262"/>
        <v>1084.2709404335096</v>
      </c>
      <c r="BN1126" s="66">
        <f t="shared" si="253"/>
        <v>1144.8667437804984</v>
      </c>
      <c r="BO1126" s="66">
        <f t="shared" si="254"/>
        <v>2229.137684214008</v>
      </c>
      <c r="CI1126" s="116">
        <f t="shared" si="255"/>
        <v>0.48640824122796283</v>
      </c>
      <c r="CJ1126" s="116">
        <f t="shared" si="256"/>
        <v>0.51359175877203722</v>
      </c>
      <c r="CR1126">
        <f t="shared" si="263"/>
        <v>1098</v>
      </c>
      <c r="CS1126">
        <f t="shared" si="265"/>
        <v>50</v>
      </c>
      <c r="CT1126" s="73">
        <f t="shared" si="266"/>
        <v>2.4</v>
      </c>
      <c r="CU1126" s="66">
        <f t="shared" si="264"/>
        <v>856.82782710125025</v>
      </c>
    </row>
    <row r="1127" spans="2:99" x14ac:dyDescent="0.25">
      <c r="B1127" s="107" t="s">
        <v>284</v>
      </c>
      <c r="C1127" s="107">
        <v>1117</v>
      </c>
      <c r="D1127" s="107" t="s">
        <v>235</v>
      </c>
      <c r="E1127" s="107">
        <v>50</v>
      </c>
      <c r="F1127" s="108">
        <v>2.4</v>
      </c>
      <c r="G1127" s="109"/>
      <c r="H1127" s="109">
        <v>1125.4677229279127</v>
      </c>
      <c r="I1127" s="109">
        <v>1457.532277072087</v>
      </c>
      <c r="K1127" s="107">
        <v>0</v>
      </c>
      <c r="L1127" s="107">
        <v>0</v>
      </c>
      <c r="M1127" s="107">
        <v>0</v>
      </c>
      <c r="N1127" s="107">
        <v>0</v>
      </c>
      <c r="O1127" s="108">
        <v>0</v>
      </c>
      <c r="P1127" s="109">
        <v>0</v>
      </c>
      <c r="Q1127" s="109">
        <v>0</v>
      </c>
      <c r="BA1127" t="str">
        <f t="shared" si="257"/>
        <v>MA</v>
      </c>
      <c r="BB1127">
        <f t="shared" si="258"/>
        <v>1114</v>
      </c>
      <c r="BC1127" s="73">
        <f t="shared" si="259"/>
        <v>2.4</v>
      </c>
      <c r="BD1127">
        <f t="shared" si="260"/>
        <v>50</v>
      </c>
      <c r="BE1127" s="66">
        <f t="shared" si="261"/>
        <v>940.37337964499466</v>
      </c>
      <c r="BI1127" s="66">
        <f t="shared" si="252"/>
        <v>1217.8266203550052</v>
      </c>
      <c r="BK1127" s="66">
        <f t="shared" si="262"/>
        <v>944.33960599015336</v>
      </c>
      <c r="BN1127" s="66">
        <f t="shared" si="253"/>
        <v>997.11517612069053</v>
      </c>
      <c r="BO1127" s="66">
        <f t="shared" si="254"/>
        <v>1941.454782110844</v>
      </c>
      <c r="CI1127" s="116">
        <f t="shared" si="255"/>
        <v>0.48640824122796278</v>
      </c>
      <c r="CJ1127" s="116">
        <f t="shared" si="256"/>
        <v>0.51359175877203711</v>
      </c>
      <c r="CR1127">
        <f t="shared" si="263"/>
        <v>1099</v>
      </c>
      <c r="CS1127">
        <f t="shared" si="265"/>
        <v>50</v>
      </c>
      <c r="CT1127" s="73">
        <f t="shared" si="266"/>
        <v>2.4</v>
      </c>
      <c r="CU1127" s="66">
        <f t="shared" si="264"/>
        <v>1032.9015262257235</v>
      </c>
    </row>
    <row r="1128" spans="2:99" x14ac:dyDescent="0.25">
      <c r="B1128" s="107" t="s">
        <v>284</v>
      </c>
      <c r="C1128" s="107">
        <v>1118</v>
      </c>
      <c r="D1128" s="107" t="s">
        <v>235</v>
      </c>
      <c r="E1128" s="107">
        <v>50</v>
      </c>
      <c r="F1128" s="108">
        <v>2.4</v>
      </c>
      <c r="G1128" s="109"/>
      <c r="H1128" s="109">
        <v>1274</v>
      </c>
      <c r="I1128" s="109">
        <v>1061.44</v>
      </c>
      <c r="K1128" s="107">
        <v>0</v>
      </c>
      <c r="L1128" s="107">
        <v>0</v>
      </c>
      <c r="M1128" s="107">
        <v>0</v>
      </c>
      <c r="N1128" s="107">
        <v>0</v>
      </c>
      <c r="O1128" s="108">
        <v>0</v>
      </c>
      <c r="P1128" s="109">
        <v>0</v>
      </c>
      <c r="Q1128" s="109">
        <v>0</v>
      </c>
      <c r="BA1128" t="str">
        <f t="shared" si="257"/>
        <v>MA</v>
      </c>
      <c r="BB1128">
        <f t="shared" si="258"/>
        <v>1115</v>
      </c>
      <c r="BC1128" s="73">
        <f t="shared" si="259"/>
        <v>2.4</v>
      </c>
      <c r="BD1128">
        <f t="shared" si="260"/>
        <v>50</v>
      </c>
      <c r="BE1128" s="66">
        <f t="shared" si="261"/>
        <v>1143.7505822597188</v>
      </c>
      <c r="BI1128" s="66">
        <f t="shared" si="252"/>
        <v>1481.209417740281</v>
      </c>
      <c r="BK1128" s="66">
        <f t="shared" si="262"/>
        <v>1148.5745955610755</v>
      </c>
      <c r="BN1128" s="66">
        <f t="shared" si="253"/>
        <v>1212.7640870678194</v>
      </c>
      <c r="BO1128" s="66">
        <f t="shared" si="254"/>
        <v>2361.3386826288952</v>
      </c>
      <c r="CI1128" s="116">
        <f t="shared" si="255"/>
        <v>0.48640824122796278</v>
      </c>
      <c r="CJ1128" s="116">
        <f t="shared" si="256"/>
        <v>0.51359175877203711</v>
      </c>
      <c r="CR1128">
        <f t="shared" si="263"/>
        <v>1100</v>
      </c>
      <c r="CS1128">
        <f t="shared" si="265"/>
        <v>50</v>
      </c>
      <c r="CT1128" s="73">
        <f t="shared" si="266"/>
        <v>2.4</v>
      </c>
      <c r="CU1128" s="66">
        <f t="shared" si="264"/>
        <v>1110.8088873815693</v>
      </c>
    </row>
    <row r="1129" spans="2:99" x14ac:dyDescent="0.25">
      <c r="B1129" s="107" t="s">
        <v>284</v>
      </c>
      <c r="C1129" s="107">
        <v>1119</v>
      </c>
      <c r="D1129" s="107" t="s">
        <v>235</v>
      </c>
      <c r="E1129" s="107">
        <v>50</v>
      </c>
      <c r="F1129" s="108">
        <v>2.4</v>
      </c>
      <c r="G1129" s="109"/>
      <c r="H1129" s="109">
        <v>1010.0016189496329</v>
      </c>
      <c r="I1129" s="109">
        <v>1307.998381050367</v>
      </c>
      <c r="K1129" s="107">
        <v>0</v>
      </c>
      <c r="L1129" s="107">
        <v>0</v>
      </c>
      <c r="M1129" s="107">
        <v>0</v>
      </c>
      <c r="N1129" s="107">
        <v>0</v>
      </c>
      <c r="O1129" s="108">
        <v>0</v>
      </c>
      <c r="P1129" s="109">
        <v>0</v>
      </c>
      <c r="Q1129" s="109">
        <v>0</v>
      </c>
      <c r="BA1129" t="str">
        <f t="shared" si="257"/>
        <v>MA</v>
      </c>
      <c r="BB1129">
        <f t="shared" si="258"/>
        <v>1116</v>
      </c>
      <c r="BC1129" s="73">
        <f t="shared" si="259"/>
        <v>2.4</v>
      </c>
      <c r="BD1129">
        <f t="shared" si="260"/>
        <v>50</v>
      </c>
      <c r="BE1129" s="66">
        <f t="shared" si="261"/>
        <v>1023.0732533622684</v>
      </c>
      <c r="BI1129" s="66">
        <f t="shared" si="252"/>
        <v>1324.9267466377314</v>
      </c>
      <c r="BK1129" s="66">
        <f t="shared" si="262"/>
        <v>1027.3882841557224</v>
      </c>
      <c r="BN1129" s="66">
        <f t="shared" si="253"/>
        <v>1084.8051309106577</v>
      </c>
      <c r="BO1129" s="66">
        <f t="shared" si="254"/>
        <v>2112.1934150663801</v>
      </c>
      <c r="CI1129" s="116">
        <f t="shared" si="255"/>
        <v>0.48640824122796283</v>
      </c>
      <c r="CJ1129" s="116">
        <f t="shared" si="256"/>
        <v>0.51359175877203722</v>
      </c>
      <c r="CR1129">
        <f t="shared" si="263"/>
        <v>1101</v>
      </c>
      <c r="CS1129">
        <f t="shared" si="265"/>
        <v>50</v>
      </c>
      <c r="CT1129" s="73">
        <f t="shared" si="266"/>
        <v>2.4</v>
      </c>
      <c r="CU1129" s="66">
        <f t="shared" si="264"/>
        <v>1279.3733681462143</v>
      </c>
    </row>
    <row r="1130" spans="2:99" x14ac:dyDescent="0.25">
      <c r="B1130" s="107" t="s">
        <v>284</v>
      </c>
      <c r="C1130" s="107">
        <v>1120</v>
      </c>
      <c r="D1130" s="107" t="s">
        <v>235</v>
      </c>
      <c r="E1130" s="107">
        <v>50</v>
      </c>
      <c r="F1130" s="108">
        <v>2.4</v>
      </c>
      <c r="G1130" s="109"/>
      <c r="H1130" s="109">
        <v>918.21260210410685</v>
      </c>
      <c r="I1130" s="109">
        <v>1189.1273978958932</v>
      </c>
      <c r="K1130" s="107">
        <v>0</v>
      </c>
      <c r="L1130" s="107">
        <v>0</v>
      </c>
      <c r="M1130" s="107">
        <v>0</v>
      </c>
      <c r="N1130" s="107">
        <v>0</v>
      </c>
      <c r="O1130" s="108">
        <v>0</v>
      </c>
      <c r="P1130" s="109">
        <v>0</v>
      </c>
      <c r="Q1130" s="109">
        <v>0</v>
      </c>
      <c r="BA1130" t="str">
        <f t="shared" si="257"/>
        <v>MA</v>
      </c>
      <c r="BB1130">
        <f t="shared" si="258"/>
        <v>1117</v>
      </c>
      <c r="BC1130" s="73">
        <f t="shared" si="259"/>
        <v>2.4</v>
      </c>
      <c r="BD1130">
        <f t="shared" si="260"/>
        <v>50</v>
      </c>
      <c r="BE1130" s="66">
        <f t="shared" si="261"/>
        <v>1125.4677229279127</v>
      </c>
      <c r="BI1130" s="66">
        <f t="shared" si="252"/>
        <v>1457.532277072087</v>
      </c>
      <c r="BK1130" s="66">
        <f t="shared" si="262"/>
        <v>1130.2146243501836</v>
      </c>
      <c r="BN1130" s="66">
        <f t="shared" si="253"/>
        <v>1193.3780464830618</v>
      </c>
      <c r="BO1130" s="66">
        <f t="shared" si="254"/>
        <v>2323.5926708332454</v>
      </c>
      <c r="CI1130" s="116">
        <f t="shared" si="255"/>
        <v>0.48640824122796283</v>
      </c>
      <c r="CJ1130" s="116">
        <f t="shared" si="256"/>
        <v>0.51359175877203722</v>
      </c>
      <c r="CR1130">
        <f t="shared" si="263"/>
        <v>1102</v>
      </c>
      <c r="CS1130">
        <f t="shared" si="265"/>
        <v>50</v>
      </c>
      <c r="CT1130" s="73">
        <f t="shared" si="266"/>
        <v>2.4</v>
      </c>
      <c r="CU1130" s="66">
        <f t="shared" si="264"/>
        <v>901.56384846925766</v>
      </c>
    </row>
    <row r="1131" spans="2:99" x14ac:dyDescent="0.25">
      <c r="B1131" s="107" t="s">
        <v>284</v>
      </c>
      <c r="C1131" s="107">
        <v>1121</v>
      </c>
      <c r="D1131" s="107" t="s">
        <v>235</v>
      </c>
      <c r="E1131" s="107">
        <v>50</v>
      </c>
      <c r="F1131" s="108">
        <v>2.4</v>
      </c>
      <c r="G1131" s="109"/>
      <c r="H1131" s="109">
        <v>1116.5267249896701</v>
      </c>
      <c r="I1131" s="109">
        <v>1445.9532750103297</v>
      </c>
      <c r="K1131" s="107">
        <v>0</v>
      </c>
      <c r="L1131" s="107">
        <v>0</v>
      </c>
      <c r="M1131" s="107">
        <v>0</v>
      </c>
      <c r="N1131" s="107">
        <v>0</v>
      </c>
      <c r="O1131" s="108">
        <v>0</v>
      </c>
      <c r="P1131" s="109">
        <v>0</v>
      </c>
      <c r="Q1131" s="109">
        <v>0</v>
      </c>
      <c r="BA1131" t="str">
        <f t="shared" si="257"/>
        <v>MA</v>
      </c>
      <c r="BB1131">
        <f t="shared" si="258"/>
        <v>1118</v>
      </c>
      <c r="BC1131" s="73">
        <f t="shared" si="259"/>
        <v>2.4</v>
      </c>
      <c r="BD1131">
        <f t="shared" si="260"/>
        <v>50</v>
      </c>
      <c r="BE1131" s="66">
        <f t="shared" si="261"/>
        <v>1274</v>
      </c>
      <c r="BI1131" s="66">
        <f t="shared" si="252"/>
        <v>1061.44</v>
      </c>
      <c r="BK1131" s="66">
        <f t="shared" si="262"/>
        <v>1279.3733681462143</v>
      </c>
      <c r="BN1131" s="66">
        <f t="shared" si="253"/>
        <v>869.07110983747521</v>
      </c>
      <c r="BO1131" s="66">
        <f t="shared" si="254"/>
        <v>2148.4444779836895</v>
      </c>
      <c r="CI1131" s="116">
        <f t="shared" si="255"/>
        <v>0.59548821543059072</v>
      </c>
      <c r="CJ1131" s="116">
        <f t="shared" si="256"/>
        <v>0.40451178456940928</v>
      </c>
      <c r="CR1131">
        <f t="shared" si="263"/>
        <v>1103</v>
      </c>
      <c r="CS1131">
        <f t="shared" si="265"/>
        <v>50</v>
      </c>
      <c r="CT1131" s="73">
        <f t="shared" si="266"/>
        <v>2.4</v>
      </c>
      <c r="CU1131" s="66">
        <f t="shared" si="264"/>
        <v>1204.057039566178</v>
      </c>
    </row>
    <row r="1132" spans="2:99" x14ac:dyDescent="0.25">
      <c r="B1132" s="107" t="s">
        <v>284</v>
      </c>
      <c r="C1132" s="107">
        <v>1122</v>
      </c>
      <c r="D1132" s="107" t="s">
        <v>235</v>
      </c>
      <c r="E1132" s="107">
        <v>50</v>
      </c>
      <c r="F1132" s="108">
        <v>2.4</v>
      </c>
      <c r="G1132" s="109"/>
      <c r="H1132" s="109">
        <v>957.71508129909114</v>
      </c>
      <c r="I1132" s="109">
        <v>1240.2849187009087</v>
      </c>
      <c r="K1132" s="107">
        <v>0</v>
      </c>
      <c r="L1132" s="107">
        <v>0</v>
      </c>
      <c r="M1132" s="107">
        <v>0</v>
      </c>
      <c r="N1132" s="107">
        <v>0</v>
      </c>
      <c r="O1132" s="108">
        <v>0</v>
      </c>
      <c r="P1132" s="109">
        <v>0</v>
      </c>
      <c r="Q1132" s="109">
        <v>0</v>
      </c>
      <c r="BA1132" t="str">
        <f t="shared" si="257"/>
        <v>MA</v>
      </c>
      <c r="BB1132">
        <f t="shared" si="258"/>
        <v>1119</v>
      </c>
      <c r="BC1132" s="73">
        <f t="shared" si="259"/>
        <v>2.4</v>
      </c>
      <c r="BD1132">
        <f t="shared" si="260"/>
        <v>50</v>
      </c>
      <c r="BE1132" s="66">
        <f t="shared" si="261"/>
        <v>1010.0016189496329</v>
      </c>
      <c r="BI1132" s="66">
        <f t="shared" si="252"/>
        <v>1307.998381050367</v>
      </c>
      <c r="BK1132" s="66">
        <f t="shared" si="262"/>
        <v>1014.261517322387</v>
      </c>
      <c r="BN1132" s="66">
        <f t="shared" si="253"/>
        <v>1070.9447587099253</v>
      </c>
      <c r="BO1132" s="66">
        <f t="shared" si="254"/>
        <v>2085.2062760323124</v>
      </c>
      <c r="CI1132" s="116">
        <f t="shared" si="255"/>
        <v>0.48640824122796283</v>
      </c>
      <c r="CJ1132" s="116">
        <f t="shared" si="256"/>
        <v>0.51359175877203711</v>
      </c>
      <c r="CR1132">
        <f t="shared" si="263"/>
        <v>1104</v>
      </c>
      <c r="CS1132">
        <f t="shared" si="265"/>
        <v>50</v>
      </c>
      <c r="CT1132" s="73">
        <f t="shared" si="266"/>
        <v>2.4</v>
      </c>
      <c r="CU1132" s="66">
        <f t="shared" si="264"/>
        <v>988.09549543460491</v>
      </c>
    </row>
    <row r="1133" spans="2:99" x14ac:dyDescent="0.25">
      <c r="B1133" s="107" t="s">
        <v>284</v>
      </c>
      <c r="C1133" s="107">
        <v>1123</v>
      </c>
      <c r="D1133" s="107" t="s">
        <v>235</v>
      </c>
      <c r="E1133" s="107">
        <v>50</v>
      </c>
      <c r="F1133" s="108">
        <v>2.4</v>
      </c>
      <c r="G1133" s="109"/>
      <c r="H1133" s="109">
        <v>979.50113865348351</v>
      </c>
      <c r="I1133" s="109">
        <v>1268.4988613465164</v>
      </c>
      <c r="K1133" s="107">
        <v>0</v>
      </c>
      <c r="L1133" s="107">
        <v>0</v>
      </c>
      <c r="M1133" s="107">
        <v>0</v>
      </c>
      <c r="N1133" s="107">
        <v>0</v>
      </c>
      <c r="O1133" s="108">
        <v>0</v>
      </c>
      <c r="P1133" s="109">
        <v>0</v>
      </c>
      <c r="Q1133" s="109">
        <v>0</v>
      </c>
      <c r="BA1133" t="str">
        <f t="shared" si="257"/>
        <v>MA</v>
      </c>
      <c r="BB1133">
        <f t="shared" si="258"/>
        <v>1120</v>
      </c>
      <c r="BC1133" s="73">
        <f t="shared" si="259"/>
        <v>2.4</v>
      </c>
      <c r="BD1133">
        <f t="shared" si="260"/>
        <v>50</v>
      </c>
      <c r="BE1133" s="66">
        <f t="shared" si="261"/>
        <v>918.21260210410685</v>
      </c>
      <c r="BI1133" s="66">
        <f t="shared" si="252"/>
        <v>1189.1273978958932</v>
      </c>
      <c r="BK1133" s="66">
        <f t="shared" si="262"/>
        <v>922.08536061870552</v>
      </c>
      <c r="BN1133" s="66">
        <f t="shared" si="253"/>
        <v>973.6172251163822</v>
      </c>
      <c r="BO1133" s="66">
        <f t="shared" si="254"/>
        <v>1895.7025857350877</v>
      </c>
      <c r="CI1133" s="116">
        <f t="shared" si="255"/>
        <v>0.48640824122796289</v>
      </c>
      <c r="CJ1133" s="116">
        <f t="shared" si="256"/>
        <v>0.51359175877203711</v>
      </c>
      <c r="CR1133">
        <f t="shared" si="263"/>
        <v>1105</v>
      </c>
      <c r="CS1133">
        <f t="shared" si="265"/>
        <v>50</v>
      </c>
      <c r="CT1133" s="73">
        <f t="shared" si="266"/>
        <v>2.4</v>
      </c>
      <c r="CU1133" s="66">
        <f t="shared" si="264"/>
        <v>956.35059764265543</v>
      </c>
    </row>
    <row r="1134" spans="2:99" x14ac:dyDescent="0.25">
      <c r="B1134" s="107" t="s">
        <v>284</v>
      </c>
      <c r="C1134" s="107">
        <v>1124</v>
      </c>
      <c r="D1134" s="107" t="s">
        <v>235</v>
      </c>
      <c r="E1134" s="107">
        <v>50</v>
      </c>
      <c r="F1134" s="108">
        <v>2.4</v>
      </c>
      <c r="G1134" s="109"/>
      <c r="H1134" s="109">
        <v>1000.1978931401563</v>
      </c>
      <c r="I1134" s="109">
        <v>1295.3021068598437</v>
      </c>
      <c r="K1134" s="107">
        <v>0</v>
      </c>
      <c r="L1134" s="107">
        <v>0</v>
      </c>
      <c r="M1134" s="107">
        <v>0</v>
      </c>
      <c r="N1134" s="107">
        <v>0</v>
      </c>
      <c r="O1134" s="108">
        <v>0</v>
      </c>
      <c r="P1134" s="109">
        <v>0</v>
      </c>
      <c r="Q1134" s="109">
        <v>0</v>
      </c>
      <c r="BA1134" t="str">
        <f t="shared" si="257"/>
        <v>MA</v>
      </c>
      <c r="BB1134">
        <f t="shared" si="258"/>
        <v>1121</v>
      </c>
      <c r="BC1134" s="73">
        <f t="shared" si="259"/>
        <v>2.4</v>
      </c>
      <c r="BD1134">
        <f t="shared" si="260"/>
        <v>50</v>
      </c>
      <c r="BE1134" s="66">
        <f t="shared" si="261"/>
        <v>1116.5267249896701</v>
      </c>
      <c r="BI1134" s="66">
        <f t="shared" si="252"/>
        <v>1445.9532750103297</v>
      </c>
      <c r="BK1134" s="66">
        <f t="shared" si="262"/>
        <v>1121.2359158361821</v>
      </c>
      <c r="BN1134" s="66">
        <f t="shared" si="253"/>
        <v>1183.8975518977606</v>
      </c>
      <c r="BO1134" s="66">
        <f t="shared" si="254"/>
        <v>2305.1334677339428</v>
      </c>
      <c r="CI1134" s="116">
        <f t="shared" si="255"/>
        <v>0.48640824122796283</v>
      </c>
      <c r="CJ1134" s="116">
        <f t="shared" si="256"/>
        <v>0.51359175877203711</v>
      </c>
      <c r="CR1134">
        <f t="shared" si="263"/>
        <v>1106</v>
      </c>
      <c r="CS1134">
        <f t="shared" si="265"/>
        <v>50</v>
      </c>
      <c r="CT1134" s="73">
        <f t="shared" si="266"/>
        <v>2.4</v>
      </c>
      <c r="CU1134" s="66">
        <f t="shared" si="264"/>
        <v>1049.2662288779482</v>
      </c>
    </row>
    <row r="1135" spans="2:99" x14ac:dyDescent="0.25">
      <c r="B1135" s="107" t="s">
        <v>284</v>
      </c>
      <c r="C1135" s="107">
        <v>1125</v>
      </c>
      <c r="D1135" s="107" t="s">
        <v>235</v>
      </c>
      <c r="E1135" s="107">
        <v>50</v>
      </c>
      <c r="F1135" s="108">
        <v>2.4</v>
      </c>
      <c r="G1135" s="109"/>
      <c r="H1135" s="109">
        <v>979.50113865348351</v>
      </c>
      <c r="I1135" s="109">
        <v>1268.4988613465164</v>
      </c>
      <c r="K1135" s="107">
        <v>0</v>
      </c>
      <c r="L1135" s="107">
        <v>0</v>
      </c>
      <c r="M1135" s="107">
        <v>0</v>
      </c>
      <c r="N1135" s="107">
        <v>0</v>
      </c>
      <c r="O1135" s="108">
        <v>0</v>
      </c>
      <c r="P1135" s="109">
        <v>0</v>
      </c>
      <c r="Q1135" s="109">
        <v>0</v>
      </c>
      <c r="BA1135" t="str">
        <f t="shared" si="257"/>
        <v>MA</v>
      </c>
      <c r="BB1135">
        <f t="shared" si="258"/>
        <v>1122</v>
      </c>
      <c r="BC1135" s="73">
        <f t="shared" si="259"/>
        <v>2.4</v>
      </c>
      <c r="BD1135">
        <f t="shared" si="260"/>
        <v>50</v>
      </c>
      <c r="BE1135" s="66">
        <f t="shared" si="261"/>
        <v>957.71508129909114</v>
      </c>
      <c r="BI1135" s="66">
        <f t="shared" si="252"/>
        <v>1240.2849187009087</v>
      </c>
      <c r="BK1135" s="66">
        <f t="shared" si="262"/>
        <v>961.75444998904527</v>
      </c>
      <c r="BN1135" s="66">
        <f t="shared" si="253"/>
        <v>1015.5032699069956</v>
      </c>
      <c r="BO1135" s="66">
        <f t="shared" si="254"/>
        <v>1977.2577198960407</v>
      </c>
      <c r="CI1135" s="116">
        <f t="shared" si="255"/>
        <v>0.48640824122796289</v>
      </c>
      <c r="CJ1135" s="116">
        <f t="shared" si="256"/>
        <v>0.51359175877203711</v>
      </c>
      <c r="CR1135">
        <f t="shared" si="263"/>
        <v>1107</v>
      </c>
      <c r="CS1135">
        <f t="shared" si="265"/>
        <v>50</v>
      </c>
      <c r="CT1135" s="73">
        <f t="shared" si="266"/>
        <v>2.4</v>
      </c>
      <c r="CU1135" s="66">
        <f t="shared" si="264"/>
        <v>1399.3133444335606</v>
      </c>
    </row>
    <row r="1136" spans="2:99" x14ac:dyDescent="0.25">
      <c r="B1136" s="107" t="s">
        <v>284</v>
      </c>
      <c r="C1136" s="107">
        <v>1126</v>
      </c>
      <c r="D1136" s="107" t="s">
        <v>235</v>
      </c>
      <c r="E1136" s="107">
        <v>50</v>
      </c>
      <c r="F1136" s="108">
        <v>2.4</v>
      </c>
      <c r="G1136" s="109"/>
      <c r="H1136" s="109">
        <v>953.88073520471789</v>
      </c>
      <c r="I1136" s="109">
        <v>1235.3192647952817</v>
      </c>
      <c r="K1136" s="107">
        <v>0</v>
      </c>
      <c r="L1136" s="107">
        <v>0</v>
      </c>
      <c r="M1136" s="107">
        <v>0</v>
      </c>
      <c r="N1136" s="107">
        <v>0</v>
      </c>
      <c r="O1136" s="108">
        <v>0</v>
      </c>
      <c r="P1136" s="109">
        <v>0</v>
      </c>
      <c r="Q1136" s="109">
        <v>0</v>
      </c>
      <c r="BA1136" t="str">
        <f t="shared" si="257"/>
        <v>MA</v>
      </c>
      <c r="BB1136">
        <f t="shared" si="258"/>
        <v>1123</v>
      </c>
      <c r="BC1136" s="73">
        <f t="shared" si="259"/>
        <v>2.4</v>
      </c>
      <c r="BD1136">
        <f t="shared" si="260"/>
        <v>50</v>
      </c>
      <c r="BE1136" s="66">
        <f t="shared" si="261"/>
        <v>979.50113865348351</v>
      </c>
      <c r="BI1136" s="66">
        <f t="shared" si="252"/>
        <v>1268.4988613465164</v>
      </c>
      <c r="BK1136" s="66">
        <f t="shared" si="262"/>
        <v>983.63239471127099</v>
      </c>
      <c r="BN1136" s="66">
        <f t="shared" si="253"/>
        <v>1038.6038902415496</v>
      </c>
      <c r="BO1136" s="66">
        <f t="shared" si="254"/>
        <v>2022.2362849528206</v>
      </c>
      <c r="CI1136" s="116">
        <f t="shared" si="255"/>
        <v>0.48640824122796283</v>
      </c>
      <c r="CJ1136" s="116">
        <f t="shared" si="256"/>
        <v>0.51359175877203711</v>
      </c>
      <c r="CR1136">
        <f t="shared" si="263"/>
        <v>1108</v>
      </c>
      <c r="CS1136">
        <f t="shared" si="265"/>
        <v>50</v>
      </c>
      <c r="CT1136" s="73">
        <f t="shared" si="266"/>
        <v>2.4</v>
      </c>
      <c r="CU1136" s="66">
        <f t="shared" si="264"/>
        <v>1187.5348395224153</v>
      </c>
    </row>
    <row r="1137" spans="2:99" x14ac:dyDescent="0.25">
      <c r="B1137" s="107" t="s">
        <v>284</v>
      </c>
      <c r="C1137" s="107">
        <v>1127</v>
      </c>
      <c r="D1137" s="107" t="s">
        <v>235</v>
      </c>
      <c r="E1137" s="107">
        <v>50</v>
      </c>
      <c r="F1137" s="108">
        <v>2.4</v>
      </c>
      <c r="G1137" s="109"/>
      <c r="H1137" s="109">
        <v>979.50113865348351</v>
      </c>
      <c r="I1137" s="109">
        <v>1268.4988613465164</v>
      </c>
      <c r="K1137" s="107">
        <v>0</v>
      </c>
      <c r="L1137" s="107">
        <v>0</v>
      </c>
      <c r="M1137" s="107">
        <v>0</v>
      </c>
      <c r="N1137" s="107">
        <v>0</v>
      </c>
      <c r="O1137" s="108">
        <v>0</v>
      </c>
      <c r="P1137" s="109">
        <v>0</v>
      </c>
      <c r="Q1137" s="109">
        <v>0</v>
      </c>
      <c r="BA1137" t="str">
        <f t="shared" si="257"/>
        <v>MA</v>
      </c>
      <c r="BB1137">
        <f t="shared" si="258"/>
        <v>1124</v>
      </c>
      <c r="BC1137" s="73">
        <f t="shared" si="259"/>
        <v>2.4</v>
      </c>
      <c r="BD1137">
        <f t="shared" si="260"/>
        <v>50</v>
      </c>
      <c r="BE1137" s="66">
        <f t="shared" si="261"/>
        <v>1000.1978931401563</v>
      </c>
      <c r="BI1137" s="66">
        <f t="shared" si="252"/>
        <v>1295.3021068598437</v>
      </c>
      <c r="BK1137" s="66">
        <f t="shared" si="262"/>
        <v>1004.4164421973854</v>
      </c>
      <c r="BN1137" s="66">
        <f t="shared" si="253"/>
        <v>1060.5494795593761</v>
      </c>
      <c r="BO1137" s="66">
        <f t="shared" si="254"/>
        <v>2064.9659217567614</v>
      </c>
      <c r="CI1137" s="116">
        <f t="shared" si="255"/>
        <v>0.48640824122796283</v>
      </c>
      <c r="CJ1137" s="116">
        <f t="shared" si="256"/>
        <v>0.51359175877203722</v>
      </c>
      <c r="CR1137">
        <f t="shared" si="263"/>
        <v>1109</v>
      </c>
      <c r="CS1137">
        <f t="shared" si="265"/>
        <v>50</v>
      </c>
      <c r="CT1137" s="73">
        <f t="shared" si="266"/>
        <v>2.4</v>
      </c>
      <c r="CU1137" s="66">
        <f t="shared" si="264"/>
        <v>995.12706686832837</v>
      </c>
    </row>
    <row r="1138" spans="2:99" x14ac:dyDescent="0.25">
      <c r="B1138" s="107" t="s">
        <v>284</v>
      </c>
      <c r="C1138" s="107">
        <v>1128</v>
      </c>
      <c r="D1138" s="107" t="s">
        <v>235</v>
      </c>
      <c r="E1138" s="107">
        <v>50</v>
      </c>
      <c r="F1138" s="108">
        <v>2.4</v>
      </c>
      <c r="G1138" s="109"/>
      <c r="H1138" s="109">
        <v>914.18653870501498</v>
      </c>
      <c r="I1138" s="109">
        <v>1183.9134612949849</v>
      </c>
      <c r="K1138" s="107">
        <v>0</v>
      </c>
      <c r="L1138" s="107">
        <v>0</v>
      </c>
      <c r="M1138" s="107">
        <v>0</v>
      </c>
      <c r="N1138" s="107">
        <v>0</v>
      </c>
      <c r="O1138" s="108">
        <v>0</v>
      </c>
      <c r="P1138" s="109">
        <v>0</v>
      </c>
      <c r="Q1138" s="109">
        <v>0</v>
      </c>
      <c r="BA1138" t="str">
        <f t="shared" si="257"/>
        <v>MA</v>
      </c>
      <c r="BB1138">
        <f t="shared" si="258"/>
        <v>1125</v>
      </c>
      <c r="BC1138" s="73">
        <f t="shared" si="259"/>
        <v>2.4</v>
      </c>
      <c r="BD1138">
        <f t="shared" si="260"/>
        <v>50</v>
      </c>
      <c r="BE1138" s="66">
        <f t="shared" si="261"/>
        <v>979.50113865348351</v>
      </c>
      <c r="BI1138" s="66">
        <f t="shared" si="252"/>
        <v>1268.4988613465164</v>
      </c>
      <c r="BK1138" s="66">
        <f t="shared" si="262"/>
        <v>983.63239471127099</v>
      </c>
      <c r="BN1138" s="66">
        <f t="shared" si="253"/>
        <v>1038.6038902415496</v>
      </c>
      <c r="BO1138" s="66">
        <f t="shared" si="254"/>
        <v>2022.2362849528206</v>
      </c>
      <c r="CI1138" s="116">
        <f t="shared" si="255"/>
        <v>0.48640824122796283</v>
      </c>
      <c r="CJ1138" s="116">
        <f t="shared" si="256"/>
        <v>0.51359175877203711</v>
      </c>
      <c r="CR1138">
        <f t="shared" si="263"/>
        <v>1110</v>
      </c>
      <c r="CS1138">
        <f t="shared" si="265"/>
        <v>50</v>
      </c>
      <c r="CT1138" s="73">
        <f t="shared" si="266"/>
        <v>2.4</v>
      </c>
      <c r="CU1138" s="66">
        <f t="shared" si="264"/>
        <v>1204.057039566178</v>
      </c>
    </row>
    <row r="1139" spans="2:99" x14ac:dyDescent="0.25">
      <c r="B1139" s="107" t="s">
        <v>284</v>
      </c>
      <c r="C1139" s="107">
        <v>1129</v>
      </c>
      <c r="D1139" s="107" t="s">
        <v>235</v>
      </c>
      <c r="E1139" s="107">
        <v>50</v>
      </c>
      <c r="F1139" s="108">
        <v>2.4</v>
      </c>
      <c r="G1139" s="109"/>
      <c r="H1139" s="109">
        <v>946.82205262189484</v>
      </c>
      <c r="I1139" s="109">
        <v>1226.177947378105</v>
      </c>
      <c r="K1139" s="107">
        <v>0</v>
      </c>
      <c r="L1139" s="107">
        <v>0</v>
      </c>
      <c r="M1139" s="107">
        <v>0</v>
      </c>
      <c r="N1139" s="107">
        <v>0</v>
      </c>
      <c r="O1139" s="108">
        <v>0</v>
      </c>
      <c r="P1139" s="109">
        <v>0</v>
      </c>
      <c r="Q1139" s="109">
        <v>0</v>
      </c>
      <c r="BA1139" t="str">
        <f t="shared" si="257"/>
        <v>MA</v>
      </c>
      <c r="BB1139">
        <f t="shared" si="258"/>
        <v>1126</v>
      </c>
      <c r="BC1139" s="73">
        <f t="shared" si="259"/>
        <v>2.4</v>
      </c>
      <c r="BD1139">
        <f t="shared" si="260"/>
        <v>50</v>
      </c>
      <c r="BE1139" s="66">
        <f t="shared" si="261"/>
        <v>953.88073520471789</v>
      </c>
      <c r="BI1139" s="66">
        <f t="shared" si="252"/>
        <v>1235.3192647952817</v>
      </c>
      <c r="BK1139" s="66">
        <f t="shared" si="262"/>
        <v>957.90393171793335</v>
      </c>
      <c r="BN1139" s="66">
        <f t="shared" si="253"/>
        <v>1011.4375607281139</v>
      </c>
      <c r="BO1139" s="66">
        <f t="shared" si="254"/>
        <v>1969.3414924460471</v>
      </c>
      <c r="CI1139" s="116">
        <f t="shared" si="255"/>
        <v>0.48640824122796289</v>
      </c>
      <c r="CJ1139" s="116">
        <f t="shared" si="256"/>
        <v>0.51359175877203722</v>
      </c>
      <c r="CR1139">
        <f t="shared" si="263"/>
        <v>1111</v>
      </c>
      <c r="CS1139">
        <f t="shared" si="265"/>
        <v>50</v>
      </c>
      <c r="CT1139" s="73">
        <f t="shared" si="266"/>
        <v>2.4</v>
      </c>
      <c r="CU1139" s="66">
        <f t="shared" si="264"/>
        <v>1116.9740922042927</v>
      </c>
    </row>
    <row r="1140" spans="2:99" x14ac:dyDescent="0.25">
      <c r="B1140" s="107" t="s">
        <v>284</v>
      </c>
      <c r="C1140" s="107">
        <v>1130</v>
      </c>
      <c r="D1140" s="107" t="s">
        <v>235</v>
      </c>
      <c r="E1140" s="107">
        <v>50</v>
      </c>
      <c r="F1140" s="108">
        <v>2.4</v>
      </c>
      <c r="G1140" s="109"/>
      <c r="H1140" s="109">
        <v>1012.1802246850722</v>
      </c>
      <c r="I1140" s="109">
        <v>1310.8197753149277</v>
      </c>
      <c r="K1140" s="107">
        <v>0</v>
      </c>
      <c r="L1140" s="107">
        <v>0</v>
      </c>
      <c r="M1140" s="107">
        <v>0</v>
      </c>
      <c r="N1140" s="107">
        <v>0</v>
      </c>
      <c r="O1140" s="108">
        <v>0</v>
      </c>
      <c r="P1140" s="109">
        <v>0</v>
      </c>
      <c r="Q1140" s="109">
        <v>0</v>
      </c>
      <c r="BA1140" t="str">
        <f t="shared" si="257"/>
        <v>MA</v>
      </c>
      <c r="BB1140">
        <f t="shared" si="258"/>
        <v>1127</v>
      </c>
      <c r="BC1140" s="73">
        <f t="shared" si="259"/>
        <v>2.4</v>
      </c>
      <c r="BD1140">
        <f t="shared" si="260"/>
        <v>50</v>
      </c>
      <c r="BE1140" s="66">
        <f t="shared" si="261"/>
        <v>979.50113865348351</v>
      </c>
      <c r="BI1140" s="66">
        <f t="shared" ref="BI1140:BI1203" si="267">I1137</f>
        <v>1268.4988613465164</v>
      </c>
      <c r="BK1140" s="66">
        <f t="shared" si="262"/>
        <v>983.63239471127099</v>
      </c>
      <c r="BN1140" s="66">
        <f t="shared" ref="BN1140:BN1203" si="268">BI1140/VLOOKUP($BA1140,$DQ$53:$DT$60,3,FALSE)</f>
        <v>1038.6038902415496</v>
      </c>
      <c r="BO1140" s="66">
        <f t="shared" si="254"/>
        <v>2022.2362849528206</v>
      </c>
      <c r="CI1140" s="116">
        <f t="shared" si="255"/>
        <v>0.48640824122796283</v>
      </c>
      <c r="CJ1140" s="116">
        <f t="shared" si="256"/>
        <v>0.51359175877203711</v>
      </c>
      <c r="CR1140">
        <f t="shared" si="263"/>
        <v>1112</v>
      </c>
      <c r="CS1140">
        <f t="shared" si="265"/>
        <v>50</v>
      </c>
      <c r="CT1140" s="73">
        <f t="shared" si="266"/>
        <v>2.4</v>
      </c>
      <c r="CU1140" s="66">
        <f t="shared" si="264"/>
        <v>953.00327210015485</v>
      </c>
    </row>
    <row r="1141" spans="2:99" x14ac:dyDescent="0.25">
      <c r="B1141" s="107" t="s">
        <v>284</v>
      </c>
      <c r="C1141" s="107">
        <v>1131</v>
      </c>
      <c r="D1141" s="107" t="s">
        <v>235</v>
      </c>
      <c r="E1141" s="107">
        <v>50</v>
      </c>
      <c r="F1141" s="108">
        <v>2.4</v>
      </c>
      <c r="G1141" s="109"/>
      <c r="H1141" s="109">
        <v>1280.9155993629738</v>
      </c>
      <c r="I1141" s="109">
        <v>1658.8444006370264</v>
      </c>
      <c r="K1141" s="107">
        <v>0</v>
      </c>
      <c r="L1141" s="107">
        <v>0</v>
      </c>
      <c r="M1141" s="107">
        <v>0</v>
      </c>
      <c r="N1141" s="107">
        <v>0</v>
      </c>
      <c r="O1141" s="108">
        <v>0</v>
      </c>
      <c r="P1141" s="109">
        <v>0</v>
      </c>
      <c r="Q1141" s="109">
        <v>0</v>
      </c>
      <c r="BA1141" t="str">
        <f t="shared" si="257"/>
        <v>MA</v>
      </c>
      <c r="BB1141">
        <f t="shared" si="258"/>
        <v>1128</v>
      </c>
      <c r="BC1141" s="73">
        <f t="shared" si="259"/>
        <v>2.4</v>
      </c>
      <c r="BD1141">
        <f t="shared" si="260"/>
        <v>50</v>
      </c>
      <c r="BE1141" s="66">
        <f t="shared" si="261"/>
        <v>914.18653870501498</v>
      </c>
      <c r="BI1141" s="66">
        <f t="shared" si="267"/>
        <v>1183.9134612949849</v>
      </c>
      <c r="BK1141" s="66">
        <f t="shared" si="262"/>
        <v>918.04231643403807</v>
      </c>
      <c r="BN1141" s="66">
        <f t="shared" si="268"/>
        <v>969.34823047855673</v>
      </c>
      <c r="BO1141" s="66">
        <f t="shared" ref="BO1141:BO1204" si="269">SUM(BK1141+BN1141)</f>
        <v>1887.3905469125948</v>
      </c>
      <c r="CI1141" s="116">
        <f t="shared" ref="CI1141:CI1204" si="270">BK1141/$BO1141</f>
        <v>0.48640824122796283</v>
      </c>
      <c r="CJ1141" s="116">
        <f t="shared" ref="CJ1141:CJ1204" si="271">BN1141/$BO1141</f>
        <v>0.51359175877203722</v>
      </c>
      <c r="CR1141">
        <f t="shared" si="263"/>
        <v>1113</v>
      </c>
      <c r="CS1141">
        <f t="shared" si="265"/>
        <v>50</v>
      </c>
      <c r="CT1141" s="73">
        <f t="shared" si="266"/>
        <v>2.4</v>
      </c>
      <c r="CU1141" s="66">
        <f t="shared" si="264"/>
        <v>1084.2709404335096</v>
      </c>
    </row>
    <row r="1142" spans="2:99" x14ac:dyDescent="0.25">
      <c r="B1142" s="107" t="s">
        <v>284</v>
      </c>
      <c r="C1142" s="107">
        <v>1132</v>
      </c>
      <c r="D1142" s="107" t="s">
        <v>235</v>
      </c>
      <c r="E1142" s="107">
        <v>50</v>
      </c>
      <c r="F1142" s="108">
        <v>2.4</v>
      </c>
      <c r="G1142" s="109"/>
      <c r="H1142" s="109">
        <v>876.10451044953697</v>
      </c>
      <c r="I1142" s="109">
        <v>1134.5954895504628</v>
      </c>
      <c r="K1142" s="107">
        <v>0</v>
      </c>
      <c r="L1142" s="107">
        <v>0</v>
      </c>
      <c r="M1142" s="107">
        <v>0</v>
      </c>
      <c r="N1142" s="107">
        <v>0</v>
      </c>
      <c r="O1142" s="108">
        <v>0</v>
      </c>
      <c r="P1142" s="109">
        <v>0</v>
      </c>
      <c r="Q1142" s="109">
        <v>0</v>
      </c>
      <c r="BA1142" t="str">
        <f t="shared" si="257"/>
        <v>MA</v>
      </c>
      <c r="BB1142">
        <f t="shared" si="258"/>
        <v>1129</v>
      </c>
      <c r="BC1142" s="73">
        <f t="shared" si="259"/>
        <v>2.4</v>
      </c>
      <c r="BD1142">
        <f t="shared" si="260"/>
        <v>50</v>
      </c>
      <c r="BE1142" s="66">
        <f t="shared" si="261"/>
        <v>946.82205262189484</v>
      </c>
      <c r="BI1142" s="66">
        <f t="shared" si="267"/>
        <v>1226.177947378105</v>
      </c>
      <c r="BK1142" s="66">
        <f t="shared" si="262"/>
        <v>950.8154776279323</v>
      </c>
      <c r="BN1142" s="66">
        <f t="shared" si="268"/>
        <v>1003.9529597397186</v>
      </c>
      <c r="BO1142" s="66">
        <f t="shared" si="269"/>
        <v>1954.7684373676509</v>
      </c>
      <c r="CI1142" s="116">
        <f t="shared" si="270"/>
        <v>0.48640824122796283</v>
      </c>
      <c r="CJ1142" s="116">
        <f t="shared" si="271"/>
        <v>0.51359175877203722</v>
      </c>
      <c r="CR1142">
        <f t="shared" si="263"/>
        <v>1114</v>
      </c>
      <c r="CS1142">
        <f t="shared" si="265"/>
        <v>50</v>
      </c>
      <c r="CT1142" s="73">
        <f t="shared" si="266"/>
        <v>2.4</v>
      </c>
      <c r="CU1142" s="66">
        <f t="shared" si="264"/>
        <v>944.33960599015336</v>
      </c>
    </row>
    <row r="1143" spans="2:99" x14ac:dyDescent="0.25">
      <c r="B1143" s="107" t="s">
        <v>284</v>
      </c>
      <c r="C1143" s="107">
        <v>1133</v>
      </c>
      <c r="D1143" s="107" t="s">
        <v>235</v>
      </c>
      <c r="E1143" s="107">
        <v>50</v>
      </c>
      <c r="F1143" s="108">
        <v>2.4</v>
      </c>
      <c r="G1143" s="109"/>
      <c r="H1143" s="109">
        <v>1350.2998348252427</v>
      </c>
      <c r="I1143" s="109">
        <v>1748.7001651747571</v>
      </c>
      <c r="K1143" s="107">
        <v>0</v>
      </c>
      <c r="L1143" s="107">
        <v>0</v>
      </c>
      <c r="M1143" s="107">
        <v>0</v>
      </c>
      <c r="N1143" s="107">
        <v>0</v>
      </c>
      <c r="O1143" s="108">
        <v>0</v>
      </c>
      <c r="P1143" s="109">
        <v>0</v>
      </c>
      <c r="Q1143" s="109">
        <v>0</v>
      </c>
      <c r="BA1143" t="str">
        <f t="shared" si="257"/>
        <v>MA</v>
      </c>
      <c r="BB1143">
        <f t="shared" si="258"/>
        <v>1130</v>
      </c>
      <c r="BC1143" s="73">
        <f t="shared" si="259"/>
        <v>2.4</v>
      </c>
      <c r="BD1143">
        <f t="shared" si="260"/>
        <v>50</v>
      </c>
      <c r="BE1143" s="66">
        <f t="shared" si="261"/>
        <v>1012.1802246850722</v>
      </c>
      <c r="BI1143" s="66">
        <f t="shared" si="267"/>
        <v>1310.8197753149277</v>
      </c>
      <c r="BK1143" s="66">
        <f t="shared" si="262"/>
        <v>1016.4493117946097</v>
      </c>
      <c r="BN1143" s="66">
        <f t="shared" si="268"/>
        <v>1073.2548207433806</v>
      </c>
      <c r="BO1143" s="66">
        <f t="shared" si="269"/>
        <v>2089.7041325379905</v>
      </c>
      <c r="CI1143" s="116">
        <f t="shared" si="270"/>
        <v>0.48640824122796283</v>
      </c>
      <c r="CJ1143" s="116">
        <f t="shared" si="271"/>
        <v>0.51359175877203711</v>
      </c>
      <c r="CR1143">
        <f t="shared" si="263"/>
        <v>1115</v>
      </c>
      <c r="CS1143">
        <f t="shared" si="265"/>
        <v>50</v>
      </c>
      <c r="CT1143" s="73">
        <f t="shared" si="266"/>
        <v>2.4</v>
      </c>
      <c r="CU1143" s="66">
        <f t="shared" si="264"/>
        <v>1148.5745955610755</v>
      </c>
    </row>
    <row r="1144" spans="2:99" x14ac:dyDescent="0.25">
      <c r="B1144" s="107" t="s">
        <v>284</v>
      </c>
      <c r="C1144" s="107">
        <v>1134</v>
      </c>
      <c r="D1144" s="107" t="s">
        <v>235</v>
      </c>
      <c r="E1144" s="107">
        <v>50</v>
      </c>
      <c r="F1144" s="108">
        <v>2.4</v>
      </c>
      <c r="G1144" s="109"/>
      <c r="H1144" s="109">
        <v>994.75137880155819</v>
      </c>
      <c r="I1144" s="109">
        <v>1288.2486211984417</v>
      </c>
      <c r="K1144" s="107">
        <v>0</v>
      </c>
      <c r="L1144" s="107">
        <v>0</v>
      </c>
      <c r="M1144" s="107">
        <v>0</v>
      </c>
      <c r="N1144" s="107">
        <v>0</v>
      </c>
      <c r="O1144" s="108">
        <v>0</v>
      </c>
      <c r="P1144" s="109">
        <v>0</v>
      </c>
      <c r="Q1144" s="109">
        <v>0</v>
      </c>
      <c r="BA1144" t="str">
        <f t="shared" si="257"/>
        <v>MA</v>
      </c>
      <c r="BB1144">
        <f t="shared" si="258"/>
        <v>1131</v>
      </c>
      <c r="BC1144" s="73">
        <f t="shared" si="259"/>
        <v>2.4</v>
      </c>
      <c r="BD1144">
        <f t="shared" si="260"/>
        <v>50</v>
      </c>
      <c r="BE1144" s="66">
        <f t="shared" si="261"/>
        <v>1280.9155993629738</v>
      </c>
      <c r="BI1144" s="66">
        <f t="shared" si="267"/>
        <v>1658.8444006370264</v>
      </c>
      <c r="BK1144" s="66">
        <f t="shared" si="262"/>
        <v>1286.3181355322092</v>
      </c>
      <c r="BN1144" s="66">
        <f t="shared" si="268"/>
        <v>1358.2055926941719</v>
      </c>
      <c r="BO1144" s="66">
        <f t="shared" si="269"/>
        <v>2644.5237282263811</v>
      </c>
      <c r="CI1144" s="116">
        <f t="shared" si="270"/>
        <v>0.48640824122796283</v>
      </c>
      <c r="CJ1144" s="116">
        <f t="shared" si="271"/>
        <v>0.51359175877203711</v>
      </c>
      <c r="CR1144">
        <f t="shared" si="263"/>
        <v>1116</v>
      </c>
      <c r="CS1144">
        <f t="shared" si="265"/>
        <v>50</v>
      </c>
      <c r="CT1144" s="73">
        <f t="shared" si="266"/>
        <v>2.4</v>
      </c>
      <c r="CU1144" s="66">
        <f t="shared" si="264"/>
        <v>1027.3882841557224</v>
      </c>
    </row>
    <row r="1145" spans="2:99" x14ac:dyDescent="0.25">
      <c r="B1145" s="107" t="s">
        <v>284</v>
      </c>
      <c r="C1145" s="107">
        <v>1135</v>
      </c>
      <c r="D1145" s="107" t="s">
        <v>235</v>
      </c>
      <c r="E1145" s="107">
        <v>50</v>
      </c>
      <c r="F1145" s="108">
        <v>2.4</v>
      </c>
      <c r="G1145" s="109"/>
      <c r="H1145" s="109">
        <v>897.77728030568665</v>
      </c>
      <c r="I1145" s="109">
        <v>1162.6627196943132</v>
      </c>
      <c r="K1145" s="107">
        <v>0</v>
      </c>
      <c r="L1145" s="107">
        <v>0</v>
      </c>
      <c r="M1145" s="107">
        <v>0</v>
      </c>
      <c r="N1145" s="107">
        <v>0</v>
      </c>
      <c r="O1145" s="108">
        <v>0</v>
      </c>
      <c r="P1145" s="109">
        <v>0</v>
      </c>
      <c r="Q1145" s="109">
        <v>0</v>
      </c>
      <c r="BA1145" t="str">
        <f t="shared" si="257"/>
        <v>MA</v>
      </c>
      <c r="BB1145">
        <f t="shared" si="258"/>
        <v>1132</v>
      </c>
      <c r="BC1145" s="73">
        <f t="shared" si="259"/>
        <v>2.4</v>
      </c>
      <c r="BD1145">
        <f t="shared" si="260"/>
        <v>50</v>
      </c>
      <c r="BE1145" s="66">
        <f t="shared" si="261"/>
        <v>876.10451044953697</v>
      </c>
      <c r="BI1145" s="66">
        <f t="shared" si="267"/>
        <v>1134.5954895504628</v>
      </c>
      <c r="BK1145" s="66">
        <f t="shared" si="262"/>
        <v>879.79966905958736</v>
      </c>
      <c r="BN1145" s="66">
        <f t="shared" si="268"/>
        <v>928.9683461337562</v>
      </c>
      <c r="BO1145" s="66">
        <f t="shared" si="269"/>
        <v>1808.7680151933437</v>
      </c>
      <c r="CI1145" s="116">
        <f t="shared" si="270"/>
        <v>0.48640824122796278</v>
      </c>
      <c r="CJ1145" s="116">
        <f t="shared" si="271"/>
        <v>0.51359175877203711</v>
      </c>
      <c r="CR1145">
        <f t="shared" si="263"/>
        <v>1117</v>
      </c>
      <c r="CS1145">
        <f t="shared" si="265"/>
        <v>50</v>
      </c>
      <c r="CT1145" s="73">
        <f t="shared" si="266"/>
        <v>2.4</v>
      </c>
      <c r="CU1145" s="66">
        <f t="shared" si="264"/>
        <v>1130.2146243501836</v>
      </c>
    </row>
    <row r="1146" spans="2:99" x14ac:dyDescent="0.25">
      <c r="B1146" s="107" t="s">
        <v>284</v>
      </c>
      <c r="C1146" s="107">
        <v>1136</v>
      </c>
      <c r="D1146" s="107" t="s">
        <v>235</v>
      </c>
      <c r="E1146" s="107">
        <v>50</v>
      </c>
      <c r="F1146" s="108">
        <v>2.4</v>
      </c>
      <c r="G1146" s="109"/>
      <c r="H1146" s="109">
        <v>898.67486586868756</v>
      </c>
      <c r="I1146" s="109">
        <v>1163.8251341313123</v>
      </c>
      <c r="K1146" s="107">
        <v>0</v>
      </c>
      <c r="L1146" s="107">
        <v>0</v>
      </c>
      <c r="M1146" s="107">
        <v>0</v>
      </c>
      <c r="N1146" s="107">
        <v>0</v>
      </c>
      <c r="O1146" s="108">
        <v>0</v>
      </c>
      <c r="P1146" s="109">
        <v>0</v>
      </c>
      <c r="Q1146" s="109">
        <v>0</v>
      </c>
      <c r="BA1146" t="str">
        <f t="shared" si="257"/>
        <v>MA</v>
      </c>
      <c r="BB1146">
        <f t="shared" si="258"/>
        <v>1133</v>
      </c>
      <c r="BC1146" s="73">
        <f t="shared" si="259"/>
        <v>2.4</v>
      </c>
      <c r="BD1146">
        <f t="shared" si="260"/>
        <v>50</v>
      </c>
      <c r="BE1146" s="66">
        <f t="shared" si="261"/>
        <v>1350.2998348252427</v>
      </c>
      <c r="BI1146" s="66">
        <f t="shared" si="267"/>
        <v>1748.7001651747571</v>
      </c>
      <c r="BK1146" s="66">
        <f t="shared" si="262"/>
        <v>1355.9950138835536</v>
      </c>
      <c r="BN1146" s="66">
        <f t="shared" si="268"/>
        <v>1431.7764483356593</v>
      </c>
      <c r="BO1146" s="66">
        <f t="shared" si="269"/>
        <v>2787.7714622192129</v>
      </c>
      <c r="CI1146" s="116">
        <f t="shared" si="270"/>
        <v>0.48640824122796283</v>
      </c>
      <c r="CJ1146" s="116">
        <f t="shared" si="271"/>
        <v>0.51359175877203711</v>
      </c>
      <c r="CR1146">
        <f t="shared" si="263"/>
        <v>1118</v>
      </c>
      <c r="CS1146">
        <f t="shared" si="265"/>
        <v>50</v>
      </c>
      <c r="CT1146" s="73">
        <f t="shared" si="266"/>
        <v>2.4</v>
      </c>
      <c r="CU1146" s="66">
        <f t="shared" si="264"/>
        <v>1279.3733681462143</v>
      </c>
    </row>
    <row r="1147" spans="2:99" x14ac:dyDescent="0.25">
      <c r="B1147" s="107" t="s">
        <v>284</v>
      </c>
      <c r="C1147" s="107">
        <v>1137</v>
      </c>
      <c r="D1147" s="107" t="s">
        <v>235</v>
      </c>
      <c r="E1147" s="107">
        <v>50</v>
      </c>
      <c r="F1147" s="108">
        <v>2.4</v>
      </c>
      <c r="G1147" s="109"/>
      <c r="H1147" s="109">
        <v>1015.9099977041441</v>
      </c>
      <c r="I1147" s="109">
        <v>1315.6500022958558</v>
      </c>
      <c r="K1147" s="107">
        <v>0</v>
      </c>
      <c r="L1147" s="107">
        <v>0</v>
      </c>
      <c r="M1147" s="107">
        <v>0</v>
      </c>
      <c r="N1147" s="107">
        <v>0</v>
      </c>
      <c r="O1147" s="108">
        <v>0</v>
      </c>
      <c r="P1147" s="109">
        <v>0</v>
      </c>
      <c r="Q1147" s="109">
        <v>0</v>
      </c>
      <c r="BA1147" t="str">
        <f t="shared" si="257"/>
        <v>MA</v>
      </c>
      <c r="BB1147">
        <f t="shared" si="258"/>
        <v>1134</v>
      </c>
      <c r="BC1147" s="73">
        <f t="shared" si="259"/>
        <v>2.4</v>
      </c>
      <c r="BD1147">
        <f t="shared" si="260"/>
        <v>50</v>
      </c>
      <c r="BE1147" s="66">
        <f t="shared" si="261"/>
        <v>994.75137880155819</v>
      </c>
      <c r="BI1147" s="66">
        <f t="shared" si="267"/>
        <v>1288.2486211984417</v>
      </c>
      <c r="BK1147" s="66">
        <f t="shared" si="262"/>
        <v>998.94695601682895</v>
      </c>
      <c r="BN1147" s="66">
        <f t="shared" si="268"/>
        <v>1054.7743244757376</v>
      </c>
      <c r="BO1147" s="66">
        <f t="shared" si="269"/>
        <v>2053.7212804925666</v>
      </c>
      <c r="CI1147" s="116">
        <f t="shared" si="270"/>
        <v>0.48640824122796278</v>
      </c>
      <c r="CJ1147" s="116">
        <f t="shared" si="271"/>
        <v>0.51359175877203722</v>
      </c>
      <c r="CR1147">
        <f t="shared" si="263"/>
        <v>1119</v>
      </c>
      <c r="CS1147">
        <f t="shared" si="265"/>
        <v>50</v>
      </c>
      <c r="CT1147" s="73">
        <f t="shared" si="266"/>
        <v>2.4</v>
      </c>
      <c r="CU1147" s="66">
        <f t="shared" si="264"/>
        <v>1014.261517322387</v>
      </c>
    </row>
    <row r="1148" spans="2:99" x14ac:dyDescent="0.25">
      <c r="B1148" s="107" t="s">
        <v>284</v>
      </c>
      <c r="C1148" s="107">
        <v>1138</v>
      </c>
      <c r="D1148" s="107" t="s">
        <v>235</v>
      </c>
      <c r="E1148" s="107">
        <v>50</v>
      </c>
      <c r="F1148" s="108">
        <v>2.4</v>
      </c>
      <c r="G1148" s="109"/>
      <c r="H1148" s="109">
        <v>1007.5615805259411</v>
      </c>
      <c r="I1148" s="109">
        <v>1304.838419474059</v>
      </c>
      <c r="K1148" s="107">
        <v>0</v>
      </c>
      <c r="L1148" s="107">
        <v>0</v>
      </c>
      <c r="M1148" s="107">
        <v>0</v>
      </c>
      <c r="N1148" s="107">
        <v>0</v>
      </c>
      <c r="O1148" s="108">
        <v>0</v>
      </c>
      <c r="P1148" s="109">
        <v>0</v>
      </c>
      <c r="Q1148" s="109">
        <v>0</v>
      </c>
      <c r="BA1148" t="str">
        <f t="shared" si="257"/>
        <v>MA</v>
      </c>
      <c r="BB1148">
        <f t="shared" si="258"/>
        <v>1135</v>
      </c>
      <c r="BC1148" s="73">
        <f t="shared" si="259"/>
        <v>2.4</v>
      </c>
      <c r="BD1148">
        <f t="shared" si="260"/>
        <v>50</v>
      </c>
      <c r="BE1148" s="66">
        <f t="shared" si="261"/>
        <v>897.77728030568665</v>
      </c>
      <c r="BI1148" s="66">
        <f t="shared" si="267"/>
        <v>1162.6627196943132</v>
      </c>
      <c r="BK1148" s="66">
        <f t="shared" si="262"/>
        <v>901.56384846925766</v>
      </c>
      <c r="BN1148" s="66">
        <f t="shared" si="268"/>
        <v>951.94884324257043</v>
      </c>
      <c r="BO1148" s="66">
        <f t="shared" si="269"/>
        <v>1853.5126917118282</v>
      </c>
      <c r="CI1148" s="116">
        <f t="shared" si="270"/>
        <v>0.48640824122796283</v>
      </c>
      <c r="CJ1148" s="116">
        <f t="shared" si="271"/>
        <v>0.51359175877203711</v>
      </c>
      <c r="CR1148">
        <f t="shared" si="263"/>
        <v>1120</v>
      </c>
      <c r="CS1148">
        <f t="shared" si="265"/>
        <v>50</v>
      </c>
      <c r="CT1148" s="73">
        <f t="shared" si="266"/>
        <v>2.4</v>
      </c>
      <c r="CU1148" s="66">
        <f t="shared" si="264"/>
        <v>922.08536061870552</v>
      </c>
    </row>
    <row r="1149" spans="2:99" x14ac:dyDescent="0.25">
      <c r="B1149" s="107" t="s">
        <v>284</v>
      </c>
      <c r="C1149" s="107">
        <v>1139</v>
      </c>
      <c r="D1149" s="107" t="s">
        <v>235</v>
      </c>
      <c r="E1149" s="107">
        <v>50</v>
      </c>
      <c r="F1149" s="108">
        <v>2.4</v>
      </c>
      <c r="G1149" s="109"/>
      <c r="H1149" s="109">
        <v>2101.4220914441012</v>
      </c>
      <c r="I1149" s="109">
        <v>2721.4379085558985</v>
      </c>
      <c r="K1149" s="107">
        <v>0</v>
      </c>
      <c r="L1149" s="107">
        <v>0</v>
      </c>
      <c r="M1149" s="107">
        <v>0</v>
      </c>
      <c r="N1149" s="107">
        <v>0</v>
      </c>
      <c r="O1149" s="108">
        <v>0</v>
      </c>
      <c r="P1149" s="109">
        <v>0</v>
      </c>
      <c r="Q1149" s="109">
        <v>0</v>
      </c>
      <c r="BA1149" t="str">
        <f t="shared" si="257"/>
        <v>MA</v>
      </c>
      <c r="BB1149">
        <f t="shared" si="258"/>
        <v>1136</v>
      </c>
      <c r="BC1149" s="73">
        <f t="shared" si="259"/>
        <v>2.4</v>
      </c>
      <c r="BD1149">
        <f t="shared" si="260"/>
        <v>50</v>
      </c>
      <c r="BE1149" s="66">
        <f t="shared" si="261"/>
        <v>898.67486586868756</v>
      </c>
      <c r="BI1149" s="66">
        <f t="shared" si="267"/>
        <v>1163.8251341313123</v>
      </c>
      <c r="BK1149" s="66">
        <f t="shared" si="262"/>
        <v>902.4652197918133</v>
      </c>
      <c r="BN1149" s="66">
        <f t="shared" si="268"/>
        <v>952.90058880035417</v>
      </c>
      <c r="BO1149" s="66">
        <f t="shared" si="269"/>
        <v>1855.3658085921675</v>
      </c>
      <c r="CI1149" s="116">
        <f t="shared" si="270"/>
        <v>0.48640824122796283</v>
      </c>
      <c r="CJ1149" s="116">
        <f t="shared" si="271"/>
        <v>0.51359175877203722</v>
      </c>
      <c r="CR1149">
        <f t="shared" si="263"/>
        <v>1121</v>
      </c>
      <c r="CS1149">
        <f t="shared" si="265"/>
        <v>50</v>
      </c>
      <c r="CT1149" s="73">
        <f t="shared" si="266"/>
        <v>2.4</v>
      </c>
      <c r="CU1149" s="66">
        <f t="shared" si="264"/>
        <v>1121.2359158361821</v>
      </c>
    </row>
    <row r="1150" spans="2:99" x14ac:dyDescent="0.25">
      <c r="B1150" s="107" t="s">
        <v>284</v>
      </c>
      <c r="C1150" s="107">
        <v>1140</v>
      </c>
      <c r="D1150" s="107" t="s">
        <v>235</v>
      </c>
      <c r="E1150" s="107">
        <v>50</v>
      </c>
      <c r="F1150" s="108">
        <v>2.4</v>
      </c>
      <c r="G1150" s="109"/>
      <c r="H1150" s="109">
        <v>897.77728030568665</v>
      </c>
      <c r="I1150" s="109">
        <v>1162.6627196943132</v>
      </c>
      <c r="K1150" s="107">
        <v>0</v>
      </c>
      <c r="L1150" s="107">
        <v>0</v>
      </c>
      <c r="M1150" s="107">
        <v>0</v>
      </c>
      <c r="N1150" s="107">
        <v>0</v>
      </c>
      <c r="O1150" s="108">
        <v>0</v>
      </c>
      <c r="P1150" s="109">
        <v>0</v>
      </c>
      <c r="Q1150" s="109">
        <v>0</v>
      </c>
      <c r="BA1150" t="str">
        <f t="shared" si="257"/>
        <v>MA</v>
      </c>
      <c r="BB1150">
        <f t="shared" si="258"/>
        <v>1137</v>
      </c>
      <c r="BC1150" s="73">
        <f t="shared" si="259"/>
        <v>2.4</v>
      </c>
      <c r="BD1150">
        <f t="shared" si="260"/>
        <v>50</v>
      </c>
      <c r="BE1150" s="66">
        <f t="shared" si="261"/>
        <v>1015.9099977041441</v>
      </c>
      <c r="BI1150" s="66">
        <f t="shared" si="267"/>
        <v>1315.6500022958558</v>
      </c>
      <c r="BK1150" s="66">
        <f t="shared" si="262"/>
        <v>1020.1948159310546</v>
      </c>
      <c r="BN1150" s="66">
        <f t="shared" si="268"/>
        <v>1077.2096469446565</v>
      </c>
      <c r="BO1150" s="66">
        <f t="shared" si="269"/>
        <v>2097.404462875711</v>
      </c>
      <c r="CI1150" s="116">
        <f t="shared" si="270"/>
        <v>0.48640824122796278</v>
      </c>
      <c r="CJ1150" s="116">
        <f t="shared" si="271"/>
        <v>0.51359175877203722</v>
      </c>
      <c r="CR1150">
        <f t="shared" si="263"/>
        <v>1122</v>
      </c>
      <c r="CS1150">
        <f t="shared" si="265"/>
        <v>50</v>
      </c>
      <c r="CT1150" s="73">
        <f t="shared" si="266"/>
        <v>2.4</v>
      </c>
      <c r="CU1150" s="66">
        <f t="shared" si="264"/>
        <v>961.75444998904527</v>
      </c>
    </row>
    <row r="1151" spans="2:99" x14ac:dyDescent="0.25">
      <c r="B1151" s="107" t="s">
        <v>284</v>
      </c>
      <c r="C1151" s="107">
        <v>1141</v>
      </c>
      <c r="D1151" s="107" t="s">
        <v>235</v>
      </c>
      <c r="E1151" s="107">
        <v>50</v>
      </c>
      <c r="F1151" s="108">
        <v>2.4</v>
      </c>
      <c r="G1151" s="109"/>
      <c r="H1151" s="109">
        <v>1034.7157224124555</v>
      </c>
      <c r="I1151" s="109">
        <v>1340.004277587544</v>
      </c>
      <c r="K1151" s="107">
        <v>0</v>
      </c>
      <c r="L1151" s="107">
        <v>0</v>
      </c>
      <c r="M1151" s="107">
        <v>0</v>
      </c>
      <c r="N1151" s="107">
        <v>0</v>
      </c>
      <c r="O1151" s="108">
        <v>0</v>
      </c>
      <c r="P1151" s="109">
        <v>0</v>
      </c>
      <c r="Q1151" s="109">
        <v>0</v>
      </c>
      <c r="BA1151" t="str">
        <f t="shared" si="257"/>
        <v>MA</v>
      </c>
      <c r="BB1151">
        <f t="shared" si="258"/>
        <v>1138</v>
      </c>
      <c r="BC1151" s="73">
        <f t="shared" si="259"/>
        <v>2.4</v>
      </c>
      <c r="BD1151">
        <f t="shared" si="260"/>
        <v>50</v>
      </c>
      <c r="BE1151" s="66">
        <f t="shared" si="261"/>
        <v>1007.5615805259411</v>
      </c>
      <c r="BI1151" s="66">
        <f t="shared" si="267"/>
        <v>1304.838419474059</v>
      </c>
      <c r="BK1151" s="66">
        <f t="shared" si="262"/>
        <v>1011.8111875134979</v>
      </c>
      <c r="BN1151" s="66">
        <f t="shared" si="268"/>
        <v>1068.3574892324555</v>
      </c>
      <c r="BO1151" s="66">
        <f t="shared" si="269"/>
        <v>2080.1686767459532</v>
      </c>
      <c r="CI1151" s="116">
        <f t="shared" si="270"/>
        <v>0.48640824122796283</v>
      </c>
      <c r="CJ1151" s="116">
        <f t="shared" si="271"/>
        <v>0.51359175877203722</v>
      </c>
      <c r="CR1151">
        <f t="shared" si="263"/>
        <v>1123</v>
      </c>
      <c r="CS1151">
        <f t="shared" si="265"/>
        <v>50</v>
      </c>
      <c r="CT1151" s="73">
        <f t="shared" si="266"/>
        <v>2.4</v>
      </c>
      <c r="CU1151" s="66">
        <f t="shared" si="264"/>
        <v>983.63239471127099</v>
      </c>
    </row>
    <row r="1152" spans="2:99" x14ac:dyDescent="0.25">
      <c r="B1152" s="107" t="s">
        <v>284</v>
      </c>
      <c r="C1152" s="107">
        <v>1142</v>
      </c>
      <c r="D1152" s="107" t="s">
        <v>235</v>
      </c>
      <c r="E1152" s="107">
        <v>50</v>
      </c>
      <c r="F1152" s="108">
        <v>2.4</v>
      </c>
      <c r="G1152" s="109"/>
      <c r="H1152" s="109">
        <v>1085.5730947005493</v>
      </c>
      <c r="I1152" s="109">
        <v>1405.8669052994505</v>
      </c>
      <c r="K1152" s="107">
        <v>0</v>
      </c>
      <c r="L1152" s="107">
        <v>0</v>
      </c>
      <c r="M1152" s="107">
        <v>0</v>
      </c>
      <c r="N1152" s="107">
        <v>0</v>
      </c>
      <c r="O1152" s="108">
        <v>0</v>
      </c>
      <c r="P1152" s="109">
        <v>0</v>
      </c>
      <c r="Q1152" s="109">
        <v>0</v>
      </c>
      <c r="BA1152" t="str">
        <f t="shared" si="257"/>
        <v>MA</v>
      </c>
      <c r="BB1152">
        <f t="shared" si="258"/>
        <v>1139</v>
      </c>
      <c r="BC1152" s="73">
        <f t="shared" si="259"/>
        <v>2.4</v>
      </c>
      <c r="BD1152">
        <f t="shared" si="260"/>
        <v>50</v>
      </c>
      <c r="BE1152" s="66">
        <f t="shared" si="261"/>
        <v>2101.4220914441012</v>
      </c>
      <c r="BI1152" s="66">
        <f t="shared" si="267"/>
        <v>2721.4379085558985</v>
      </c>
      <c r="BK1152" s="66">
        <f t="shared" si="262"/>
        <v>2110.2852896606764</v>
      </c>
      <c r="BN1152" s="66">
        <f t="shared" si="268"/>
        <v>2228.2211557341461</v>
      </c>
      <c r="BO1152" s="66">
        <f t="shared" si="269"/>
        <v>4338.5064453948225</v>
      </c>
      <c r="CI1152" s="116">
        <f t="shared" si="270"/>
        <v>0.48640824122796283</v>
      </c>
      <c r="CJ1152" s="116">
        <f t="shared" si="271"/>
        <v>0.51359175877203711</v>
      </c>
      <c r="CR1152">
        <f t="shared" si="263"/>
        <v>1124</v>
      </c>
      <c r="CS1152">
        <f t="shared" si="265"/>
        <v>50</v>
      </c>
      <c r="CT1152" s="73">
        <f t="shared" si="266"/>
        <v>2.4</v>
      </c>
      <c r="CU1152" s="66">
        <f t="shared" si="264"/>
        <v>1004.4164421973854</v>
      </c>
    </row>
    <row r="1153" spans="2:99" x14ac:dyDescent="0.25">
      <c r="B1153" s="107" t="s">
        <v>284</v>
      </c>
      <c r="C1153" s="107">
        <v>1143</v>
      </c>
      <c r="D1153" s="107" t="s">
        <v>235</v>
      </c>
      <c r="E1153" s="107">
        <v>50</v>
      </c>
      <c r="F1153" s="108">
        <v>2.4</v>
      </c>
      <c r="G1153" s="109"/>
      <c r="H1153" s="109">
        <v>1119.5375581160472</v>
      </c>
      <c r="I1153" s="109">
        <v>1449.8524418839527</v>
      </c>
      <c r="K1153" s="107">
        <v>0</v>
      </c>
      <c r="L1153" s="107">
        <v>0</v>
      </c>
      <c r="M1153" s="107">
        <v>0</v>
      </c>
      <c r="N1153" s="107">
        <v>0</v>
      </c>
      <c r="O1153" s="108">
        <v>0</v>
      </c>
      <c r="P1153" s="109">
        <v>0</v>
      </c>
      <c r="Q1153" s="109">
        <v>0</v>
      </c>
      <c r="BA1153" t="str">
        <f t="shared" si="257"/>
        <v>MA</v>
      </c>
      <c r="BB1153">
        <f t="shared" si="258"/>
        <v>1140</v>
      </c>
      <c r="BC1153" s="73">
        <f t="shared" si="259"/>
        <v>2.4</v>
      </c>
      <c r="BD1153">
        <f t="shared" si="260"/>
        <v>50</v>
      </c>
      <c r="BE1153" s="66">
        <f t="shared" si="261"/>
        <v>897.77728030568665</v>
      </c>
      <c r="BI1153" s="66">
        <f t="shared" si="267"/>
        <v>1162.6627196943132</v>
      </c>
      <c r="BK1153" s="66">
        <f t="shared" si="262"/>
        <v>901.56384846925766</v>
      </c>
      <c r="BN1153" s="66">
        <f t="shared" si="268"/>
        <v>951.94884324257043</v>
      </c>
      <c r="BO1153" s="66">
        <f t="shared" si="269"/>
        <v>1853.5126917118282</v>
      </c>
      <c r="CI1153" s="116">
        <f t="shared" si="270"/>
        <v>0.48640824122796283</v>
      </c>
      <c r="CJ1153" s="116">
        <f t="shared" si="271"/>
        <v>0.51359175877203711</v>
      </c>
      <c r="CR1153">
        <f t="shared" si="263"/>
        <v>1125</v>
      </c>
      <c r="CS1153">
        <f t="shared" si="265"/>
        <v>50</v>
      </c>
      <c r="CT1153" s="73">
        <f t="shared" si="266"/>
        <v>2.4</v>
      </c>
      <c r="CU1153" s="66">
        <f t="shared" si="264"/>
        <v>983.63239471127099</v>
      </c>
    </row>
    <row r="1154" spans="2:99" x14ac:dyDescent="0.25">
      <c r="B1154" s="107" t="s">
        <v>284</v>
      </c>
      <c r="C1154" s="107">
        <v>1144</v>
      </c>
      <c r="D1154" s="107" t="s">
        <v>235</v>
      </c>
      <c r="E1154" s="107">
        <v>50</v>
      </c>
      <c r="F1154" s="108">
        <v>2.4</v>
      </c>
      <c r="G1154" s="109"/>
      <c r="H1154" s="109">
        <v>1023.0732533622684</v>
      </c>
      <c r="I1154" s="109">
        <v>1324.9267466377314</v>
      </c>
      <c r="K1154" s="107">
        <v>0</v>
      </c>
      <c r="L1154" s="107">
        <v>0</v>
      </c>
      <c r="M1154" s="107">
        <v>0</v>
      </c>
      <c r="N1154" s="107">
        <v>0</v>
      </c>
      <c r="O1154" s="108">
        <v>0</v>
      </c>
      <c r="P1154" s="109">
        <v>0</v>
      </c>
      <c r="Q1154" s="109">
        <v>0</v>
      </c>
      <c r="BA1154" t="str">
        <f t="shared" si="257"/>
        <v>MA</v>
      </c>
      <c r="BB1154">
        <f t="shared" si="258"/>
        <v>1141</v>
      </c>
      <c r="BC1154" s="73">
        <f t="shared" si="259"/>
        <v>2.4</v>
      </c>
      <c r="BD1154">
        <f t="shared" si="260"/>
        <v>50</v>
      </c>
      <c r="BE1154" s="66">
        <f t="shared" si="261"/>
        <v>1034.7157224124555</v>
      </c>
      <c r="BI1154" s="66">
        <f t="shared" si="267"/>
        <v>1340.004277587544</v>
      </c>
      <c r="BK1154" s="66">
        <f t="shared" si="262"/>
        <v>1039.0798578152799</v>
      </c>
      <c r="BN1154" s="66">
        <f t="shared" si="268"/>
        <v>1097.1501024174433</v>
      </c>
      <c r="BO1154" s="66">
        <f t="shared" si="269"/>
        <v>2136.229960232723</v>
      </c>
      <c r="CI1154" s="116">
        <f t="shared" si="270"/>
        <v>0.48640824122796289</v>
      </c>
      <c r="CJ1154" s="116">
        <f t="shared" si="271"/>
        <v>0.51359175877203722</v>
      </c>
      <c r="CR1154">
        <f t="shared" si="263"/>
        <v>1126</v>
      </c>
      <c r="CS1154">
        <f t="shared" si="265"/>
        <v>50</v>
      </c>
      <c r="CT1154" s="73">
        <f t="shared" si="266"/>
        <v>2.4</v>
      </c>
      <c r="CU1154" s="66">
        <f t="shared" si="264"/>
        <v>957.90393171793335</v>
      </c>
    </row>
    <row r="1155" spans="2:99" x14ac:dyDescent="0.25">
      <c r="B1155" s="107" t="s">
        <v>284</v>
      </c>
      <c r="C1155" s="107">
        <v>1145</v>
      </c>
      <c r="D1155" s="107" t="s">
        <v>235</v>
      </c>
      <c r="E1155" s="107">
        <v>50</v>
      </c>
      <c r="F1155" s="108">
        <v>2.4</v>
      </c>
      <c r="G1155" s="109"/>
      <c r="H1155" s="109">
        <v>1031.3432407339958</v>
      </c>
      <c r="I1155" s="109">
        <v>1335.6367592660042</v>
      </c>
      <c r="K1155" s="107">
        <v>0</v>
      </c>
      <c r="L1155" s="107">
        <v>0</v>
      </c>
      <c r="M1155" s="107">
        <v>0</v>
      </c>
      <c r="N1155" s="107">
        <v>0</v>
      </c>
      <c r="O1155" s="108">
        <v>0</v>
      </c>
      <c r="P1155" s="109">
        <v>0</v>
      </c>
      <c r="Q1155" s="109">
        <v>0</v>
      </c>
      <c r="BA1155" t="str">
        <f t="shared" si="257"/>
        <v>MA</v>
      </c>
      <c r="BB1155">
        <f t="shared" si="258"/>
        <v>1142</v>
      </c>
      <c r="BC1155" s="73">
        <f t="shared" si="259"/>
        <v>2.4</v>
      </c>
      <c r="BD1155">
        <f t="shared" si="260"/>
        <v>50</v>
      </c>
      <c r="BE1155" s="66">
        <f t="shared" si="261"/>
        <v>1085.5730947005493</v>
      </c>
      <c r="BI1155" s="66">
        <f t="shared" si="267"/>
        <v>1405.8669052994505</v>
      </c>
      <c r="BK1155" s="66">
        <f t="shared" si="262"/>
        <v>1090.1517319748436</v>
      </c>
      <c r="BN1155" s="66">
        <f t="shared" si="268"/>
        <v>1151.0761905264264</v>
      </c>
      <c r="BO1155" s="66">
        <f t="shared" si="269"/>
        <v>2241.2279225012699</v>
      </c>
      <c r="CI1155" s="116">
        <f t="shared" si="270"/>
        <v>0.48640824122796283</v>
      </c>
      <c r="CJ1155" s="116">
        <f t="shared" si="271"/>
        <v>0.51359175877203722</v>
      </c>
      <c r="CR1155">
        <f t="shared" si="263"/>
        <v>1127</v>
      </c>
      <c r="CS1155">
        <f t="shared" si="265"/>
        <v>50</v>
      </c>
      <c r="CT1155" s="73">
        <f t="shared" si="266"/>
        <v>2.4</v>
      </c>
      <c r="CU1155" s="66">
        <f t="shared" si="264"/>
        <v>983.63239471127099</v>
      </c>
    </row>
    <row r="1156" spans="2:99" x14ac:dyDescent="0.25">
      <c r="B1156" s="107" t="s">
        <v>284</v>
      </c>
      <c r="C1156" s="107">
        <v>1146</v>
      </c>
      <c r="D1156" s="107" t="s">
        <v>235</v>
      </c>
      <c r="E1156" s="107">
        <v>50</v>
      </c>
      <c r="F1156" s="108">
        <v>2.4</v>
      </c>
      <c r="G1156" s="109"/>
      <c r="H1156" s="109">
        <v>897.77728030568665</v>
      </c>
      <c r="I1156" s="109">
        <v>1162.6627196943132</v>
      </c>
      <c r="K1156" s="107">
        <v>0</v>
      </c>
      <c r="L1156" s="107">
        <v>0</v>
      </c>
      <c r="M1156" s="107">
        <v>0</v>
      </c>
      <c r="N1156" s="107">
        <v>0</v>
      </c>
      <c r="O1156" s="108">
        <v>0</v>
      </c>
      <c r="P1156" s="109">
        <v>0</v>
      </c>
      <c r="Q1156" s="109">
        <v>0</v>
      </c>
      <c r="BA1156" t="str">
        <f t="shared" si="257"/>
        <v>MA</v>
      </c>
      <c r="BB1156">
        <f t="shared" si="258"/>
        <v>1143</v>
      </c>
      <c r="BC1156" s="73">
        <f t="shared" si="259"/>
        <v>2.4</v>
      </c>
      <c r="BD1156">
        <f t="shared" si="260"/>
        <v>50</v>
      </c>
      <c r="BE1156" s="66">
        <f t="shared" si="261"/>
        <v>1119.5375581160472</v>
      </c>
      <c r="BI1156" s="66">
        <f t="shared" si="267"/>
        <v>1449.8524418839527</v>
      </c>
      <c r="BK1156" s="66">
        <f t="shared" si="262"/>
        <v>1124.2594477967939</v>
      </c>
      <c r="BN1156" s="66">
        <f t="shared" si="268"/>
        <v>1187.090057627996</v>
      </c>
      <c r="BO1156" s="66">
        <f t="shared" si="269"/>
        <v>2311.3495054247896</v>
      </c>
      <c r="CI1156" s="116">
        <f t="shared" si="270"/>
        <v>0.48640824122796295</v>
      </c>
      <c r="CJ1156" s="116">
        <f t="shared" si="271"/>
        <v>0.51359175877203722</v>
      </c>
      <c r="CR1156">
        <f t="shared" si="263"/>
        <v>1128</v>
      </c>
      <c r="CS1156">
        <f t="shared" si="265"/>
        <v>50</v>
      </c>
      <c r="CT1156" s="73">
        <f t="shared" si="266"/>
        <v>2.4</v>
      </c>
      <c r="CU1156" s="66">
        <f t="shared" si="264"/>
        <v>918.04231643403807</v>
      </c>
    </row>
    <row r="1157" spans="2:99" x14ac:dyDescent="0.25">
      <c r="B1157" s="107" t="s">
        <v>284</v>
      </c>
      <c r="C1157" s="107">
        <v>1147</v>
      </c>
      <c r="D1157" s="107" t="s">
        <v>235</v>
      </c>
      <c r="E1157" s="107">
        <v>50</v>
      </c>
      <c r="F1157" s="108">
        <v>2.4</v>
      </c>
      <c r="G1157" s="109"/>
      <c r="H1157" s="109">
        <v>941.33632338005884</v>
      </c>
      <c r="I1157" s="109">
        <v>1219.0736766199409</v>
      </c>
      <c r="K1157" s="107">
        <v>0</v>
      </c>
      <c r="L1157" s="107">
        <v>0</v>
      </c>
      <c r="M1157" s="107">
        <v>0</v>
      </c>
      <c r="N1157" s="107">
        <v>0</v>
      </c>
      <c r="O1157" s="108">
        <v>0</v>
      </c>
      <c r="P1157" s="109">
        <v>0</v>
      </c>
      <c r="Q1157" s="109">
        <v>0</v>
      </c>
      <c r="BA1157" t="str">
        <f t="shared" si="257"/>
        <v>MA</v>
      </c>
      <c r="BB1157">
        <f t="shared" si="258"/>
        <v>1144</v>
      </c>
      <c r="BC1157" s="73">
        <f t="shared" si="259"/>
        <v>2.4</v>
      </c>
      <c r="BD1157">
        <f t="shared" si="260"/>
        <v>50</v>
      </c>
      <c r="BE1157" s="66">
        <f t="shared" si="261"/>
        <v>1023.0732533622684</v>
      </c>
      <c r="BI1157" s="66">
        <f t="shared" si="267"/>
        <v>1324.9267466377314</v>
      </c>
      <c r="BK1157" s="66">
        <f t="shared" si="262"/>
        <v>1027.3882841557224</v>
      </c>
      <c r="BN1157" s="66">
        <f t="shared" si="268"/>
        <v>1084.8051309106577</v>
      </c>
      <c r="BO1157" s="66">
        <f t="shared" si="269"/>
        <v>2112.1934150663801</v>
      </c>
      <c r="CI1157" s="116">
        <f t="shared" si="270"/>
        <v>0.48640824122796283</v>
      </c>
      <c r="CJ1157" s="116">
        <f t="shared" si="271"/>
        <v>0.51359175877203722</v>
      </c>
      <c r="CR1157">
        <f t="shared" si="263"/>
        <v>1129</v>
      </c>
      <c r="CS1157">
        <f t="shared" si="265"/>
        <v>50</v>
      </c>
      <c r="CT1157" s="73">
        <f t="shared" si="266"/>
        <v>2.4</v>
      </c>
      <c r="CU1157" s="66">
        <f t="shared" si="264"/>
        <v>950.8154776279323</v>
      </c>
    </row>
    <row r="1158" spans="2:99" x14ac:dyDescent="0.25">
      <c r="B1158" s="107" t="s">
        <v>284</v>
      </c>
      <c r="C1158" s="107">
        <v>1148</v>
      </c>
      <c r="D1158" s="107" t="s">
        <v>235</v>
      </c>
      <c r="E1158" s="107">
        <v>50</v>
      </c>
      <c r="F1158" s="108">
        <v>2.4</v>
      </c>
      <c r="G1158" s="109"/>
      <c r="H1158" s="109">
        <v>897.77728030568665</v>
      </c>
      <c r="I1158" s="109">
        <v>1162.6627196943132</v>
      </c>
      <c r="K1158" s="107">
        <v>0</v>
      </c>
      <c r="L1158" s="107">
        <v>0</v>
      </c>
      <c r="M1158" s="107">
        <v>0</v>
      </c>
      <c r="N1158" s="107">
        <v>0</v>
      </c>
      <c r="O1158" s="108">
        <v>0</v>
      </c>
      <c r="P1158" s="109">
        <v>0</v>
      </c>
      <c r="Q1158" s="109">
        <v>0</v>
      </c>
      <c r="BA1158" t="str">
        <f t="shared" si="257"/>
        <v>MA</v>
      </c>
      <c r="BB1158">
        <f t="shared" si="258"/>
        <v>1145</v>
      </c>
      <c r="BC1158" s="73">
        <f t="shared" si="259"/>
        <v>2.4</v>
      </c>
      <c r="BD1158">
        <f t="shared" si="260"/>
        <v>50</v>
      </c>
      <c r="BE1158" s="66">
        <f t="shared" si="261"/>
        <v>1031.3432407339958</v>
      </c>
      <c r="BI1158" s="66">
        <f t="shared" si="267"/>
        <v>1335.6367592660042</v>
      </c>
      <c r="BK1158" s="66">
        <f t="shared" si="262"/>
        <v>1035.6931519722796</v>
      </c>
      <c r="BN1158" s="66">
        <f t="shared" si="268"/>
        <v>1093.5741263896546</v>
      </c>
      <c r="BO1158" s="66">
        <f t="shared" si="269"/>
        <v>2129.2672783619341</v>
      </c>
      <c r="CI1158" s="116">
        <f t="shared" si="270"/>
        <v>0.48640824122796283</v>
      </c>
      <c r="CJ1158" s="116">
        <f t="shared" si="271"/>
        <v>0.51359175877203711</v>
      </c>
      <c r="CR1158">
        <f t="shared" si="263"/>
        <v>1130</v>
      </c>
      <c r="CS1158">
        <f t="shared" si="265"/>
        <v>50</v>
      </c>
      <c r="CT1158" s="73">
        <f t="shared" si="266"/>
        <v>2.4</v>
      </c>
      <c r="CU1158" s="66">
        <f t="shared" si="264"/>
        <v>1016.4493117946097</v>
      </c>
    </row>
    <row r="1159" spans="2:99" x14ac:dyDescent="0.25">
      <c r="B1159" s="107" t="s">
        <v>284</v>
      </c>
      <c r="C1159" s="107">
        <v>1149</v>
      </c>
      <c r="D1159" s="107" t="s">
        <v>235</v>
      </c>
      <c r="E1159" s="107">
        <v>50</v>
      </c>
      <c r="F1159" s="108">
        <v>2.4</v>
      </c>
      <c r="G1159" s="109"/>
      <c r="H1159" s="109">
        <v>1006.951570920018</v>
      </c>
      <c r="I1159" s="109">
        <v>1304.0484290799818</v>
      </c>
      <c r="K1159" s="107">
        <v>0</v>
      </c>
      <c r="L1159" s="107">
        <v>0</v>
      </c>
      <c r="M1159" s="107">
        <v>0</v>
      </c>
      <c r="N1159" s="107">
        <v>0</v>
      </c>
      <c r="O1159" s="108">
        <v>0</v>
      </c>
      <c r="P1159" s="109">
        <v>0</v>
      </c>
      <c r="Q1159" s="109">
        <v>0</v>
      </c>
      <c r="BA1159" t="str">
        <f t="shared" si="257"/>
        <v>MA</v>
      </c>
      <c r="BB1159">
        <f t="shared" si="258"/>
        <v>1146</v>
      </c>
      <c r="BC1159" s="73">
        <f t="shared" si="259"/>
        <v>2.4</v>
      </c>
      <c r="BD1159">
        <f t="shared" si="260"/>
        <v>50</v>
      </c>
      <c r="BE1159" s="66">
        <f t="shared" si="261"/>
        <v>897.77728030568665</v>
      </c>
      <c r="BI1159" s="66">
        <f t="shared" si="267"/>
        <v>1162.6627196943132</v>
      </c>
      <c r="BK1159" s="66">
        <f t="shared" si="262"/>
        <v>901.56384846925766</v>
      </c>
      <c r="BN1159" s="66">
        <f t="shared" si="268"/>
        <v>951.94884324257043</v>
      </c>
      <c r="BO1159" s="66">
        <f t="shared" si="269"/>
        <v>1853.5126917118282</v>
      </c>
      <c r="CI1159" s="116">
        <f t="shared" si="270"/>
        <v>0.48640824122796283</v>
      </c>
      <c r="CJ1159" s="116">
        <f t="shared" si="271"/>
        <v>0.51359175877203711</v>
      </c>
      <c r="CR1159">
        <f t="shared" si="263"/>
        <v>1131</v>
      </c>
      <c r="CS1159">
        <f t="shared" si="265"/>
        <v>50</v>
      </c>
      <c r="CT1159" s="73">
        <f t="shared" si="266"/>
        <v>2.4</v>
      </c>
      <c r="CU1159" s="66">
        <f t="shared" si="264"/>
        <v>1286.3181355322092</v>
      </c>
    </row>
    <row r="1160" spans="2:99" x14ac:dyDescent="0.25">
      <c r="B1160" s="107" t="s">
        <v>284</v>
      </c>
      <c r="C1160" s="107">
        <v>1150</v>
      </c>
      <c r="D1160" s="107" t="s">
        <v>235</v>
      </c>
      <c r="E1160" s="107">
        <v>50</v>
      </c>
      <c r="F1160" s="108">
        <v>2.4</v>
      </c>
      <c r="G1160" s="109"/>
      <c r="H1160" s="109">
        <v>1028</v>
      </c>
      <c r="I1160" s="109">
        <v>1328</v>
      </c>
      <c r="K1160" s="107">
        <v>0</v>
      </c>
      <c r="L1160" s="107">
        <v>0</v>
      </c>
      <c r="M1160" s="107">
        <v>0</v>
      </c>
      <c r="N1160" s="107">
        <v>0</v>
      </c>
      <c r="O1160" s="108">
        <v>0</v>
      </c>
      <c r="P1160" s="109">
        <v>0</v>
      </c>
      <c r="Q1160" s="109">
        <v>0</v>
      </c>
      <c r="BA1160" t="str">
        <f t="shared" si="257"/>
        <v>MA</v>
      </c>
      <c r="BB1160">
        <f t="shared" si="258"/>
        <v>1147</v>
      </c>
      <c r="BC1160" s="73">
        <f t="shared" si="259"/>
        <v>2.4</v>
      </c>
      <c r="BD1160">
        <f t="shared" si="260"/>
        <v>50</v>
      </c>
      <c r="BE1160" s="66">
        <f t="shared" si="261"/>
        <v>941.33632338005884</v>
      </c>
      <c r="BI1160" s="66">
        <f t="shared" si="267"/>
        <v>1219.0736766199409</v>
      </c>
      <c r="BK1160" s="66">
        <f t="shared" si="262"/>
        <v>945.30661114687575</v>
      </c>
      <c r="BN1160" s="66">
        <f t="shared" si="268"/>
        <v>998.13622353947778</v>
      </c>
      <c r="BO1160" s="66">
        <f t="shared" si="269"/>
        <v>1943.4428346863535</v>
      </c>
      <c r="CI1160" s="116">
        <f t="shared" si="270"/>
        <v>0.48640824122796283</v>
      </c>
      <c r="CJ1160" s="116">
        <f t="shared" si="271"/>
        <v>0.51359175877203711</v>
      </c>
      <c r="CR1160">
        <f t="shared" si="263"/>
        <v>1132</v>
      </c>
      <c r="CS1160">
        <f t="shared" si="265"/>
        <v>50</v>
      </c>
      <c r="CT1160" s="73">
        <f t="shared" si="266"/>
        <v>2.4</v>
      </c>
      <c r="CU1160" s="66">
        <f t="shared" si="264"/>
        <v>879.79966905958736</v>
      </c>
    </row>
    <row r="1161" spans="2:99" x14ac:dyDescent="0.25">
      <c r="B1161" s="107" t="s">
        <v>284</v>
      </c>
      <c r="C1161" s="107">
        <v>1151</v>
      </c>
      <c r="D1161" s="107" t="s">
        <v>235</v>
      </c>
      <c r="E1161" s="107">
        <v>50</v>
      </c>
      <c r="F1161" s="108">
        <v>2.4</v>
      </c>
      <c r="G1161" s="109"/>
      <c r="H1161" s="109">
        <v>1199.95</v>
      </c>
      <c r="I1161" s="109">
        <v>1824.95</v>
      </c>
      <c r="K1161" s="107">
        <v>0</v>
      </c>
      <c r="L1161" s="107">
        <v>0</v>
      </c>
      <c r="M1161" s="107">
        <v>0</v>
      </c>
      <c r="N1161" s="107">
        <v>0</v>
      </c>
      <c r="O1161" s="108">
        <v>0</v>
      </c>
      <c r="P1161" s="109">
        <v>0</v>
      </c>
      <c r="Q1161" s="109">
        <v>0</v>
      </c>
      <c r="BA1161" t="str">
        <f t="shared" si="257"/>
        <v>MA</v>
      </c>
      <c r="BB1161">
        <f t="shared" si="258"/>
        <v>1148</v>
      </c>
      <c r="BC1161" s="73">
        <f t="shared" si="259"/>
        <v>2.4</v>
      </c>
      <c r="BD1161">
        <f t="shared" si="260"/>
        <v>50</v>
      </c>
      <c r="BE1161" s="66">
        <f t="shared" si="261"/>
        <v>897.77728030568665</v>
      </c>
      <c r="BI1161" s="66">
        <f t="shared" si="267"/>
        <v>1162.6627196943132</v>
      </c>
      <c r="BK1161" s="66">
        <f t="shared" si="262"/>
        <v>901.56384846925766</v>
      </c>
      <c r="BN1161" s="66">
        <f t="shared" si="268"/>
        <v>951.94884324257043</v>
      </c>
      <c r="BO1161" s="66">
        <f t="shared" si="269"/>
        <v>1853.5126917118282</v>
      </c>
      <c r="CI1161" s="116">
        <f t="shared" si="270"/>
        <v>0.48640824122796283</v>
      </c>
      <c r="CJ1161" s="116">
        <f t="shared" si="271"/>
        <v>0.51359175877203711</v>
      </c>
      <c r="CR1161">
        <f t="shared" si="263"/>
        <v>1133</v>
      </c>
      <c r="CS1161">
        <f t="shared" si="265"/>
        <v>50</v>
      </c>
      <c r="CT1161" s="73">
        <f t="shared" si="266"/>
        <v>2.4</v>
      </c>
      <c r="CU1161" s="66">
        <f t="shared" si="264"/>
        <v>1355.9950138835536</v>
      </c>
    </row>
    <row r="1162" spans="2:99" x14ac:dyDescent="0.25">
      <c r="B1162" s="107" t="s">
        <v>284</v>
      </c>
      <c r="C1162" s="107">
        <v>1152</v>
      </c>
      <c r="D1162" s="107" t="s">
        <v>235</v>
      </c>
      <c r="E1162" s="107">
        <v>50</v>
      </c>
      <c r="F1162" s="108">
        <v>2.4</v>
      </c>
      <c r="G1162" s="109"/>
      <c r="H1162" s="109">
        <v>1238.9817961672391</v>
      </c>
      <c r="I1162" s="109">
        <v>1604.5382038327607</v>
      </c>
      <c r="K1162" s="107">
        <v>0</v>
      </c>
      <c r="L1162" s="107">
        <v>0</v>
      </c>
      <c r="M1162" s="107">
        <v>0</v>
      </c>
      <c r="N1162" s="107">
        <v>0</v>
      </c>
      <c r="O1162" s="108">
        <v>0</v>
      </c>
      <c r="P1162" s="109">
        <v>0</v>
      </c>
      <c r="Q1162" s="109">
        <v>0</v>
      </c>
      <c r="BA1162" t="str">
        <f t="shared" si="257"/>
        <v>MA</v>
      </c>
      <c r="BB1162">
        <f t="shared" si="258"/>
        <v>1149</v>
      </c>
      <c r="BC1162" s="73">
        <f t="shared" si="259"/>
        <v>2.4</v>
      </c>
      <c r="BD1162">
        <f t="shared" si="260"/>
        <v>50</v>
      </c>
      <c r="BE1162" s="66">
        <f t="shared" si="261"/>
        <v>1006.951570920018</v>
      </c>
      <c r="BI1162" s="66">
        <f t="shared" si="267"/>
        <v>1304.0484290799818</v>
      </c>
      <c r="BK1162" s="66">
        <f t="shared" si="262"/>
        <v>1011.1986050612754</v>
      </c>
      <c r="BN1162" s="66">
        <f t="shared" si="268"/>
        <v>1067.7106718630876</v>
      </c>
      <c r="BO1162" s="66">
        <f t="shared" si="269"/>
        <v>2078.909276924363</v>
      </c>
      <c r="CI1162" s="116">
        <f t="shared" si="270"/>
        <v>0.48640824122796289</v>
      </c>
      <c r="CJ1162" s="116">
        <f t="shared" si="271"/>
        <v>0.51359175877203711</v>
      </c>
      <c r="CR1162">
        <f t="shared" si="263"/>
        <v>1134</v>
      </c>
      <c r="CS1162">
        <f t="shared" si="265"/>
        <v>50</v>
      </c>
      <c r="CT1162" s="73">
        <f t="shared" si="266"/>
        <v>2.4</v>
      </c>
      <c r="CU1162" s="66">
        <f t="shared" si="264"/>
        <v>998.94695601682895</v>
      </c>
    </row>
    <row r="1163" spans="2:99" x14ac:dyDescent="0.25">
      <c r="B1163" s="107" t="s">
        <v>284</v>
      </c>
      <c r="C1163" s="107">
        <v>1153</v>
      </c>
      <c r="D1163" s="107" t="s">
        <v>235</v>
      </c>
      <c r="E1163" s="107">
        <v>50</v>
      </c>
      <c r="F1163" s="108">
        <v>2.4</v>
      </c>
      <c r="G1163" s="109"/>
      <c r="H1163" s="109">
        <v>898.66615144574587</v>
      </c>
      <c r="I1163" s="109">
        <v>1163.813848554254</v>
      </c>
      <c r="K1163" s="107">
        <v>0</v>
      </c>
      <c r="L1163" s="107">
        <v>0</v>
      </c>
      <c r="M1163" s="107">
        <v>0</v>
      </c>
      <c r="N1163" s="107">
        <v>0</v>
      </c>
      <c r="O1163" s="108">
        <v>0</v>
      </c>
      <c r="P1163" s="109">
        <v>0</v>
      </c>
      <c r="Q1163" s="109">
        <v>0</v>
      </c>
      <c r="BA1163" t="str">
        <f t="shared" si="257"/>
        <v>MA</v>
      </c>
      <c r="BB1163">
        <f t="shared" si="258"/>
        <v>1150</v>
      </c>
      <c r="BC1163" s="73">
        <f t="shared" si="259"/>
        <v>2.4</v>
      </c>
      <c r="BD1163">
        <f t="shared" si="260"/>
        <v>50</v>
      </c>
      <c r="BE1163" s="66">
        <f t="shared" si="261"/>
        <v>1028</v>
      </c>
      <c r="BI1163" s="66">
        <f t="shared" si="267"/>
        <v>1328</v>
      </c>
      <c r="BK1163" s="66">
        <f t="shared" si="262"/>
        <v>1032.3358104036956</v>
      </c>
      <c r="BN1163" s="66">
        <f t="shared" si="268"/>
        <v>1087.3214066401936</v>
      </c>
      <c r="BO1163" s="66">
        <f t="shared" si="269"/>
        <v>2119.6572170438894</v>
      </c>
      <c r="CI1163" s="116">
        <f t="shared" si="270"/>
        <v>0.48702960181618848</v>
      </c>
      <c r="CJ1163" s="116">
        <f t="shared" si="271"/>
        <v>0.5129703981838114</v>
      </c>
      <c r="CR1163">
        <f t="shared" si="263"/>
        <v>1135</v>
      </c>
      <c r="CS1163">
        <f t="shared" si="265"/>
        <v>50</v>
      </c>
      <c r="CT1163" s="73">
        <f t="shared" si="266"/>
        <v>2.4</v>
      </c>
      <c r="CU1163" s="66">
        <f t="shared" si="264"/>
        <v>901.56384846925766</v>
      </c>
    </row>
    <row r="1164" spans="2:99" x14ac:dyDescent="0.25">
      <c r="B1164" s="107" t="s">
        <v>284</v>
      </c>
      <c r="C1164" s="107">
        <v>1154</v>
      </c>
      <c r="D1164" s="107" t="s">
        <v>235</v>
      </c>
      <c r="E1164" s="107">
        <v>50</v>
      </c>
      <c r="F1164" s="108">
        <v>2.4</v>
      </c>
      <c r="G1164" s="109"/>
      <c r="H1164" s="109">
        <v>1114.3001899280512</v>
      </c>
      <c r="I1164" s="109">
        <v>1443.0698100719485</v>
      </c>
      <c r="K1164" s="107">
        <v>0</v>
      </c>
      <c r="L1164" s="107">
        <v>0</v>
      </c>
      <c r="M1164" s="107">
        <v>0</v>
      </c>
      <c r="N1164" s="107">
        <v>0</v>
      </c>
      <c r="O1164" s="108">
        <v>0</v>
      </c>
      <c r="P1164" s="109">
        <v>0</v>
      </c>
      <c r="Q1164" s="109">
        <v>0</v>
      </c>
      <c r="BA1164" t="str">
        <f t="shared" si="257"/>
        <v>MA</v>
      </c>
      <c r="BB1164">
        <f t="shared" si="258"/>
        <v>1151</v>
      </c>
      <c r="BC1164" s="73">
        <f t="shared" si="259"/>
        <v>2.4</v>
      </c>
      <c r="BD1164">
        <f t="shared" si="260"/>
        <v>50</v>
      </c>
      <c r="BE1164" s="66">
        <f t="shared" si="261"/>
        <v>1199.95</v>
      </c>
      <c r="BI1164" s="66">
        <f t="shared" si="267"/>
        <v>1824.95</v>
      </c>
      <c r="BK1164" s="66">
        <f t="shared" si="262"/>
        <v>1205.0110463948586</v>
      </c>
      <c r="BN1164" s="66">
        <f t="shared" si="268"/>
        <v>1494.2072297048353</v>
      </c>
      <c r="BO1164" s="66">
        <f t="shared" si="269"/>
        <v>2699.2182760996939</v>
      </c>
      <c r="CI1164" s="116">
        <f t="shared" si="270"/>
        <v>0.44642964115376055</v>
      </c>
      <c r="CJ1164" s="116">
        <f t="shared" si="271"/>
        <v>0.5535703588462394</v>
      </c>
      <c r="CR1164">
        <f t="shared" si="263"/>
        <v>1136</v>
      </c>
      <c r="CS1164">
        <f t="shared" si="265"/>
        <v>50</v>
      </c>
      <c r="CT1164" s="73">
        <f t="shared" si="266"/>
        <v>2.4</v>
      </c>
      <c r="CU1164" s="66">
        <f t="shared" si="264"/>
        <v>902.4652197918133</v>
      </c>
    </row>
    <row r="1165" spans="2:99" x14ac:dyDescent="0.25">
      <c r="B1165" s="107" t="s">
        <v>284</v>
      </c>
      <c r="C1165" s="107">
        <v>1155</v>
      </c>
      <c r="D1165" s="107" t="s">
        <v>235</v>
      </c>
      <c r="E1165" s="107">
        <v>50</v>
      </c>
      <c r="F1165" s="108">
        <v>2.4</v>
      </c>
      <c r="G1165" s="109"/>
      <c r="H1165" s="109">
        <v>1333.036562977622</v>
      </c>
      <c r="I1165" s="109">
        <v>1726.3434370223779</v>
      </c>
      <c r="K1165" s="107">
        <v>0</v>
      </c>
      <c r="L1165" s="107">
        <v>0</v>
      </c>
      <c r="M1165" s="107">
        <v>0</v>
      </c>
      <c r="N1165" s="107">
        <v>0</v>
      </c>
      <c r="O1165" s="108">
        <v>0</v>
      </c>
      <c r="P1165" s="109">
        <v>0</v>
      </c>
      <c r="Q1165" s="109">
        <v>0</v>
      </c>
      <c r="BA1165" t="str">
        <f t="shared" si="257"/>
        <v>MA</v>
      </c>
      <c r="BB1165">
        <f t="shared" si="258"/>
        <v>1152</v>
      </c>
      <c r="BC1165" s="73">
        <f t="shared" si="259"/>
        <v>2.4</v>
      </c>
      <c r="BD1165">
        <f t="shared" si="260"/>
        <v>50</v>
      </c>
      <c r="BE1165" s="66">
        <f t="shared" si="261"/>
        <v>1238.9817961672391</v>
      </c>
      <c r="BI1165" s="66">
        <f t="shared" si="267"/>
        <v>1604.5382038327607</v>
      </c>
      <c r="BK1165" s="66">
        <f t="shared" si="262"/>
        <v>1244.2074675308688</v>
      </c>
      <c r="BN1165" s="66">
        <f t="shared" si="268"/>
        <v>1313.7415186742221</v>
      </c>
      <c r="BO1165" s="66">
        <f t="shared" si="269"/>
        <v>2557.9489862050909</v>
      </c>
      <c r="CI1165" s="116">
        <f t="shared" si="270"/>
        <v>0.48640824122796283</v>
      </c>
      <c r="CJ1165" s="116">
        <f t="shared" si="271"/>
        <v>0.51359175877203722</v>
      </c>
      <c r="CR1165">
        <f t="shared" si="263"/>
        <v>1137</v>
      </c>
      <c r="CS1165">
        <f t="shared" si="265"/>
        <v>50</v>
      </c>
      <c r="CT1165" s="73">
        <f t="shared" si="266"/>
        <v>2.4</v>
      </c>
      <c r="CU1165" s="66">
        <f t="shared" si="264"/>
        <v>1020.1948159310546</v>
      </c>
    </row>
    <row r="1166" spans="2:99" x14ac:dyDescent="0.25">
      <c r="B1166" s="107" t="s">
        <v>284</v>
      </c>
      <c r="C1166" s="107">
        <v>1156</v>
      </c>
      <c r="D1166" s="107" t="s">
        <v>235</v>
      </c>
      <c r="E1166" s="107">
        <v>50</v>
      </c>
      <c r="F1166" s="108">
        <v>2.4</v>
      </c>
      <c r="G1166" s="109"/>
      <c r="H1166" s="109">
        <v>1333.036562977622</v>
      </c>
      <c r="I1166" s="109">
        <v>1726.3434370223779</v>
      </c>
      <c r="K1166" s="107">
        <v>0</v>
      </c>
      <c r="L1166" s="107">
        <v>0</v>
      </c>
      <c r="M1166" s="107">
        <v>0</v>
      </c>
      <c r="N1166" s="107">
        <v>0</v>
      </c>
      <c r="O1166" s="108">
        <v>0</v>
      </c>
      <c r="P1166" s="109">
        <v>0</v>
      </c>
      <c r="Q1166" s="109">
        <v>0</v>
      </c>
      <c r="BA1166" t="str">
        <f t="shared" si="257"/>
        <v>MA</v>
      </c>
      <c r="BB1166">
        <f t="shared" si="258"/>
        <v>1153</v>
      </c>
      <c r="BC1166" s="73">
        <f t="shared" si="259"/>
        <v>2.4</v>
      </c>
      <c r="BD1166">
        <f t="shared" si="260"/>
        <v>50</v>
      </c>
      <c r="BE1166" s="66">
        <f t="shared" si="261"/>
        <v>898.66615144574587</v>
      </c>
      <c r="BI1166" s="66">
        <f t="shared" si="267"/>
        <v>1163.813848554254</v>
      </c>
      <c r="BK1166" s="66">
        <f t="shared" si="262"/>
        <v>902.45646861392447</v>
      </c>
      <c r="BN1166" s="66">
        <f t="shared" si="268"/>
        <v>952.89134855222039</v>
      </c>
      <c r="BO1166" s="66">
        <f t="shared" si="269"/>
        <v>1855.347817166145</v>
      </c>
      <c r="CI1166" s="116">
        <f t="shared" si="270"/>
        <v>0.48640824122796278</v>
      </c>
      <c r="CJ1166" s="116">
        <f t="shared" si="271"/>
        <v>0.51359175877203711</v>
      </c>
      <c r="CR1166">
        <f t="shared" si="263"/>
        <v>1138</v>
      </c>
      <c r="CS1166">
        <f t="shared" si="265"/>
        <v>50</v>
      </c>
      <c r="CT1166" s="73">
        <f t="shared" si="266"/>
        <v>2.4</v>
      </c>
      <c r="CU1166" s="66">
        <f t="shared" si="264"/>
        <v>1011.8111875134979</v>
      </c>
    </row>
    <row r="1167" spans="2:99" x14ac:dyDescent="0.25">
      <c r="B1167" s="107" t="s">
        <v>284</v>
      </c>
      <c r="C1167" s="107">
        <v>1157</v>
      </c>
      <c r="D1167" s="107" t="s">
        <v>235</v>
      </c>
      <c r="E1167" s="107">
        <v>50</v>
      </c>
      <c r="F1167" s="108">
        <v>2.4</v>
      </c>
      <c r="G1167" s="109"/>
      <c r="H1167" s="109">
        <v>1274</v>
      </c>
      <c r="I1167" s="109">
        <v>1061.44</v>
      </c>
      <c r="K1167" s="107">
        <v>0</v>
      </c>
      <c r="L1167" s="107">
        <v>0</v>
      </c>
      <c r="M1167" s="107">
        <v>0</v>
      </c>
      <c r="N1167" s="107">
        <v>0</v>
      </c>
      <c r="O1167" s="108">
        <v>0</v>
      </c>
      <c r="P1167" s="109">
        <v>0</v>
      </c>
      <c r="Q1167" s="109">
        <v>0</v>
      </c>
      <c r="BA1167" t="str">
        <f t="shared" ref="BA1167:BA1230" si="272">D1164</f>
        <v>MA</v>
      </c>
      <c r="BB1167">
        <f t="shared" ref="BB1167:BB1230" si="273">C1164</f>
        <v>1154</v>
      </c>
      <c r="BC1167" s="73">
        <f t="shared" ref="BC1167:BC1230" si="274">F1164</f>
        <v>2.4</v>
      </c>
      <c r="BD1167">
        <f t="shared" ref="BD1167:BD1230" si="275">E1164</f>
        <v>50</v>
      </c>
      <c r="BE1167" s="66">
        <f t="shared" ref="BE1167:BE1230" si="276">H1164</f>
        <v>1114.3001899280512</v>
      </c>
      <c r="BI1167" s="66">
        <f t="shared" si="267"/>
        <v>1443.0698100719485</v>
      </c>
      <c r="BK1167" s="66">
        <f t="shared" ref="BK1167:BK1230" si="277">BE1167/VLOOKUP($BA1167,$DQ$53:$DT$60,2,FALSE)</f>
        <v>1118.9999898855706</v>
      </c>
      <c r="BN1167" s="66">
        <f t="shared" si="268"/>
        <v>1181.5366684995693</v>
      </c>
      <c r="BO1167" s="66">
        <f t="shared" si="269"/>
        <v>2300.5366583851401</v>
      </c>
      <c r="CI1167" s="116">
        <f t="shared" si="270"/>
        <v>0.48640824122796278</v>
      </c>
      <c r="CJ1167" s="116">
        <f t="shared" si="271"/>
        <v>0.51359175877203711</v>
      </c>
      <c r="CR1167">
        <f t="shared" si="263"/>
        <v>1139</v>
      </c>
      <c r="CS1167">
        <f t="shared" si="265"/>
        <v>50</v>
      </c>
      <c r="CT1167" s="73">
        <f t="shared" si="266"/>
        <v>2.4</v>
      </c>
      <c r="CU1167" s="66">
        <f t="shared" si="264"/>
        <v>2110.2852896606764</v>
      </c>
    </row>
    <row r="1168" spans="2:99" x14ac:dyDescent="0.25">
      <c r="B1168" s="107" t="s">
        <v>284</v>
      </c>
      <c r="C1168" s="107">
        <v>1158</v>
      </c>
      <c r="D1168" s="107" t="s">
        <v>235</v>
      </c>
      <c r="E1168" s="107">
        <v>50</v>
      </c>
      <c r="F1168" s="108">
        <v>2.4</v>
      </c>
      <c r="G1168" s="109"/>
      <c r="H1168" s="109">
        <v>919.56333766007913</v>
      </c>
      <c r="I1168" s="109">
        <v>1190.8766623399208</v>
      </c>
      <c r="K1168" s="107">
        <v>0</v>
      </c>
      <c r="L1168" s="107">
        <v>0</v>
      </c>
      <c r="M1168" s="107">
        <v>0</v>
      </c>
      <c r="N1168" s="107">
        <v>0</v>
      </c>
      <c r="O1168" s="108">
        <v>0</v>
      </c>
      <c r="P1168" s="109">
        <v>0</v>
      </c>
      <c r="Q1168" s="109">
        <v>0</v>
      </c>
      <c r="BA1168" t="str">
        <f t="shared" si="272"/>
        <v>MA</v>
      </c>
      <c r="BB1168">
        <f t="shared" si="273"/>
        <v>1155</v>
      </c>
      <c r="BC1168" s="73">
        <f t="shared" si="274"/>
        <v>2.4</v>
      </c>
      <c r="BD1168">
        <f t="shared" si="275"/>
        <v>50</v>
      </c>
      <c r="BE1168" s="66">
        <f t="shared" si="276"/>
        <v>1333.036562977622</v>
      </c>
      <c r="BI1168" s="66">
        <f t="shared" si="267"/>
        <v>1726.3434370223779</v>
      </c>
      <c r="BK1168" s="66">
        <f t="shared" si="277"/>
        <v>1338.6589304856618</v>
      </c>
      <c r="BN1168" s="66">
        <f t="shared" si="268"/>
        <v>1413.4715167825589</v>
      </c>
      <c r="BO1168" s="66">
        <f t="shared" si="269"/>
        <v>2752.1304472682205</v>
      </c>
      <c r="CI1168" s="116">
        <f t="shared" si="270"/>
        <v>0.48640824122796283</v>
      </c>
      <c r="CJ1168" s="116">
        <f t="shared" si="271"/>
        <v>0.51359175877203722</v>
      </c>
      <c r="CR1168">
        <f t="shared" si="263"/>
        <v>1140</v>
      </c>
      <c r="CS1168">
        <f t="shared" si="265"/>
        <v>50</v>
      </c>
      <c r="CT1168" s="73">
        <f t="shared" si="266"/>
        <v>2.4</v>
      </c>
      <c r="CU1168" s="66">
        <f t="shared" si="264"/>
        <v>901.56384846925766</v>
      </c>
    </row>
    <row r="1169" spans="2:99" x14ac:dyDescent="0.25">
      <c r="B1169" s="107" t="s">
        <v>284</v>
      </c>
      <c r="C1169" s="107">
        <v>1159</v>
      </c>
      <c r="D1169" s="107" t="s">
        <v>235</v>
      </c>
      <c r="E1169" s="107">
        <v>50</v>
      </c>
      <c r="F1169" s="108">
        <v>2.4</v>
      </c>
      <c r="G1169" s="109"/>
      <c r="H1169" s="109">
        <v>897.77728030568665</v>
      </c>
      <c r="I1169" s="109">
        <v>1162.6627196943132</v>
      </c>
      <c r="K1169" s="107">
        <v>0</v>
      </c>
      <c r="L1169" s="107">
        <v>0</v>
      </c>
      <c r="M1169" s="107">
        <v>0</v>
      </c>
      <c r="N1169" s="107">
        <v>0</v>
      </c>
      <c r="O1169" s="108">
        <v>0</v>
      </c>
      <c r="P1169" s="109">
        <v>0</v>
      </c>
      <c r="Q1169" s="109">
        <v>0</v>
      </c>
      <c r="BA1169" t="str">
        <f t="shared" si="272"/>
        <v>MA</v>
      </c>
      <c r="BB1169">
        <f t="shared" si="273"/>
        <v>1156</v>
      </c>
      <c r="BC1169" s="73">
        <f t="shared" si="274"/>
        <v>2.4</v>
      </c>
      <c r="BD1169">
        <f t="shared" si="275"/>
        <v>50</v>
      </c>
      <c r="BE1169" s="66">
        <f t="shared" si="276"/>
        <v>1333.036562977622</v>
      </c>
      <c r="BI1169" s="66">
        <f t="shared" si="267"/>
        <v>1726.3434370223779</v>
      </c>
      <c r="BK1169" s="66">
        <f t="shared" si="277"/>
        <v>1338.6589304856618</v>
      </c>
      <c r="BN1169" s="66">
        <f t="shared" si="268"/>
        <v>1413.4715167825589</v>
      </c>
      <c r="BO1169" s="66">
        <f t="shared" si="269"/>
        <v>2752.1304472682205</v>
      </c>
      <c r="CI1169" s="116">
        <f t="shared" si="270"/>
        <v>0.48640824122796283</v>
      </c>
      <c r="CJ1169" s="116">
        <f t="shared" si="271"/>
        <v>0.51359175877203722</v>
      </c>
      <c r="CR1169">
        <f t="shared" si="263"/>
        <v>1141</v>
      </c>
      <c r="CS1169">
        <f t="shared" si="265"/>
        <v>50</v>
      </c>
      <c r="CT1169" s="73">
        <f t="shared" si="266"/>
        <v>2.4</v>
      </c>
      <c r="CU1169" s="66">
        <f t="shared" si="264"/>
        <v>1039.0798578152799</v>
      </c>
    </row>
    <row r="1170" spans="2:99" x14ac:dyDescent="0.25">
      <c r="B1170" s="107" t="s">
        <v>284</v>
      </c>
      <c r="C1170" s="107">
        <v>1160</v>
      </c>
      <c r="D1170" s="107" t="s">
        <v>235</v>
      </c>
      <c r="E1170" s="107">
        <v>50</v>
      </c>
      <c r="F1170" s="108">
        <v>2.4</v>
      </c>
      <c r="G1170" s="109"/>
      <c r="H1170" s="109">
        <v>1201.1960582917809</v>
      </c>
      <c r="I1170" s="109">
        <v>1555.6039417082191</v>
      </c>
      <c r="K1170" s="107">
        <v>0</v>
      </c>
      <c r="L1170" s="107">
        <v>0</v>
      </c>
      <c r="M1170" s="107">
        <v>0</v>
      </c>
      <c r="N1170" s="107">
        <v>0</v>
      </c>
      <c r="O1170" s="108">
        <v>0</v>
      </c>
      <c r="P1170" s="109">
        <v>0</v>
      </c>
      <c r="Q1170" s="109">
        <v>0</v>
      </c>
      <c r="BA1170" t="str">
        <f t="shared" si="272"/>
        <v>MA</v>
      </c>
      <c r="BB1170">
        <f t="shared" si="273"/>
        <v>1157</v>
      </c>
      <c r="BC1170" s="73">
        <f t="shared" si="274"/>
        <v>2.4</v>
      </c>
      <c r="BD1170">
        <f t="shared" si="275"/>
        <v>50</v>
      </c>
      <c r="BE1170" s="66">
        <f t="shared" si="276"/>
        <v>1274</v>
      </c>
      <c r="BI1170" s="66">
        <f t="shared" si="267"/>
        <v>1061.44</v>
      </c>
      <c r="BK1170" s="66">
        <f t="shared" si="277"/>
        <v>1279.3733681462143</v>
      </c>
      <c r="BN1170" s="66">
        <f t="shared" si="268"/>
        <v>869.07110983747521</v>
      </c>
      <c r="BO1170" s="66">
        <f t="shared" si="269"/>
        <v>2148.4444779836895</v>
      </c>
      <c r="CI1170" s="116">
        <f t="shared" si="270"/>
        <v>0.59548821543059072</v>
      </c>
      <c r="CJ1170" s="116">
        <f t="shared" si="271"/>
        <v>0.40451178456940928</v>
      </c>
      <c r="CR1170">
        <f t="shared" si="263"/>
        <v>1142</v>
      </c>
      <c r="CS1170">
        <f t="shared" si="265"/>
        <v>50</v>
      </c>
      <c r="CT1170" s="73">
        <f t="shared" si="266"/>
        <v>2.4</v>
      </c>
      <c r="CU1170" s="66">
        <f t="shared" si="264"/>
        <v>1090.1517319748436</v>
      </c>
    </row>
    <row r="1171" spans="2:99" x14ac:dyDescent="0.25">
      <c r="B1171" s="107" t="s">
        <v>284</v>
      </c>
      <c r="C1171" s="107">
        <v>1161</v>
      </c>
      <c r="D1171" s="107" t="s">
        <v>235</v>
      </c>
      <c r="E1171" s="107">
        <v>50</v>
      </c>
      <c r="F1171" s="108">
        <v>2.4</v>
      </c>
      <c r="G1171" s="109"/>
      <c r="H1171" s="109">
        <v>1274</v>
      </c>
      <c r="I1171" s="109">
        <v>1649.8883825465111</v>
      </c>
      <c r="K1171" s="107">
        <v>0</v>
      </c>
      <c r="L1171" s="107">
        <v>0</v>
      </c>
      <c r="M1171" s="107">
        <v>0</v>
      </c>
      <c r="N1171" s="107">
        <v>0</v>
      </c>
      <c r="O1171" s="108">
        <v>0</v>
      </c>
      <c r="P1171" s="109">
        <v>0</v>
      </c>
      <c r="Q1171" s="109">
        <v>0</v>
      </c>
      <c r="BA1171" t="str">
        <f t="shared" si="272"/>
        <v>MA</v>
      </c>
      <c r="BB1171">
        <f t="shared" si="273"/>
        <v>1158</v>
      </c>
      <c r="BC1171" s="73">
        <f t="shared" si="274"/>
        <v>2.4</v>
      </c>
      <c r="BD1171">
        <f t="shared" si="275"/>
        <v>50</v>
      </c>
      <c r="BE1171" s="66">
        <f t="shared" si="276"/>
        <v>919.56333766007913</v>
      </c>
      <c r="BI1171" s="66">
        <f t="shared" si="267"/>
        <v>1190.8766623399208</v>
      </c>
      <c r="BK1171" s="66">
        <f t="shared" si="277"/>
        <v>923.4417931914835</v>
      </c>
      <c r="BN1171" s="66">
        <f t="shared" si="268"/>
        <v>975.04946357712458</v>
      </c>
      <c r="BO1171" s="66">
        <f t="shared" si="269"/>
        <v>1898.4912567686081</v>
      </c>
      <c r="CI1171" s="116">
        <f t="shared" si="270"/>
        <v>0.48640824122796283</v>
      </c>
      <c r="CJ1171" s="116">
        <f t="shared" si="271"/>
        <v>0.51359175877203711</v>
      </c>
      <c r="CR1171">
        <f t="shared" si="263"/>
        <v>1143</v>
      </c>
      <c r="CS1171">
        <f t="shared" si="265"/>
        <v>50</v>
      </c>
      <c r="CT1171" s="73">
        <f t="shared" si="266"/>
        <v>2.4</v>
      </c>
      <c r="CU1171" s="66">
        <f t="shared" si="264"/>
        <v>1124.2594477967939</v>
      </c>
    </row>
    <row r="1172" spans="2:99" x14ac:dyDescent="0.25">
      <c r="B1172" s="107" t="s">
        <v>284</v>
      </c>
      <c r="C1172" s="107">
        <v>1162</v>
      </c>
      <c r="D1172" s="107" t="s">
        <v>235</v>
      </c>
      <c r="E1172" s="107">
        <v>50</v>
      </c>
      <c r="F1172" s="108">
        <v>2.4</v>
      </c>
      <c r="G1172" s="109"/>
      <c r="H1172" s="109">
        <v>852.88928773269652</v>
      </c>
      <c r="I1172" s="109">
        <v>1104.5307122673034</v>
      </c>
      <c r="K1172" s="107">
        <v>0</v>
      </c>
      <c r="L1172" s="107">
        <v>0</v>
      </c>
      <c r="M1172" s="107">
        <v>0</v>
      </c>
      <c r="N1172" s="107">
        <v>0</v>
      </c>
      <c r="O1172" s="108">
        <v>0</v>
      </c>
      <c r="P1172" s="109">
        <v>0</v>
      </c>
      <c r="Q1172" s="109">
        <v>0</v>
      </c>
      <c r="BA1172" t="str">
        <f t="shared" si="272"/>
        <v>MA</v>
      </c>
      <c r="BB1172">
        <f t="shared" si="273"/>
        <v>1159</v>
      </c>
      <c r="BC1172" s="73">
        <f t="shared" si="274"/>
        <v>2.4</v>
      </c>
      <c r="BD1172">
        <f t="shared" si="275"/>
        <v>50</v>
      </c>
      <c r="BE1172" s="66">
        <f t="shared" si="276"/>
        <v>897.77728030568665</v>
      </c>
      <c r="BI1172" s="66">
        <f t="shared" si="267"/>
        <v>1162.6627196943132</v>
      </c>
      <c r="BK1172" s="66">
        <f t="shared" si="277"/>
        <v>901.56384846925766</v>
      </c>
      <c r="BN1172" s="66">
        <f t="shared" si="268"/>
        <v>951.94884324257043</v>
      </c>
      <c r="BO1172" s="66">
        <f t="shared" si="269"/>
        <v>1853.5126917118282</v>
      </c>
      <c r="CI1172" s="116">
        <f t="shared" si="270"/>
        <v>0.48640824122796283</v>
      </c>
      <c r="CJ1172" s="116">
        <f t="shared" si="271"/>
        <v>0.51359175877203711</v>
      </c>
      <c r="CR1172">
        <f t="shared" si="263"/>
        <v>1144</v>
      </c>
      <c r="CS1172">
        <f t="shared" si="265"/>
        <v>50</v>
      </c>
      <c r="CT1172" s="73">
        <f t="shared" si="266"/>
        <v>2.4</v>
      </c>
      <c r="CU1172" s="66">
        <f t="shared" si="264"/>
        <v>1027.3882841557224</v>
      </c>
    </row>
    <row r="1173" spans="2:99" x14ac:dyDescent="0.25">
      <c r="B1173" s="107" t="s">
        <v>284</v>
      </c>
      <c r="C1173" s="107">
        <v>1163</v>
      </c>
      <c r="D1173" s="107" t="s">
        <v>235</v>
      </c>
      <c r="E1173" s="107">
        <v>50</v>
      </c>
      <c r="F1173" s="108">
        <v>2.4</v>
      </c>
      <c r="G1173" s="109"/>
      <c r="H1173" s="109">
        <v>1001</v>
      </c>
      <c r="I1173" s="109">
        <v>1063.56</v>
      </c>
      <c r="K1173" s="107">
        <v>0</v>
      </c>
      <c r="L1173" s="107">
        <v>0</v>
      </c>
      <c r="M1173" s="107">
        <v>0</v>
      </c>
      <c r="N1173" s="107">
        <v>0</v>
      </c>
      <c r="O1173" s="108">
        <v>0</v>
      </c>
      <c r="P1173" s="109">
        <v>0</v>
      </c>
      <c r="Q1173" s="109">
        <v>0</v>
      </c>
      <c r="BA1173" t="str">
        <f t="shared" si="272"/>
        <v>MA</v>
      </c>
      <c r="BB1173">
        <f t="shared" si="273"/>
        <v>1160</v>
      </c>
      <c r="BC1173" s="73">
        <f t="shared" si="274"/>
        <v>2.4</v>
      </c>
      <c r="BD1173">
        <f t="shared" si="275"/>
        <v>50</v>
      </c>
      <c r="BE1173" s="66">
        <f t="shared" si="276"/>
        <v>1201.1960582917809</v>
      </c>
      <c r="BI1173" s="66">
        <f t="shared" si="267"/>
        <v>1555.6039417082191</v>
      </c>
      <c r="BK1173" s="66">
        <f t="shared" si="277"/>
        <v>1206.2623602046406</v>
      </c>
      <c r="BN1173" s="66">
        <f t="shared" si="268"/>
        <v>1273.6758027659716</v>
      </c>
      <c r="BO1173" s="66">
        <f t="shared" si="269"/>
        <v>2479.9381629706122</v>
      </c>
      <c r="CI1173" s="116">
        <f t="shared" si="270"/>
        <v>0.48640824122796283</v>
      </c>
      <c r="CJ1173" s="116">
        <f t="shared" si="271"/>
        <v>0.51359175877203711</v>
      </c>
      <c r="CR1173">
        <f t="shared" si="263"/>
        <v>1145</v>
      </c>
      <c r="CS1173">
        <f t="shared" si="265"/>
        <v>50</v>
      </c>
      <c r="CT1173" s="73">
        <f t="shared" si="266"/>
        <v>2.4</v>
      </c>
      <c r="CU1173" s="66">
        <f t="shared" si="264"/>
        <v>1035.6931519722796</v>
      </c>
    </row>
    <row r="1174" spans="2:99" x14ac:dyDescent="0.25">
      <c r="B1174" s="107" t="s">
        <v>284</v>
      </c>
      <c r="C1174" s="107">
        <v>1164</v>
      </c>
      <c r="D1174" s="107" t="s">
        <v>235</v>
      </c>
      <c r="E1174" s="107">
        <v>50</v>
      </c>
      <c r="F1174" s="108">
        <v>2.4</v>
      </c>
      <c r="G1174" s="109"/>
      <c r="H1174" s="109">
        <v>849.65623682130467</v>
      </c>
      <c r="I1174" s="109">
        <v>1100.3437631786953</v>
      </c>
      <c r="K1174" s="107">
        <v>0</v>
      </c>
      <c r="L1174" s="107">
        <v>0</v>
      </c>
      <c r="M1174" s="107">
        <v>0</v>
      </c>
      <c r="N1174" s="107">
        <v>0</v>
      </c>
      <c r="O1174" s="108">
        <v>0</v>
      </c>
      <c r="P1174" s="109">
        <v>0</v>
      </c>
      <c r="Q1174" s="109">
        <v>0</v>
      </c>
      <c r="BA1174" t="str">
        <f t="shared" si="272"/>
        <v>MA</v>
      </c>
      <c r="BB1174">
        <f t="shared" si="273"/>
        <v>1161</v>
      </c>
      <c r="BC1174" s="73">
        <f t="shared" si="274"/>
        <v>2.4</v>
      </c>
      <c r="BD1174">
        <f t="shared" si="275"/>
        <v>50</v>
      </c>
      <c r="BE1174" s="66">
        <f t="shared" si="276"/>
        <v>1274</v>
      </c>
      <c r="BI1174" s="66">
        <f t="shared" si="267"/>
        <v>1649.8883825465111</v>
      </c>
      <c r="BK1174" s="66">
        <f t="shared" si="277"/>
        <v>1279.3733681462143</v>
      </c>
      <c r="BN1174" s="66">
        <f t="shared" si="268"/>
        <v>1350.8727085164053</v>
      </c>
      <c r="BO1174" s="66">
        <f t="shared" si="269"/>
        <v>2630.2460766626195</v>
      </c>
      <c r="CI1174" s="116">
        <f t="shared" si="270"/>
        <v>0.48640824122796283</v>
      </c>
      <c r="CJ1174" s="116">
        <f t="shared" si="271"/>
        <v>0.51359175877203722</v>
      </c>
      <c r="CR1174">
        <f t="shared" si="263"/>
        <v>1146</v>
      </c>
      <c r="CS1174">
        <f t="shared" si="265"/>
        <v>50</v>
      </c>
      <c r="CT1174" s="73">
        <f t="shared" si="266"/>
        <v>2.4</v>
      </c>
      <c r="CU1174" s="66">
        <f t="shared" si="264"/>
        <v>901.56384846925766</v>
      </c>
    </row>
    <row r="1175" spans="2:99" x14ac:dyDescent="0.25">
      <c r="B1175" s="107" t="s">
        <v>284</v>
      </c>
      <c r="C1175" s="107">
        <v>1165</v>
      </c>
      <c r="D1175" s="107" t="s">
        <v>235</v>
      </c>
      <c r="E1175" s="107">
        <v>50</v>
      </c>
      <c r="F1175" s="108">
        <v>2.4</v>
      </c>
      <c r="G1175" s="109"/>
      <c r="H1175" s="109">
        <v>1199</v>
      </c>
      <c r="I1175" s="109">
        <v>1273.94</v>
      </c>
      <c r="K1175" s="107">
        <v>0</v>
      </c>
      <c r="L1175" s="107">
        <v>0</v>
      </c>
      <c r="M1175" s="107">
        <v>0</v>
      </c>
      <c r="N1175" s="107">
        <v>0</v>
      </c>
      <c r="O1175" s="108">
        <v>0</v>
      </c>
      <c r="P1175" s="109">
        <v>0</v>
      </c>
      <c r="Q1175" s="109">
        <v>0</v>
      </c>
      <c r="BA1175" t="str">
        <f t="shared" si="272"/>
        <v>MA</v>
      </c>
      <c r="BB1175">
        <f t="shared" si="273"/>
        <v>1162</v>
      </c>
      <c r="BC1175" s="73">
        <f t="shared" si="274"/>
        <v>2.4</v>
      </c>
      <c r="BD1175">
        <f t="shared" si="275"/>
        <v>50</v>
      </c>
      <c r="BE1175" s="66">
        <f t="shared" si="276"/>
        <v>852.88928773269652</v>
      </c>
      <c r="BI1175" s="66">
        <f t="shared" si="267"/>
        <v>1104.5307122673034</v>
      </c>
      <c r="BK1175" s="66">
        <f t="shared" si="277"/>
        <v>856.48653116358366</v>
      </c>
      <c r="BN1175" s="66">
        <f t="shared" si="268"/>
        <v>904.35232510525543</v>
      </c>
      <c r="BO1175" s="66">
        <f t="shared" si="269"/>
        <v>1760.8388562688392</v>
      </c>
      <c r="CI1175" s="116">
        <f t="shared" si="270"/>
        <v>0.48640824122796278</v>
      </c>
      <c r="CJ1175" s="116">
        <f t="shared" si="271"/>
        <v>0.51359175877203711</v>
      </c>
      <c r="CR1175">
        <f t="shared" si="263"/>
        <v>1147</v>
      </c>
      <c r="CS1175">
        <f t="shared" si="265"/>
        <v>50</v>
      </c>
      <c r="CT1175" s="73">
        <f t="shared" si="266"/>
        <v>2.4</v>
      </c>
      <c r="CU1175" s="66">
        <f t="shared" si="264"/>
        <v>945.30661114687575</v>
      </c>
    </row>
    <row r="1176" spans="2:99" x14ac:dyDescent="0.25">
      <c r="B1176" s="107" t="s">
        <v>284</v>
      </c>
      <c r="C1176" s="107">
        <v>1166</v>
      </c>
      <c r="D1176" s="107" t="s">
        <v>235</v>
      </c>
      <c r="E1176" s="107">
        <v>50</v>
      </c>
      <c r="F1176" s="108">
        <v>2.4</v>
      </c>
      <c r="G1176" s="109"/>
      <c r="H1176" s="109">
        <v>897.77728030568665</v>
      </c>
      <c r="I1176" s="109">
        <v>1162.6627196943132</v>
      </c>
      <c r="K1176" s="107">
        <v>0</v>
      </c>
      <c r="L1176" s="107">
        <v>0</v>
      </c>
      <c r="M1176" s="107">
        <v>0</v>
      </c>
      <c r="N1176" s="107">
        <v>0</v>
      </c>
      <c r="O1176" s="108">
        <v>0</v>
      </c>
      <c r="P1176" s="109">
        <v>0</v>
      </c>
      <c r="Q1176" s="109">
        <v>0</v>
      </c>
      <c r="BA1176" t="str">
        <f t="shared" si="272"/>
        <v>MA</v>
      </c>
      <c r="BB1176">
        <f t="shared" si="273"/>
        <v>1163</v>
      </c>
      <c r="BC1176" s="73">
        <f t="shared" si="274"/>
        <v>2.4</v>
      </c>
      <c r="BD1176">
        <f t="shared" si="275"/>
        <v>50</v>
      </c>
      <c r="BE1176" s="66">
        <f t="shared" si="276"/>
        <v>1001</v>
      </c>
      <c r="BI1176" s="66">
        <f t="shared" si="267"/>
        <v>1063.56</v>
      </c>
      <c r="BK1176" s="66">
        <f t="shared" si="277"/>
        <v>1005.2219321148826</v>
      </c>
      <c r="BN1176" s="66">
        <f t="shared" si="268"/>
        <v>870.80689401072596</v>
      </c>
      <c r="BO1176" s="66">
        <f t="shared" si="269"/>
        <v>1876.0288261256087</v>
      </c>
      <c r="CI1176" s="116">
        <f t="shared" si="270"/>
        <v>0.53582435307823917</v>
      </c>
      <c r="CJ1176" s="116">
        <f t="shared" si="271"/>
        <v>0.46417564692176083</v>
      </c>
      <c r="CR1176">
        <f t="shared" si="263"/>
        <v>1148</v>
      </c>
      <c r="CS1176">
        <f t="shared" si="265"/>
        <v>50</v>
      </c>
      <c r="CT1176" s="73">
        <f t="shared" si="266"/>
        <v>2.4</v>
      </c>
      <c r="CU1176" s="66">
        <f t="shared" si="264"/>
        <v>901.56384846925766</v>
      </c>
    </row>
    <row r="1177" spans="2:99" x14ac:dyDescent="0.25">
      <c r="B1177" s="107" t="s">
        <v>284</v>
      </c>
      <c r="C1177" s="107">
        <v>1167</v>
      </c>
      <c r="D1177" s="107" t="s">
        <v>235</v>
      </c>
      <c r="E1177" s="107">
        <v>50</v>
      </c>
      <c r="F1177" s="108">
        <v>2.4</v>
      </c>
      <c r="G1177" s="109"/>
      <c r="H1177" s="109">
        <v>1098.97</v>
      </c>
      <c r="I1177" s="109">
        <v>1612.97</v>
      </c>
      <c r="K1177" s="107">
        <v>0</v>
      </c>
      <c r="L1177" s="107">
        <v>0</v>
      </c>
      <c r="M1177" s="107">
        <v>0</v>
      </c>
      <c r="N1177" s="107">
        <v>0</v>
      </c>
      <c r="O1177" s="108">
        <v>0</v>
      </c>
      <c r="P1177" s="109">
        <v>0</v>
      </c>
      <c r="Q1177" s="109">
        <v>0</v>
      </c>
      <c r="BA1177" t="str">
        <f t="shared" si="272"/>
        <v>MA</v>
      </c>
      <c r="BB1177">
        <f t="shared" si="273"/>
        <v>1164</v>
      </c>
      <c r="BC1177" s="73">
        <f t="shared" si="274"/>
        <v>2.4</v>
      </c>
      <c r="BD1177">
        <f t="shared" si="275"/>
        <v>50</v>
      </c>
      <c r="BE1177" s="66">
        <f t="shared" si="276"/>
        <v>849.65623682130467</v>
      </c>
      <c r="BI1177" s="66">
        <f t="shared" si="267"/>
        <v>1100.3437631786953</v>
      </c>
      <c r="BK1177" s="66">
        <f t="shared" si="277"/>
        <v>853.23984416680537</v>
      </c>
      <c r="BN1177" s="66">
        <f t="shared" si="268"/>
        <v>900.92419304760767</v>
      </c>
      <c r="BO1177" s="66">
        <f t="shared" si="269"/>
        <v>1754.1640372144129</v>
      </c>
      <c r="CI1177" s="116">
        <f t="shared" si="270"/>
        <v>0.48640824122796283</v>
      </c>
      <c r="CJ1177" s="116">
        <f t="shared" si="271"/>
        <v>0.51359175877203722</v>
      </c>
      <c r="CR1177">
        <f t="shared" si="263"/>
        <v>1149</v>
      </c>
      <c r="CS1177">
        <f t="shared" si="265"/>
        <v>50</v>
      </c>
      <c r="CT1177" s="73">
        <f t="shared" si="266"/>
        <v>2.4</v>
      </c>
      <c r="CU1177" s="66">
        <f t="shared" si="264"/>
        <v>1011.1986050612754</v>
      </c>
    </row>
    <row r="1178" spans="2:99" x14ac:dyDescent="0.25">
      <c r="B1178" s="107" t="s">
        <v>284</v>
      </c>
      <c r="C1178" s="107">
        <v>1168</v>
      </c>
      <c r="D1178" s="107" t="s">
        <v>235</v>
      </c>
      <c r="E1178" s="107">
        <v>50</v>
      </c>
      <c r="F1178" s="108">
        <v>2.4</v>
      </c>
      <c r="G1178" s="109"/>
      <c r="H1178" s="109">
        <v>1046.47</v>
      </c>
      <c r="I1178" s="109">
        <v>1687.32</v>
      </c>
      <c r="K1178" s="107">
        <v>0</v>
      </c>
      <c r="L1178" s="107">
        <v>0</v>
      </c>
      <c r="M1178" s="107">
        <v>0</v>
      </c>
      <c r="N1178" s="107">
        <v>0</v>
      </c>
      <c r="O1178" s="108">
        <v>0</v>
      </c>
      <c r="P1178" s="109">
        <v>0</v>
      </c>
      <c r="Q1178" s="109">
        <v>0</v>
      </c>
      <c r="BA1178" t="str">
        <f t="shared" si="272"/>
        <v>MA</v>
      </c>
      <c r="BB1178">
        <f t="shared" si="273"/>
        <v>1165</v>
      </c>
      <c r="BC1178" s="73">
        <f t="shared" si="274"/>
        <v>2.4</v>
      </c>
      <c r="BD1178">
        <f t="shared" si="275"/>
        <v>50</v>
      </c>
      <c r="BE1178" s="66">
        <f t="shared" si="276"/>
        <v>1199</v>
      </c>
      <c r="BI1178" s="66">
        <f t="shared" si="267"/>
        <v>1273.94</v>
      </c>
      <c r="BK1178" s="66">
        <f t="shared" si="277"/>
        <v>1204.057039566178</v>
      </c>
      <c r="BN1178" s="66">
        <f t="shared" si="268"/>
        <v>1043.0589102222953</v>
      </c>
      <c r="BO1178" s="66">
        <f t="shared" si="269"/>
        <v>2247.1159497884732</v>
      </c>
      <c r="CI1178" s="116">
        <f t="shared" si="270"/>
        <v>0.53582328036055238</v>
      </c>
      <c r="CJ1178" s="116">
        <f t="shared" si="271"/>
        <v>0.46417671963944762</v>
      </c>
      <c r="CR1178">
        <f t="shared" si="263"/>
        <v>1150</v>
      </c>
      <c r="CS1178">
        <f t="shared" si="265"/>
        <v>50</v>
      </c>
      <c r="CT1178" s="73">
        <f t="shared" si="266"/>
        <v>2.4</v>
      </c>
      <c r="CU1178" s="66">
        <f t="shared" si="264"/>
        <v>1032.3358104036956</v>
      </c>
    </row>
    <row r="1179" spans="2:99" x14ac:dyDescent="0.25">
      <c r="B1179" s="107" t="s">
        <v>284</v>
      </c>
      <c r="C1179" s="107">
        <v>1169</v>
      </c>
      <c r="D1179" s="107" t="s">
        <v>235</v>
      </c>
      <c r="E1179" s="107">
        <v>50</v>
      </c>
      <c r="F1179" s="108">
        <v>2.4</v>
      </c>
      <c r="G1179" s="109"/>
      <c r="H1179" s="109">
        <v>831.177302973309</v>
      </c>
      <c r="I1179" s="109">
        <v>1076.4126970266909</v>
      </c>
      <c r="K1179" s="107">
        <v>0</v>
      </c>
      <c r="L1179" s="107">
        <v>0</v>
      </c>
      <c r="M1179" s="107">
        <v>0</v>
      </c>
      <c r="N1179" s="107">
        <v>0</v>
      </c>
      <c r="O1179" s="108">
        <v>0</v>
      </c>
      <c r="P1179" s="109">
        <v>0</v>
      </c>
      <c r="Q1179" s="109">
        <v>0</v>
      </c>
      <c r="BA1179" t="str">
        <f t="shared" si="272"/>
        <v>MA</v>
      </c>
      <c r="BB1179">
        <f t="shared" si="273"/>
        <v>1166</v>
      </c>
      <c r="BC1179" s="73">
        <f t="shared" si="274"/>
        <v>2.4</v>
      </c>
      <c r="BD1179">
        <f t="shared" si="275"/>
        <v>50</v>
      </c>
      <c r="BE1179" s="66">
        <f t="shared" si="276"/>
        <v>897.77728030568665</v>
      </c>
      <c r="BI1179" s="66">
        <f t="shared" si="267"/>
        <v>1162.6627196943132</v>
      </c>
      <c r="BK1179" s="66">
        <f t="shared" si="277"/>
        <v>901.56384846925766</v>
      </c>
      <c r="BN1179" s="66">
        <f t="shared" si="268"/>
        <v>951.94884324257043</v>
      </c>
      <c r="BO1179" s="66">
        <f t="shared" si="269"/>
        <v>1853.5126917118282</v>
      </c>
      <c r="CI1179" s="116">
        <f t="shared" si="270"/>
        <v>0.48640824122796283</v>
      </c>
      <c r="CJ1179" s="116">
        <f t="shared" si="271"/>
        <v>0.51359175877203711</v>
      </c>
      <c r="CR1179">
        <f t="shared" si="263"/>
        <v>1151</v>
      </c>
      <c r="CS1179">
        <f t="shared" si="265"/>
        <v>50</v>
      </c>
      <c r="CT1179" s="73">
        <f t="shared" si="266"/>
        <v>2.4</v>
      </c>
      <c r="CU1179" s="66">
        <f t="shared" si="264"/>
        <v>1205.0110463948586</v>
      </c>
    </row>
    <row r="1180" spans="2:99" x14ac:dyDescent="0.25">
      <c r="B1180" s="107" t="s">
        <v>284</v>
      </c>
      <c r="C1180" s="107">
        <v>1170</v>
      </c>
      <c r="D1180" s="107" t="s">
        <v>235</v>
      </c>
      <c r="E1180" s="107">
        <v>50</v>
      </c>
      <c r="F1180" s="108">
        <v>2.4</v>
      </c>
      <c r="G1180" s="109"/>
      <c r="H1180" s="109">
        <v>1059.4254686638078</v>
      </c>
      <c r="I1180" s="109">
        <v>1372.0045313361925</v>
      </c>
      <c r="K1180" s="107">
        <v>0</v>
      </c>
      <c r="L1180" s="107">
        <v>0</v>
      </c>
      <c r="M1180" s="107">
        <v>0</v>
      </c>
      <c r="N1180" s="107">
        <v>0</v>
      </c>
      <c r="O1180" s="108">
        <v>0</v>
      </c>
      <c r="P1180" s="109">
        <v>0</v>
      </c>
      <c r="Q1180" s="109">
        <v>0</v>
      </c>
      <c r="BA1180" t="str">
        <f t="shared" si="272"/>
        <v>MA</v>
      </c>
      <c r="BB1180">
        <f t="shared" si="273"/>
        <v>1167</v>
      </c>
      <c r="BC1180" s="73">
        <f t="shared" si="274"/>
        <v>2.4</v>
      </c>
      <c r="BD1180">
        <f t="shared" si="275"/>
        <v>50</v>
      </c>
      <c r="BE1180" s="66">
        <f t="shared" si="276"/>
        <v>1098.97</v>
      </c>
      <c r="BI1180" s="66">
        <f t="shared" si="267"/>
        <v>1612.97</v>
      </c>
      <c r="BK1180" s="66">
        <f t="shared" si="277"/>
        <v>1103.6051415946979</v>
      </c>
      <c r="BN1180" s="66">
        <f t="shared" si="268"/>
        <v>1320.6451877021332</v>
      </c>
      <c r="BO1180" s="66">
        <f t="shared" si="269"/>
        <v>2424.2503292968313</v>
      </c>
      <c r="CI1180" s="116">
        <f t="shared" si="270"/>
        <v>0.45523563645954224</v>
      </c>
      <c r="CJ1180" s="116">
        <f t="shared" si="271"/>
        <v>0.54476436354045765</v>
      </c>
      <c r="CR1180">
        <f t="shared" si="263"/>
        <v>1152</v>
      </c>
      <c r="CS1180">
        <f t="shared" si="265"/>
        <v>50</v>
      </c>
      <c r="CT1180" s="73">
        <f t="shared" si="266"/>
        <v>2.4</v>
      </c>
      <c r="CU1180" s="66">
        <f t="shared" si="264"/>
        <v>1244.2074675308688</v>
      </c>
    </row>
    <row r="1181" spans="2:99" x14ac:dyDescent="0.25">
      <c r="B1181" s="107" t="s">
        <v>284</v>
      </c>
      <c r="C1181" s="107">
        <v>1171</v>
      </c>
      <c r="D1181" s="107" t="s">
        <v>235</v>
      </c>
      <c r="E1181" s="107">
        <v>50</v>
      </c>
      <c r="F1181" s="108">
        <v>2.4</v>
      </c>
      <c r="G1181" s="109"/>
      <c r="H1181" s="109">
        <v>897.77728030568665</v>
      </c>
      <c r="I1181" s="109">
        <v>1162.6627196943132</v>
      </c>
      <c r="K1181" s="107">
        <v>0</v>
      </c>
      <c r="L1181" s="107">
        <v>0</v>
      </c>
      <c r="M1181" s="107">
        <v>0</v>
      </c>
      <c r="N1181" s="107">
        <v>0</v>
      </c>
      <c r="O1181" s="108">
        <v>0</v>
      </c>
      <c r="P1181" s="109">
        <v>0</v>
      </c>
      <c r="Q1181" s="109">
        <v>0</v>
      </c>
      <c r="BA1181" t="str">
        <f t="shared" si="272"/>
        <v>MA</v>
      </c>
      <c r="BB1181">
        <f t="shared" si="273"/>
        <v>1168</v>
      </c>
      <c r="BC1181" s="73">
        <f t="shared" si="274"/>
        <v>2.4</v>
      </c>
      <c r="BD1181">
        <f t="shared" si="275"/>
        <v>50</v>
      </c>
      <c r="BE1181" s="66">
        <f t="shared" si="276"/>
        <v>1046.47</v>
      </c>
      <c r="BI1181" s="66">
        <f t="shared" si="267"/>
        <v>1687.32</v>
      </c>
      <c r="BK1181" s="66">
        <f t="shared" si="277"/>
        <v>1050.8837115886724</v>
      </c>
      <c r="BN1181" s="66">
        <f t="shared" si="268"/>
        <v>1381.5204486838338</v>
      </c>
      <c r="BO1181" s="66">
        <f t="shared" si="269"/>
        <v>2432.4041602725065</v>
      </c>
      <c r="CI1181" s="116">
        <f t="shared" si="270"/>
        <v>0.43203499186210081</v>
      </c>
      <c r="CJ1181" s="116">
        <f t="shared" si="271"/>
        <v>0.56796500813789907</v>
      </c>
      <c r="CR1181">
        <f t="shared" ref="CR1181:CR1244" si="278">BB1166</f>
        <v>1153</v>
      </c>
      <c r="CS1181">
        <f t="shared" si="265"/>
        <v>50</v>
      </c>
      <c r="CT1181" s="73">
        <f t="shared" si="266"/>
        <v>2.4</v>
      </c>
      <c r="CU1181" s="66">
        <f t="shared" ref="CU1181:CU1244" si="279">BK1166</f>
        <v>902.45646861392447</v>
      </c>
    </row>
    <row r="1182" spans="2:99" x14ac:dyDescent="0.25">
      <c r="B1182" s="107" t="s">
        <v>284</v>
      </c>
      <c r="C1182" s="107">
        <v>1172</v>
      </c>
      <c r="D1182" s="107" t="s">
        <v>235</v>
      </c>
      <c r="E1182" s="107">
        <v>50</v>
      </c>
      <c r="F1182" s="108">
        <v>2.4</v>
      </c>
      <c r="G1182" s="109"/>
      <c r="H1182" s="109">
        <v>849.65623682130467</v>
      </c>
      <c r="I1182" s="109">
        <v>1100.3437631786953</v>
      </c>
      <c r="K1182" s="107">
        <v>0</v>
      </c>
      <c r="L1182" s="107">
        <v>0</v>
      </c>
      <c r="M1182" s="107">
        <v>0</v>
      </c>
      <c r="N1182" s="107">
        <v>0</v>
      </c>
      <c r="O1182" s="108">
        <v>0</v>
      </c>
      <c r="P1182" s="109">
        <v>0</v>
      </c>
      <c r="Q1182" s="109">
        <v>0</v>
      </c>
      <c r="BA1182" t="str">
        <f t="shared" si="272"/>
        <v>MA</v>
      </c>
      <c r="BB1182">
        <f t="shared" si="273"/>
        <v>1169</v>
      </c>
      <c r="BC1182" s="73">
        <f t="shared" si="274"/>
        <v>2.4</v>
      </c>
      <c r="BD1182">
        <f t="shared" si="275"/>
        <v>50</v>
      </c>
      <c r="BE1182" s="66">
        <f t="shared" si="276"/>
        <v>831.177302973309</v>
      </c>
      <c r="BI1182" s="66">
        <f t="shared" si="267"/>
        <v>1076.4126970266909</v>
      </c>
      <c r="BK1182" s="66">
        <f t="shared" si="277"/>
        <v>834.68297145341342</v>
      </c>
      <c r="BN1182" s="66">
        <f t="shared" si="268"/>
        <v>881.3302468798388</v>
      </c>
      <c r="BO1182" s="66">
        <f t="shared" si="269"/>
        <v>1716.0132183332521</v>
      </c>
      <c r="CI1182" s="116">
        <f t="shared" si="270"/>
        <v>0.48640824122796289</v>
      </c>
      <c r="CJ1182" s="116">
        <f t="shared" si="271"/>
        <v>0.51359175877203722</v>
      </c>
      <c r="CR1182">
        <f t="shared" si="278"/>
        <v>1154</v>
      </c>
      <c r="CS1182">
        <f t="shared" ref="CS1182:CS1245" si="280">BD1167</f>
        <v>50</v>
      </c>
      <c r="CT1182" s="73">
        <f t="shared" ref="CT1182:CT1245" si="281">BC1167</f>
        <v>2.4</v>
      </c>
      <c r="CU1182" s="66">
        <f t="shared" si="279"/>
        <v>1118.9999898855706</v>
      </c>
    </row>
    <row r="1183" spans="2:99" x14ac:dyDescent="0.25">
      <c r="B1183" s="107" t="s">
        <v>284</v>
      </c>
      <c r="C1183" s="107">
        <v>1173</v>
      </c>
      <c r="D1183" s="107" t="s">
        <v>235</v>
      </c>
      <c r="E1183" s="107">
        <v>50</v>
      </c>
      <c r="F1183" s="108">
        <v>2.4</v>
      </c>
      <c r="G1183" s="109"/>
      <c r="H1183" s="109">
        <v>929.39320673838097</v>
      </c>
      <c r="I1183" s="109">
        <v>1203.606793261619</v>
      </c>
      <c r="K1183" s="107">
        <v>0</v>
      </c>
      <c r="L1183" s="107">
        <v>0</v>
      </c>
      <c r="M1183" s="107">
        <v>0</v>
      </c>
      <c r="N1183" s="107">
        <v>0</v>
      </c>
      <c r="O1183" s="108">
        <v>0</v>
      </c>
      <c r="P1183" s="109">
        <v>0</v>
      </c>
      <c r="Q1183" s="109">
        <v>0</v>
      </c>
      <c r="BA1183" t="str">
        <f t="shared" si="272"/>
        <v>MA</v>
      </c>
      <c r="BB1183">
        <f t="shared" si="273"/>
        <v>1170</v>
      </c>
      <c r="BC1183" s="73">
        <f t="shared" si="274"/>
        <v>2.4</v>
      </c>
      <c r="BD1183">
        <f t="shared" si="275"/>
        <v>50</v>
      </c>
      <c r="BE1183" s="66">
        <f t="shared" si="276"/>
        <v>1059.4254686638078</v>
      </c>
      <c r="BI1183" s="66">
        <f t="shared" si="267"/>
        <v>1372.0045313361925</v>
      </c>
      <c r="BK1183" s="66">
        <f t="shared" si="277"/>
        <v>1063.8938227192286</v>
      </c>
      <c r="BN1183" s="66">
        <f t="shared" si="268"/>
        <v>1123.3508260008948</v>
      </c>
      <c r="BO1183" s="66">
        <f t="shared" si="269"/>
        <v>2187.2446487201232</v>
      </c>
      <c r="CI1183" s="116">
        <f t="shared" si="270"/>
        <v>0.48640824122796289</v>
      </c>
      <c r="CJ1183" s="116">
        <f t="shared" si="271"/>
        <v>0.51359175877203722</v>
      </c>
      <c r="CR1183">
        <f t="shared" si="278"/>
        <v>1155</v>
      </c>
      <c r="CS1183">
        <f t="shared" si="280"/>
        <v>50</v>
      </c>
      <c r="CT1183" s="73">
        <f t="shared" si="281"/>
        <v>2.4</v>
      </c>
      <c r="CU1183" s="66">
        <f t="shared" si="279"/>
        <v>1338.6589304856618</v>
      </c>
    </row>
    <row r="1184" spans="2:99" x14ac:dyDescent="0.25">
      <c r="B1184" s="107" t="s">
        <v>284</v>
      </c>
      <c r="C1184" s="107">
        <v>1174</v>
      </c>
      <c r="D1184" s="107" t="s">
        <v>235</v>
      </c>
      <c r="E1184" s="107">
        <v>50</v>
      </c>
      <c r="F1184" s="108">
        <v>2.4</v>
      </c>
      <c r="G1184" s="109"/>
      <c r="H1184" s="109">
        <v>897.77728030568665</v>
      </c>
      <c r="I1184" s="109">
        <v>1162.6627196943132</v>
      </c>
      <c r="K1184" s="107">
        <v>0</v>
      </c>
      <c r="L1184" s="107">
        <v>0</v>
      </c>
      <c r="M1184" s="107">
        <v>0</v>
      </c>
      <c r="N1184" s="107">
        <v>0</v>
      </c>
      <c r="O1184" s="108">
        <v>0</v>
      </c>
      <c r="P1184" s="109">
        <v>0</v>
      </c>
      <c r="Q1184" s="109">
        <v>0</v>
      </c>
      <c r="BA1184" t="str">
        <f t="shared" si="272"/>
        <v>MA</v>
      </c>
      <c r="BB1184">
        <f t="shared" si="273"/>
        <v>1171</v>
      </c>
      <c r="BC1184" s="73">
        <f t="shared" si="274"/>
        <v>2.4</v>
      </c>
      <c r="BD1184">
        <f t="shared" si="275"/>
        <v>50</v>
      </c>
      <c r="BE1184" s="66">
        <f t="shared" si="276"/>
        <v>897.77728030568665</v>
      </c>
      <c r="BI1184" s="66">
        <f t="shared" si="267"/>
        <v>1162.6627196943132</v>
      </c>
      <c r="BK1184" s="66">
        <f t="shared" si="277"/>
        <v>901.56384846925766</v>
      </c>
      <c r="BN1184" s="66">
        <f t="shared" si="268"/>
        <v>951.94884324257043</v>
      </c>
      <c r="BO1184" s="66">
        <f t="shared" si="269"/>
        <v>1853.5126917118282</v>
      </c>
      <c r="CI1184" s="116">
        <f t="shared" si="270"/>
        <v>0.48640824122796283</v>
      </c>
      <c r="CJ1184" s="116">
        <f t="shared" si="271"/>
        <v>0.51359175877203711</v>
      </c>
      <c r="CR1184">
        <f t="shared" si="278"/>
        <v>1156</v>
      </c>
      <c r="CS1184">
        <f t="shared" si="280"/>
        <v>50</v>
      </c>
      <c r="CT1184" s="73">
        <f t="shared" si="281"/>
        <v>2.4</v>
      </c>
      <c r="CU1184" s="66">
        <f t="shared" si="279"/>
        <v>1338.6589304856618</v>
      </c>
    </row>
    <row r="1185" spans="2:99" x14ac:dyDescent="0.25">
      <c r="B1185" s="107" t="s">
        <v>284</v>
      </c>
      <c r="C1185" s="107">
        <v>1175</v>
      </c>
      <c r="D1185" s="107" t="s">
        <v>235</v>
      </c>
      <c r="E1185" s="107">
        <v>50</v>
      </c>
      <c r="F1185" s="108">
        <v>2.4</v>
      </c>
      <c r="G1185" s="109"/>
      <c r="H1185" s="109">
        <v>898.45700529514363</v>
      </c>
      <c r="I1185" s="109">
        <v>1163.5429947048563</v>
      </c>
      <c r="K1185" s="107">
        <v>0</v>
      </c>
      <c r="L1185" s="107">
        <v>0</v>
      </c>
      <c r="M1185" s="107">
        <v>0</v>
      </c>
      <c r="N1185" s="107">
        <v>0</v>
      </c>
      <c r="O1185" s="108">
        <v>0</v>
      </c>
      <c r="P1185" s="109">
        <v>0</v>
      </c>
      <c r="Q1185" s="109">
        <v>0</v>
      </c>
      <c r="BA1185" t="str">
        <f t="shared" si="272"/>
        <v>MA</v>
      </c>
      <c r="BB1185">
        <f t="shared" si="273"/>
        <v>1172</v>
      </c>
      <c r="BC1185" s="73">
        <f t="shared" si="274"/>
        <v>2.4</v>
      </c>
      <c r="BD1185">
        <f t="shared" si="275"/>
        <v>50</v>
      </c>
      <c r="BE1185" s="66">
        <f t="shared" si="276"/>
        <v>849.65623682130467</v>
      </c>
      <c r="BI1185" s="66">
        <f t="shared" si="267"/>
        <v>1100.3437631786953</v>
      </c>
      <c r="BK1185" s="66">
        <f t="shared" si="277"/>
        <v>853.23984416680537</v>
      </c>
      <c r="BN1185" s="66">
        <f t="shared" si="268"/>
        <v>900.92419304760767</v>
      </c>
      <c r="BO1185" s="66">
        <f t="shared" si="269"/>
        <v>1754.1640372144129</v>
      </c>
      <c r="CI1185" s="116">
        <f t="shared" si="270"/>
        <v>0.48640824122796283</v>
      </c>
      <c r="CJ1185" s="116">
        <f t="shared" si="271"/>
        <v>0.51359175877203722</v>
      </c>
      <c r="CR1185">
        <f t="shared" si="278"/>
        <v>1157</v>
      </c>
      <c r="CS1185">
        <f t="shared" si="280"/>
        <v>50</v>
      </c>
      <c r="CT1185" s="73">
        <f t="shared" si="281"/>
        <v>2.4</v>
      </c>
      <c r="CU1185" s="66">
        <f t="shared" si="279"/>
        <v>1279.3733681462143</v>
      </c>
    </row>
    <row r="1186" spans="2:99" x14ac:dyDescent="0.25">
      <c r="B1186" s="107" t="s">
        <v>284</v>
      </c>
      <c r="C1186" s="107">
        <v>1176</v>
      </c>
      <c r="D1186" s="107" t="s">
        <v>235</v>
      </c>
      <c r="E1186" s="107">
        <v>50</v>
      </c>
      <c r="F1186" s="108">
        <v>2.4</v>
      </c>
      <c r="G1186" s="109"/>
      <c r="H1186" s="109">
        <v>988.2155615952405</v>
      </c>
      <c r="I1186" s="109">
        <v>1279.7844384047594</v>
      </c>
      <c r="K1186" s="107">
        <v>0</v>
      </c>
      <c r="L1186" s="107">
        <v>0</v>
      </c>
      <c r="M1186" s="107">
        <v>0</v>
      </c>
      <c r="N1186" s="107">
        <v>0</v>
      </c>
      <c r="O1186" s="108">
        <v>0</v>
      </c>
      <c r="P1186" s="109">
        <v>0</v>
      </c>
      <c r="Q1186" s="109">
        <v>0</v>
      </c>
      <c r="BA1186" t="str">
        <f t="shared" si="272"/>
        <v>MA</v>
      </c>
      <c r="BB1186">
        <f t="shared" si="273"/>
        <v>1173</v>
      </c>
      <c r="BC1186" s="73">
        <f t="shared" si="274"/>
        <v>2.4</v>
      </c>
      <c r="BD1186">
        <f t="shared" si="275"/>
        <v>50</v>
      </c>
      <c r="BE1186" s="66">
        <f t="shared" si="276"/>
        <v>929.39320673838097</v>
      </c>
      <c r="BI1186" s="66">
        <f t="shared" si="267"/>
        <v>1203.606793261619</v>
      </c>
      <c r="BK1186" s="66">
        <f t="shared" si="277"/>
        <v>933.31312185015167</v>
      </c>
      <c r="BN1186" s="66">
        <f t="shared" si="268"/>
        <v>985.47246347207545</v>
      </c>
      <c r="BO1186" s="66">
        <f t="shared" si="269"/>
        <v>1918.7855853222272</v>
      </c>
      <c r="CI1186" s="116">
        <f t="shared" si="270"/>
        <v>0.48640824122796278</v>
      </c>
      <c r="CJ1186" s="116">
        <f t="shared" si="271"/>
        <v>0.51359175877203711</v>
      </c>
      <c r="CR1186">
        <f t="shared" si="278"/>
        <v>1158</v>
      </c>
      <c r="CS1186">
        <f t="shared" si="280"/>
        <v>50</v>
      </c>
      <c r="CT1186" s="73">
        <f t="shared" si="281"/>
        <v>2.4</v>
      </c>
      <c r="CU1186" s="66">
        <f t="shared" si="279"/>
        <v>923.4417931914835</v>
      </c>
    </row>
    <row r="1187" spans="2:99" x14ac:dyDescent="0.25">
      <c r="B1187" s="107" t="s">
        <v>284</v>
      </c>
      <c r="C1187" s="107">
        <v>1177</v>
      </c>
      <c r="D1187" s="107" t="s">
        <v>235</v>
      </c>
      <c r="E1187" s="107">
        <v>50</v>
      </c>
      <c r="F1187" s="108">
        <v>2.4</v>
      </c>
      <c r="G1187" s="109"/>
      <c r="H1187" s="109">
        <v>1199</v>
      </c>
      <c r="I1187" s="109">
        <v>1552.759945583412</v>
      </c>
      <c r="K1187" s="107">
        <v>0</v>
      </c>
      <c r="L1187" s="107">
        <v>0</v>
      </c>
      <c r="M1187" s="107">
        <v>0</v>
      </c>
      <c r="N1187" s="107">
        <v>0</v>
      </c>
      <c r="O1187" s="108">
        <v>0</v>
      </c>
      <c r="P1187" s="109">
        <v>0</v>
      </c>
      <c r="Q1187" s="109">
        <v>0</v>
      </c>
      <c r="BA1187" t="str">
        <f t="shared" si="272"/>
        <v>MA</v>
      </c>
      <c r="BB1187">
        <f t="shared" si="273"/>
        <v>1174</v>
      </c>
      <c r="BC1187" s="73">
        <f t="shared" si="274"/>
        <v>2.4</v>
      </c>
      <c r="BD1187">
        <f t="shared" si="275"/>
        <v>50</v>
      </c>
      <c r="BE1187" s="66">
        <f t="shared" si="276"/>
        <v>897.77728030568665</v>
      </c>
      <c r="BI1187" s="66">
        <f t="shared" si="267"/>
        <v>1162.6627196943132</v>
      </c>
      <c r="BK1187" s="66">
        <f t="shared" si="277"/>
        <v>901.56384846925766</v>
      </c>
      <c r="BN1187" s="66">
        <f t="shared" si="268"/>
        <v>951.94884324257043</v>
      </c>
      <c r="BO1187" s="66">
        <f t="shared" si="269"/>
        <v>1853.5126917118282</v>
      </c>
      <c r="CI1187" s="116">
        <f t="shared" si="270"/>
        <v>0.48640824122796283</v>
      </c>
      <c r="CJ1187" s="116">
        <f t="shared" si="271"/>
        <v>0.51359175877203711</v>
      </c>
      <c r="CR1187">
        <f t="shared" si="278"/>
        <v>1159</v>
      </c>
      <c r="CS1187">
        <f t="shared" si="280"/>
        <v>50</v>
      </c>
      <c r="CT1187" s="73">
        <f t="shared" si="281"/>
        <v>2.4</v>
      </c>
      <c r="CU1187" s="66">
        <f t="shared" si="279"/>
        <v>901.56384846925766</v>
      </c>
    </row>
    <row r="1188" spans="2:99" x14ac:dyDescent="0.25">
      <c r="B1188" s="107" t="s">
        <v>284</v>
      </c>
      <c r="C1188" s="107">
        <v>1178</v>
      </c>
      <c r="D1188" s="107" t="s">
        <v>235</v>
      </c>
      <c r="E1188" s="107">
        <v>50</v>
      </c>
      <c r="F1188" s="108">
        <v>2.4</v>
      </c>
      <c r="G1188" s="109"/>
      <c r="H1188" s="109">
        <v>957.80222552850853</v>
      </c>
      <c r="I1188" s="109">
        <v>1240.3977744714912</v>
      </c>
      <c r="K1188" s="107">
        <v>0</v>
      </c>
      <c r="L1188" s="107">
        <v>0</v>
      </c>
      <c r="M1188" s="107">
        <v>0</v>
      </c>
      <c r="N1188" s="107">
        <v>0</v>
      </c>
      <c r="O1188" s="108">
        <v>0</v>
      </c>
      <c r="P1188" s="109">
        <v>0</v>
      </c>
      <c r="Q1188" s="109">
        <v>0</v>
      </c>
      <c r="BA1188" t="str">
        <f t="shared" si="272"/>
        <v>MA</v>
      </c>
      <c r="BB1188">
        <f t="shared" si="273"/>
        <v>1175</v>
      </c>
      <c r="BC1188" s="73">
        <f t="shared" si="274"/>
        <v>2.4</v>
      </c>
      <c r="BD1188">
        <f t="shared" si="275"/>
        <v>50</v>
      </c>
      <c r="BE1188" s="66">
        <f t="shared" si="276"/>
        <v>898.45700529514363</v>
      </c>
      <c r="BI1188" s="66">
        <f t="shared" si="267"/>
        <v>1163.5429947048563</v>
      </c>
      <c r="BK1188" s="66">
        <f t="shared" si="277"/>
        <v>902.24644034459095</v>
      </c>
      <c r="BN1188" s="66">
        <f t="shared" si="268"/>
        <v>952.66958259700868</v>
      </c>
      <c r="BO1188" s="66">
        <f t="shared" si="269"/>
        <v>1854.9160229415997</v>
      </c>
      <c r="CI1188" s="116">
        <f t="shared" si="270"/>
        <v>0.48640824122796278</v>
      </c>
      <c r="CJ1188" s="116">
        <f t="shared" si="271"/>
        <v>0.51359175877203722</v>
      </c>
      <c r="CR1188">
        <f t="shared" si="278"/>
        <v>1160</v>
      </c>
      <c r="CS1188">
        <f t="shared" si="280"/>
        <v>50</v>
      </c>
      <c r="CT1188" s="73">
        <f t="shared" si="281"/>
        <v>2.4</v>
      </c>
      <c r="CU1188" s="66">
        <f t="shared" si="279"/>
        <v>1206.2623602046406</v>
      </c>
    </row>
    <row r="1189" spans="2:99" x14ac:dyDescent="0.25">
      <c r="B1189" s="107" t="s">
        <v>284</v>
      </c>
      <c r="C1189" s="107">
        <v>1179</v>
      </c>
      <c r="D1189" s="107" t="s">
        <v>235</v>
      </c>
      <c r="E1189" s="107">
        <v>50</v>
      </c>
      <c r="F1189" s="108">
        <v>2.4</v>
      </c>
      <c r="G1189" s="109"/>
      <c r="H1189" s="109">
        <v>958.30330484765966</v>
      </c>
      <c r="I1189" s="109">
        <v>1241.0466951523401</v>
      </c>
      <c r="K1189" s="107">
        <v>0</v>
      </c>
      <c r="L1189" s="107">
        <v>0</v>
      </c>
      <c r="M1189" s="107">
        <v>0</v>
      </c>
      <c r="N1189" s="107">
        <v>0</v>
      </c>
      <c r="O1189" s="108">
        <v>0</v>
      </c>
      <c r="P1189" s="109">
        <v>0</v>
      </c>
      <c r="Q1189" s="109">
        <v>0</v>
      </c>
      <c r="BA1189" t="str">
        <f t="shared" si="272"/>
        <v>MA</v>
      </c>
      <c r="BB1189">
        <f t="shared" si="273"/>
        <v>1176</v>
      </c>
      <c r="BC1189" s="73">
        <f t="shared" si="274"/>
        <v>2.4</v>
      </c>
      <c r="BD1189">
        <f t="shared" si="275"/>
        <v>50</v>
      </c>
      <c r="BE1189" s="66">
        <f t="shared" si="276"/>
        <v>988.2155615952405</v>
      </c>
      <c r="BI1189" s="66">
        <f t="shared" si="267"/>
        <v>1279.7844384047594</v>
      </c>
      <c r="BK1189" s="66">
        <f t="shared" si="277"/>
        <v>992.3835726001613</v>
      </c>
      <c r="BN1189" s="66">
        <f t="shared" si="268"/>
        <v>1047.8441383753714</v>
      </c>
      <c r="BO1189" s="66">
        <f t="shared" si="269"/>
        <v>2040.2277109755328</v>
      </c>
      <c r="CI1189" s="116">
        <f t="shared" si="270"/>
        <v>0.48640824122796278</v>
      </c>
      <c r="CJ1189" s="116">
        <f t="shared" si="271"/>
        <v>0.51359175877203711</v>
      </c>
      <c r="CR1189">
        <f t="shared" si="278"/>
        <v>1161</v>
      </c>
      <c r="CS1189">
        <f t="shared" si="280"/>
        <v>50</v>
      </c>
      <c r="CT1189" s="73">
        <f t="shared" si="281"/>
        <v>2.4</v>
      </c>
      <c r="CU1189" s="66">
        <f t="shared" si="279"/>
        <v>1279.3733681462143</v>
      </c>
    </row>
    <row r="1190" spans="2:99" x14ac:dyDescent="0.25">
      <c r="B1190" s="107" t="s">
        <v>284</v>
      </c>
      <c r="C1190" s="107">
        <v>1180</v>
      </c>
      <c r="D1190" s="107" t="s">
        <v>235</v>
      </c>
      <c r="E1190" s="107">
        <v>50</v>
      </c>
      <c r="F1190" s="108">
        <v>2.4</v>
      </c>
      <c r="G1190" s="109"/>
      <c r="H1190" s="109">
        <v>1045.2950318637486</v>
      </c>
      <c r="I1190" s="109">
        <v>1353.7049681362512</v>
      </c>
      <c r="K1190" s="107">
        <v>0</v>
      </c>
      <c r="L1190" s="107">
        <v>0</v>
      </c>
      <c r="M1190" s="107">
        <v>0</v>
      </c>
      <c r="N1190" s="107">
        <v>0</v>
      </c>
      <c r="O1190" s="108">
        <v>0</v>
      </c>
      <c r="P1190" s="109">
        <v>0</v>
      </c>
      <c r="Q1190" s="109">
        <v>0</v>
      </c>
      <c r="BA1190" t="str">
        <f t="shared" si="272"/>
        <v>MA</v>
      </c>
      <c r="BB1190">
        <f t="shared" si="273"/>
        <v>1177</v>
      </c>
      <c r="BC1190" s="73">
        <f t="shared" si="274"/>
        <v>2.4</v>
      </c>
      <c r="BD1190">
        <f t="shared" si="275"/>
        <v>50</v>
      </c>
      <c r="BE1190" s="66">
        <f t="shared" si="276"/>
        <v>1199</v>
      </c>
      <c r="BI1190" s="66">
        <f t="shared" si="267"/>
        <v>1552.759945583412</v>
      </c>
      <c r="BK1190" s="66">
        <f t="shared" si="277"/>
        <v>1204.057039566178</v>
      </c>
      <c r="BN1190" s="66">
        <f t="shared" si="268"/>
        <v>1271.3472350951099</v>
      </c>
      <c r="BO1190" s="66">
        <f t="shared" si="269"/>
        <v>2475.4042746612877</v>
      </c>
      <c r="CI1190" s="116">
        <f t="shared" si="270"/>
        <v>0.48640824122796283</v>
      </c>
      <c r="CJ1190" s="116">
        <f t="shared" si="271"/>
        <v>0.51359175877203722</v>
      </c>
      <c r="CR1190">
        <f t="shared" si="278"/>
        <v>1162</v>
      </c>
      <c r="CS1190">
        <f t="shared" si="280"/>
        <v>50</v>
      </c>
      <c r="CT1190" s="73">
        <f t="shared" si="281"/>
        <v>2.4</v>
      </c>
      <c r="CU1190" s="66">
        <f t="shared" si="279"/>
        <v>856.48653116358366</v>
      </c>
    </row>
    <row r="1191" spans="2:99" x14ac:dyDescent="0.25">
      <c r="B1191" s="107" t="s">
        <v>284</v>
      </c>
      <c r="C1191" s="107">
        <v>1181</v>
      </c>
      <c r="D1191" s="107" t="s">
        <v>235</v>
      </c>
      <c r="E1191" s="107">
        <v>50</v>
      </c>
      <c r="F1191" s="108">
        <v>2.4</v>
      </c>
      <c r="G1191" s="109"/>
      <c r="H1191" s="109">
        <v>1006.7075670776488</v>
      </c>
      <c r="I1191" s="109">
        <v>1303.7324329223511</v>
      </c>
      <c r="K1191" s="107">
        <v>0</v>
      </c>
      <c r="L1191" s="107">
        <v>0</v>
      </c>
      <c r="M1191" s="107">
        <v>0</v>
      </c>
      <c r="N1191" s="107">
        <v>0</v>
      </c>
      <c r="O1191" s="108">
        <v>0</v>
      </c>
      <c r="P1191" s="109">
        <v>0</v>
      </c>
      <c r="Q1191" s="109">
        <v>0</v>
      </c>
      <c r="BA1191" t="str">
        <f t="shared" si="272"/>
        <v>MA</v>
      </c>
      <c r="BB1191">
        <f t="shared" si="273"/>
        <v>1178</v>
      </c>
      <c r="BC1191" s="73">
        <f t="shared" si="274"/>
        <v>2.4</v>
      </c>
      <c r="BD1191">
        <f t="shared" si="275"/>
        <v>50</v>
      </c>
      <c r="BE1191" s="66">
        <f t="shared" si="276"/>
        <v>957.80222552850853</v>
      </c>
      <c r="BI1191" s="66">
        <f t="shared" si="267"/>
        <v>1240.3977744714912</v>
      </c>
      <c r="BK1191" s="66">
        <f t="shared" si="277"/>
        <v>961.84196176793398</v>
      </c>
      <c r="BN1191" s="66">
        <f t="shared" si="268"/>
        <v>1015.5956723883338</v>
      </c>
      <c r="BO1191" s="66">
        <f t="shared" si="269"/>
        <v>1977.4376341562679</v>
      </c>
      <c r="CI1191" s="116">
        <f t="shared" si="270"/>
        <v>0.48640824122796278</v>
      </c>
      <c r="CJ1191" s="116">
        <f t="shared" si="271"/>
        <v>0.51359175877203711</v>
      </c>
      <c r="CR1191">
        <f t="shared" si="278"/>
        <v>1163</v>
      </c>
      <c r="CS1191">
        <f t="shared" si="280"/>
        <v>50</v>
      </c>
      <c r="CT1191" s="73">
        <f t="shared" si="281"/>
        <v>2.4</v>
      </c>
      <c r="CU1191" s="66">
        <f t="shared" si="279"/>
        <v>1005.2219321148826</v>
      </c>
    </row>
    <row r="1192" spans="2:99" x14ac:dyDescent="0.25">
      <c r="B1192" s="107" t="s">
        <v>284</v>
      </c>
      <c r="C1192" s="107">
        <v>1182</v>
      </c>
      <c r="D1192" s="107" t="s">
        <v>235</v>
      </c>
      <c r="E1192" s="107">
        <v>50</v>
      </c>
      <c r="F1192" s="108">
        <v>2.4</v>
      </c>
      <c r="G1192" s="109"/>
      <c r="H1192" s="109">
        <v>1114.3219759854057</v>
      </c>
      <c r="I1192" s="109">
        <v>1443.0980240145943</v>
      </c>
      <c r="K1192" s="107">
        <v>0</v>
      </c>
      <c r="L1192" s="107">
        <v>0</v>
      </c>
      <c r="M1192" s="107">
        <v>0</v>
      </c>
      <c r="N1192" s="107">
        <v>0</v>
      </c>
      <c r="O1192" s="108">
        <v>0</v>
      </c>
      <c r="P1192" s="109">
        <v>0</v>
      </c>
      <c r="Q1192" s="109">
        <v>0</v>
      </c>
      <c r="BA1192" t="str">
        <f t="shared" si="272"/>
        <v>MA</v>
      </c>
      <c r="BB1192">
        <f t="shared" si="273"/>
        <v>1179</v>
      </c>
      <c r="BC1192" s="73">
        <f t="shared" si="274"/>
        <v>2.4</v>
      </c>
      <c r="BD1192">
        <f t="shared" si="275"/>
        <v>50</v>
      </c>
      <c r="BE1192" s="66">
        <f t="shared" si="276"/>
        <v>958.30330484765966</v>
      </c>
      <c r="BI1192" s="66">
        <f t="shared" si="267"/>
        <v>1241.0466951523401</v>
      </c>
      <c r="BK1192" s="66">
        <f t="shared" si="277"/>
        <v>962.34515449654521</v>
      </c>
      <c r="BN1192" s="66">
        <f t="shared" si="268"/>
        <v>1016.1269866560285</v>
      </c>
      <c r="BO1192" s="66">
        <f t="shared" si="269"/>
        <v>1978.4721411525738</v>
      </c>
      <c r="CI1192" s="116">
        <f t="shared" si="270"/>
        <v>0.48640824122796278</v>
      </c>
      <c r="CJ1192" s="116">
        <f t="shared" si="271"/>
        <v>0.51359175877203711</v>
      </c>
      <c r="CR1192">
        <f t="shared" si="278"/>
        <v>1164</v>
      </c>
      <c r="CS1192">
        <f t="shared" si="280"/>
        <v>50</v>
      </c>
      <c r="CT1192" s="73">
        <f t="shared" si="281"/>
        <v>2.4</v>
      </c>
      <c r="CU1192" s="66">
        <f t="shared" si="279"/>
        <v>853.23984416680537</v>
      </c>
    </row>
    <row r="1193" spans="2:99" x14ac:dyDescent="0.25">
      <c r="B1193" s="107" t="s">
        <v>284</v>
      </c>
      <c r="C1193" s="107">
        <v>1183</v>
      </c>
      <c r="D1193" s="107" t="s">
        <v>235</v>
      </c>
      <c r="E1193" s="107">
        <v>50</v>
      </c>
      <c r="F1193" s="108">
        <v>2.4</v>
      </c>
      <c r="G1193" s="109"/>
      <c r="H1193" s="109">
        <v>916.9272247201975</v>
      </c>
      <c r="I1193" s="109">
        <v>1187.4627752798021</v>
      </c>
      <c r="K1193" s="107">
        <v>0</v>
      </c>
      <c r="L1193" s="107">
        <v>0</v>
      </c>
      <c r="M1193" s="107">
        <v>0</v>
      </c>
      <c r="N1193" s="107">
        <v>0</v>
      </c>
      <c r="O1193" s="108">
        <v>0</v>
      </c>
      <c r="P1193" s="109">
        <v>0</v>
      </c>
      <c r="Q1193" s="109">
        <v>0</v>
      </c>
      <c r="BA1193" t="str">
        <f t="shared" si="272"/>
        <v>MA</v>
      </c>
      <c r="BB1193">
        <f t="shared" si="273"/>
        <v>1180</v>
      </c>
      <c r="BC1193" s="73">
        <f t="shared" si="274"/>
        <v>2.4</v>
      </c>
      <c r="BD1193">
        <f t="shared" si="275"/>
        <v>50</v>
      </c>
      <c r="BE1193" s="66">
        <f t="shared" si="276"/>
        <v>1045.2950318637486</v>
      </c>
      <c r="BI1193" s="66">
        <f t="shared" si="267"/>
        <v>1353.7049681362512</v>
      </c>
      <c r="BK1193" s="66">
        <f t="shared" si="277"/>
        <v>1049.7037877723928</v>
      </c>
      <c r="BN1193" s="66">
        <f t="shared" si="268"/>
        <v>1108.3677636519028</v>
      </c>
      <c r="BO1193" s="66">
        <f t="shared" si="269"/>
        <v>2158.0715514242956</v>
      </c>
      <c r="CI1193" s="116">
        <f t="shared" si="270"/>
        <v>0.48640824122796283</v>
      </c>
      <c r="CJ1193" s="116">
        <f t="shared" si="271"/>
        <v>0.51359175877203711</v>
      </c>
      <c r="CR1193">
        <f t="shared" si="278"/>
        <v>1165</v>
      </c>
      <c r="CS1193">
        <f t="shared" si="280"/>
        <v>50</v>
      </c>
      <c r="CT1193" s="73">
        <f t="shared" si="281"/>
        <v>2.4</v>
      </c>
      <c r="CU1193" s="66">
        <f t="shared" si="279"/>
        <v>1204.057039566178</v>
      </c>
    </row>
    <row r="1194" spans="2:99" x14ac:dyDescent="0.25">
      <c r="B1194" s="107" t="s">
        <v>284</v>
      </c>
      <c r="C1194" s="107">
        <v>1184</v>
      </c>
      <c r="D1194" s="107" t="s">
        <v>235</v>
      </c>
      <c r="E1194" s="107">
        <v>50</v>
      </c>
      <c r="F1194" s="108">
        <v>2.4</v>
      </c>
      <c r="G1194" s="109"/>
      <c r="H1194" s="109">
        <v>1199.99</v>
      </c>
      <c r="I1194" s="109">
        <v>1499.99</v>
      </c>
      <c r="K1194" s="107">
        <v>0</v>
      </c>
      <c r="L1194" s="107">
        <v>0</v>
      </c>
      <c r="M1194" s="107">
        <v>0</v>
      </c>
      <c r="N1194" s="107">
        <v>0</v>
      </c>
      <c r="O1194" s="108">
        <v>0</v>
      </c>
      <c r="P1194" s="109">
        <v>0</v>
      </c>
      <c r="Q1194" s="109">
        <v>0</v>
      </c>
      <c r="BA1194" t="str">
        <f t="shared" si="272"/>
        <v>MA</v>
      </c>
      <c r="BB1194">
        <f t="shared" si="273"/>
        <v>1181</v>
      </c>
      <c r="BC1194" s="73">
        <f t="shared" si="274"/>
        <v>2.4</v>
      </c>
      <c r="BD1194">
        <f t="shared" si="275"/>
        <v>50</v>
      </c>
      <c r="BE1194" s="66">
        <f t="shared" si="276"/>
        <v>1006.7075670776488</v>
      </c>
      <c r="BI1194" s="66">
        <f t="shared" si="267"/>
        <v>1303.7324329223511</v>
      </c>
      <c r="BK1194" s="66">
        <f t="shared" si="277"/>
        <v>1010.9535720803865</v>
      </c>
      <c r="BN1194" s="66">
        <f t="shared" si="268"/>
        <v>1067.4519449153408</v>
      </c>
      <c r="BO1194" s="66">
        <f t="shared" si="269"/>
        <v>2078.4055169957273</v>
      </c>
      <c r="CI1194" s="116">
        <f t="shared" si="270"/>
        <v>0.48640824122796278</v>
      </c>
      <c r="CJ1194" s="116">
        <f t="shared" si="271"/>
        <v>0.51359175877203722</v>
      </c>
      <c r="CR1194">
        <f t="shared" si="278"/>
        <v>1166</v>
      </c>
      <c r="CS1194">
        <f t="shared" si="280"/>
        <v>50</v>
      </c>
      <c r="CT1194" s="73">
        <f t="shared" si="281"/>
        <v>2.4</v>
      </c>
      <c r="CU1194" s="66">
        <f t="shared" si="279"/>
        <v>901.56384846925766</v>
      </c>
    </row>
    <row r="1195" spans="2:99" x14ac:dyDescent="0.25">
      <c r="B1195" s="107" t="s">
        <v>284</v>
      </c>
      <c r="C1195" s="107">
        <v>1185</v>
      </c>
      <c r="D1195" s="107" t="s">
        <v>235</v>
      </c>
      <c r="E1195" s="107">
        <v>50</v>
      </c>
      <c r="F1195" s="108">
        <v>2.4</v>
      </c>
      <c r="G1195" s="109"/>
      <c r="H1195" s="109">
        <v>1199</v>
      </c>
      <c r="I1195" s="109">
        <v>1552.759945583412</v>
      </c>
      <c r="K1195" s="107">
        <v>0</v>
      </c>
      <c r="L1195" s="107">
        <v>0</v>
      </c>
      <c r="M1195" s="107">
        <v>0</v>
      </c>
      <c r="N1195" s="107">
        <v>0</v>
      </c>
      <c r="O1195" s="108">
        <v>0</v>
      </c>
      <c r="P1195" s="109">
        <v>0</v>
      </c>
      <c r="Q1195" s="109">
        <v>0</v>
      </c>
      <c r="BA1195" t="str">
        <f t="shared" si="272"/>
        <v>MA</v>
      </c>
      <c r="BB1195">
        <f t="shared" si="273"/>
        <v>1182</v>
      </c>
      <c r="BC1195" s="73">
        <f t="shared" si="274"/>
        <v>2.4</v>
      </c>
      <c r="BD1195">
        <f t="shared" si="275"/>
        <v>50</v>
      </c>
      <c r="BE1195" s="66">
        <f t="shared" si="276"/>
        <v>1114.3219759854057</v>
      </c>
      <c r="BI1195" s="66">
        <f t="shared" si="267"/>
        <v>1443.0980240145943</v>
      </c>
      <c r="BK1195" s="66">
        <f t="shared" si="277"/>
        <v>1119.0218678302931</v>
      </c>
      <c r="BN1195" s="66">
        <f t="shared" si="268"/>
        <v>1181.5597691199039</v>
      </c>
      <c r="BO1195" s="66">
        <f t="shared" si="269"/>
        <v>2300.5816369501972</v>
      </c>
      <c r="CI1195" s="116">
        <f t="shared" si="270"/>
        <v>0.48640824122796283</v>
      </c>
      <c r="CJ1195" s="116">
        <f t="shared" si="271"/>
        <v>0.51359175877203711</v>
      </c>
      <c r="CR1195">
        <f t="shared" si="278"/>
        <v>1167</v>
      </c>
      <c r="CS1195">
        <f t="shared" si="280"/>
        <v>50</v>
      </c>
      <c r="CT1195" s="73">
        <f t="shared" si="281"/>
        <v>2.4</v>
      </c>
      <c r="CU1195" s="66">
        <f t="shared" si="279"/>
        <v>1103.6051415946979</v>
      </c>
    </row>
    <row r="1196" spans="2:99" x14ac:dyDescent="0.25">
      <c r="B1196" s="107" t="s">
        <v>284</v>
      </c>
      <c r="C1196" s="107">
        <v>1186</v>
      </c>
      <c r="D1196" s="107" t="s">
        <v>235</v>
      </c>
      <c r="E1196" s="107">
        <v>50</v>
      </c>
      <c r="F1196" s="108">
        <v>2.4</v>
      </c>
      <c r="G1196" s="109"/>
      <c r="H1196" s="109">
        <v>997.8014268311731</v>
      </c>
      <c r="I1196" s="109">
        <v>1292.1985731688267</v>
      </c>
      <c r="K1196" s="107">
        <v>0</v>
      </c>
      <c r="L1196" s="107">
        <v>0</v>
      </c>
      <c r="M1196" s="107">
        <v>0</v>
      </c>
      <c r="N1196" s="107">
        <v>0</v>
      </c>
      <c r="O1196" s="108">
        <v>0</v>
      </c>
      <c r="P1196" s="109">
        <v>0</v>
      </c>
      <c r="Q1196" s="109">
        <v>0</v>
      </c>
      <c r="BA1196" t="str">
        <f t="shared" si="272"/>
        <v>MA</v>
      </c>
      <c r="BB1196">
        <f t="shared" si="273"/>
        <v>1183</v>
      </c>
      <c r="BC1196" s="73">
        <f t="shared" si="274"/>
        <v>2.4</v>
      </c>
      <c r="BD1196">
        <f t="shared" si="275"/>
        <v>50</v>
      </c>
      <c r="BE1196" s="66">
        <f t="shared" si="276"/>
        <v>916.9272247201975</v>
      </c>
      <c r="BI1196" s="66">
        <f t="shared" si="267"/>
        <v>1187.4627752798021</v>
      </c>
      <c r="BK1196" s="66">
        <f t="shared" si="277"/>
        <v>920.79456188009397</v>
      </c>
      <c r="BN1196" s="66">
        <f t="shared" si="268"/>
        <v>972.25428851664344</v>
      </c>
      <c r="BO1196" s="66">
        <f t="shared" si="269"/>
        <v>1893.0488503967374</v>
      </c>
      <c r="CI1196" s="116">
        <f t="shared" si="270"/>
        <v>0.48640824122796283</v>
      </c>
      <c r="CJ1196" s="116">
        <f t="shared" si="271"/>
        <v>0.51359175877203722</v>
      </c>
      <c r="CR1196">
        <f t="shared" si="278"/>
        <v>1168</v>
      </c>
      <c r="CS1196">
        <f t="shared" si="280"/>
        <v>50</v>
      </c>
      <c r="CT1196" s="73">
        <f t="shared" si="281"/>
        <v>2.4</v>
      </c>
      <c r="CU1196" s="66">
        <f t="shared" si="279"/>
        <v>1050.8837115886724</v>
      </c>
    </row>
    <row r="1197" spans="2:99" x14ac:dyDescent="0.25">
      <c r="B1197" s="107" t="s">
        <v>284</v>
      </c>
      <c r="C1197" s="107">
        <v>1187</v>
      </c>
      <c r="D1197" s="107" t="s">
        <v>235</v>
      </c>
      <c r="E1197" s="107">
        <v>50</v>
      </c>
      <c r="F1197" s="108">
        <v>2.4</v>
      </c>
      <c r="G1197" s="109"/>
      <c r="H1197" s="109">
        <v>1274</v>
      </c>
      <c r="I1197" s="109">
        <v>1884</v>
      </c>
      <c r="K1197" s="107">
        <v>0</v>
      </c>
      <c r="L1197" s="107">
        <v>0</v>
      </c>
      <c r="M1197" s="107">
        <v>0</v>
      </c>
      <c r="N1197" s="107">
        <v>0</v>
      </c>
      <c r="O1197" s="108">
        <v>0</v>
      </c>
      <c r="P1197" s="109">
        <v>0</v>
      </c>
      <c r="Q1197" s="109">
        <v>0</v>
      </c>
      <c r="BA1197" t="str">
        <f t="shared" si="272"/>
        <v>MA</v>
      </c>
      <c r="BB1197">
        <f t="shared" si="273"/>
        <v>1184</v>
      </c>
      <c r="BC1197" s="73">
        <f t="shared" si="274"/>
        <v>2.4</v>
      </c>
      <c r="BD1197">
        <f t="shared" si="275"/>
        <v>50</v>
      </c>
      <c r="BE1197" s="66">
        <f t="shared" si="276"/>
        <v>1199.99</v>
      </c>
      <c r="BI1197" s="66">
        <f t="shared" si="267"/>
        <v>1499.99</v>
      </c>
      <c r="BK1197" s="66">
        <f t="shared" si="277"/>
        <v>1205.0512151034345</v>
      </c>
      <c r="BN1197" s="66">
        <f t="shared" si="268"/>
        <v>1228.1409915257709</v>
      </c>
      <c r="BO1197" s="66">
        <f t="shared" si="269"/>
        <v>2433.1922066292054</v>
      </c>
      <c r="CI1197" s="116">
        <f t="shared" si="270"/>
        <v>0.49525525021010908</v>
      </c>
      <c r="CJ1197" s="116">
        <f t="shared" si="271"/>
        <v>0.50474474978989092</v>
      </c>
      <c r="CR1197">
        <f t="shared" si="278"/>
        <v>1169</v>
      </c>
      <c r="CS1197">
        <f t="shared" si="280"/>
        <v>50</v>
      </c>
      <c r="CT1197" s="73">
        <f t="shared" si="281"/>
        <v>2.4</v>
      </c>
      <c r="CU1197" s="66">
        <f t="shared" si="279"/>
        <v>834.68297145341342</v>
      </c>
    </row>
    <row r="1198" spans="2:99" x14ac:dyDescent="0.25">
      <c r="B1198" s="107" t="s">
        <v>284</v>
      </c>
      <c r="C1198" s="107">
        <v>1188</v>
      </c>
      <c r="D1198" s="107" t="s">
        <v>235</v>
      </c>
      <c r="E1198" s="107">
        <v>50</v>
      </c>
      <c r="F1198" s="108">
        <v>2.4</v>
      </c>
      <c r="G1198" s="109"/>
      <c r="H1198" s="109">
        <v>1134.1821458696697</v>
      </c>
      <c r="I1198" s="109">
        <v>1468.81785413033</v>
      </c>
      <c r="K1198" s="107">
        <v>0</v>
      </c>
      <c r="L1198" s="107">
        <v>0</v>
      </c>
      <c r="M1198" s="107">
        <v>0</v>
      </c>
      <c r="N1198" s="107">
        <v>0</v>
      </c>
      <c r="O1198" s="108">
        <v>0</v>
      </c>
      <c r="P1198" s="109">
        <v>0</v>
      </c>
      <c r="Q1198" s="109">
        <v>0</v>
      </c>
      <c r="BA1198" t="str">
        <f t="shared" si="272"/>
        <v>MA</v>
      </c>
      <c r="BB1198">
        <f t="shared" si="273"/>
        <v>1185</v>
      </c>
      <c r="BC1198" s="73">
        <f t="shared" si="274"/>
        <v>2.4</v>
      </c>
      <c r="BD1198">
        <f t="shared" si="275"/>
        <v>50</v>
      </c>
      <c r="BE1198" s="66">
        <f t="shared" si="276"/>
        <v>1199</v>
      </c>
      <c r="BI1198" s="66">
        <f t="shared" si="267"/>
        <v>1552.759945583412</v>
      </c>
      <c r="BK1198" s="66">
        <f t="shared" si="277"/>
        <v>1204.057039566178</v>
      </c>
      <c r="BN1198" s="66">
        <f t="shared" si="268"/>
        <v>1271.3472350951099</v>
      </c>
      <c r="BO1198" s="66">
        <f t="shared" si="269"/>
        <v>2475.4042746612877</v>
      </c>
      <c r="CI1198" s="116">
        <f t="shared" si="270"/>
        <v>0.48640824122796283</v>
      </c>
      <c r="CJ1198" s="116">
        <f t="shared" si="271"/>
        <v>0.51359175877203722</v>
      </c>
      <c r="CR1198">
        <f t="shared" si="278"/>
        <v>1170</v>
      </c>
      <c r="CS1198">
        <f t="shared" si="280"/>
        <v>50</v>
      </c>
      <c r="CT1198" s="73">
        <f t="shared" si="281"/>
        <v>2.4</v>
      </c>
      <c r="CU1198" s="66">
        <f t="shared" si="279"/>
        <v>1063.8938227192286</v>
      </c>
    </row>
    <row r="1199" spans="2:99" x14ac:dyDescent="0.25">
      <c r="B1199" s="107" t="s">
        <v>284</v>
      </c>
      <c r="C1199" s="107">
        <v>1189</v>
      </c>
      <c r="D1199" s="107" t="s">
        <v>235</v>
      </c>
      <c r="E1199" s="107">
        <v>50</v>
      </c>
      <c r="F1199" s="108">
        <v>2.4</v>
      </c>
      <c r="G1199" s="109"/>
      <c r="H1199" s="109">
        <v>1125.4677229279127</v>
      </c>
      <c r="I1199" s="109">
        <v>1457.532277072087</v>
      </c>
      <c r="K1199" s="107">
        <v>0</v>
      </c>
      <c r="L1199" s="107">
        <v>0</v>
      </c>
      <c r="M1199" s="107">
        <v>0</v>
      </c>
      <c r="N1199" s="107">
        <v>0</v>
      </c>
      <c r="O1199" s="108">
        <v>0</v>
      </c>
      <c r="P1199" s="109">
        <v>0</v>
      </c>
      <c r="Q1199" s="109">
        <v>0</v>
      </c>
      <c r="BA1199" t="str">
        <f t="shared" si="272"/>
        <v>MA</v>
      </c>
      <c r="BB1199">
        <f t="shared" si="273"/>
        <v>1186</v>
      </c>
      <c r="BC1199" s="73">
        <f t="shared" si="274"/>
        <v>2.4</v>
      </c>
      <c r="BD1199">
        <f t="shared" si="275"/>
        <v>50</v>
      </c>
      <c r="BE1199" s="66">
        <f t="shared" si="276"/>
        <v>997.8014268311731</v>
      </c>
      <c r="BI1199" s="66">
        <f t="shared" si="267"/>
        <v>1292.1985731688267</v>
      </c>
      <c r="BK1199" s="66">
        <f t="shared" si="277"/>
        <v>1002.0098682779405</v>
      </c>
      <c r="BN1199" s="66">
        <f t="shared" si="268"/>
        <v>1058.0084113225751</v>
      </c>
      <c r="BO1199" s="66">
        <f t="shared" si="269"/>
        <v>2060.0182796005156</v>
      </c>
      <c r="CI1199" s="116">
        <f t="shared" si="270"/>
        <v>0.48640824122796283</v>
      </c>
      <c r="CJ1199" s="116">
        <f t="shared" si="271"/>
        <v>0.51359175877203722</v>
      </c>
      <c r="CR1199">
        <f t="shared" si="278"/>
        <v>1171</v>
      </c>
      <c r="CS1199">
        <f t="shared" si="280"/>
        <v>50</v>
      </c>
      <c r="CT1199" s="73">
        <f t="shared" si="281"/>
        <v>2.4</v>
      </c>
      <c r="CU1199" s="66">
        <f t="shared" si="279"/>
        <v>901.56384846925766</v>
      </c>
    </row>
    <row r="1200" spans="2:99" x14ac:dyDescent="0.25">
      <c r="B1200" s="107" t="s">
        <v>284</v>
      </c>
      <c r="C1200" s="107">
        <v>1190</v>
      </c>
      <c r="D1200" s="107" t="s">
        <v>235</v>
      </c>
      <c r="E1200" s="107">
        <v>50</v>
      </c>
      <c r="F1200" s="108">
        <v>2.4</v>
      </c>
      <c r="G1200" s="109"/>
      <c r="H1200" s="109">
        <v>1200</v>
      </c>
      <c r="I1200" s="109">
        <v>1400</v>
      </c>
      <c r="K1200" s="107">
        <v>0</v>
      </c>
      <c r="L1200" s="107">
        <v>0</v>
      </c>
      <c r="M1200" s="107">
        <v>0</v>
      </c>
      <c r="N1200" s="107">
        <v>0</v>
      </c>
      <c r="O1200" s="108">
        <v>0</v>
      </c>
      <c r="P1200" s="109">
        <v>0</v>
      </c>
      <c r="Q1200" s="109">
        <v>0</v>
      </c>
      <c r="BA1200" t="str">
        <f t="shared" si="272"/>
        <v>MA</v>
      </c>
      <c r="BB1200">
        <f t="shared" si="273"/>
        <v>1187</v>
      </c>
      <c r="BC1200" s="73">
        <f t="shared" si="274"/>
        <v>2.4</v>
      </c>
      <c r="BD1200">
        <f t="shared" si="275"/>
        <v>50</v>
      </c>
      <c r="BE1200" s="66">
        <f t="shared" si="276"/>
        <v>1274</v>
      </c>
      <c r="BI1200" s="66">
        <f t="shared" si="267"/>
        <v>1884</v>
      </c>
      <c r="BK1200" s="66">
        <f t="shared" si="277"/>
        <v>1279.3733681462143</v>
      </c>
      <c r="BN1200" s="66">
        <f t="shared" si="268"/>
        <v>1542.5553690588288</v>
      </c>
      <c r="BO1200" s="66">
        <f t="shared" si="269"/>
        <v>2821.928737205043</v>
      </c>
      <c r="CI1200" s="116">
        <f t="shared" si="270"/>
        <v>0.4533684183015052</v>
      </c>
      <c r="CJ1200" s="116">
        <f t="shared" si="271"/>
        <v>0.5466315816984948</v>
      </c>
      <c r="CR1200">
        <f t="shared" si="278"/>
        <v>1172</v>
      </c>
      <c r="CS1200">
        <f t="shared" si="280"/>
        <v>50</v>
      </c>
      <c r="CT1200" s="73">
        <f t="shared" si="281"/>
        <v>2.4</v>
      </c>
      <c r="CU1200" s="66">
        <f t="shared" si="279"/>
        <v>853.23984416680537</v>
      </c>
    </row>
    <row r="1201" spans="2:99" x14ac:dyDescent="0.25">
      <c r="B1201" s="107" t="s">
        <v>284</v>
      </c>
      <c r="C1201" s="107">
        <v>1191</v>
      </c>
      <c r="D1201" s="107" t="s">
        <v>235</v>
      </c>
      <c r="E1201" s="107">
        <v>50</v>
      </c>
      <c r="F1201" s="108">
        <v>2.4</v>
      </c>
      <c r="G1201" s="109"/>
      <c r="H1201" s="109">
        <v>888.40927564329797</v>
      </c>
      <c r="I1201" s="109">
        <v>1150.530724356702</v>
      </c>
      <c r="K1201" s="107">
        <v>0</v>
      </c>
      <c r="L1201" s="107">
        <v>0</v>
      </c>
      <c r="M1201" s="107">
        <v>0</v>
      </c>
      <c r="N1201" s="107">
        <v>0</v>
      </c>
      <c r="O1201" s="108">
        <v>0</v>
      </c>
      <c r="P1201" s="109">
        <v>0</v>
      </c>
      <c r="Q1201" s="109">
        <v>0</v>
      </c>
      <c r="BA1201" t="str">
        <f t="shared" si="272"/>
        <v>MA</v>
      </c>
      <c r="BB1201">
        <f t="shared" si="273"/>
        <v>1188</v>
      </c>
      <c r="BC1201" s="73">
        <f t="shared" si="274"/>
        <v>2.4</v>
      </c>
      <c r="BD1201">
        <f t="shared" si="275"/>
        <v>50</v>
      </c>
      <c r="BE1201" s="66">
        <f t="shared" si="276"/>
        <v>1134.1821458696697</v>
      </c>
      <c r="BI1201" s="66">
        <f t="shared" si="267"/>
        <v>1468.81785413033</v>
      </c>
      <c r="BK1201" s="66">
        <f t="shared" si="277"/>
        <v>1138.965802239074</v>
      </c>
      <c r="BN1201" s="66">
        <f t="shared" si="268"/>
        <v>1202.6182946168833</v>
      </c>
      <c r="BO1201" s="66">
        <f t="shared" si="269"/>
        <v>2341.5840968559573</v>
      </c>
      <c r="CI1201" s="116">
        <f t="shared" si="270"/>
        <v>0.48640824122796283</v>
      </c>
      <c r="CJ1201" s="116">
        <f t="shared" si="271"/>
        <v>0.51359175877203711</v>
      </c>
      <c r="CR1201">
        <f t="shared" si="278"/>
        <v>1173</v>
      </c>
      <c r="CS1201">
        <f t="shared" si="280"/>
        <v>50</v>
      </c>
      <c r="CT1201" s="73">
        <f t="shared" si="281"/>
        <v>2.4</v>
      </c>
      <c r="CU1201" s="66">
        <f t="shared" si="279"/>
        <v>933.31312185015167</v>
      </c>
    </row>
    <row r="1202" spans="2:99" x14ac:dyDescent="0.25">
      <c r="B1202" s="107" t="s">
        <v>284</v>
      </c>
      <c r="C1202" s="107">
        <v>1192</v>
      </c>
      <c r="D1202" s="107" t="s">
        <v>235</v>
      </c>
      <c r="E1202" s="107">
        <v>50</v>
      </c>
      <c r="F1202" s="108">
        <v>2.4</v>
      </c>
      <c r="G1202" s="109"/>
      <c r="H1202" s="109">
        <v>1139.99</v>
      </c>
      <c r="I1202" s="109">
        <v>1476.3392913808457</v>
      </c>
      <c r="K1202" s="107">
        <v>0</v>
      </c>
      <c r="L1202" s="107">
        <v>0</v>
      </c>
      <c r="M1202" s="107">
        <v>0</v>
      </c>
      <c r="N1202" s="107">
        <v>0</v>
      </c>
      <c r="O1202" s="108">
        <v>0</v>
      </c>
      <c r="P1202" s="109">
        <v>0</v>
      </c>
      <c r="Q1202" s="109">
        <v>0</v>
      </c>
      <c r="BA1202" t="str">
        <f t="shared" si="272"/>
        <v>MA</v>
      </c>
      <c r="BB1202">
        <f t="shared" si="273"/>
        <v>1189</v>
      </c>
      <c r="BC1202" s="73">
        <f t="shared" si="274"/>
        <v>2.4</v>
      </c>
      <c r="BD1202">
        <f t="shared" si="275"/>
        <v>50</v>
      </c>
      <c r="BE1202" s="66">
        <f t="shared" si="276"/>
        <v>1125.4677229279127</v>
      </c>
      <c r="BI1202" s="66">
        <f t="shared" si="267"/>
        <v>1457.532277072087</v>
      </c>
      <c r="BK1202" s="66">
        <f t="shared" si="277"/>
        <v>1130.2146243501836</v>
      </c>
      <c r="BN1202" s="66">
        <f t="shared" si="268"/>
        <v>1193.3780464830618</v>
      </c>
      <c r="BO1202" s="66">
        <f t="shared" si="269"/>
        <v>2323.5926708332454</v>
      </c>
      <c r="CI1202" s="116">
        <f t="shared" si="270"/>
        <v>0.48640824122796283</v>
      </c>
      <c r="CJ1202" s="116">
        <f t="shared" si="271"/>
        <v>0.51359175877203722</v>
      </c>
      <c r="CR1202">
        <f t="shared" si="278"/>
        <v>1174</v>
      </c>
      <c r="CS1202">
        <f t="shared" si="280"/>
        <v>50</v>
      </c>
      <c r="CT1202" s="73">
        <f t="shared" si="281"/>
        <v>2.4</v>
      </c>
      <c r="CU1202" s="66">
        <f t="shared" si="279"/>
        <v>901.56384846925766</v>
      </c>
    </row>
    <row r="1203" spans="2:99" x14ac:dyDescent="0.25">
      <c r="B1203" s="107" t="s">
        <v>284</v>
      </c>
      <c r="C1203" s="107">
        <v>1193</v>
      </c>
      <c r="D1203" s="107" t="s">
        <v>235</v>
      </c>
      <c r="E1203" s="107">
        <v>50</v>
      </c>
      <c r="F1203" s="108">
        <v>2.4</v>
      </c>
      <c r="G1203" s="109"/>
      <c r="H1203" s="109">
        <v>1044.8593107166607</v>
      </c>
      <c r="I1203" s="109">
        <v>1353.140689283339</v>
      </c>
      <c r="K1203" s="107">
        <v>0</v>
      </c>
      <c r="L1203" s="107">
        <v>0</v>
      </c>
      <c r="M1203" s="107">
        <v>0</v>
      </c>
      <c r="N1203" s="107">
        <v>0</v>
      </c>
      <c r="O1203" s="108">
        <v>0</v>
      </c>
      <c r="P1203" s="109">
        <v>0</v>
      </c>
      <c r="Q1203" s="109">
        <v>0</v>
      </c>
      <c r="BA1203" t="str">
        <f t="shared" si="272"/>
        <v>MA</v>
      </c>
      <c r="BB1203">
        <f t="shared" si="273"/>
        <v>1190</v>
      </c>
      <c r="BC1203" s="73">
        <f t="shared" si="274"/>
        <v>2.4</v>
      </c>
      <c r="BD1203">
        <f t="shared" si="275"/>
        <v>50</v>
      </c>
      <c r="BE1203" s="66">
        <f t="shared" si="276"/>
        <v>1200</v>
      </c>
      <c r="BI1203" s="66">
        <f t="shared" si="267"/>
        <v>1400</v>
      </c>
      <c r="BK1203" s="66">
        <f t="shared" si="277"/>
        <v>1205.0612572805785</v>
      </c>
      <c r="BN1203" s="66">
        <f t="shared" si="268"/>
        <v>1146.2725672411677</v>
      </c>
      <c r="BO1203" s="66">
        <f t="shared" si="269"/>
        <v>2351.3338245217465</v>
      </c>
      <c r="CI1203" s="116">
        <f t="shared" si="270"/>
        <v>0.5125011364669515</v>
      </c>
      <c r="CJ1203" s="116">
        <f t="shared" si="271"/>
        <v>0.48749886353304844</v>
      </c>
      <c r="CR1203">
        <f t="shared" si="278"/>
        <v>1175</v>
      </c>
      <c r="CS1203">
        <f t="shared" si="280"/>
        <v>50</v>
      </c>
      <c r="CT1203" s="73">
        <f t="shared" si="281"/>
        <v>2.4</v>
      </c>
      <c r="CU1203" s="66">
        <f t="shared" si="279"/>
        <v>902.24644034459095</v>
      </c>
    </row>
    <row r="1204" spans="2:99" x14ac:dyDescent="0.25">
      <c r="B1204" s="107" t="s">
        <v>284</v>
      </c>
      <c r="C1204" s="107">
        <v>1194</v>
      </c>
      <c r="D1204" s="107" t="s">
        <v>235</v>
      </c>
      <c r="E1204" s="107">
        <v>50</v>
      </c>
      <c r="F1204" s="108">
        <v>2.4</v>
      </c>
      <c r="G1204" s="109"/>
      <c r="H1204" s="109">
        <v>1172.861112096658</v>
      </c>
      <c r="I1204" s="109">
        <v>1518.9088879033418</v>
      </c>
      <c r="K1204" s="107">
        <v>0</v>
      </c>
      <c r="L1204" s="107">
        <v>0</v>
      </c>
      <c r="M1204" s="107">
        <v>0</v>
      </c>
      <c r="N1204" s="107">
        <v>0</v>
      </c>
      <c r="O1204" s="108">
        <v>0</v>
      </c>
      <c r="P1204" s="109">
        <v>0</v>
      </c>
      <c r="Q1204" s="109">
        <v>0</v>
      </c>
      <c r="BA1204" t="str">
        <f t="shared" si="272"/>
        <v>MA</v>
      </c>
      <c r="BB1204">
        <f t="shared" si="273"/>
        <v>1191</v>
      </c>
      <c r="BC1204" s="73">
        <f t="shared" si="274"/>
        <v>2.4</v>
      </c>
      <c r="BD1204">
        <f t="shared" si="275"/>
        <v>50</v>
      </c>
      <c r="BE1204" s="66">
        <f t="shared" si="276"/>
        <v>888.40927564329797</v>
      </c>
      <c r="BI1204" s="66">
        <f t="shared" ref="BI1204:BI1267" si="282">I1201</f>
        <v>1150.530724356702</v>
      </c>
      <c r="BK1204" s="66">
        <f t="shared" si="277"/>
        <v>892.15633223870054</v>
      </c>
      <c r="BN1204" s="66">
        <f t="shared" ref="BN1204:BN1267" si="283">BI1204/VLOOKUP($BA1204,$DQ$53:$DT$60,3,FALSE)</f>
        <v>942.01557649871222</v>
      </c>
      <c r="BO1204" s="66">
        <f t="shared" si="269"/>
        <v>1834.1719087374127</v>
      </c>
      <c r="CI1204" s="116">
        <f t="shared" si="270"/>
        <v>0.48640824122796289</v>
      </c>
      <c r="CJ1204" s="116">
        <f t="shared" si="271"/>
        <v>0.51359175877203722</v>
      </c>
      <c r="CR1204">
        <f t="shared" si="278"/>
        <v>1176</v>
      </c>
      <c r="CS1204">
        <f t="shared" si="280"/>
        <v>50</v>
      </c>
      <c r="CT1204" s="73">
        <f t="shared" si="281"/>
        <v>2.4</v>
      </c>
      <c r="CU1204" s="66">
        <f t="shared" si="279"/>
        <v>992.3835726001613</v>
      </c>
    </row>
    <row r="1205" spans="2:99" x14ac:dyDescent="0.25">
      <c r="B1205" s="107" t="s">
        <v>284</v>
      </c>
      <c r="C1205" s="107">
        <v>1195</v>
      </c>
      <c r="D1205" s="107" t="s">
        <v>235</v>
      </c>
      <c r="E1205" s="107">
        <v>50</v>
      </c>
      <c r="F1205" s="108">
        <v>2.4</v>
      </c>
      <c r="G1205" s="109"/>
      <c r="H1205" s="109">
        <v>1274</v>
      </c>
      <c r="I1205" s="109">
        <v>1424</v>
      </c>
      <c r="K1205" s="107">
        <v>0</v>
      </c>
      <c r="L1205" s="107">
        <v>0</v>
      </c>
      <c r="M1205" s="107">
        <v>0</v>
      </c>
      <c r="N1205" s="107">
        <v>0</v>
      </c>
      <c r="O1205" s="108">
        <v>0</v>
      </c>
      <c r="P1205" s="109">
        <v>0</v>
      </c>
      <c r="Q1205" s="109">
        <v>0</v>
      </c>
      <c r="BA1205" t="str">
        <f t="shared" si="272"/>
        <v>MA</v>
      </c>
      <c r="BB1205">
        <f t="shared" si="273"/>
        <v>1192</v>
      </c>
      <c r="BC1205" s="73">
        <f t="shared" si="274"/>
        <v>2.4</v>
      </c>
      <c r="BD1205">
        <f t="shared" si="275"/>
        <v>50</v>
      </c>
      <c r="BE1205" s="66">
        <f t="shared" si="276"/>
        <v>1139.99</v>
      </c>
      <c r="BI1205" s="66">
        <f t="shared" si="282"/>
        <v>1476.3392913808457</v>
      </c>
      <c r="BK1205" s="66">
        <f t="shared" si="277"/>
        <v>1144.7981522394057</v>
      </c>
      <c r="BN1205" s="66">
        <f t="shared" si="283"/>
        <v>1208.7765926072345</v>
      </c>
      <c r="BO1205" s="66">
        <f t="shared" ref="BO1205:BO1268" si="284">SUM(BK1205+BN1205)</f>
        <v>2353.57474484664</v>
      </c>
      <c r="CI1205" s="116">
        <f t="shared" ref="CI1205:CI1268" si="285">BK1205/$BO1205</f>
        <v>0.48640824122796289</v>
      </c>
      <c r="CJ1205" s="116">
        <f t="shared" ref="CJ1205:CJ1268" si="286">BN1205/$BO1205</f>
        <v>0.51359175877203722</v>
      </c>
      <c r="CR1205">
        <f t="shared" si="278"/>
        <v>1177</v>
      </c>
      <c r="CS1205">
        <f t="shared" si="280"/>
        <v>50</v>
      </c>
      <c r="CT1205" s="73">
        <f t="shared" si="281"/>
        <v>2.4</v>
      </c>
      <c r="CU1205" s="66">
        <f t="shared" si="279"/>
        <v>1204.057039566178</v>
      </c>
    </row>
    <row r="1206" spans="2:99" x14ac:dyDescent="0.25">
      <c r="B1206" s="107" t="s">
        <v>284</v>
      </c>
      <c r="C1206" s="107">
        <v>1196</v>
      </c>
      <c r="D1206" s="107" t="s">
        <v>235</v>
      </c>
      <c r="E1206" s="107">
        <v>50</v>
      </c>
      <c r="F1206" s="108">
        <v>2.4</v>
      </c>
      <c r="G1206" s="109"/>
      <c r="H1206" s="109">
        <v>1015.26</v>
      </c>
      <c r="I1206" s="109">
        <v>1595.26</v>
      </c>
      <c r="K1206" s="107">
        <v>0</v>
      </c>
      <c r="L1206" s="107">
        <v>0</v>
      </c>
      <c r="M1206" s="107">
        <v>0</v>
      </c>
      <c r="N1206" s="107">
        <v>0</v>
      </c>
      <c r="O1206" s="108">
        <v>0</v>
      </c>
      <c r="P1206" s="109">
        <v>0</v>
      </c>
      <c r="Q1206" s="109">
        <v>0</v>
      </c>
      <c r="BA1206" t="str">
        <f t="shared" si="272"/>
        <v>MA</v>
      </c>
      <c r="BB1206">
        <f t="shared" si="273"/>
        <v>1193</v>
      </c>
      <c r="BC1206" s="73">
        <f t="shared" si="274"/>
        <v>2.4</v>
      </c>
      <c r="BD1206">
        <f t="shared" si="275"/>
        <v>50</v>
      </c>
      <c r="BE1206" s="66">
        <f t="shared" si="276"/>
        <v>1044.8593107166607</v>
      </c>
      <c r="BI1206" s="66">
        <f t="shared" si="282"/>
        <v>1353.140689283339</v>
      </c>
      <c r="BK1206" s="66">
        <f t="shared" si="277"/>
        <v>1049.2662288779482</v>
      </c>
      <c r="BN1206" s="66">
        <f t="shared" si="283"/>
        <v>1107.9057512452118</v>
      </c>
      <c r="BO1206" s="66">
        <f t="shared" si="284"/>
        <v>2157.1719801231602</v>
      </c>
      <c r="CI1206" s="116">
        <f t="shared" si="285"/>
        <v>0.48640824122796272</v>
      </c>
      <c r="CJ1206" s="116">
        <f t="shared" si="286"/>
        <v>0.51359175877203711</v>
      </c>
      <c r="CR1206">
        <f t="shared" si="278"/>
        <v>1178</v>
      </c>
      <c r="CS1206">
        <f t="shared" si="280"/>
        <v>50</v>
      </c>
      <c r="CT1206" s="73">
        <f t="shared" si="281"/>
        <v>2.4</v>
      </c>
      <c r="CU1206" s="66">
        <f t="shared" si="279"/>
        <v>961.84196176793398</v>
      </c>
    </row>
    <row r="1207" spans="2:99" x14ac:dyDescent="0.25">
      <c r="B1207" s="107" t="s">
        <v>284</v>
      </c>
      <c r="C1207" s="107">
        <v>1197</v>
      </c>
      <c r="D1207" s="107" t="s">
        <v>235</v>
      </c>
      <c r="E1207" s="107">
        <v>50</v>
      </c>
      <c r="F1207" s="108">
        <v>2.4</v>
      </c>
      <c r="G1207" s="109"/>
      <c r="H1207" s="109">
        <v>1135.9163160350795</v>
      </c>
      <c r="I1207" s="109">
        <v>1471.0636839649205</v>
      </c>
      <c r="K1207" s="107">
        <v>0</v>
      </c>
      <c r="L1207" s="107">
        <v>0</v>
      </c>
      <c r="M1207" s="107">
        <v>0</v>
      </c>
      <c r="N1207" s="107">
        <v>0</v>
      </c>
      <c r="O1207" s="108">
        <v>0</v>
      </c>
      <c r="P1207" s="109">
        <v>0</v>
      </c>
      <c r="Q1207" s="109">
        <v>0</v>
      </c>
      <c r="BA1207" t="str">
        <f t="shared" si="272"/>
        <v>MA</v>
      </c>
      <c r="BB1207">
        <f t="shared" si="273"/>
        <v>1194</v>
      </c>
      <c r="BC1207" s="73">
        <f t="shared" si="274"/>
        <v>2.4</v>
      </c>
      <c r="BD1207">
        <f t="shared" si="275"/>
        <v>50</v>
      </c>
      <c r="BE1207" s="66">
        <f t="shared" si="276"/>
        <v>1172.861112096658</v>
      </c>
      <c r="BI1207" s="66">
        <f t="shared" si="282"/>
        <v>1518.9088879033418</v>
      </c>
      <c r="BK1207" s="66">
        <f t="shared" si="277"/>
        <v>1177.8079052989135</v>
      </c>
      <c r="BN1207" s="66">
        <f t="shared" si="283"/>
        <v>1243.6311359588506</v>
      </c>
      <c r="BO1207" s="66">
        <f t="shared" si="284"/>
        <v>2421.4390412577641</v>
      </c>
      <c r="CI1207" s="116">
        <f t="shared" si="285"/>
        <v>0.48640824122796283</v>
      </c>
      <c r="CJ1207" s="116">
        <f t="shared" si="286"/>
        <v>0.51359175877203722</v>
      </c>
      <c r="CR1207">
        <f t="shared" si="278"/>
        <v>1179</v>
      </c>
      <c r="CS1207">
        <f t="shared" si="280"/>
        <v>50</v>
      </c>
      <c r="CT1207" s="73">
        <f t="shared" si="281"/>
        <v>2.4</v>
      </c>
      <c r="CU1207" s="66">
        <f t="shared" si="279"/>
        <v>962.34515449654521</v>
      </c>
    </row>
    <row r="1208" spans="2:99" x14ac:dyDescent="0.25">
      <c r="B1208" s="107" t="s">
        <v>284</v>
      </c>
      <c r="C1208" s="107">
        <v>1198</v>
      </c>
      <c r="D1208" s="107" t="s">
        <v>235</v>
      </c>
      <c r="E1208" s="107">
        <v>50</v>
      </c>
      <c r="F1208" s="108">
        <v>2.4</v>
      </c>
      <c r="G1208" s="109"/>
      <c r="H1208" s="109">
        <v>1274</v>
      </c>
      <c r="I1208" s="109">
        <v>1649.8883825465111</v>
      </c>
      <c r="K1208" s="107">
        <v>0</v>
      </c>
      <c r="L1208" s="107">
        <v>0</v>
      </c>
      <c r="M1208" s="107">
        <v>0</v>
      </c>
      <c r="N1208" s="107">
        <v>0</v>
      </c>
      <c r="O1208" s="108">
        <v>0</v>
      </c>
      <c r="P1208" s="109">
        <v>0</v>
      </c>
      <c r="Q1208" s="109">
        <v>0</v>
      </c>
      <c r="BA1208" t="str">
        <f t="shared" si="272"/>
        <v>MA</v>
      </c>
      <c r="BB1208">
        <f t="shared" si="273"/>
        <v>1195</v>
      </c>
      <c r="BC1208" s="73">
        <f t="shared" si="274"/>
        <v>2.4</v>
      </c>
      <c r="BD1208">
        <f t="shared" si="275"/>
        <v>50</v>
      </c>
      <c r="BE1208" s="66">
        <f t="shared" si="276"/>
        <v>1274</v>
      </c>
      <c r="BI1208" s="66">
        <f t="shared" si="282"/>
        <v>1424</v>
      </c>
      <c r="BK1208" s="66">
        <f t="shared" si="277"/>
        <v>1279.3733681462143</v>
      </c>
      <c r="BN1208" s="66">
        <f t="shared" si="283"/>
        <v>1165.9229541081593</v>
      </c>
      <c r="BO1208" s="66">
        <f t="shared" si="284"/>
        <v>2445.2963222543735</v>
      </c>
      <c r="CI1208" s="116">
        <f t="shared" si="285"/>
        <v>0.52319768222066898</v>
      </c>
      <c r="CJ1208" s="116">
        <f t="shared" si="286"/>
        <v>0.47680231777933102</v>
      </c>
      <c r="CR1208">
        <f t="shared" si="278"/>
        <v>1180</v>
      </c>
      <c r="CS1208">
        <f t="shared" si="280"/>
        <v>50</v>
      </c>
      <c r="CT1208" s="73">
        <f t="shared" si="281"/>
        <v>2.4</v>
      </c>
      <c r="CU1208" s="66">
        <f t="shared" si="279"/>
        <v>1049.7037877723928</v>
      </c>
    </row>
    <row r="1209" spans="2:99" x14ac:dyDescent="0.25">
      <c r="B1209" s="107" t="s">
        <v>284</v>
      </c>
      <c r="C1209" s="107">
        <v>1199</v>
      </c>
      <c r="D1209" s="107" t="s">
        <v>235</v>
      </c>
      <c r="E1209" s="107">
        <v>50</v>
      </c>
      <c r="F1209" s="108">
        <v>2.4</v>
      </c>
      <c r="G1209" s="109"/>
      <c r="H1209" s="109">
        <v>798.33700011729786</v>
      </c>
      <c r="I1209" s="109">
        <v>1033.8829998827021</v>
      </c>
      <c r="K1209" s="107">
        <v>0</v>
      </c>
      <c r="L1209" s="107">
        <v>0</v>
      </c>
      <c r="M1209" s="107">
        <v>0</v>
      </c>
      <c r="N1209" s="107">
        <v>0</v>
      </c>
      <c r="O1209" s="108">
        <v>0</v>
      </c>
      <c r="P1209" s="109">
        <v>0</v>
      </c>
      <c r="Q1209" s="109">
        <v>0</v>
      </c>
      <c r="BA1209" t="str">
        <f t="shared" si="272"/>
        <v>MA</v>
      </c>
      <c r="BB1209">
        <f t="shared" si="273"/>
        <v>1196</v>
      </c>
      <c r="BC1209" s="73">
        <f t="shared" si="274"/>
        <v>2.4</v>
      </c>
      <c r="BD1209">
        <f t="shared" si="275"/>
        <v>50</v>
      </c>
      <c r="BE1209" s="66">
        <f t="shared" si="276"/>
        <v>1015.26</v>
      </c>
      <c r="BI1209" s="66">
        <f t="shared" si="282"/>
        <v>1595.26</v>
      </c>
      <c r="BK1209" s="66">
        <f t="shared" si="277"/>
        <v>1019.5420767222334</v>
      </c>
      <c r="BN1209" s="66">
        <f t="shared" si="283"/>
        <v>1306.1448397265324</v>
      </c>
      <c r="BO1209" s="66">
        <f t="shared" si="284"/>
        <v>2325.6869164487657</v>
      </c>
      <c r="CI1209" s="116">
        <f t="shared" si="285"/>
        <v>0.43838320175917528</v>
      </c>
      <c r="CJ1209" s="116">
        <f t="shared" si="286"/>
        <v>0.56161679824082478</v>
      </c>
      <c r="CR1209">
        <f t="shared" si="278"/>
        <v>1181</v>
      </c>
      <c r="CS1209">
        <f t="shared" si="280"/>
        <v>50</v>
      </c>
      <c r="CT1209" s="73">
        <f t="shared" si="281"/>
        <v>2.4</v>
      </c>
      <c r="CU1209" s="66">
        <f t="shared" si="279"/>
        <v>1010.9535720803865</v>
      </c>
    </row>
    <row r="1210" spans="2:99" x14ac:dyDescent="0.25">
      <c r="B1210" s="107" t="s">
        <v>284</v>
      </c>
      <c r="C1210" s="107">
        <v>1200</v>
      </c>
      <c r="D1210" s="107" t="s">
        <v>235</v>
      </c>
      <c r="E1210" s="107">
        <v>50</v>
      </c>
      <c r="F1210" s="108">
        <v>2.4</v>
      </c>
      <c r="G1210" s="109"/>
      <c r="H1210" s="109">
        <v>1199</v>
      </c>
      <c r="I1210" s="109">
        <v>1494.87</v>
      </c>
      <c r="K1210" s="107">
        <v>0</v>
      </c>
      <c r="L1210" s="107">
        <v>0</v>
      </c>
      <c r="M1210" s="107">
        <v>0</v>
      </c>
      <c r="N1210" s="107">
        <v>0</v>
      </c>
      <c r="O1210" s="108">
        <v>0</v>
      </c>
      <c r="P1210" s="109">
        <v>0</v>
      </c>
      <c r="Q1210" s="109">
        <v>0</v>
      </c>
      <c r="BA1210" t="str">
        <f t="shared" si="272"/>
        <v>MA</v>
      </c>
      <c r="BB1210">
        <f t="shared" si="273"/>
        <v>1197</v>
      </c>
      <c r="BC1210" s="73">
        <f t="shared" si="274"/>
        <v>2.4</v>
      </c>
      <c r="BD1210">
        <f t="shared" si="275"/>
        <v>50</v>
      </c>
      <c r="BE1210" s="66">
        <f t="shared" si="276"/>
        <v>1135.9163160350795</v>
      </c>
      <c r="BI1210" s="66">
        <f t="shared" si="282"/>
        <v>1471.0636839649205</v>
      </c>
      <c r="BK1210" s="66">
        <f t="shared" si="277"/>
        <v>1140.7072866389633</v>
      </c>
      <c r="BN1210" s="66">
        <f t="shared" si="283"/>
        <v>1204.457103995514</v>
      </c>
      <c r="BO1210" s="66">
        <f t="shared" si="284"/>
        <v>2345.1643906344771</v>
      </c>
      <c r="CI1210" s="116">
        <f t="shared" si="285"/>
        <v>0.48640824122796289</v>
      </c>
      <c r="CJ1210" s="116">
        <f t="shared" si="286"/>
        <v>0.51359175877203722</v>
      </c>
      <c r="CR1210">
        <f t="shared" si="278"/>
        <v>1182</v>
      </c>
      <c r="CS1210">
        <f t="shared" si="280"/>
        <v>50</v>
      </c>
      <c r="CT1210" s="73">
        <f t="shared" si="281"/>
        <v>2.4</v>
      </c>
      <c r="CU1210" s="66">
        <f t="shared" si="279"/>
        <v>1119.0218678302931</v>
      </c>
    </row>
    <row r="1211" spans="2:99" x14ac:dyDescent="0.25">
      <c r="B1211" s="107" t="s">
        <v>284</v>
      </c>
      <c r="C1211" s="107">
        <v>1201</v>
      </c>
      <c r="D1211" s="107" t="s">
        <v>235</v>
      </c>
      <c r="E1211" s="107">
        <v>50</v>
      </c>
      <c r="F1211" s="108">
        <v>2.4</v>
      </c>
      <c r="G1211" s="109"/>
      <c r="H1211" s="109">
        <v>1062.49</v>
      </c>
      <c r="I1211" s="109">
        <v>1362.49</v>
      </c>
      <c r="K1211" s="107">
        <v>0</v>
      </c>
      <c r="L1211" s="107">
        <v>0</v>
      </c>
      <c r="M1211" s="107">
        <v>0</v>
      </c>
      <c r="N1211" s="107">
        <v>0</v>
      </c>
      <c r="O1211" s="108">
        <v>0</v>
      </c>
      <c r="P1211" s="109">
        <v>0</v>
      </c>
      <c r="Q1211" s="109">
        <v>0</v>
      </c>
      <c r="BA1211" t="str">
        <f t="shared" si="272"/>
        <v>MA</v>
      </c>
      <c r="BB1211">
        <f t="shared" si="273"/>
        <v>1198</v>
      </c>
      <c r="BC1211" s="73">
        <f t="shared" si="274"/>
        <v>2.4</v>
      </c>
      <c r="BD1211">
        <f t="shared" si="275"/>
        <v>50</v>
      </c>
      <c r="BE1211" s="66">
        <f t="shared" si="276"/>
        <v>1274</v>
      </c>
      <c r="BI1211" s="66">
        <f t="shared" si="282"/>
        <v>1649.8883825465111</v>
      </c>
      <c r="BK1211" s="66">
        <f t="shared" si="277"/>
        <v>1279.3733681462143</v>
      </c>
      <c r="BN1211" s="66">
        <f t="shared" si="283"/>
        <v>1350.8727085164053</v>
      </c>
      <c r="BO1211" s="66">
        <f t="shared" si="284"/>
        <v>2630.2460766626195</v>
      </c>
      <c r="CI1211" s="116">
        <f t="shared" si="285"/>
        <v>0.48640824122796283</v>
      </c>
      <c r="CJ1211" s="116">
        <f t="shared" si="286"/>
        <v>0.51359175877203722</v>
      </c>
      <c r="CR1211">
        <f t="shared" si="278"/>
        <v>1183</v>
      </c>
      <c r="CS1211">
        <f t="shared" si="280"/>
        <v>50</v>
      </c>
      <c r="CT1211" s="73">
        <f t="shared" si="281"/>
        <v>2.4</v>
      </c>
      <c r="CU1211" s="66">
        <f t="shared" si="279"/>
        <v>920.79456188009397</v>
      </c>
    </row>
    <row r="1212" spans="2:99" x14ac:dyDescent="0.25">
      <c r="B1212" s="107" t="s">
        <v>284</v>
      </c>
      <c r="C1212" s="107">
        <v>1202</v>
      </c>
      <c r="D1212" s="107" t="s">
        <v>235</v>
      </c>
      <c r="E1212" s="107">
        <v>50</v>
      </c>
      <c r="F1212" s="108">
        <v>2.4</v>
      </c>
      <c r="G1212" s="109"/>
      <c r="H1212" s="109">
        <v>880.46172192041558</v>
      </c>
      <c r="I1212" s="109">
        <v>1140.2382780795845</v>
      </c>
      <c r="K1212" s="107">
        <v>0</v>
      </c>
      <c r="L1212" s="107">
        <v>0</v>
      </c>
      <c r="M1212" s="107">
        <v>0</v>
      </c>
      <c r="N1212" s="107">
        <v>0</v>
      </c>
      <c r="O1212" s="108">
        <v>0</v>
      </c>
      <c r="P1212" s="109">
        <v>0</v>
      </c>
      <c r="Q1212" s="109">
        <v>0</v>
      </c>
      <c r="BA1212" t="str">
        <f t="shared" si="272"/>
        <v>MA</v>
      </c>
      <c r="BB1212">
        <f t="shared" si="273"/>
        <v>1199</v>
      </c>
      <c r="BC1212" s="73">
        <f t="shared" si="274"/>
        <v>2.4</v>
      </c>
      <c r="BD1212">
        <f t="shared" si="275"/>
        <v>50</v>
      </c>
      <c r="BE1212" s="66">
        <f t="shared" si="276"/>
        <v>798.33700011729786</v>
      </c>
      <c r="BI1212" s="66">
        <f t="shared" si="282"/>
        <v>1033.8829998827021</v>
      </c>
      <c r="BK1212" s="66">
        <f t="shared" si="277"/>
        <v>801.70415757913031</v>
      </c>
      <c r="BN1212" s="66">
        <f t="shared" si="283"/>
        <v>846.50837178753204</v>
      </c>
      <c r="BO1212" s="66">
        <f t="shared" si="284"/>
        <v>1648.2125293666622</v>
      </c>
      <c r="CI1212" s="116">
        <f t="shared" si="285"/>
        <v>0.48640824122796289</v>
      </c>
      <c r="CJ1212" s="116">
        <f t="shared" si="286"/>
        <v>0.51359175877203722</v>
      </c>
      <c r="CR1212">
        <f t="shared" si="278"/>
        <v>1184</v>
      </c>
      <c r="CS1212">
        <f t="shared" si="280"/>
        <v>50</v>
      </c>
      <c r="CT1212" s="73">
        <f t="shared" si="281"/>
        <v>2.4</v>
      </c>
      <c r="CU1212" s="66">
        <f t="shared" si="279"/>
        <v>1205.0512151034345</v>
      </c>
    </row>
    <row r="1213" spans="2:99" x14ac:dyDescent="0.25">
      <c r="B1213" s="107" t="s">
        <v>284</v>
      </c>
      <c r="C1213" s="107">
        <v>1203</v>
      </c>
      <c r="D1213" s="107" t="s">
        <v>235</v>
      </c>
      <c r="E1213" s="107">
        <v>50</v>
      </c>
      <c r="F1213" s="108">
        <v>2.4</v>
      </c>
      <c r="G1213" s="109"/>
      <c r="H1213" s="109">
        <v>1001.3743402372934</v>
      </c>
      <c r="I1213" s="109">
        <v>1296.8256597627062</v>
      </c>
      <c r="K1213" s="107">
        <v>0</v>
      </c>
      <c r="L1213" s="107">
        <v>0</v>
      </c>
      <c r="M1213" s="107">
        <v>0</v>
      </c>
      <c r="N1213" s="107">
        <v>0</v>
      </c>
      <c r="O1213" s="108">
        <v>0</v>
      </c>
      <c r="P1213" s="109">
        <v>0</v>
      </c>
      <c r="Q1213" s="109">
        <v>0</v>
      </c>
      <c r="BA1213" t="str">
        <f t="shared" si="272"/>
        <v>MA</v>
      </c>
      <c r="BB1213">
        <f t="shared" si="273"/>
        <v>1200</v>
      </c>
      <c r="BC1213" s="73">
        <f t="shared" si="274"/>
        <v>2.4</v>
      </c>
      <c r="BD1213">
        <f t="shared" si="275"/>
        <v>50</v>
      </c>
      <c r="BE1213" s="66">
        <f t="shared" si="276"/>
        <v>1199</v>
      </c>
      <c r="BI1213" s="66">
        <f t="shared" si="282"/>
        <v>1494.87</v>
      </c>
      <c r="BK1213" s="66">
        <f t="shared" si="277"/>
        <v>1204.057039566178</v>
      </c>
      <c r="BN1213" s="66">
        <f t="shared" si="283"/>
        <v>1223.948908994146</v>
      </c>
      <c r="BO1213" s="66">
        <f t="shared" si="284"/>
        <v>2428.0059485603242</v>
      </c>
      <c r="CI1213" s="116">
        <f t="shared" si="285"/>
        <v>0.49590366130697433</v>
      </c>
      <c r="CJ1213" s="116">
        <f t="shared" si="286"/>
        <v>0.50409633869302561</v>
      </c>
      <c r="CR1213">
        <f t="shared" si="278"/>
        <v>1185</v>
      </c>
      <c r="CS1213">
        <f t="shared" si="280"/>
        <v>50</v>
      </c>
      <c r="CT1213" s="73">
        <f t="shared" si="281"/>
        <v>2.4</v>
      </c>
      <c r="CU1213" s="66">
        <f t="shared" si="279"/>
        <v>1204.057039566178</v>
      </c>
    </row>
    <row r="1214" spans="2:99" x14ac:dyDescent="0.25">
      <c r="B1214" s="107" t="s">
        <v>284</v>
      </c>
      <c r="C1214" s="107">
        <v>1204</v>
      </c>
      <c r="D1214" s="107" t="s">
        <v>235</v>
      </c>
      <c r="E1214" s="107">
        <v>50</v>
      </c>
      <c r="F1214" s="108">
        <v>2.4</v>
      </c>
      <c r="G1214" s="109"/>
      <c r="H1214" s="109">
        <v>1078.017690010046</v>
      </c>
      <c r="I1214" s="109">
        <v>1396.0823099899537</v>
      </c>
      <c r="K1214" s="107">
        <v>0</v>
      </c>
      <c r="L1214" s="107">
        <v>0</v>
      </c>
      <c r="M1214" s="107">
        <v>0</v>
      </c>
      <c r="N1214" s="107">
        <v>0</v>
      </c>
      <c r="O1214" s="108">
        <v>0</v>
      </c>
      <c r="P1214" s="109">
        <v>0</v>
      </c>
      <c r="Q1214" s="109">
        <v>0</v>
      </c>
      <c r="BA1214" t="str">
        <f t="shared" si="272"/>
        <v>MA</v>
      </c>
      <c r="BB1214">
        <f t="shared" si="273"/>
        <v>1201</v>
      </c>
      <c r="BC1214" s="73">
        <f t="shared" si="274"/>
        <v>2.4</v>
      </c>
      <c r="BD1214">
        <f t="shared" si="275"/>
        <v>50</v>
      </c>
      <c r="BE1214" s="66">
        <f t="shared" si="276"/>
        <v>1062.49</v>
      </c>
      <c r="BI1214" s="66">
        <f t="shared" si="282"/>
        <v>1362.49</v>
      </c>
      <c r="BK1214" s="66">
        <f t="shared" si="277"/>
        <v>1066.9712793733684</v>
      </c>
      <c r="BN1214" s="66">
        <f t="shared" si="283"/>
        <v>1115.5606501002992</v>
      </c>
      <c r="BO1214" s="66">
        <f t="shared" si="284"/>
        <v>2182.5319294736673</v>
      </c>
      <c r="CI1214" s="116">
        <f t="shared" si="285"/>
        <v>0.48886857734570505</v>
      </c>
      <c r="CJ1214" s="116">
        <f t="shared" si="286"/>
        <v>0.51113142265429512</v>
      </c>
      <c r="CR1214">
        <f t="shared" si="278"/>
        <v>1186</v>
      </c>
      <c r="CS1214">
        <f t="shared" si="280"/>
        <v>50</v>
      </c>
      <c r="CT1214" s="73">
        <f t="shared" si="281"/>
        <v>2.4</v>
      </c>
      <c r="CU1214" s="66">
        <f t="shared" si="279"/>
        <v>1002.0098682779405</v>
      </c>
    </row>
    <row r="1215" spans="2:99" x14ac:dyDescent="0.25">
      <c r="B1215" s="107" t="s">
        <v>284</v>
      </c>
      <c r="C1215" s="107">
        <v>1205</v>
      </c>
      <c r="D1215" s="107" t="s">
        <v>235</v>
      </c>
      <c r="E1215" s="107">
        <v>50</v>
      </c>
      <c r="F1215" s="108">
        <v>2.4</v>
      </c>
      <c r="G1215" s="109"/>
      <c r="H1215" s="109">
        <v>874.62741576090923</v>
      </c>
      <c r="I1215" s="109">
        <v>1132.6825842390906</v>
      </c>
      <c r="K1215" s="107">
        <v>0</v>
      </c>
      <c r="L1215" s="107">
        <v>0</v>
      </c>
      <c r="M1215" s="107">
        <v>0</v>
      </c>
      <c r="N1215" s="107">
        <v>0</v>
      </c>
      <c r="O1215" s="108">
        <v>0</v>
      </c>
      <c r="P1215" s="109">
        <v>0</v>
      </c>
      <c r="Q1215" s="109">
        <v>0</v>
      </c>
      <c r="BA1215" t="str">
        <f t="shared" si="272"/>
        <v>MA</v>
      </c>
      <c r="BB1215">
        <f t="shared" si="273"/>
        <v>1202</v>
      </c>
      <c r="BC1215" s="73">
        <f t="shared" si="274"/>
        <v>2.4</v>
      </c>
      <c r="BD1215">
        <f t="shared" si="275"/>
        <v>50</v>
      </c>
      <c r="BE1215" s="66">
        <f t="shared" si="276"/>
        <v>880.46172192041558</v>
      </c>
      <c r="BI1215" s="66">
        <f t="shared" si="282"/>
        <v>1140.2382780795845</v>
      </c>
      <c r="BK1215" s="66">
        <f t="shared" si="277"/>
        <v>884.17525800403257</v>
      </c>
      <c r="BN1215" s="66">
        <f t="shared" si="283"/>
        <v>933.58847020066708</v>
      </c>
      <c r="BO1215" s="66">
        <f t="shared" si="284"/>
        <v>1817.7637282046996</v>
      </c>
      <c r="CI1215" s="116">
        <f t="shared" si="285"/>
        <v>0.48640824122796283</v>
      </c>
      <c r="CJ1215" s="116">
        <f t="shared" si="286"/>
        <v>0.51359175877203722</v>
      </c>
      <c r="CR1215">
        <f t="shared" si="278"/>
        <v>1187</v>
      </c>
      <c r="CS1215">
        <f t="shared" si="280"/>
        <v>50</v>
      </c>
      <c r="CT1215" s="73">
        <f t="shared" si="281"/>
        <v>2.4</v>
      </c>
      <c r="CU1215" s="66">
        <f t="shared" si="279"/>
        <v>1279.3733681462143</v>
      </c>
    </row>
    <row r="1216" spans="2:99" x14ac:dyDescent="0.25">
      <c r="B1216" s="107" t="s">
        <v>284</v>
      </c>
      <c r="C1216" s="107">
        <v>1206</v>
      </c>
      <c r="D1216" s="107" t="s">
        <v>235</v>
      </c>
      <c r="E1216" s="107">
        <v>50</v>
      </c>
      <c r="F1216" s="108">
        <v>2.4</v>
      </c>
      <c r="G1216" s="109"/>
      <c r="H1216" s="109">
        <v>941.33632338005884</v>
      </c>
      <c r="I1216" s="109">
        <v>1219.0736766199409</v>
      </c>
      <c r="K1216" s="107">
        <v>0</v>
      </c>
      <c r="L1216" s="107">
        <v>0</v>
      </c>
      <c r="M1216" s="107">
        <v>0</v>
      </c>
      <c r="N1216" s="107">
        <v>0</v>
      </c>
      <c r="O1216" s="108">
        <v>0</v>
      </c>
      <c r="P1216" s="109">
        <v>0</v>
      </c>
      <c r="Q1216" s="109">
        <v>0</v>
      </c>
      <c r="BA1216" t="str">
        <f t="shared" si="272"/>
        <v>MA</v>
      </c>
      <c r="BB1216">
        <f t="shared" si="273"/>
        <v>1203</v>
      </c>
      <c r="BC1216" s="73">
        <f t="shared" si="274"/>
        <v>2.4</v>
      </c>
      <c r="BD1216">
        <f t="shared" si="275"/>
        <v>50</v>
      </c>
      <c r="BE1216" s="66">
        <f t="shared" si="276"/>
        <v>1001.3743402372934</v>
      </c>
      <c r="BI1216" s="66">
        <f t="shared" si="282"/>
        <v>1296.8256597627062</v>
      </c>
      <c r="BK1216" s="66">
        <f t="shared" si="277"/>
        <v>1005.5978512123855</v>
      </c>
      <c r="BN1216" s="66">
        <f t="shared" si="283"/>
        <v>1061.7969130574418</v>
      </c>
      <c r="BO1216" s="66">
        <f t="shared" si="284"/>
        <v>2067.3947642698272</v>
      </c>
      <c r="CI1216" s="116">
        <f t="shared" si="285"/>
        <v>0.48640824122796289</v>
      </c>
      <c r="CJ1216" s="116">
        <f t="shared" si="286"/>
        <v>0.51359175877203722</v>
      </c>
      <c r="CR1216">
        <f t="shared" si="278"/>
        <v>1188</v>
      </c>
      <c r="CS1216">
        <f t="shared" si="280"/>
        <v>50</v>
      </c>
      <c r="CT1216" s="73">
        <f t="shared" si="281"/>
        <v>2.4</v>
      </c>
      <c r="CU1216" s="66">
        <f t="shared" si="279"/>
        <v>1138.965802239074</v>
      </c>
    </row>
    <row r="1217" spans="2:99" x14ac:dyDescent="0.25">
      <c r="B1217" s="107" t="s">
        <v>284</v>
      </c>
      <c r="C1217" s="107">
        <v>1207</v>
      </c>
      <c r="D1217" s="107" t="s">
        <v>235</v>
      </c>
      <c r="E1217" s="107">
        <v>50</v>
      </c>
      <c r="F1217" s="108">
        <v>2.4</v>
      </c>
      <c r="G1217" s="109"/>
      <c r="H1217" s="109">
        <v>1008.424308397175</v>
      </c>
      <c r="I1217" s="109">
        <v>1305.955691602825</v>
      </c>
      <c r="K1217" s="107">
        <v>0</v>
      </c>
      <c r="L1217" s="107">
        <v>0</v>
      </c>
      <c r="M1217" s="107">
        <v>0</v>
      </c>
      <c r="N1217" s="107">
        <v>0</v>
      </c>
      <c r="O1217" s="108">
        <v>0</v>
      </c>
      <c r="P1217" s="109">
        <v>0</v>
      </c>
      <c r="Q1217" s="109">
        <v>0</v>
      </c>
      <c r="BA1217" t="str">
        <f t="shared" si="272"/>
        <v>MA</v>
      </c>
      <c r="BB1217">
        <f t="shared" si="273"/>
        <v>1204</v>
      </c>
      <c r="BC1217" s="73">
        <f t="shared" si="274"/>
        <v>2.4</v>
      </c>
      <c r="BD1217">
        <f t="shared" si="275"/>
        <v>50</v>
      </c>
      <c r="BE1217" s="66">
        <f t="shared" si="276"/>
        <v>1078.017690010046</v>
      </c>
      <c r="BI1217" s="66">
        <f t="shared" si="282"/>
        <v>1396.0823099899537</v>
      </c>
      <c r="BK1217" s="66">
        <f t="shared" si="277"/>
        <v>1082.5644607451759</v>
      </c>
      <c r="BN1217" s="66">
        <f t="shared" si="283"/>
        <v>1143.064895394403</v>
      </c>
      <c r="BO1217" s="66">
        <f t="shared" si="284"/>
        <v>2225.6293561395787</v>
      </c>
      <c r="CI1217" s="116">
        <f t="shared" si="285"/>
        <v>0.48640824122796289</v>
      </c>
      <c r="CJ1217" s="116">
        <f t="shared" si="286"/>
        <v>0.51359175877203722</v>
      </c>
      <c r="CR1217">
        <f t="shared" si="278"/>
        <v>1189</v>
      </c>
      <c r="CS1217">
        <f t="shared" si="280"/>
        <v>50</v>
      </c>
      <c r="CT1217" s="73">
        <f t="shared" si="281"/>
        <v>2.4</v>
      </c>
      <c r="CU1217" s="66">
        <f t="shared" si="279"/>
        <v>1130.2146243501836</v>
      </c>
    </row>
    <row r="1218" spans="2:99" x14ac:dyDescent="0.25">
      <c r="B1218" s="107" t="s">
        <v>284</v>
      </c>
      <c r="C1218" s="107">
        <v>1208</v>
      </c>
      <c r="D1218" s="107" t="s">
        <v>235</v>
      </c>
      <c r="E1218" s="107">
        <v>50</v>
      </c>
      <c r="F1218" s="108">
        <v>2.4</v>
      </c>
      <c r="G1218" s="109"/>
      <c r="H1218" s="109">
        <v>1024.1364129611627</v>
      </c>
      <c r="I1218" s="109">
        <v>1326.3035870388371</v>
      </c>
      <c r="K1218" s="107">
        <v>0</v>
      </c>
      <c r="L1218" s="107">
        <v>0</v>
      </c>
      <c r="M1218" s="107">
        <v>0</v>
      </c>
      <c r="N1218" s="107">
        <v>0</v>
      </c>
      <c r="O1218" s="108">
        <v>0</v>
      </c>
      <c r="P1218" s="109">
        <v>0</v>
      </c>
      <c r="Q1218" s="109">
        <v>0</v>
      </c>
      <c r="BA1218" t="str">
        <f t="shared" si="272"/>
        <v>MA</v>
      </c>
      <c r="BB1218">
        <f t="shared" si="273"/>
        <v>1205</v>
      </c>
      <c r="BC1218" s="73">
        <f t="shared" si="274"/>
        <v>2.4</v>
      </c>
      <c r="BD1218">
        <f t="shared" si="275"/>
        <v>50</v>
      </c>
      <c r="BE1218" s="66">
        <f t="shared" si="276"/>
        <v>874.62741576090923</v>
      </c>
      <c r="BI1218" s="66">
        <f t="shared" si="282"/>
        <v>1132.6825842390906</v>
      </c>
      <c r="BK1218" s="66">
        <f t="shared" si="277"/>
        <v>878.3163444074205</v>
      </c>
      <c r="BN1218" s="66">
        <f t="shared" si="283"/>
        <v>927.4021240750734</v>
      </c>
      <c r="BO1218" s="66">
        <f t="shared" si="284"/>
        <v>1805.7184684824938</v>
      </c>
      <c r="CI1218" s="116">
        <f t="shared" si="285"/>
        <v>0.48640824122796289</v>
      </c>
      <c r="CJ1218" s="116">
        <f t="shared" si="286"/>
        <v>0.51359175877203722</v>
      </c>
      <c r="CR1218">
        <f t="shared" si="278"/>
        <v>1190</v>
      </c>
      <c r="CS1218">
        <f t="shared" si="280"/>
        <v>50</v>
      </c>
      <c r="CT1218" s="73">
        <f t="shared" si="281"/>
        <v>2.4</v>
      </c>
      <c r="CU1218" s="66">
        <f t="shared" si="279"/>
        <v>1205.0612572805785</v>
      </c>
    </row>
    <row r="1219" spans="2:99" x14ac:dyDescent="0.25">
      <c r="B1219" s="107" t="s">
        <v>284</v>
      </c>
      <c r="C1219" s="107">
        <v>1209</v>
      </c>
      <c r="D1219" s="107" t="s">
        <v>235</v>
      </c>
      <c r="E1219" s="107">
        <v>50</v>
      </c>
      <c r="F1219" s="108">
        <v>2.4</v>
      </c>
      <c r="G1219" s="109"/>
      <c r="H1219" s="109">
        <v>1066.6453680710533</v>
      </c>
      <c r="I1219" s="109">
        <v>1381.3546319289467</v>
      </c>
      <c r="K1219" s="107">
        <v>0</v>
      </c>
      <c r="L1219" s="107">
        <v>0</v>
      </c>
      <c r="M1219" s="107">
        <v>0</v>
      </c>
      <c r="N1219" s="107">
        <v>0</v>
      </c>
      <c r="O1219" s="108">
        <v>0</v>
      </c>
      <c r="P1219" s="109">
        <v>0</v>
      </c>
      <c r="Q1219" s="109">
        <v>0</v>
      </c>
      <c r="BA1219" t="str">
        <f t="shared" si="272"/>
        <v>MA</v>
      </c>
      <c r="BB1219">
        <f t="shared" si="273"/>
        <v>1206</v>
      </c>
      <c r="BC1219" s="73">
        <f t="shared" si="274"/>
        <v>2.4</v>
      </c>
      <c r="BD1219">
        <f t="shared" si="275"/>
        <v>50</v>
      </c>
      <c r="BE1219" s="66">
        <f t="shared" si="276"/>
        <v>941.33632338005884</v>
      </c>
      <c r="BI1219" s="66">
        <f t="shared" si="282"/>
        <v>1219.0736766199409</v>
      </c>
      <c r="BK1219" s="66">
        <f t="shared" si="277"/>
        <v>945.30661114687575</v>
      </c>
      <c r="BN1219" s="66">
        <f t="shared" si="283"/>
        <v>998.13622353947778</v>
      </c>
      <c r="BO1219" s="66">
        <f t="shared" si="284"/>
        <v>1943.4428346863535</v>
      </c>
      <c r="CI1219" s="116">
        <f t="shared" si="285"/>
        <v>0.48640824122796283</v>
      </c>
      <c r="CJ1219" s="116">
        <f t="shared" si="286"/>
        <v>0.51359175877203711</v>
      </c>
      <c r="CR1219">
        <f t="shared" si="278"/>
        <v>1191</v>
      </c>
      <c r="CS1219">
        <f t="shared" si="280"/>
        <v>50</v>
      </c>
      <c r="CT1219" s="73">
        <f t="shared" si="281"/>
        <v>2.4</v>
      </c>
      <c r="CU1219" s="66">
        <f t="shared" si="279"/>
        <v>892.15633223870054</v>
      </c>
    </row>
    <row r="1220" spans="2:99" x14ac:dyDescent="0.25">
      <c r="B1220" s="107" t="s">
        <v>284</v>
      </c>
      <c r="C1220" s="107">
        <v>1210</v>
      </c>
      <c r="D1220" s="107" t="s">
        <v>235</v>
      </c>
      <c r="E1220" s="107">
        <v>50</v>
      </c>
      <c r="F1220" s="108">
        <v>2.4</v>
      </c>
      <c r="G1220" s="109"/>
      <c r="H1220" s="109">
        <v>1176.0331620474576</v>
      </c>
      <c r="I1220" s="109">
        <v>1523.0168379525423</v>
      </c>
      <c r="K1220" s="107">
        <v>0</v>
      </c>
      <c r="L1220" s="107">
        <v>0</v>
      </c>
      <c r="M1220" s="107">
        <v>0</v>
      </c>
      <c r="N1220" s="107">
        <v>0</v>
      </c>
      <c r="O1220" s="108">
        <v>0</v>
      </c>
      <c r="P1220" s="109">
        <v>0</v>
      </c>
      <c r="Q1220" s="109">
        <v>0</v>
      </c>
      <c r="BA1220" t="str">
        <f t="shared" si="272"/>
        <v>MA</v>
      </c>
      <c r="BB1220">
        <f t="shared" si="273"/>
        <v>1207</v>
      </c>
      <c r="BC1220" s="73">
        <f t="shared" si="274"/>
        <v>2.4</v>
      </c>
      <c r="BD1220">
        <f t="shared" si="275"/>
        <v>50</v>
      </c>
      <c r="BE1220" s="66">
        <f t="shared" si="276"/>
        <v>1008.424308397175</v>
      </c>
      <c r="BI1220" s="66">
        <f t="shared" si="282"/>
        <v>1305.955691602825</v>
      </c>
      <c r="BK1220" s="66">
        <f t="shared" si="277"/>
        <v>1012.677554124498</v>
      </c>
      <c r="BN1220" s="66">
        <f t="shared" si="283"/>
        <v>1069.2722737977037</v>
      </c>
      <c r="BO1220" s="66">
        <f t="shared" si="284"/>
        <v>2081.9498279222016</v>
      </c>
      <c r="CI1220" s="116">
        <f t="shared" si="285"/>
        <v>0.48640824122796283</v>
      </c>
      <c r="CJ1220" s="116">
        <f t="shared" si="286"/>
        <v>0.51359175877203722</v>
      </c>
      <c r="CR1220">
        <f t="shared" si="278"/>
        <v>1192</v>
      </c>
      <c r="CS1220">
        <f t="shared" si="280"/>
        <v>50</v>
      </c>
      <c r="CT1220" s="73">
        <f t="shared" si="281"/>
        <v>2.4</v>
      </c>
      <c r="CU1220" s="66">
        <f t="shared" si="279"/>
        <v>1144.7981522394057</v>
      </c>
    </row>
    <row r="1221" spans="2:99" x14ac:dyDescent="0.25">
      <c r="B1221" s="107" t="s">
        <v>284</v>
      </c>
      <c r="C1221" s="107">
        <v>1211</v>
      </c>
      <c r="D1221" s="107" t="s">
        <v>235</v>
      </c>
      <c r="E1221" s="107">
        <v>50</v>
      </c>
      <c r="F1221" s="108">
        <v>2.4</v>
      </c>
      <c r="G1221" s="109"/>
      <c r="H1221" s="109">
        <v>1120.6747903099465</v>
      </c>
      <c r="I1221" s="109">
        <v>1451.3252096900535</v>
      </c>
      <c r="K1221" s="107">
        <v>0</v>
      </c>
      <c r="L1221" s="107">
        <v>0</v>
      </c>
      <c r="M1221" s="107">
        <v>0</v>
      </c>
      <c r="N1221" s="107">
        <v>0</v>
      </c>
      <c r="O1221" s="108">
        <v>0</v>
      </c>
      <c r="P1221" s="109">
        <v>0</v>
      </c>
      <c r="Q1221" s="109">
        <v>0</v>
      </c>
      <c r="BA1221" t="str">
        <f t="shared" si="272"/>
        <v>MA</v>
      </c>
      <c r="BB1221">
        <f t="shared" si="273"/>
        <v>1208</v>
      </c>
      <c r="BC1221" s="73">
        <f t="shared" si="274"/>
        <v>2.4</v>
      </c>
      <c r="BD1221">
        <f t="shared" si="275"/>
        <v>50</v>
      </c>
      <c r="BE1221" s="66">
        <f t="shared" si="276"/>
        <v>1024.1364129611627</v>
      </c>
      <c r="BI1221" s="66">
        <f t="shared" si="282"/>
        <v>1326.3035870388371</v>
      </c>
      <c r="BK1221" s="66">
        <f t="shared" si="277"/>
        <v>1028.4559278581671</v>
      </c>
      <c r="BN1221" s="66">
        <f t="shared" si="283"/>
        <v>1085.9324411829839</v>
      </c>
      <c r="BO1221" s="66">
        <f t="shared" si="284"/>
        <v>2114.3883690411512</v>
      </c>
      <c r="CI1221" s="116">
        <f t="shared" si="285"/>
        <v>0.48640824122796278</v>
      </c>
      <c r="CJ1221" s="116">
        <f t="shared" si="286"/>
        <v>0.51359175877203711</v>
      </c>
      <c r="CR1221">
        <f t="shared" si="278"/>
        <v>1193</v>
      </c>
      <c r="CS1221">
        <f t="shared" si="280"/>
        <v>50</v>
      </c>
      <c r="CT1221" s="73">
        <f t="shared" si="281"/>
        <v>2.4</v>
      </c>
      <c r="CU1221" s="66">
        <f t="shared" si="279"/>
        <v>1049.2662288779482</v>
      </c>
    </row>
    <row r="1222" spans="2:99" x14ac:dyDescent="0.25">
      <c r="B1222" s="107" t="s">
        <v>284</v>
      </c>
      <c r="C1222" s="107">
        <v>1212</v>
      </c>
      <c r="D1222" s="107" t="s">
        <v>235</v>
      </c>
      <c r="E1222" s="107">
        <v>50</v>
      </c>
      <c r="F1222" s="108">
        <v>2.4</v>
      </c>
      <c r="G1222" s="109"/>
      <c r="H1222" s="109">
        <v>1023.0732533622684</v>
      </c>
      <c r="I1222" s="109">
        <v>1324.9267466377314</v>
      </c>
      <c r="K1222" s="107">
        <v>0</v>
      </c>
      <c r="L1222" s="107">
        <v>0</v>
      </c>
      <c r="M1222" s="107">
        <v>0</v>
      </c>
      <c r="N1222" s="107">
        <v>0</v>
      </c>
      <c r="O1222" s="108">
        <v>0</v>
      </c>
      <c r="P1222" s="109">
        <v>0</v>
      </c>
      <c r="Q1222" s="109">
        <v>0</v>
      </c>
      <c r="BA1222" t="str">
        <f t="shared" si="272"/>
        <v>MA</v>
      </c>
      <c r="BB1222">
        <f t="shared" si="273"/>
        <v>1209</v>
      </c>
      <c r="BC1222" s="73">
        <f t="shared" si="274"/>
        <v>2.4</v>
      </c>
      <c r="BD1222">
        <f t="shared" si="275"/>
        <v>50</v>
      </c>
      <c r="BE1222" s="66">
        <f t="shared" si="276"/>
        <v>1066.6453680710533</v>
      </c>
      <c r="BI1222" s="66">
        <f t="shared" si="282"/>
        <v>1381.3546319289467</v>
      </c>
      <c r="BK1222" s="66">
        <f t="shared" si="277"/>
        <v>1071.1441736001741</v>
      </c>
      <c r="BN1222" s="66">
        <f t="shared" si="283"/>
        <v>1131.0063715797658</v>
      </c>
      <c r="BO1222" s="66">
        <f t="shared" si="284"/>
        <v>2202.1505451799399</v>
      </c>
      <c r="CI1222" s="116">
        <f t="shared" si="285"/>
        <v>0.48640824122796283</v>
      </c>
      <c r="CJ1222" s="116">
        <f t="shared" si="286"/>
        <v>0.51359175877203711</v>
      </c>
      <c r="CR1222">
        <f t="shared" si="278"/>
        <v>1194</v>
      </c>
      <c r="CS1222">
        <f t="shared" si="280"/>
        <v>50</v>
      </c>
      <c r="CT1222" s="73">
        <f t="shared" si="281"/>
        <v>2.4</v>
      </c>
      <c r="CU1222" s="66">
        <f t="shared" si="279"/>
        <v>1177.8079052989135</v>
      </c>
    </row>
    <row r="1223" spans="2:99" x14ac:dyDescent="0.25">
      <c r="B1223" s="107" t="s">
        <v>284</v>
      </c>
      <c r="C1223" s="107">
        <v>1213</v>
      </c>
      <c r="D1223" s="107" t="s">
        <v>235</v>
      </c>
      <c r="E1223" s="107">
        <v>50</v>
      </c>
      <c r="F1223" s="108">
        <v>2.4</v>
      </c>
      <c r="G1223" s="109"/>
      <c r="H1223" s="109">
        <v>1023.0732533622684</v>
      </c>
      <c r="I1223" s="109">
        <v>1324.9267466377314</v>
      </c>
      <c r="K1223" s="107">
        <v>0</v>
      </c>
      <c r="L1223" s="107">
        <v>0</v>
      </c>
      <c r="M1223" s="107">
        <v>0</v>
      </c>
      <c r="N1223" s="107">
        <v>0</v>
      </c>
      <c r="O1223" s="108">
        <v>0</v>
      </c>
      <c r="P1223" s="109">
        <v>0</v>
      </c>
      <c r="Q1223" s="109">
        <v>0</v>
      </c>
      <c r="BA1223" t="str">
        <f t="shared" si="272"/>
        <v>MA</v>
      </c>
      <c r="BB1223">
        <f t="shared" si="273"/>
        <v>1210</v>
      </c>
      <c r="BC1223" s="73">
        <f t="shared" si="274"/>
        <v>2.4</v>
      </c>
      <c r="BD1223">
        <f t="shared" si="275"/>
        <v>50</v>
      </c>
      <c r="BE1223" s="66">
        <f t="shared" si="276"/>
        <v>1176.0331620474576</v>
      </c>
      <c r="BI1223" s="66">
        <f t="shared" si="282"/>
        <v>1523.0168379525423</v>
      </c>
      <c r="BK1223" s="66">
        <f t="shared" si="277"/>
        <v>1180.9933340504697</v>
      </c>
      <c r="BN1223" s="66">
        <f t="shared" si="283"/>
        <v>1246.9945862795616</v>
      </c>
      <c r="BO1223" s="66">
        <f t="shared" si="284"/>
        <v>2427.9879203300316</v>
      </c>
      <c r="CI1223" s="116">
        <f t="shared" si="285"/>
        <v>0.48640824122796278</v>
      </c>
      <c r="CJ1223" s="116">
        <f t="shared" si="286"/>
        <v>0.51359175877203711</v>
      </c>
      <c r="CR1223">
        <f t="shared" si="278"/>
        <v>1195</v>
      </c>
      <c r="CS1223">
        <f t="shared" si="280"/>
        <v>50</v>
      </c>
      <c r="CT1223" s="73">
        <f t="shared" si="281"/>
        <v>2.4</v>
      </c>
      <c r="CU1223" s="66">
        <f t="shared" si="279"/>
        <v>1279.3733681462143</v>
      </c>
    </row>
    <row r="1224" spans="2:99" x14ac:dyDescent="0.25">
      <c r="B1224" s="107" t="s">
        <v>284</v>
      </c>
      <c r="C1224" s="107">
        <v>1214</v>
      </c>
      <c r="D1224" s="107" t="s">
        <v>235</v>
      </c>
      <c r="E1224" s="107">
        <v>50</v>
      </c>
      <c r="F1224" s="108">
        <v>2.4</v>
      </c>
      <c r="G1224" s="109"/>
      <c r="H1224" s="109">
        <v>1110.2174827798381</v>
      </c>
      <c r="I1224" s="109">
        <v>1437.7825172201617</v>
      </c>
      <c r="K1224" s="107">
        <v>0</v>
      </c>
      <c r="L1224" s="107">
        <v>0</v>
      </c>
      <c r="M1224" s="107">
        <v>0</v>
      </c>
      <c r="N1224" s="107">
        <v>0</v>
      </c>
      <c r="O1224" s="108">
        <v>0</v>
      </c>
      <c r="P1224" s="109">
        <v>0</v>
      </c>
      <c r="Q1224" s="109">
        <v>0</v>
      </c>
      <c r="BA1224" t="str">
        <f t="shared" si="272"/>
        <v>MA</v>
      </c>
      <c r="BB1224">
        <f t="shared" si="273"/>
        <v>1211</v>
      </c>
      <c r="BC1224" s="73">
        <f t="shared" si="274"/>
        <v>2.4</v>
      </c>
      <c r="BD1224">
        <f t="shared" si="275"/>
        <v>50</v>
      </c>
      <c r="BE1224" s="66">
        <f t="shared" si="276"/>
        <v>1120.6747903099465</v>
      </c>
      <c r="BI1224" s="66">
        <f t="shared" si="282"/>
        <v>1451.3252096900535</v>
      </c>
      <c r="BK1224" s="66">
        <f t="shared" si="277"/>
        <v>1125.401476511294</v>
      </c>
      <c r="BN1224" s="66">
        <f t="shared" si="283"/>
        <v>1188.2959100094599</v>
      </c>
      <c r="BO1224" s="66">
        <f t="shared" si="284"/>
        <v>2313.6973865207538</v>
      </c>
      <c r="CI1224" s="116">
        <f t="shared" si="285"/>
        <v>0.48640824122796289</v>
      </c>
      <c r="CJ1224" s="116">
        <f t="shared" si="286"/>
        <v>0.51359175877203722</v>
      </c>
      <c r="CR1224">
        <f t="shared" si="278"/>
        <v>1196</v>
      </c>
      <c r="CS1224">
        <f t="shared" si="280"/>
        <v>50</v>
      </c>
      <c r="CT1224" s="73">
        <f t="shared" si="281"/>
        <v>2.4</v>
      </c>
      <c r="CU1224" s="66">
        <f t="shared" si="279"/>
        <v>1019.5420767222334</v>
      </c>
    </row>
    <row r="1225" spans="2:99" x14ac:dyDescent="0.25">
      <c r="B1225" s="107" t="s">
        <v>284</v>
      </c>
      <c r="C1225" s="107">
        <v>1215</v>
      </c>
      <c r="D1225" s="107" t="s">
        <v>235</v>
      </c>
      <c r="E1225" s="107">
        <v>50</v>
      </c>
      <c r="F1225" s="108">
        <v>2.4</v>
      </c>
      <c r="G1225" s="109"/>
      <c r="H1225" s="109">
        <v>935.92902394469866</v>
      </c>
      <c r="I1225" s="109">
        <v>1212.0709760553011</v>
      </c>
      <c r="K1225" s="107">
        <v>0</v>
      </c>
      <c r="L1225" s="107">
        <v>0</v>
      </c>
      <c r="M1225" s="107">
        <v>0</v>
      </c>
      <c r="N1225" s="107">
        <v>0</v>
      </c>
      <c r="O1225" s="108">
        <v>0</v>
      </c>
      <c r="P1225" s="109">
        <v>0</v>
      </c>
      <c r="Q1225" s="109">
        <v>0</v>
      </c>
      <c r="BA1225" t="str">
        <f t="shared" si="272"/>
        <v>MA</v>
      </c>
      <c r="BB1225">
        <f t="shared" si="273"/>
        <v>1212</v>
      </c>
      <c r="BC1225" s="73">
        <f t="shared" si="274"/>
        <v>2.4</v>
      </c>
      <c r="BD1225">
        <f t="shared" si="275"/>
        <v>50</v>
      </c>
      <c r="BE1225" s="66">
        <f t="shared" si="276"/>
        <v>1023.0732533622684</v>
      </c>
      <c r="BI1225" s="66">
        <f t="shared" si="282"/>
        <v>1324.9267466377314</v>
      </c>
      <c r="BK1225" s="66">
        <f t="shared" si="277"/>
        <v>1027.3882841557224</v>
      </c>
      <c r="BN1225" s="66">
        <f t="shared" si="283"/>
        <v>1084.8051309106577</v>
      </c>
      <c r="BO1225" s="66">
        <f t="shared" si="284"/>
        <v>2112.1934150663801</v>
      </c>
      <c r="CI1225" s="116">
        <f t="shared" si="285"/>
        <v>0.48640824122796283</v>
      </c>
      <c r="CJ1225" s="116">
        <f t="shared" si="286"/>
        <v>0.51359175877203722</v>
      </c>
      <c r="CR1225">
        <f t="shared" si="278"/>
        <v>1197</v>
      </c>
      <c r="CS1225">
        <f t="shared" si="280"/>
        <v>50</v>
      </c>
      <c r="CT1225" s="73">
        <f t="shared" si="281"/>
        <v>2.4</v>
      </c>
      <c r="CU1225" s="66">
        <f t="shared" si="279"/>
        <v>1140.7072866389633</v>
      </c>
    </row>
    <row r="1226" spans="2:99" x14ac:dyDescent="0.25">
      <c r="B1226" s="107" t="s">
        <v>284</v>
      </c>
      <c r="C1226" s="107">
        <v>1216</v>
      </c>
      <c r="D1226" s="107" t="s">
        <v>235</v>
      </c>
      <c r="E1226" s="107">
        <v>50</v>
      </c>
      <c r="F1226" s="108">
        <v>2.4</v>
      </c>
      <c r="G1226" s="109"/>
      <c r="H1226" s="109">
        <v>1197.3617121974078</v>
      </c>
      <c r="I1226" s="109">
        <v>1550.638287802592</v>
      </c>
      <c r="K1226" s="107">
        <v>0</v>
      </c>
      <c r="L1226" s="107">
        <v>0</v>
      </c>
      <c r="M1226" s="107">
        <v>0</v>
      </c>
      <c r="N1226" s="107">
        <v>0</v>
      </c>
      <c r="O1226" s="108">
        <v>0</v>
      </c>
      <c r="P1226" s="109">
        <v>0</v>
      </c>
      <c r="Q1226" s="109">
        <v>0</v>
      </c>
      <c r="BA1226" t="str">
        <f t="shared" si="272"/>
        <v>MA</v>
      </c>
      <c r="BB1226">
        <f t="shared" si="273"/>
        <v>1213</v>
      </c>
      <c r="BC1226" s="73">
        <f t="shared" si="274"/>
        <v>2.4</v>
      </c>
      <c r="BD1226">
        <f t="shared" si="275"/>
        <v>50</v>
      </c>
      <c r="BE1226" s="66">
        <f t="shared" si="276"/>
        <v>1023.0732533622684</v>
      </c>
      <c r="BI1226" s="66">
        <f t="shared" si="282"/>
        <v>1324.9267466377314</v>
      </c>
      <c r="BK1226" s="66">
        <f t="shared" si="277"/>
        <v>1027.3882841557224</v>
      </c>
      <c r="BN1226" s="66">
        <f t="shared" si="283"/>
        <v>1084.8051309106577</v>
      </c>
      <c r="BO1226" s="66">
        <f t="shared" si="284"/>
        <v>2112.1934150663801</v>
      </c>
      <c r="CI1226" s="116">
        <f t="shared" si="285"/>
        <v>0.48640824122796283</v>
      </c>
      <c r="CJ1226" s="116">
        <f t="shared" si="286"/>
        <v>0.51359175877203722</v>
      </c>
      <c r="CR1226">
        <f t="shared" si="278"/>
        <v>1198</v>
      </c>
      <c r="CS1226">
        <f t="shared" si="280"/>
        <v>50</v>
      </c>
      <c r="CT1226" s="73">
        <f t="shared" si="281"/>
        <v>2.4</v>
      </c>
      <c r="CU1226" s="66">
        <f t="shared" si="279"/>
        <v>1279.3733681462143</v>
      </c>
    </row>
    <row r="1227" spans="2:99" x14ac:dyDescent="0.25">
      <c r="B1227" s="107" t="s">
        <v>284</v>
      </c>
      <c r="C1227" s="107">
        <v>1217</v>
      </c>
      <c r="D1227" s="107" t="s">
        <v>235</v>
      </c>
      <c r="E1227" s="107">
        <v>50</v>
      </c>
      <c r="F1227" s="108">
        <v>2.4</v>
      </c>
      <c r="G1227" s="109"/>
      <c r="H1227" s="109">
        <v>1114.3001899280512</v>
      </c>
      <c r="I1227" s="109">
        <v>1443.0698100719485</v>
      </c>
      <c r="K1227" s="107">
        <v>0</v>
      </c>
      <c r="L1227" s="107">
        <v>0</v>
      </c>
      <c r="M1227" s="107">
        <v>0</v>
      </c>
      <c r="N1227" s="107">
        <v>0</v>
      </c>
      <c r="O1227" s="108">
        <v>0</v>
      </c>
      <c r="P1227" s="109">
        <v>0</v>
      </c>
      <c r="Q1227" s="109">
        <v>0</v>
      </c>
      <c r="BA1227" t="str">
        <f t="shared" si="272"/>
        <v>MA</v>
      </c>
      <c r="BB1227">
        <f t="shared" si="273"/>
        <v>1214</v>
      </c>
      <c r="BC1227" s="73">
        <f t="shared" si="274"/>
        <v>2.4</v>
      </c>
      <c r="BD1227">
        <f t="shared" si="275"/>
        <v>50</v>
      </c>
      <c r="BE1227" s="66">
        <f t="shared" si="276"/>
        <v>1110.2174827798381</v>
      </c>
      <c r="BI1227" s="66">
        <f t="shared" si="282"/>
        <v>1437.7825172201617</v>
      </c>
      <c r="BK1227" s="66">
        <f t="shared" si="277"/>
        <v>1114.9000630446255</v>
      </c>
      <c r="BN1227" s="66">
        <f t="shared" si="283"/>
        <v>1177.2076122488738</v>
      </c>
      <c r="BO1227" s="66">
        <f t="shared" si="284"/>
        <v>2292.1076752934996</v>
      </c>
      <c r="CI1227" s="116">
        <f t="shared" si="285"/>
        <v>0.48640824122796278</v>
      </c>
      <c r="CJ1227" s="116">
        <f t="shared" si="286"/>
        <v>0.51359175877203711</v>
      </c>
      <c r="CR1227">
        <f t="shared" si="278"/>
        <v>1199</v>
      </c>
      <c r="CS1227">
        <f t="shared" si="280"/>
        <v>50</v>
      </c>
      <c r="CT1227" s="73">
        <f t="shared" si="281"/>
        <v>2.4</v>
      </c>
      <c r="CU1227" s="66">
        <f t="shared" si="279"/>
        <v>801.70415757913031</v>
      </c>
    </row>
    <row r="1228" spans="2:99" x14ac:dyDescent="0.25">
      <c r="B1228" s="107" t="s">
        <v>284</v>
      </c>
      <c r="C1228" s="107">
        <v>1218</v>
      </c>
      <c r="D1228" s="107" t="s">
        <v>235</v>
      </c>
      <c r="E1228" s="107">
        <v>50</v>
      </c>
      <c r="F1228" s="108">
        <v>2.4</v>
      </c>
      <c r="G1228" s="109"/>
      <c r="H1228" s="109">
        <v>1199.99</v>
      </c>
      <c r="I1228" s="109">
        <v>1274.99</v>
      </c>
      <c r="K1228" s="107">
        <v>0</v>
      </c>
      <c r="L1228" s="107">
        <v>0</v>
      </c>
      <c r="M1228" s="107">
        <v>0</v>
      </c>
      <c r="N1228" s="107">
        <v>0</v>
      </c>
      <c r="O1228" s="108">
        <v>0</v>
      </c>
      <c r="P1228" s="109">
        <v>0</v>
      </c>
      <c r="Q1228" s="109">
        <v>0</v>
      </c>
      <c r="BA1228" t="str">
        <f t="shared" si="272"/>
        <v>MA</v>
      </c>
      <c r="BB1228">
        <f t="shared" si="273"/>
        <v>1215</v>
      </c>
      <c r="BC1228" s="73">
        <f t="shared" si="274"/>
        <v>2.4</v>
      </c>
      <c r="BD1228">
        <f t="shared" si="275"/>
        <v>50</v>
      </c>
      <c r="BE1228" s="66">
        <f t="shared" si="276"/>
        <v>935.92902394469866</v>
      </c>
      <c r="BI1228" s="66">
        <f t="shared" si="282"/>
        <v>1212.0709760553011</v>
      </c>
      <c r="BK1228" s="66">
        <f t="shared" si="277"/>
        <v>939.87650526681944</v>
      </c>
      <c r="BN1228" s="66">
        <f t="shared" si="283"/>
        <v>992.40264957244153</v>
      </c>
      <c r="BO1228" s="66">
        <f t="shared" si="284"/>
        <v>1932.2791548392611</v>
      </c>
      <c r="CI1228" s="116">
        <f t="shared" si="285"/>
        <v>0.48640824122796283</v>
      </c>
      <c r="CJ1228" s="116">
        <f t="shared" si="286"/>
        <v>0.51359175877203711</v>
      </c>
      <c r="CR1228">
        <f t="shared" si="278"/>
        <v>1200</v>
      </c>
      <c r="CS1228">
        <f t="shared" si="280"/>
        <v>50</v>
      </c>
      <c r="CT1228" s="73">
        <f t="shared" si="281"/>
        <v>2.4</v>
      </c>
      <c r="CU1228" s="66">
        <f t="shared" si="279"/>
        <v>1204.057039566178</v>
      </c>
    </row>
    <row r="1229" spans="2:99" x14ac:dyDescent="0.25">
      <c r="B1229" s="107" t="s">
        <v>284</v>
      </c>
      <c r="C1229" s="107">
        <v>1219</v>
      </c>
      <c r="D1229" s="107" t="s">
        <v>235</v>
      </c>
      <c r="E1229" s="107">
        <v>50</v>
      </c>
      <c r="F1229" s="108">
        <v>2.4</v>
      </c>
      <c r="G1229" s="109"/>
      <c r="H1229" s="109">
        <v>966.42950424084802</v>
      </c>
      <c r="I1229" s="109">
        <v>1251.5704957591518</v>
      </c>
      <c r="K1229" s="107">
        <v>0</v>
      </c>
      <c r="L1229" s="107">
        <v>0</v>
      </c>
      <c r="M1229" s="107">
        <v>0</v>
      </c>
      <c r="N1229" s="107">
        <v>0</v>
      </c>
      <c r="O1229" s="108">
        <v>0</v>
      </c>
      <c r="P1229" s="109">
        <v>0</v>
      </c>
      <c r="Q1229" s="109">
        <v>0</v>
      </c>
      <c r="BA1229" t="str">
        <f t="shared" si="272"/>
        <v>MA</v>
      </c>
      <c r="BB1229">
        <f t="shared" si="273"/>
        <v>1216</v>
      </c>
      <c r="BC1229" s="73">
        <f t="shared" si="274"/>
        <v>2.4</v>
      </c>
      <c r="BD1229">
        <f t="shared" si="275"/>
        <v>50</v>
      </c>
      <c r="BE1229" s="66">
        <f t="shared" si="276"/>
        <v>1197.3617121974078</v>
      </c>
      <c r="BI1229" s="66">
        <f t="shared" si="282"/>
        <v>1550.638287802592</v>
      </c>
      <c r="BK1229" s="66">
        <f t="shared" si="277"/>
        <v>1202.4118419335286</v>
      </c>
      <c r="BN1229" s="66">
        <f t="shared" si="283"/>
        <v>1269.61009358709</v>
      </c>
      <c r="BO1229" s="66">
        <f t="shared" si="284"/>
        <v>2472.0219355206186</v>
      </c>
      <c r="CI1229" s="116">
        <f t="shared" si="285"/>
        <v>0.48640824122796283</v>
      </c>
      <c r="CJ1229" s="116">
        <f t="shared" si="286"/>
        <v>0.51359175877203722</v>
      </c>
      <c r="CR1229">
        <f t="shared" si="278"/>
        <v>1201</v>
      </c>
      <c r="CS1229">
        <f t="shared" si="280"/>
        <v>50</v>
      </c>
      <c r="CT1229" s="73">
        <f t="shared" si="281"/>
        <v>2.4</v>
      </c>
      <c r="CU1229" s="66">
        <f t="shared" si="279"/>
        <v>1066.9712793733684</v>
      </c>
    </row>
    <row r="1230" spans="2:99" x14ac:dyDescent="0.25">
      <c r="B1230" s="107" t="s">
        <v>284</v>
      </c>
      <c r="C1230" s="107">
        <v>1220</v>
      </c>
      <c r="D1230" s="107" t="s">
        <v>235</v>
      </c>
      <c r="E1230" s="107">
        <v>50</v>
      </c>
      <c r="F1230" s="108">
        <v>2.4</v>
      </c>
      <c r="G1230" s="109"/>
      <c r="H1230" s="109">
        <v>1274</v>
      </c>
      <c r="I1230" s="109">
        <v>1649.8883825465111</v>
      </c>
      <c r="BA1230" t="str">
        <f t="shared" si="272"/>
        <v>MA</v>
      </c>
      <c r="BB1230">
        <f t="shared" si="273"/>
        <v>1217</v>
      </c>
      <c r="BC1230" s="73">
        <f t="shared" si="274"/>
        <v>2.4</v>
      </c>
      <c r="BD1230">
        <f t="shared" si="275"/>
        <v>50</v>
      </c>
      <c r="BE1230" s="66">
        <f t="shared" si="276"/>
        <v>1114.3001899280512</v>
      </c>
      <c r="BI1230" s="66">
        <f t="shared" si="282"/>
        <v>1443.0698100719485</v>
      </c>
      <c r="BK1230" s="66">
        <f t="shared" si="277"/>
        <v>1118.9999898855706</v>
      </c>
      <c r="BN1230" s="66">
        <f t="shared" si="283"/>
        <v>1181.5366684995693</v>
      </c>
      <c r="BO1230" s="66">
        <f t="shared" si="284"/>
        <v>2300.5366583851401</v>
      </c>
      <c r="CI1230" s="116">
        <f t="shared" si="285"/>
        <v>0.48640824122796278</v>
      </c>
      <c r="CJ1230" s="116">
        <f t="shared" si="286"/>
        <v>0.51359175877203711</v>
      </c>
      <c r="CR1230">
        <f t="shared" si="278"/>
        <v>1202</v>
      </c>
      <c r="CS1230">
        <f t="shared" si="280"/>
        <v>50</v>
      </c>
      <c r="CT1230" s="73">
        <f t="shared" si="281"/>
        <v>2.4</v>
      </c>
      <c r="CU1230" s="66">
        <f t="shared" si="279"/>
        <v>884.17525800403257</v>
      </c>
    </row>
    <row r="1231" spans="2:99" x14ac:dyDescent="0.25">
      <c r="B1231" s="107" t="s">
        <v>284</v>
      </c>
      <c r="C1231" s="107">
        <v>1221</v>
      </c>
      <c r="D1231" s="107" t="s">
        <v>235</v>
      </c>
      <c r="E1231" s="107">
        <v>50</v>
      </c>
      <c r="F1231" s="108">
        <v>2.4</v>
      </c>
      <c r="G1231" s="109"/>
      <c r="H1231" s="109">
        <v>1199.99</v>
      </c>
      <c r="I1231" s="109">
        <v>1274.99</v>
      </c>
      <c r="BA1231" t="str">
        <f t="shared" ref="BA1231:BA1294" si="287">D1228</f>
        <v>MA</v>
      </c>
      <c r="BB1231">
        <f t="shared" ref="BB1231:BB1294" si="288">C1228</f>
        <v>1218</v>
      </c>
      <c r="BC1231" s="73">
        <f t="shared" ref="BC1231:BC1294" si="289">F1228</f>
        <v>2.4</v>
      </c>
      <c r="BD1231">
        <f t="shared" ref="BD1231:BD1294" si="290">E1228</f>
        <v>50</v>
      </c>
      <c r="BE1231" s="66">
        <f t="shared" ref="BE1231:BE1294" si="291">H1228</f>
        <v>1199.99</v>
      </c>
      <c r="BI1231" s="66">
        <f t="shared" si="282"/>
        <v>1274.99</v>
      </c>
      <c r="BK1231" s="66">
        <f t="shared" ref="BK1231:BK1294" si="292">BE1231/VLOOKUP($BA1231,$DQ$53:$DT$60,2,FALSE)</f>
        <v>1205.0512151034345</v>
      </c>
      <c r="BN1231" s="66">
        <f t="shared" si="283"/>
        <v>1043.9186146477261</v>
      </c>
      <c r="BO1231" s="66">
        <f t="shared" si="284"/>
        <v>2248.9698297511604</v>
      </c>
      <c r="CI1231" s="116">
        <f t="shared" si="285"/>
        <v>0.53582364652564884</v>
      </c>
      <c r="CJ1231" s="116">
        <f t="shared" si="286"/>
        <v>0.46417635347435121</v>
      </c>
      <c r="CR1231">
        <f t="shared" si="278"/>
        <v>1203</v>
      </c>
      <c r="CS1231">
        <f t="shared" si="280"/>
        <v>50</v>
      </c>
      <c r="CT1231" s="73">
        <f t="shared" si="281"/>
        <v>2.4</v>
      </c>
      <c r="CU1231" s="66">
        <f t="shared" si="279"/>
        <v>1005.5978512123855</v>
      </c>
    </row>
    <row r="1232" spans="2:99" x14ac:dyDescent="0.25">
      <c r="B1232" s="107" t="s">
        <v>284</v>
      </c>
      <c r="C1232" s="107">
        <v>1222</v>
      </c>
      <c r="D1232" s="107" t="s">
        <v>235</v>
      </c>
      <c r="E1232" s="107">
        <v>50</v>
      </c>
      <c r="F1232" s="108">
        <v>2.4</v>
      </c>
      <c r="G1232" s="109"/>
      <c r="H1232" s="109">
        <v>899.57245143168859</v>
      </c>
      <c r="I1232" s="109">
        <v>1164.9875485683112</v>
      </c>
      <c r="BA1232" t="str">
        <f t="shared" si="287"/>
        <v>MA</v>
      </c>
      <c r="BB1232">
        <f t="shared" si="288"/>
        <v>1219</v>
      </c>
      <c r="BC1232" s="73">
        <f t="shared" si="289"/>
        <v>2.4</v>
      </c>
      <c r="BD1232">
        <f t="shared" si="290"/>
        <v>50</v>
      </c>
      <c r="BE1232" s="66">
        <f t="shared" si="291"/>
        <v>966.42950424084802</v>
      </c>
      <c r="BI1232" s="66">
        <f t="shared" si="282"/>
        <v>1251.5704957591518</v>
      </c>
      <c r="BK1232" s="66">
        <f t="shared" si="292"/>
        <v>970.50562787793547</v>
      </c>
      <c r="BN1232" s="66">
        <f t="shared" si="283"/>
        <v>1024.7435180408172</v>
      </c>
      <c r="BO1232" s="66">
        <f t="shared" si="284"/>
        <v>1995.2491459187527</v>
      </c>
      <c r="CI1232" s="116">
        <f t="shared" si="285"/>
        <v>0.48640824122796283</v>
      </c>
      <c r="CJ1232" s="116">
        <f t="shared" si="286"/>
        <v>0.51359175877203722</v>
      </c>
      <c r="CR1232">
        <f t="shared" si="278"/>
        <v>1204</v>
      </c>
      <c r="CS1232">
        <f t="shared" si="280"/>
        <v>50</v>
      </c>
      <c r="CT1232" s="73">
        <f t="shared" si="281"/>
        <v>2.4</v>
      </c>
      <c r="CU1232" s="66">
        <f t="shared" si="279"/>
        <v>1082.5644607451759</v>
      </c>
    </row>
    <row r="1233" spans="2:99" x14ac:dyDescent="0.25">
      <c r="B1233" s="107" t="s">
        <v>284</v>
      </c>
      <c r="C1233" s="107">
        <v>1223</v>
      </c>
      <c r="D1233" s="107" t="s">
        <v>235</v>
      </c>
      <c r="E1233" s="107">
        <v>50</v>
      </c>
      <c r="F1233" s="108">
        <v>2.4</v>
      </c>
      <c r="G1233" s="109"/>
      <c r="H1233" s="109">
        <v>1010.0451910643417</v>
      </c>
      <c r="I1233" s="109">
        <v>1308.0548089356582</v>
      </c>
      <c r="BA1233" t="str">
        <f t="shared" si="287"/>
        <v>MA</v>
      </c>
      <c r="BB1233">
        <f t="shared" si="288"/>
        <v>1220</v>
      </c>
      <c r="BC1233" s="73">
        <f t="shared" si="289"/>
        <v>2.4</v>
      </c>
      <c r="BD1233">
        <f t="shared" si="290"/>
        <v>50</v>
      </c>
      <c r="BE1233" s="66">
        <f t="shared" si="291"/>
        <v>1274</v>
      </c>
      <c r="BI1233" s="66">
        <f t="shared" si="282"/>
        <v>1649.8883825465111</v>
      </c>
      <c r="BK1233" s="66">
        <f t="shared" si="292"/>
        <v>1279.3733681462143</v>
      </c>
      <c r="BN1233" s="66">
        <f t="shared" si="283"/>
        <v>1350.8727085164053</v>
      </c>
      <c r="BO1233" s="66">
        <f t="shared" si="284"/>
        <v>2630.2460766626195</v>
      </c>
      <c r="CI1233" s="116">
        <f t="shared" si="285"/>
        <v>0.48640824122796283</v>
      </c>
      <c r="CJ1233" s="116">
        <f t="shared" si="286"/>
        <v>0.51359175877203722</v>
      </c>
      <c r="CR1233">
        <f t="shared" si="278"/>
        <v>1205</v>
      </c>
      <c r="CS1233">
        <f t="shared" si="280"/>
        <v>50</v>
      </c>
      <c r="CT1233" s="73">
        <f t="shared" si="281"/>
        <v>2.4</v>
      </c>
      <c r="CU1233" s="66">
        <f t="shared" si="279"/>
        <v>878.3163444074205</v>
      </c>
    </row>
    <row r="1234" spans="2:99" x14ac:dyDescent="0.25">
      <c r="B1234" s="107" t="s">
        <v>284</v>
      </c>
      <c r="C1234" s="107">
        <v>1224</v>
      </c>
      <c r="D1234" s="107" t="s">
        <v>235</v>
      </c>
      <c r="E1234" s="107">
        <v>50</v>
      </c>
      <c r="F1234" s="108">
        <v>2.4</v>
      </c>
      <c r="G1234" s="109"/>
      <c r="H1234" s="109">
        <v>1199.99</v>
      </c>
      <c r="I1234" s="109">
        <v>1499.99</v>
      </c>
      <c r="BA1234" t="str">
        <f t="shared" si="287"/>
        <v>MA</v>
      </c>
      <c r="BB1234">
        <f t="shared" si="288"/>
        <v>1221</v>
      </c>
      <c r="BC1234" s="73">
        <f t="shared" si="289"/>
        <v>2.4</v>
      </c>
      <c r="BD1234">
        <f t="shared" si="290"/>
        <v>50</v>
      </c>
      <c r="BE1234" s="66">
        <f t="shared" si="291"/>
        <v>1199.99</v>
      </c>
      <c r="BI1234" s="66">
        <f t="shared" si="282"/>
        <v>1274.99</v>
      </c>
      <c r="BK1234" s="66">
        <f t="shared" si="292"/>
        <v>1205.0512151034345</v>
      </c>
      <c r="BN1234" s="66">
        <f t="shared" si="283"/>
        <v>1043.9186146477261</v>
      </c>
      <c r="BO1234" s="66">
        <f t="shared" si="284"/>
        <v>2248.9698297511604</v>
      </c>
      <c r="CI1234" s="116">
        <f t="shared" si="285"/>
        <v>0.53582364652564884</v>
      </c>
      <c r="CJ1234" s="116">
        <f t="shared" si="286"/>
        <v>0.46417635347435121</v>
      </c>
      <c r="CR1234">
        <f t="shared" si="278"/>
        <v>1206</v>
      </c>
      <c r="CS1234">
        <f t="shared" si="280"/>
        <v>50</v>
      </c>
      <c r="CT1234" s="73">
        <f t="shared" si="281"/>
        <v>2.4</v>
      </c>
      <c r="CU1234" s="66">
        <f t="shared" si="279"/>
        <v>945.30661114687575</v>
      </c>
    </row>
    <row r="1235" spans="2:99" x14ac:dyDescent="0.25">
      <c r="B1235" s="107" t="s">
        <v>284</v>
      </c>
      <c r="C1235" s="107">
        <v>1225</v>
      </c>
      <c r="D1235" s="107" t="s">
        <v>235</v>
      </c>
      <c r="E1235" s="107">
        <v>50</v>
      </c>
      <c r="F1235" s="108">
        <v>2.4</v>
      </c>
      <c r="G1235" s="109"/>
      <c r="H1235" s="109">
        <v>1199</v>
      </c>
      <c r="I1235" s="109">
        <v>1549</v>
      </c>
      <c r="BA1235" t="str">
        <f t="shared" si="287"/>
        <v>MA</v>
      </c>
      <c r="BB1235">
        <f t="shared" si="288"/>
        <v>1222</v>
      </c>
      <c r="BC1235" s="73">
        <f t="shared" si="289"/>
        <v>2.4</v>
      </c>
      <c r="BD1235">
        <f t="shared" si="290"/>
        <v>50</v>
      </c>
      <c r="BE1235" s="66">
        <f t="shared" si="291"/>
        <v>899.57245143168859</v>
      </c>
      <c r="BI1235" s="66">
        <f t="shared" si="282"/>
        <v>1164.9875485683112</v>
      </c>
      <c r="BK1235" s="66">
        <f t="shared" si="292"/>
        <v>903.36659111436904</v>
      </c>
      <c r="BN1235" s="66">
        <f t="shared" si="283"/>
        <v>953.85233435813768</v>
      </c>
      <c r="BO1235" s="66">
        <f t="shared" si="284"/>
        <v>1857.2189254725067</v>
      </c>
      <c r="CI1235" s="116">
        <f t="shared" si="285"/>
        <v>0.48640824122796289</v>
      </c>
      <c r="CJ1235" s="116">
        <f t="shared" si="286"/>
        <v>0.51359175877203711</v>
      </c>
      <c r="CR1235">
        <f t="shared" si="278"/>
        <v>1207</v>
      </c>
      <c r="CS1235">
        <f t="shared" si="280"/>
        <v>50</v>
      </c>
      <c r="CT1235" s="73">
        <f t="shared" si="281"/>
        <v>2.4</v>
      </c>
      <c r="CU1235" s="66">
        <f t="shared" si="279"/>
        <v>1012.677554124498</v>
      </c>
    </row>
    <row r="1236" spans="2:99" x14ac:dyDescent="0.25">
      <c r="B1236" s="107" t="s">
        <v>284</v>
      </c>
      <c r="C1236" s="107">
        <v>1226</v>
      </c>
      <c r="D1236" s="107" t="s">
        <v>235</v>
      </c>
      <c r="E1236" s="107">
        <v>50</v>
      </c>
      <c r="F1236" s="108">
        <v>2.4</v>
      </c>
      <c r="G1236" s="109"/>
      <c r="H1236" s="109">
        <v>1079.0999999999999</v>
      </c>
      <c r="I1236" s="109">
        <v>1359.74</v>
      </c>
      <c r="BA1236" t="str">
        <f t="shared" si="287"/>
        <v>MA</v>
      </c>
      <c r="BB1236">
        <f t="shared" si="288"/>
        <v>1223</v>
      </c>
      <c r="BC1236" s="73">
        <f t="shared" si="289"/>
        <v>2.4</v>
      </c>
      <c r="BD1236">
        <f t="shared" si="290"/>
        <v>50</v>
      </c>
      <c r="BE1236" s="66">
        <f t="shared" si="291"/>
        <v>1010.0451910643417</v>
      </c>
      <c r="BI1236" s="66">
        <f t="shared" si="282"/>
        <v>1308.0548089356582</v>
      </c>
      <c r="BK1236" s="66">
        <f t="shared" si="292"/>
        <v>1014.3052732118315</v>
      </c>
      <c r="BN1236" s="66">
        <f t="shared" si="283"/>
        <v>1070.9909599505945</v>
      </c>
      <c r="BO1236" s="66">
        <f t="shared" si="284"/>
        <v>2085.2962331624258</v>
      </c>
      <c r="CI1236" s="116">
        <f t="shared" si="285"/>
        <v>0.48640824122796289</v>
      </c>
      <c r="CJ1236" s="116">
        <f t="shared" si="286"/>
        <v>0.51359175877203722</v>
      </c>
      <c r="CR1236">
        <f t="shared" si="278"/>
        <v>1208</v>
      </c>
      <c r="CS1236">
        <f t="shared" si="280"/>
        <v>50</v>
      </c>
      <c r="CT1236" s="73">
        <f t="shared" si="281"/>
        <v>2.4</v>
      </c>
      <c r="CU1236" s="66">
        <f t="shared" si="279"/>
        <v>1028.4559278581671</v>
      </c>
    </row>
    <row r="1237" spans="2:99" x14ac:dyDescent="0.25">
      <c r="B1237" s="107" t="s">
        <v>284</v>
      </c>
      <c r="C1237" s="107">
        <v>1227</v>
      </c>
      <c r="D1237" s="107" t="s">
        <v>235</v>
      </c>
      <c r="E1237" s="107">
        <v>50</v>
      </c>
      <c r="F1237" s="108">
        <v>2.4</v>
      </c>
      <c r="G1237" s="109"/>
      <c r="H1237" s="109">
        <v>959.53203848244743</v>
      </c>
      <c r="I1237" s="109">
        <v>1242.6379615175524</v>
      </c>
      <c r="BA1237" t="str">
        <f t="shared" si="287"/>
        <v>MA</v>
      </c>
      <c r="BB1237">
        <f t="shared" si="288"/>
        <v>1224</v>
      </c>
      <c r="BC1237" s="73">
        <f t="shared" si="289"/>
        <v>2.4</v>
      </c>
      <c r="BD1237">
        <f t="shared" si="290"/>
        <v>50</v>
      </c>
      <c r="BE1237" s="66">
        <f t="shared" si="291"/>
        <v>1199.99</v>
      </c>
      <c r="BI1237" s="66">
        <f t="shared" si="282"/>
        <v>1499.99</v>
      </c>
      <c r="BK1237" s="66">
        <f t="shared" si="292"/>
        <v>1205.0512151034345</v>
      </c>
      <c r="BN1237" s="66">
        <f t="shared" si="283"/>
        <v>1228.1409915257709</v>
      </c>
      <c r="BO1237" s="66">
        <f t="shared" si="284"/>
        <v>2433.1922066292054</v>
      </c>
      <c r="CI1237" s="116">
        <f t="shared" si="285"/>
        <v>0.49525525021010908</v>
      </c>
      <c r="CJ1237" s="116">
        <f t="shared" si="286"/>
        <v>0.50474474978989092</v>
      </c>
      <c r="CR1237">
        <f t="shared" si="278"/>
        <v>1209</v>
      </c>
      <c r="CS1237">
        <f t="shared" si="280"/>
        <v>50</v>
      </c>
      <c r="CT1237" s="73">
        <f t="shared" si="281"/>
        <v>2.4</v>
      </c>
      <c r="CU1237" s="66">
        <f t="shared" si="279"/>
        <v>1071.1441736001741</v>
      </c>
    </row>
    <row r="1238" spans="2:99" x14ac:dyDescent="0.25">
      <c r="B1238" s="107" t="s">
        <v>284</v>
      </c>
      <c r="C1238" s="107">
        <v>1228</v>
      </c>
      <c r="D1238" s="107" t="s">
        <v>235</v>
      </c>
      <c r="E1238" s="107">
        <v>50</v>
      </c>
      <c r="F1238" s="108">
        <v>2.4</v>
      </c>
      <c r="G1238" s="109"/>
      <c r="H1238" s="109">
        <v>1221.383019036361</v>
      </c>
      <c r="I1238" s="109">
        <v>1581.7469809636391</v>
      </c>
      <c r="BA1238" t="str">
        <f t="shared" si="287"/>
        <v>MA</v>
      </c>
      <c r="BB1238">
        <f t="shared" si="288"/>
        <v>1225</v>
      </c>
      <c r="BC1238" s="73">
        <f t="shared" si="289"/>
        <v>2.4</v>
      </c>
      <c r="BD1238">
        <f t="shared" si="290"/>
        <v>50</v>
      </c>
      <c r="BE1238" s="66">
        <f t="shared" si="291"/>
        <v>1199</v>
      </c>
      <c r="BI1238" s="66">
        <f t="shared" si="282"/>
        <v>1549</v>
      </c>
      <c r="BK1238" s="66">
        <f t="shared" si="292"/>
        <v>1204.057039566178</v>
      </c>
      <c r="BN1238" s="66">
        <f t="shared" si="283"/>
        <v>1268.2687190404065</v>
      </c>
      <c r="BO1238" s="66">
        <f t="shared" si="284"/>
        <v>2472.3257586065847</v>
      </c>
      <c r="CI1238" s="116">
        <f t="shared" si="285"/>
        <v>0.48701391205210376</v>
      </c>
      <c r="CJ1238" s="116">
        <f t="shared" si="286"/>
        <v>0.51298608794789613</v>
      </c>
      <c r="CR1238">
        <f t="shared" si="278"/>
        <v>1210</v>
      </c>
      <c r="CS1238">
        <f t="shared" si="280"/>
        <v>50</v>
      </c>
      <c r="CT1238" s="73">
        <f t="shared" si="281"/>
        <v>2.4</v>
      </c>
      <c r="CU1238" s="66">
        <f t="shared" si="279"/>
        <v>1180.9933340504697</v>
      </c>
    </row>
    <row r="1239" spans="2:99" x14ac:dyDescent="0.25">
      <c r="B1239" s="107" t="s">
        <v>284</v>
      </c>
      <c r="C1239" s="107">
        <v>1229</v>
      </c>
      <c r="D1239" s="107" t="s">
        <v>235</v>
      </c>
      <c r="E1239" s="107">
        <v>50</v>
      </c>
      <c r="F1239" s="108">
        <v>2.4</v>
      </c>
      <c r="G1239" s="109"/>
      <c r="H1239" s="109">
        <v>919.56333766007913</v>
      </c>
      <c r="I1239" s="109">
        <v>1190.8766623399208</v>
      </c>
      <c r="BA1239" t="str">
        <f t="shared" si="287"/>
        <v>MA</v>
      </c>
      <c r="BB1239">
        <f t="shared" si="288"/>
        <v>1226</v>
      </c>
      <c r="BC1239" s="73">
        <f t="shared" si="289"/>
        <v>2.4</v>
      </c>
      <c r="BD1239">
        <f t="shared" si="290"/>
        <v>50</v>
      </c>
      <c r="BE1239" s="66">
        <f t="shared" si="291"/>
        <v>1079.0999999999999</v>
      </c>
      <c r="BI1239" s="66">
        <f t="shared" si="282"/>
        <v>1359.74</v>
      </c>
      <c r="BK1239" s="66">
        <f t="shared" si="292"/>
        <v>1083.6513356095602</v>
      </c>
      <c r="BN1239" s="66">
        <f t="shared" si="283"/>
        <v>1113.3090432717897</v>
      </c>
      <c r="BO1239" s="66">
        <f t="shared" si="284"/>
        <v>2196.9603788813502</v>
      </c>
      <c r="CI1239" s="116">
        <f t="shared" si="285"/>
        <v>0.49325028618009698</v>
      </c>
      <c r="CJ1239" s="116">
        <f t="shared" si="286"/>
        <v>0.50674971381990297</v>
      </c>
      <c r="CR1239">
        <f t="shared" si="278"/>
        <v>1211</v>
      </c>
      <c r="CS1239">
        <f t="shared" si="280"/>
        <v>50</v>
      </c>
      <c r="CT1239" s="73">
        <f t="shared" si="281"/>
        <v>2.4</v>
      </c>
      <c r="CU1239" s="66">
        <f t="shared" si="279"/>
        <v>1125.401476511294</v>
      </c>
    </row>
    <row r="1240" spans="2:99" x14ac:dyDescent="0.25">
      <c r="B1240" s="107" t="s">
        <v>284</v>
      </c>
      <c r="C1240" s="107">
        <v>1230</v>
      </c>
      <c r="D1240" s="107" t="s">
        <v>235</v>
      </c>
      <c r="E1240" s="107">
        <v>50</v>
      </c>
      <c r="F1240" s="108">
        <v>2.4</v>
      </c>
      <c r="G1240" s="109"/>
      <c r="H1240" s="109">
        <v>849.65623682130467</v>
      </c>
      <c r="I1240" s="109">
        <v>1100.3437631786953</v>
      </c>
      <c r="BA1240" t="str">
        <f t="shared" si="287"/>
        <v>MA</v>
      </c>
      <c r="BB1240">
        <f t="shared" si="288"/>
        <v>1227</v>
      </c>
      <c r="BC1240" s="73">
        <f t="shared" si="289"/>
        <v>2.4</v>
      </c>
      <c r="BD1240">
        <f t="shared" si="290"/>
        <v>50</v>
      </c>
      <c r="BE1240" s="66">
        <f t="shared" si="291"/>
        <v>959.53203848244743</v>
      </c>
      <c r="BI1240" s="66">
        <f t="shared" si="282"/>
        <v>1242.6379615175524</v>
      </c>
      <c r="BK1240" s="66">
        <f t="shared" si="292"/>
        <v>963.57907057887883</v>
      </c>
      <c r="BN1240" s="66">
        <f t="shared" si="283"/>
        <v>1017.4298616428973</v>
      </c>
      <c r="BO1240" s="66">
        <f t="shared" si="284"/>
        <v>1981.0089322217761</v>
      </c>
      <c r="CI1240" s="116">
        <f t="shared" si="285"/>
        <v>0.48640824122796289</v>
      </c>
      <c r="CJ1240" s="116">
        <f t="shared" si="286"/>
        <v>0.51359175877203711</v>
      </c>
      <c r="CR1240">
        <f t="shared" si="278"/>
        <v>1212</v>
      </c>
      <c r="CS1240">
        <f t="shared" si="280"/>
        <v>50</v>
      </c>
      <c r="CT1240" s="73">
        <f t="shared" si="281"/>
        <v>2.4</v>
      </c>
      <c r="CU1240" s="66">
        <f t="shared" si="279"/>
        <v>1027.3882841557224</v>
      </c>
    </row>
    <row r="1241" spans="2:99" x14ac:dyDescent="0.25">
      <c r="B1241" s="107" t="s">
        <v>284</v>
      </c>
      <c r="C1241" s="107">
        <v>1231</v>
      </c>
      <c r="D1241" s="107" t="s">
        <v>235</v>
      </c>
      <c r="E1241" s="107">
        <v>50</v>
      </c>
      <c r="F1241" s="108">
        <v>2.4</v>
      </c>
      <c r="G1241" s="109"/>
      <c r="H1241" s="109">
        <v>1019.5787697626238</v>
      </c>
      <c r="I1241" s="109">
        <v>1320.401230237376</v>
      </c>
      <c r="BA1241" t="str">
        <f t="shared" si="287"/>
        <v>MA</v>
      </c>
      <c r="BB1241">
        <f t="shared" si="288"/>
        <v>1228</v>
      </c>
      <c r="BC1241" s="73">
        <f t="shared" si="289"/>
        <v>2.4</v>
      </c>
      <c r="BD1241">
        <f t="shared" si="290"/>
        <v>50</v>
      </c>
      <c r="BE1241" s="66">
        <f t="shared" si="291"/>
        <v>1221.383019036361</v>
      </c>
      <c r="BI1241" s="66">
        <f t="shared" si="282"/>
        <v>1581.7469809636391</v>
      </c>
      <c r="BK1241" s="66">
        <f t="shared" si="292"/>
        <v>1226.534463784255</v>
      </c>
      <c r="BN1241" s="66">
        <f t="shared" si="283"/>
        <v>1295.0808375679694</v>
      </c>
      <c r="BO1241" s="66">
        <f t="shared" si="284"/>
        <v>2521.6153013522244</v>
      </c>
      <c r="CI1241" s="116">
        <f t="shared" si="285"/>
        <v>0.48640824122796283</v>
      </c>
      <c r="CJ1241" s="116">
        <f t="shared" si="286"/>
        <v>0.51359175877203711</v>
      </c>
      <c r="CR1241">
        <f t="shared" si="278"/>
        <v>1213</v>
      </c>
      <c r="CS1241">
        <f t="shared" si="280"/>
        <v>50</v>
      </c>
      <c r="CT1241" s="73">
        <f t="shared" si="281"/>
        <v>2.4</v>
      </c>
      <c r="CU1241" s="66">
        <f t="shared" si="279"/>
        <v>1027.3882841557224</v>
      </c>
    </row>
    <row r="1242" spans="2:99" x14ac:dyDescent="0.25">
      <c r="B1242" s="107" t="s">
        <v>284</v>
      </c>
      <c r="C1242" s="107">
        <v>1232</v>
      </c>
      <c r="D1242" s="107" t="s">
        <v>235</v>
      </c>
      <c r="E1242" s="107">
        <v>50</v>
      </c>
      <c r="F1242" s="108">
        <v>2.4</v>
      </c>
      <c r="G1242" s="109"/>
      <c r="H1242" s="109">
        <v>1099</v>
      </c>
      <c r="I1242" s="109">
        <v>1699</v>
      </c>
      <c r="BA1242" t="str">
        <f t="shared" si="287"/>
        <v>MA</v>
      </c>
      <c r="BB1242">
        <f t="shared" si="288"/>
        <v>1229</v>
      </c>
      <c r="BC1242" s="73">
        <f t="shared" si="289"/>
        <v>2.4</v>
      </c>
      <c r="BD1242">
        <f t="shared" si="290"/>
        <v>50</v>
      </c>
      <c r="BE1242" s="66">
        <f t="shared" si="291"/>
        <v>919.56333766007913</v>
      </c>
      <c r="BI1242" s="66">
        <f t="shared" si="282"/>
        <v>1190.8766623399208</v>
      </c>
      <c r="BK1242" s="66">
        <f t="shared" si="292"/>
        <v>923.4417931914835</v>
      </c>
      <c r="BN1242" s="66">
        <f t="shared" si="283"/>
        <v>975.04946357712458</v>
      </c>
      <c r="BO1242" s="66">
        <f t="shared" si="284"/>
        <v>1898.4912567686081</v>
      </c>
      <c r="CI1242" s="116">
        <f t="shared" si="285"/>
        <v>0.48640824122796283</v>
      </c>
      <c r="CJ1242" s="116">
        <f t="shared" si="286"/>
        <v>0.51359175877203711</v>
      </c>
      <c r="CR1242">
        <f t="shared" si="278"/>
        <v>1214</v>
      </c>
      <c r="CS1242">
        <f t="shared" si="280"/>
        <v>50</v>
      </c>
      <c r="CT1242" s="73">
        <f t="shared" si="281"/>
        <v>2.4</v>
      </c>
      <c r="CU1242" s="66">
        <f t="shared" si="279"/>
        <v>1114.9000630446255</v>
      </c>
    </row>
    <row r="1243" spans="2:99" x14ac:dyDescent="0.25">
      <c r="B1243" s="107" t="s">
        <v>284</v>
      </c>
      <c r="C1243" s="107">
        <v>1233</v>
      </c>
      <c r="D1243" s="107" t="s">
        <v>235</v>
      </c>
      <c r="E1243" s="107">
        <v>50</v>
      </c>
      <c r="F1243" s="108">
        <v>2.4</v>
      </c>
      <c r="G1243" s="109"/>
      <c r="H1243" s="109">
        <v>1199</v>
      </c>
      <c r="I1243" s="109">
        <v>1273.94</v>
      </c>
      <c r="BA1243" t="str">
        <f t="shared" si="287"/>
        <v>MA</v>
      </c>
      <c r="BB1243">
        <f t="shared" si="288"/>
        <v>1230</v>
      </c>
      <c r="BC1243" s="73">
        <f t="shared" si="289"/>
        <v>2.4</v>
      </c>
      <c r="BD1243">
        <f t="shared" si="290"/>
        <v>50</v>
      </c>
      <c r="BE1243" s="66">
        <f t="shared" si="291"/>
        <v>849.65623682130467</v>
      </c>
      <c r="BI1243" s="66">
        <f t="shared" si="282"/>
        <v>1100.3437631786953</v>
      </c>
      <c r="BK1243" s="66">
        <f t="shared" si="292"/>
        <v>853.23984416680537</v>
      </c>
      <c r="BN1243" s="66">
        <f t="shared" si="283"/>
        <v>900.92419304760767</v>
      </c>
      <c r="BO1243" s="66">
        <f t="shared" si="284"/>
        <v>1754.1640372144129</v>
      </c>
      <c r="CI1243" s="116">
        <f t="shared" si="285"/>
        <v>0.48640824122796283</v>
      </c>
      <c r="CJ1243" s="116">
        <f t="shared" si="286"/>
        <v>0.51359175877203722</v>
      </c>
      <c r="CR1243">
        <f t="shared" si="278"/>
        <v>1215</v>
      </c>
      <c r="CS1243">
        <f t="shared" si="280"/>
        <v>50</v>
      </c>
      <c r="CT1243" s="73">
        <f t="shared" si="281"/>
        <v>2.4</v>
      </c>
      <c r="CU1243" s="66">
        <f t="shared" si="279"/>
        <v>939.87650526681944</v>
      </c>
    </row>
    <row r="1244" spans="2:99" x14ac:dyDescent="0.25">
      <c r="B1244" s="107" t="s">
        <v>284</v>
      </c>
      <c r="C1244" s="107">
        <v>1234</v>
      </c>
      <c r="D1244" s="107" t="s">
        <v>235</v>
      </c>
      <c r="E1244" s="107">
        <v>50</v>
      </c>
      <c r="F1244" s="108">
        <v>2.4</v>
      </c>
      <c r="G1244" s="109"/>
      <c r="H1244" s="109">
        <v>1109.82</v>
      </c>
      <c r="I1244" s="109">
        <v>1781.07</v>
      </c>
      <c r="BA1244" t="str">
        <f t="shared" si="287"/>
        <v>MA</v>
      </c>
      <c r="BB1244">
        <f t="shared" si="288"/>
        <v>1231</v>
      </c>
      <c r="BC1244" s="73">
        <f t="shared" si="289"/>
        <v>2.4</v>
      </c>
      <c r="BD1244">
        <f t="shared" si="290"/>
        <v>50</v>
      </c>
      <c r="BE1244" s="66">
        <f t="shared" si="291"/>
        <v>1019.5787697626238</v>
      </c>
      <c r="BI1244" s="66">
        <f t="shared" si="282"/>
        <v>1320.401230237376</v>
      </c>
      <c r="BK1244" s="66">
        <f t="shared" si="292"/>
        <v>1023.8790618222774</v>
      </c>
      <c r="BN1244" s="66">
        <f t="shared" si="283"/>
        <v>1081.0997914089953</v>
      </c>
      <c r="BO1244" s="66">
        <f t="shared" si="284"/>
        <v>2104.9788532312728</v>
      </c>
      <c r="CI1244" s="116">
        <f t="shared" si="285"/>
        <v>0.48640824122796283</v>
      </c>
      <c r="CJ1244" s="116">
        <f t="shared" si="286"/>
        <v>0.51359175877203722</v>
      </c>
      <c r="CR1244">
        <f t="shared" si="278"/>
        <v>1216</v>
      </c>
      <c r="CS1244">
        <f t="shared" si="280"/>
        <v>50</v>
      </c>
      <c r="CT1244" s="73">
        <f t="shared" si="281"/>
        <v>2.4</v>
      </c>
      <c r="CU1244" s="66">
        <f t="shared" si="279"/>
        <v>1202.4118419335286</v>
      </c>
    </row>
    <row r="1245" spans="2:99" x14ac:dyDescent="0.25">
      <c r="B1245" s="107" t="s">
        <v>284</v>
      </c>
      <c r="C1245" s="107">
        <v>1235</v>
      </c>
      <c r="D1245" s="107" t="s">
        <v>235</v>
      </c>
      <c r="E1245" s="107">
        <v>50</v>
      </c>
      <c r="F1245" s="108">
        <v>2.4</v>
      </c>
      <c r="G1245" s="109"/>
      <c r="H1245" s="109">
        <v>1046.8156986670851</v>
      </c>
      <c r="I1245" s="109">
        <v>1355.6743013329144</v>
      </c>
      <c r="BA1245" t="str">
        <f t="shared" si="287"/>
        <v>MA</v>
      </c>
      <c r="BB1245">
        <f t="shared" si="288"/>
        <v>1232</v>
      </c>
      <c r="BC1245" s="73">
        <f t="shared" si="289"/>
        <v>2.4</v>
      </c>
      <c r="BD1245">
        <f t="shared" si="290"/>
        <v>50</v>
      </c>
      <c r="BE1245" s="66">
        <f t="shared" si="291"/>
        <v>1099</v>
      </c>
      <c r="BI1245" s="66">
        <f t="shared" si="282"/>
        <v>1699</v>
      </c>
      <c r="BK1245" s="66">
        <f t="shared" si="292"/>
        <v>1103.6352681261299</v>
      </c>
      <c r="BN1245" s="66">
        <f t="shared" si="283"/>
        <v>1391.0836369591029</v>
      </c>
      <c r="BO1245" s="66">
        <f t="shared" si="284"/>
        <v>2494.718905085233</v>
      </c>
      <c r="CI1245" s="116">
        <f t="shared" si="285"/>
        <v>0.44238862577923332</v>
      </c>
      <c r="CJ1245" s="116">
        <f t="shared" si="286"/>
        <v>0.55761137422076656</v>
      </c>
      <c r="CR1245">
        <f t="shared" ref="CR1245:CR1308" si="293">BB1230</f>
        <v>1217</v>
      </c>
      <c r="CS1245">
        <f t="shared" si="280"/>
        <v>50</v>
      </c>
      <c r="CT1245" s="73">
        <f t="shared" si="281"/>
        <v>2.4</v>
      </c>
      <c r="CU1245" s="66">
        <f t="shared" ref="CU1245:CU1308" si="294">BK1230</f>
        <v>1118.9999898855706</v>
      </c>
    </row>
    <row r="1246" spans="2:99" x14ac:dyDescent="0.25">
      <c r="B1246" s="107" t="s">
        <v>284</v>
      </c>
      <c r="C1246" s="107">
        <v>1236</v>
      </c>
      <c r="D1246" s="107" t="s">
        <v>235</v>
      </c>
      <c r="E1246" s="107">
        <v>50</v>
      </c>
      <c r="F1246" s="108">
        <v>2.4</v>
      </c>
      <c r="G1246" s="109"/>
      <c r="H1246" s="109">
        <v>1274</v>
      </c>
      <c r="I1246" s="109">
        <v>1649.8883825465111</v>
      </c>
      <c r="BA1246" t="str">
        <f t="shared" si="287"/>
        <v>MA</v>
      </c>
      <c r="BB1246">
        <f t="shared" si="288"/>
        <v>1233</v>
      </c>
      <c r="BC1246" s="73">
        <f t="shared" si="289"/>
        <v>2.4</v>
      </c>
      <c r="BD1246">
        <f t="shared" si="290"/>
        <v>50</v>
      </c>
      <c r="BE1246" s="66">
        <f t="shared" si="291"/>
        <v>1199</v>
      </c>
      <c r="BI1246" s="66">
        <f t="shared" si="282"/>
        <v>1273.94</v>
      </c>
      <c r="BK1246" s="66">
        <f t="shared" si="292"/>
        <v>1204.057039566178</v>
      </c>
      <c r="BN1246" s="66">
        <f t="shared" si="283"/>
        <v>1043.0589102222953</v>
      </c>
      <c r="BO1246" s="66">
        <f t="shared" si="284"/>
        <v>2247.1159497884732</v>
      </c>
      <c r="CI1246" s="116">
        <f t="shared" si="285"/>
        <v>0.53582328036055238</v>
      </c>
      <c r="CJ1246" s="116">
        <f t="shared" si="286"/>
        <v>0.46417671963944762</v>
      </c>
      <c r="CR1246">
        <f t="shared" si="293"/>
        <v>1218</v>
      </c>
      <c r="CS1246">
        <f t="shared" ref="CS1246:CS1309" si="295">BD1231</f>
        <v>50</v>
      </c>
      <c r="CT1246" s="73">
        <f t="shared" ref="CT1246:CT1309" si="296">BC1231</f>
        <v>2.4</v>
      </c>
      <c r="CU1246" s="66">
        <f t="shared" si="294"/>
        <v>1205.0512151034345</v>
      </c>
    </row>
    <row r="1247" spans="2:99" x14ac:dyDescent="0.25">
      <c r="B1247" s="107" t="s">
        <v>284</v>
      </c>
      <c r="C1247" s="107">
        <v>1237</v>
      </c>
      <c r="D1247" s="107" t="s">
        <v>235</v>
      </c>
      <c r="E1247" s="107">
        <v>50</v>
      </c>
      <c r="F1247" s="108">
        <v>2.4</v>
      </c>
      <c r="G1247" s="109"/>
      <c r="H1247" s="109">
        <v>1199.99</v>
      </c>
      <c r="I1247" s="109">
        <v>1554.0420409513249</v>
      </c>
      <c r="BA1247" t="str">
        <f t="shared" si="287"/>
        <v>MA</v>
      </c>
      <c r="BB1247">
        <f t="shared" si="288"/>
        <v>1234</v>
      </c>
      <c r="BC1247" s="73">
        <f t="shared" si="289"/>
        <v>2.4</v>
      </c>
      <c r="BD1247">
        <f t="shared" si="290"/>
        <v>50</v>
      </c>
      <c r="BE1247" s="66">
        <f t="shared" si="291"/>
        <v>1109.82</v>
      </c>
      <c r="BI1247" s="66">
        <f t="shared" si="282"/>
        <v>1781.07</v>
      </c>
      <c r="BK1247" s="66">
        <f t="shared" si="292"/>
        <v>1114.500903795943</v>
      </c>
      <c r="BN1247" s="66">
        <f t="shared" si="283"/>
        <v>1458.279772383019</v>
      </c>
      <c r="BO1247" s="66">
        <f t="shared" si="284"/>
        <v>2572.780676178962</v>
      </c>
      <c r="CI1247" s="116">
        <f t="shared" si="285"/>
        <v>0.43318923922080121</v>
      </c>
      <c r="CJ1247" s="116">
        <f t="shared" si="286"/>
        <v>0.56681076077919879</v>
      </c>
      <c r="CR1247">
        <f t="shared" si="293"/>
        <v>1219</v>
      </c>
      <c r="CS1247">
        <f t="shared" si="295"/>
        <v>50</v>
      </c>
      <c r="CT1247" s="73">
        <f t="shared" si="296"/>
        <v>2.4</v>
      </c>
      <c r="CU1247" s="66">
        <f t="shared" si="294"/>
        <v>970.50562787793547</v>
      </c>
    </row>
    <row r="1248" spans="2:99" x14ac:dyDescent="0.25">
      <c r="B1248" s="107" t="s">
        <v>284</v>
      </c>
      <c r="C1248" s="107">
        <v>1238</v>
      </c>
      <c r="D1248" s="107" t="s">
        <v>235</v>
      </c>
      <c r="E1248" s="107">
        <v>50</v>
      </c>
      <c r="F1248" s="108">
        <v>2.4</v>
      </c>
      <c r="G1248" s="109"/>
      <c r="H1248" s="109">
        <v>1199</v>
      </c>
      <c r="I1248" s="109">
        <v>1552.759945583412</v>
      </c>
      <c r="BA1248" t="str">
        <f t="shared" si="287"/>
        <v>MA</v>
      </c>
      <c r="BB1248">
        <f t="shared" si="288"/>
        <v>1235</v>
      </c>
      <c r="BC1248" s="73">
        <f t="shared" si="289"/>
        <v>2.4</v>
      </c>
      <c r="BD1248">
        <f t="shared" si="290"/>
        <v>50</v>
      </c>
      <c r="BE1248" s="66">
        <f t="shared" si="291"/>
        <v>1046.8156986670851</v>
      </c>
      <c r="BI1248" s="66">
        <f t="shared" si="282"/>
        <v>1355.6743013329144</v>
      </c>
      <c r="BK1248" s="66">
        <f t="shared" si="292"/>
        <v>1051.2308683140041</v>
      </c>
      <c r="BN1248" s="66">
        <f t="shared" si="283"/>
        <v>1109.9801869512546</v>
      </c>
      <c r="BO1248" s="66">
        <f t="shared" si="284"/>
        <v>2161.2110552652584</v>
      </c>
      <c r="CI1248" s="116">
        <f t="shared" si="285"/>
        <v>0.48640824122796289</v>
      </c>
      <c r="CJ1248" s="116">
        <f t="shared" si="286"/>
        <v>0.51359175877203722</v>
      </c>
      <c r="CR1248">
        <f t="shared" si="293"/>
        <v>1220</v>
      </c>
      <c r="CS1248">
        <f t="shared" si="295"/>
        <v>50</v>
      </c>
      <c r="CT1248" s="73">
        <f t="shared" si="296"/>
        <v>2.4</v>
      </c>
      <c r="CU1248" s="66">
        <f t="shared" si="294"/>
        <v>1279.3733681462143</v>
      </c>
    </row>
    <row r="1249" spans="2:99" x14ac:dyDescent="0.25">
      <c r="B1249" s="107" t="s">
        <v>284</v>
      </c>
      <c r="C1249" s="107">
        <v>1239</v>
      </c>
      <c r="D1249" s="107" t="s">
        <v>235</v>
      </c>
      <c r="E1249" s="107">
        <v>50</v>
      </c>
      <c r="F1249" s="108">
        <v>2.4</v>
      </c>
      <c r="G1249" s="109"/>
      <c r="H1249" s="109">
        <v>1199</v>
      </c>
      <c r="I1249" s="109">
        <v>1552.759945583412</v>
      </c>
      <c r="BA1249" t="str">
        <f t="shared" si="287"/>
        <v>MA</v>
      </c>
      <c r="BB1249">
        <f t="shared" si="288"/>
        <v>1236</v>
      </c>
      <c r="BC1249" s="73">
        <f t="shared" si="289"/>
        <v>2.4</v>
      </c>
      <c r="BD1249">
        <f t="shared" si="290"/>
        <v>50</v>
      </c>
      <c r="BE1249" s="66">
        <f t="shared" si="291"/>
        <v>1274</v>
      </c>
      <c r="BI1249" s="66">
        <f t="shared" si="282"/>
        <v>1649.8883825465111</v>
      </c>
      <c r="BK1249" s="66">
        <f t="shared" si="292"/>
        <v>1279.3733681462143</v>
      </c>
      <c r="BN1249" s="66">
        <f t="shared" si="283"/>
        <v>1350.8727085164053</v>
      </c>
      <c r="BO1249" s="66">
        <f t="shared" si="284"/>
        <v>2630.2460766626195</v>
      </c>
      <c r="CI1249" s="116">
        <f t="shared" si="285"/>
        <v>0.48640824122796283</v>
      </c>
      <c r="CJ1249" s="116">
        <f t="shared" si="286"/>
        <v>0.51359175877203722</v>
      </c>
      <c r="CR1249">
        <f t="shared" si="293"/>
        <v>1221</v>
      </c>
      <c r="CS1249">
        <f t="shared" si="295"/>
        <v>50</v>
      </c>
      <c r="CT1249" s="73">
        <f t="shared" si="296"/>
        <v>2.4</v>
      </c>
      <c r="CU1249" s="66">
        <f t="shared" si="294"/>
        <v>1205.0512151034345</v>
      </c>
    </row>
    <row r="1250" spans="2:99" x14ac:dyDescent="0.25">
      <c r="B1250" s="107" t="s">
        <v>284</v>
      </c>
      <c r="C1250" s="107">
        <v>1240</v>
      </c>
      <c r="D1250" s="107" t="s">
        <v>235</v>
      </c>
      <c r="E1250" s="107">
        <v>50</v>
      </c>
      <c r="F1250" s="108">
        <v>2.4</v>
      </c>
      <c r="G1250" s="109"/>
      <c r="H1250" s="109">
        <v>1067.07673200667</v>
      </c>
      <c r="I1250" s="109">
        <v>1381.9132679933296</v>
      </c>
      <c r="BA1250" t="str">
        <f t="shared" si="287"/>
        <v>MA</v>
      </c>
      <c r="BB1250">
        <f t="shared" si="288"/>
        <v>1237</v>
      </c>
      <c r="BC1250" s="73">
        <f t="shared" si="289"/>
        <v>2.4</v>
      </c>
      <c r="BD1250">
        <f t="shared" si="290"/>
        <v>50</v>
      </c>
      <c r="BE1250" s="66">
        <f t="shared" si="291"/>
        <v>1199.99</v>
      </c>
      <c r="BI1250" s="66">
        <f t="shared" si="282"/>
        <v>1554.0420409513249</v>
      </c>
      <c r="BK1250" s="66">
        <f t="shared" si="292"/>
        <v>1205.0512151034345</v>
      </c>
      <c r="BN1250" s="66">
        <f t="shared" si="283"/>
        <v>1272.3969713442709</v>
      </c>
      <c r="BO1250" s="66">
        <f t="shared" si="284"/>
        <v>2477.4481864477057</v>
      </c>
      <c r="CI1250" s="116">
        <f t="shared" si="285"/>
        <v>0.48640824122796278</v>
      </c>
      <c r="CJ1250" s="116">
        <f t="shared" si="286"/>
        <v>0.51359175877203711</v>
      </c>
      <c r="CR1250">
        <f t="shared" si="293"/>
        <v>1222</v>
      </c>
      <c r="CS1250">
        <f t="shared" si="295"/>
        <v>50</v>
      </c>
      <c r="CT1250" s="73">
        <f t="shared" si="296"/>
        <v>2.4</v>
      </c>
      <c r="CU1250" s="66">
        <f t="shared" si="294"/>
        <v>903.36659111436904</v>
      </c>
    </row>
    <row r="1251" spans="2:99" x14ac:dyDescent="0.25">
      <c r="B1251" s="107" t="s">
        <v>284</v>
      </c>
      <c r="C1251" s="107">
        <v>1241</v>
      </c>
      <c r="D1251" s="107" t="s">
        <v>235</v>
      </c>
      <c r="E1251" s="107">
        <v>50</v>
      </c>
      <c r="F1251" s="108">
        <v>2.4</v>
      </c>
      <c r="G1251" s="109"/>
      <c r="H1251" s="109">
        <v>1034.8028666418734</v>
      </c>
      <c r="I1251" s="109">
        <v>1340.1171333581267</v>
      </c>
      <c r="BA1251" t="str">
        <f t="shared" si="287"/>
        <v>MA</v>
      </c>
      <c r="BB1251">
        <f t="shared" si="288"/>
        <v>1238</v>
      </c>
      <c r="BC1251" s="73">
        <f t="shared" si="289"/>
        <v>2.4</v>
      </c>
      <c r="BD1251">
        <f t="shared" si="290"/>
        <v>50</v>
      </c>
      <c r="BE1251" s="66">
        <f t="shared" si="291"/>
        <v>1199</v>
      </c>
      <c r="BI1251" s="66">
        <f t="shared" si="282"/>
        <v>1552.759945583412</v>
      </c>
      <c r="BK1251" s="66">
        <f t="shared" si="292"/>
        <v>1204.057039566178</v>
      </c>
      <c r="BN1251" s="66">
        <f t="shared" si="283"/>
        <v>1271.3472350951099</v>
      </c>
      <c r="BO1251" s="66">
        <f t="shared" si="284"/>
        <v>2475.4042746612877</v>
      </c>
      <c r="CI1251" s="116">
        <f t="shared" si="285"/>
        <v>0.48640824122796283</v>
      </c>
      <c r="CJ1251" s="116">
        <f t="shared" si="286"/>
        <v>0.51359175877203722</v>
      </c>
      <c r="CR1251">
        <f t="shared" si="293"/>
        <v>1223</v>
      </c>
      <c r="CS1251">
        <f t="shared" si="295"/>
        <v>50</v>
      </c>
      <c r="CT1251" s="73">
        <f t="shared" si="296"/>
        <v>2.4</v>
      </c>
      <c r="CU1251" s="66">
        <f t="shared" si="294"/>
        <v>1014.3052732118315</v>
      </c>
    </row>
    <row r="1252" spans="2:99" x14ac:dyDescent="0.25">
      <c r="B1252" s="107" t="s">
        <v>284</v>
      </c>
      <c r="C1252" s="107">
        <v>1242</v>
      </c>
      <c r="D1252" s="107" t="s">
        <v>235</v>
      </c>
      <c r="E1252" s="107">
        <v>50</v>
      </c>
      <c r="F1252" s="108">
        <v>2.4</v>
      </c>
      <c r="G1252" s="109"/>
      <c r="H1252" s="109">
        <v>898.66615144574587</v>
      </c>
      <c r="I1252" s="109">
        <v>1163.813848554254</v>
      </c>
      <c r="BA1252" t="str">
        <f t="shared" si="287"/>
        <v>MA</v>
      </c>
      <c r="BB1252">
        <f t="shared" si="288"/>
        <v>1239</v>
      </c>
      <c r="BC1252" s="73">
        <f t="shared" si="289"/>
        <v>2.4</v>
      </c>
      <c r="BD1252">
        <f t="shared" si="290"/>
        <v>50</v>
      </c>
      <c r="BE1252" s="66">
        <f t="shared" si="291"/>
        <v>1199</v>
      </c>
      <c r="BI1252" s="66">
        <f t="shared" si="282"/>
        <v>1552.759945583412</v>
      </c>
      <c r="BK1252" s="66">
        <f t="shared" si="292"/>
        <v>1204.057039566178</v>
      </c>
      <c r="BN1252" s="66">
        <f t="shared" si="283"/>
        <v>1271.3472350951099</v>
      </c>
      <c r="BO1252" s="66">
        <f t="shared" si="284"/>
        <v>2475.4042746612877</v>
      </c>
      <c r="CI1252" s="116">
        <f t="shared" si="285"/>
        <v>0.48640824122796283</v>
      </c>
      <c r="CJ1252" s="116">
        <f t="shared" si="286"/>
        <v>0.51359175877203722</v>
      </c>
      <c r="CR1252">
        <f t="shared" si="293"/>
        <v>1224</v>
      </c>
      <c r="CS1252">
        <f t="shared" si="295"/>
        <v>50</v>
      </c>
      <c r="CT1252" s="73">
        <f t="shared" si="296"/>
        <v>2.4</v>
      </c>
      <c r="CU1252" s="66">
        <f t="shared" si="294"/>
        <v>1205.0512151034345</v>
      </c>
    </row>
    <row r="1253" spans="2:99" x14ac:dyDescent="0.25">
      <c r="B1253" s="107" t="s">
        <v>284</v>
      </c>
      <c r="C1253" s="107">
        <v>1243</v>
      </c>
      <c r="D1253" s="107" t="s">
        <v>235</v>
      </c>
      <c r="E1253" s="107">
        <v>50</v>
      </c>
      <c r="F1253" s="108">
        <v>2.4</v>
      </c>
      <c r="G1253" s="109"/>
      <c r="H1253" s="109">
        <v>898.64872259986237</v>
      </c>
      <c r="I1253" s="109">
        <v>1163.7912774001377</v>
      </c>
      <c r="BA1253" t="str">
        <f t="shared" si="287"/>
        <v>MA</v>
      </c>
      <c r="BB1253">
        <f t="shared" si="288"/>
        <v>1240</v>
      </c>
      <c r="BC1253" s="73">
        <f t="shared" si="289"/>
        <v>2.4</v>
      </c>
      <c r="BD1253">
        <f t="shared" si="290"/>
        <v>50</v>
      </c>
      <c r="BE1253" s="66">
        <f t="shared" si="291"/>
        <v>1067.07673200667</v>
      </c>
      <c r="BI1253" s="66">
        <f t="shared" si="282"/>
        <v>1381.9132679933296</v>
      </c>
      <c r="BK1253" s="66">
        <f t="shared" si="292"/>
        <v>1071.5773569056739</v>
      </c>
      <c r="BN1253" s="66">
        <f t="shared" si="283"/>
        <v>1131.4637638623899</v>
      </c>
      <c r="BO1253" s="66">
        <f t="shared" si="284"/>
        <v>2203.0411207680636</v>
      </c>
      <c r="CI1253" s="116">
        <f t="shared" si="285"/>
        <v>0.48640824122796283</v>
      </c>
      <c r="CJ1253" s="116">
        <f t="shared" si="286"/>
        <v>0.51359175877203722</v>
      </c>
      <c r="CR1253">
        <f t="shared" si="293"/>
        <v>1225</v>
      </c>
      <c r="CS1253">
        <f t="shared" si="295"/>
        <v>50</v>
      </c>
      <c r="CT1253" s="73">
        <f t="shared" si="296"/>
        <v>2.4</v>
      </c>
      <c r="CU1253" s="66">
        <f t="shared" si="294"/>
        <v>1204.057039566178</v>
      </c>
    </row>
    <row r="1254" spans="2:99" x14ac:dyDescent="0.25">
      <c r="B1254" s="107" t="s">
        <v>284</v>
      </c>
      <c r="C1254" s="107">
        <v>1244</v>
      </c>
      <c r="D1254" s="107" t="s">
        <v>235</v>
      </c>
      <c r="E1254" s="107">
        <v>50</v>
      </c>
      <c r="F1254" s="108">
        <v>2.4</v>
      </c>
      <c r="G1254" s="109"/>
      <c r="H1254" s="109">
        <v>985.95416884185454</v>
      </c>
      <c r="I1254" s="109">
        <v>1276.8558311581453</v>
      </c>
      <c r="BA1254" t="str">
        <f t="shared" si="287"/>
        <v>MA</v>
      </c>
      <c r="BB1254">
        <f t="shared" si="288"/>
        <v>1241</v>
      </c>
      <c r="BC1254" s="73">
        <f t="shared" si="289"/>
        <v>2.4</v>
      </c>
      <c r="BD1254">
        <f t="shared" si="290"/>
        <v>50</v>
      </c>
      <c r="BE1254" s="66">
        <f t="shared" si="291"/>
        <v>1034.8028666418734</v>
      </c>
      <c r="BI1254" s="66">
        <f t="shared" si="282"/>
        <v>1340.1171333581267</v>
      </c>
      <c r="BK1254" s="66">
        <f t="shared" si="292"/>
        <v>1039.167369594169</v>
      </c>
      <c r="BN1254" s="66">
        <f t="shared" si="283"/>
        <v>1097.2425048987816</v>
      </c>
      <c r="BO1254" s="66">
        <f t="shared" si="284"/>
        <v>2136.4098744929506</v>
      </c>
      <c r="CI1254" s="116">
        <f t="shared" si="285"/>
        <v>0.48640824122796289</v>
      </c>
      <c r="CJ1254" s="116">
        <f t="shared" si="286"/>
        <v>0.51359175877203711</v>
      </c>
      <c r="CR1254">
        <f t="shared" si="293"/>
        <v>1226</v>
      </c>
      <c r="CS1254">
        <f t="shared" si="295"/>
        <v>50</v>
      </c>
      <c r="CT1254" s="73">
        <f t="shared" si="296"/>
        <v>2.4</v>
      </c>
      <c r="CU1254" s="66">
        <f t="shared" si="294"/>
        <v>1083.6513356095602</v>
      </c>
    </row>
    <row r="1255" spans="2:99" x14ac:dyDescent="0.25">
      <c r="B1255" s="107" t="s">
        <v>284</v>
      </c>
      <c r="C1255" s="107">
        <v>1245</v>
      </c>
      <c r="D1255" s="107" t="s">
        <v>235</v>
      </c>
      <c r="E1255" s="107">
        <v>50</v>
      </c>
      <c r="F1255" s="108">
        <v>2.4</v>
      </c>
      <c r="G1255" s="109"/>
      <c r="H1255" s="109">
        <v>1199.99</v>
      </c>
      <c r="I1255" s="109">
        <v>1324.99</v>
      </c>
      <c r="BA1255" t="str">
        <f t="shared" si="287"/>
        <v>MA</v>
      </c>
      <c r="BB1255">
        <f t="shared" si="288"/>
        <v>1242</v>
      </c>
      <c r="BC1255" s="73">
        <f t="shared" si="289"/>
        <v>2.4</v>
      </c>
      <c r="BD1255">
        <f t="shared" si="290"/>
        <v>50</v>
      </c>
      <c r="BE1255" s="66">
        <f t="shared" si="291"/>
        <v>898.66615144574587</v>
      </c>
      <c r="BI1255" s="66">
        <f t="shared" si="282"/>
        <v>1163.813848554254</v>
      </c>
      <c r="BK1255" s="66">
        <f t="shared" si="292"/>
        <v>902.45646861392447</v>
      </c>
      <c r="BN1255" s="66">
        <f t="shared" si="283"/>
        <v>952.89134855222039</v>
      </c>
      <c r="BO1255" s="66">
        <f t="shared" si="284"/>
        <v>1855.347817166145</v>
      </c>
      <c r="CI1255" s="116">
        <f t="shared" si="285"/>
        <v>0.48640824122796278</v>
      </c>
      <c r="CJ1255" s="116">
        <f t="shared" si="286"/>
        <v>0.51359175877203711</v>
      </c>
      <c r="CR1255">
        <f t="shared" si="293"/>
        <v>1227</v>
      </c>
      <c r="CS1255">
        <f t="shared" si="295"/>
        <v>50</v>
      </c>
      <c r="CT1255" s="73">
        <f t="shared" si="296"/>
        <v>2.4</v>
      </c>
      <c r="CU1255" s="66">
        <f t="shared" si="294"/>
        <v>963.57907057887883</v>
      </c>
    </row>
    <row r="1256" spans="2:99" x14ac:dyDescent="0.25">
      <c r="B1256" s="107" t="s">
        <v>284</v>
      </c>
      <c r="C1256" s="107">
        <v>1246</v>
      </c>
      <c r="D1256" s="107" t="s">
        <v>235</v>
      </c>
      <c r="E1256" s="107">
        <v>50</v>
      </c>
      <c r="F1256" s="108">
        <v>2.4</v>
      </c>
      <c r="G1256" s="109"/>
      <c r="H1256" s="109">
        <v>897.77728030568665</v>
      </c>
      <c r="I1256" s="109">
        <v>1162.6627196943132</v>
      </c>
      <c r="BA1256" t="str">
        <f t="shared" si="287"/>
        <v>MA</v>
      </c>
      <c r="BB1256">
        <f t="shared" si="288"/>
        <v>1243</v>
      </c>
      <c r="BC1256" s="73">
        <f t="shared" si="289"/>
        <v>2.4</v>
      </c>
      <c r="BD1256">
        <f t="shared" si="290"/>
        <v>50</v>
      </c>
      <c r="BE1256" s="66">
        <f t="shared" si="291"/>
        <v>898.64872259986237</v>
      </c>
      <c r="BI1256" s="66">
        <f t="shared" si="282"/>
        <v>1163.7912774001377</v>
      </c>
      <c r="BK1256" s="66">
        <f t="shared" si="292"/>
        <v>902.43896625814671</v>
      </c>
      <c r="BN1256" s="66">
        <f t="shared" si="283"/>
        <v>952.87286805595284</v>
      </c>
      <c r="BO1256" s="66">
        <f t="shared" si="284"/>
        <v>1855.3118343140995</v>
      </c>
      <c r="CI1256" s="116">
        <f t="shared" si="285"/>
        <v>0.48640824122796283</v>
      </c>
      <c r="CJ1256" s="116">
        <f t="shared" si="286"/>
        <v>0.51359175877203722</v>
      </c>
      <c r="CR1256">
        <f t="shared" si="293"/>
        <v>1228</v>
      </c>
      <c r="CS1256">
        <f t="shared" si="295"/>
        <v>50</v>
      </c>
      <c r="CT1256" s="73">
        <f t="shared" si="296"/>
        <v>2.4</v>
      </c>
      <c r="CU1256" s="66">
        <f t="shared" si="294"/>
        <v>1226.534463784255</v>
      </c>
    </row>
    <row r="1257" spans="2:99" x14ac:dyDescent="0.25">
      <c r="B1257" s="107" t="s">
        <v>284</v>
      </c>
      <c r="C1257" s="107">
        <v>1247</v>
      </c>
      <c r="D1257" s="107" t="s">
        <v>235</v>
      </c>
      <c r="E1257" s="107">
        <v>50</v>
      </c>
      <c r="F1257" s="108">
        <v>2.4</v>
      </c>
      <c r="G1257" s="109"/>
      <c r="H1257" s="109">
        <v>1061.44</v>
      </c>
      <c r="I1257" s="109">
        <v>1374.6134417348264</v>
      </c>
      <c r="BA1257" t="str">
        <f t="shared" si="287"/>
        <v>MA</v>
      </c>
      <c r="BB1257">
        <f t="shared" si="288"/>
        <v>1244</v>
      </c>
      <c r="BC1257" s="73">
        <f t="shared" si="289"/>
        <v>2.4</v>
      </c>
      <c r="BD1257">
        <f t="shared" si="290"/>
        <v>50</v>
      </c>
      <c r="BE1257" s="66">
        <f t="shared" si="291"/>
        <v>985.95416884185454</v>
      </c>
      <c r="BI1257" s="66">
        <f t="shared" si="282"/>
        <v>1276.8558311581453</v>
      </c>
      <c r="BK1257" s="66">
        <f t="shared" si="292"/>
        <v>990.11264193799423</v>
      </c>
      <c r="BN1257" s="66">
        <f t="shared" si="283"/>
        <v>1045.4462939846446</v>
      </c>
      <c r="BO1257" s="66">
        <f t="shared" si="284"/>
        <v>2035.5589359226387</v>
      </c>
      <c r="CI1257" s="116">
        <f t="shared" si="285"/>
        <v>0.48640824122796283</v>
      </c>
      <c r="CJ1257" s="116">
        <f t="shared" si="286"/>
        <v>0.51359175877203722</v>
      </c>
      <c r="CR1257">
        <f t="shared" si="293"/>
        <v>1229</v>
      </c>
      <c r="CS1257">
        <f t="shared" si="295"/>
        <v>50</v>
      </c>
      <c r="CT1257" s="73">
        <f t="shared" si="296"/>
        <v>2.4</v>
      </c>
      <c r="CU1257" s="66">
        <f t="shared" si="294"/>
        <v>923.4417931914835</v>
      </c>
    </row>
    <row r="1258" spans="2:99" x14ac:dyDescent="0.25">
      <c r="B1258" s="107" t="s">
        <v>284</v>
      </c>
      <c r="C1258" s="107">
        <v>1248</v>
      </c>
      <c r="D1258" s="107" t="s">
        <v>235</v>
      </c>
      <c r="E1258" s="107">
        <v>50</v>
      </c>
      <c r="F1258" s="108">
        <v>2.4</v>
      </c>
      <c r="G1258" s="109"/>
      <c r="H1258" s="109">
        <v>897.77728030568665</v>
      </c>
      <c r="I1258" s="109">
        <v>1162.6627196943132</v>
      </c>
      <c r="BA1258" t="str">
        <f t="shared" si="287"/>
        <v>MA</v>
      </c>
      <c r="BB1258">
        <f t="shared" si="288"/>
        <v>1245</v>
      </c>
      <c r="BC1258" s="73">
        <f t="shared" si="289"/>
        <v>2.4</v>
      </c>
      <c r="BD1258">
        <f t="shared" si="290"/>
        <v>50</v>
      </c>
      <c r="BE1258" s="66">
        <f t="shared" si="291"/>
        <v>1199.99</v>
      </c>
      <c r="BI1258" s="66">
        <f t="shared" si="282"/>
        <v>1324.99</v>
      </c>
      <c r="BK1258" s="66">
        <f t="shared" si="292"/>
        <v>1205.0512151034345</v>
      </c>
      <c r="BN1258" s="66">
        <f t="shared" si="283"/>
        <v>1084.856920620625</v>
      </c>
      <c r="BO1258" s="66">
        <f t="shared" si="284"/>
        <v>2289.9081357240593</v>
      </c>
      <c r="CI1258" s="116">
        <f t="shared" si="285"/>
        <v>0.52624434854125812</v>
      </c>
      <c r="CJ1258" s="116">
        <f t="shared" si="286"/>
        <v>0.47375565145874199</v>
      </c>
      <c r="CR1258">
        <f t="shared" si="293"/>
        <v>1230</v>
      </c>
      <c r="CS1258">
        <f t="shared" si="295"/>
        <v>50</v>
      </c>
      <c r="CT1258" s="73">
        <f t="shared" si="296"/>
        <v>2.4</v>
      </c>
      <c r="CU1258" s="66">
        <f t="shared" si="294"/>
        <v>853.23984416680537</v>
      </c>
    </row>
    <row r="1259" spans="2:99" x14ac:dyDescent="0.25">
      <c r="B1259" s="107" t="s">
        <v>284</v>
      </c>
      <c r="C1259" s="107">
        <v>1249</v>
      </c>
      <c r="D1259" s="107" t="s">
        <v>235</v>
      </c>
      <c r="E1259" s="107">
        <v>50</v>
      </c>
      <c r="F1259" s="108">
        <v>2.4</v>
      </c>
      <c r="G1259" s="109"/>
      <c r="H1259" s="109">
        <v>1199</v>
      </c>
      <c r="I1259" s="109">
        <v>1552.759945583412</v>
      </c>
      <c r="BA1259" t="str">
        <f t="shared" si="287"/>
        <v>MA</v>
      </c>
      <c r="BB1259">
        <f t="shared" si="288"/>
        <v>1246</v>
      </c>
      <c r="BC1259" s="73">
        <f t="shared" si="289"/>
        <v>2.4</v>
      </c>
      <c r="BD1259">
        <f t="shared" si="290"/>
        <v>50</v>
      </c>
      <c r="BE1259" s="66">
        <f t="shared" si="291"/>
        <v>897.77728030568665</v>
      </c>
      <c r="BI1259" s="66">
        <f t="shared" si="282"/>
        <v>1162.6627196943132</v>
      </c>
      <c r="BK1259" s="66">
        <f t="shared" si="292"/>
        <v>901.56384846925766</v>
      </c>
      <c r="BN1259" s="66">
        <f t="shared" si="283"/>
        <v>951.94884324257043</v>
      </c>
      <c r="BO1259" s="66">
        <f t="shared" si="284"/>
        <v>1853.5126917118282</v>
      </c>
      <c r="CI1259" s="116">
        <f t="shared" si="285"/>
        <v>0.48640824122796283</v>
      </c>
      <c r="CJ1259" s="116">
        <f t="shared" si="286"/>
        <v>0.51359175877203711</v>
      </c>
      <c r="CR1259">
        <f t="shared" si="293"/>
        <v>1231</v>
      </c>
      <c r="CS1259">
        <f t="shared" si="295"/>
        <v>50</v>
      </c>
      <c r="CT1259" s="73">
        <f t="shared" si="296"/>
        <v>2.4</v>
      </c>
      <c r="CU1259" s="66">
        <f t="shared" si="294"/>
        <v>1023.8790618222774</v>
      </c>
    </row>
    <row r="1260" spans="2:99" x14ac:dyDescent="0.25">
      <c r="B1260" s="107" t="s">
        <v>284</v>
      </c>
      <c r="C1260" s="107">
        <v>1250</v>
      </c>
      <c r="D1260" s="107" t="s">
        <v>235</v>
      </c>
      <c r="E1260" s="107">
        <v>50</v>
      </c>
      <c r="F1260" s="108">
        <v>2.4</v>
      </c>
      <c r="G1260" s="109"/>
      <c r="H1260" s="109">
        <v>897.77728030568665</v>
      </c>
      <c r="I1260" s="109">
        <v>1162.6627196943132</v>
      </c>
      <c r="BA1260" t="str">
        <f t="shared" si="287"/>
        <v>MA</v>
      </c>
      <c r="BB1260">
        <f t="shared" si="288"/>
        <v>1247</v>
      </c>
      <c r="BC1260" s="73">
        <f t="shared" si="289"/>
        <v>2.4</v>
      </c>
      <c r="BD1260">
        <f t="shared" si="290"/>
        <v>50</v>
      </c>
      <c r="BE1260" s="66">
        <f t="shared" si="291"/>
        <v>1061.44</v>
      </c>
      <c r="BI1260" s="66">
        <f t="shared" si="282"/>
        <v>1374.6134417348264</v>
      </c>
      <c r="BK1260" s="66">
        <f t="shared" si="292"/>
        <v>1065.9168507732477</v>
      </c>
      <c r="BN1260" s="66">
        <f t="shared" si="283"/>
        <v>1125.4869134439978</v>
      </c>
      <c r="BO1260" s="66">
        <f t="shared" si="284"/>
        <v>2191.4037642172452</v>
      </c>
      <c r="CI1260" s="116">
        <f t="shared" si="285"/>
        <v>0.48640824122796289</v>
      </c>
      <c r="CJ1260" s="116">
        <f t="shared" si="286"/>
        <v>0.51359175877203722</v>
      </c>
      <c r="CR1260">
        <f t="shared" si="293"/>
        <v>1232</v>
      </c>
      <c r="CS1260">
        <f t="shared" si="295"/>
        <v>50</v>
      </c>
      <c r="CT1260" s="73">
        <f t="shared" si="296"/>
        <v>2.4</v>
      </c>
      <c r="CU1260" s="66">
        <f t="shared" si="294"/>
        <v>1103.6352681261299</v>
      </c>
    </row>
    <row r="1261" spans="2:99" x14ac:dyDescent="0.25">
      <c r="B1261" s="107" t="s">
        <v>284</v>
      </c>
      <c r="C1261" s="107">
        <v>1251</v>
      </c>
      <c r="D1261" s="107" t="s">
        <v>235</v>
      </c>
      <c r="E1261" s="107">
        <v>50</v>
      </c>
      <c r="F1261" s="108">
        <v>2.4</v>
      </c>
      <c r="G1261" s="109"/>
      <c r="H1261" s="109">
        <v>1039.8398031022089</v>
      </c>
      <c r="I1261" s="109">
        <v>1346.6401968977912</v>
      </c>
      <c r="BA1261" t="str">
        <f t="shared" si="287"/>
        <v>MA</v>
      </c>
      <c r="BB1261">
        <f t="shared" si="288"/>
        <v>1248</v>
      </c>
      <c r="BC1261" s="73">
        <f t="shared" si="289"/>
        <v>2.4</v>
      </c>
      <c r="BD1261">
        <f t="shared" si="290"/>
        <v>50</v>
      </c>
      <c r="BE1261" s="66">
        <f t="shared" si="291"/>
        <v>897.77728030568665</v>
      </c>
      <c r="BI1261" s="66">
        <f t="shared" si="282"/>
        <v>1162.6627196943132</v>
      </c>
      <c r="BK1261" s="66">
        <f t="shared" si="292"/>
        <v>901.56384846925766</v>
      </c>
      <c r="BN1261" s="66">
        <f t="shared" si="283"/>
        <v>951.94884324257043</v>
      </c>
      <c r="BO1261" s="66">
        <f t="shared" si="284"/>
        <v>1853.5126917118282</v>
      </c>
      <c r="CI1261" s="116">
        <f t="shared" si="285"/>
        <v>0.48640824122796283</v>
      </c>
      <c r="CJ1261" s="116">
        <f t="shared" si="286"/>
        <v>0.51359175877203711</v>
      </c>
      <c r="CR1261">
        <f t="shared" si="293"/>
        <v>1233</v>
      </c>
      <c r="CS1261">
        <f t="shared" si="295"/>
        <v>50</v>
      </c>
      <c r="CT1261" s="73">
        <f t="shared" si="296"/>
        <v>2.4</v>
      </c>
      <c r="CU1261" s="66">
        <f t="shared" si="294"/>
        <v>1204.057039566178</v>
      </c>
    </row>
    <row r="1262" spans="2:99" x14ac:dyDescent="0.25">
      <c r="B1262" s="107" t="s">
        <v>284</v>
      </c>
      <c r="C1262" s="107">
        <v>1252</v>
      </c>
      <c r="D1262" s="107" t="s">
        <v>235</v>
      </c>
      <c r="E1262" s="107">
        <v>50</v>
      </c>
      <c r="F1262" s="108">
        <v>2.4</v>
      </c>
      <c r="G1262" s="109"/>
      <c r="H1262" s="109">
        <v>898.66615144574587</v>
      </c>
      <c r="I1262" s="109">
        <v>1163.813848554254</v>
      </c>
      <c r="BA1262" t="str">
        <f t="shared" si="287"/>
        <v>MA</v>
      </c>
      <c r="BB1262">
        <f t="shared" si="288"/>
        <v>1249</v>
      </c>
      <c r="BC1262" s="73">
        <f t="shared" si="289"/>
        <v>2.4</v>
      </c>
      <c r="BD1262">
        <f t="shared" si="290"/>
        <v>50</v>
      </c>
      <c r="BE1262" s="66">
        <f t="shared" si="291"/>
        <v>1199</v>
      </c>
      <c r="BI1262" s="66">
        <f t="shared" si="282"/>
        <v>1552.759945583412</v>
      </c>
      <c r="BK1262" s="66">
        <f t="shared" si="292"/>
        <v>1204.057039566178</v>
      </c>
      <c r="BN1262" s="66">
        <f t="shared" si="283"/>
        <v>1271.3472350951099</v>
      </c>
      <c r="BO1262" s="66">
        <f t="shared" si="284"/>
        <v>2475.4042746612877</v>
      </c>
      <c r="CI1262" s="116">
        <f t="shared" si="285"/>
        <v>0.48640824122796283</v>
      </c>
      <c r="CJ1262" s="116">
        <f t="shared" si="286"/>
        <v>0.51359175877203722</v>
      </c>
      <c r="CR1262">
        <f t="shared" si="293"/>
        <v>1234</v>
      </c>
      <c r="CS1262">
        <f t="shared" si="295"/>
        <v>50</v>
      </c>
      <c r="CT1262" s="73">
        <f t="shared" si="296"/>
        <v>2.4</v>
      </c>
      <c r="CU1262" s="66">
        <f t="shared" si="294"/>
        <v>1114.500903795943</v>
      </c>
    </row>
    <row r="1263" spans="2:99" x14ac:dyDescent="0.25">
      <c r="B1263" s="107" t="s">
        <v>284</v>
      </c>
      <c r="C1263" s="107">
        <v>1253</v>
      </c>
      <c r="D1263" s="107" t="s">
        <v>235</v>
      </c>
      <c r="E1263" s="107">
        <v>50</v>
      </c>
      <c r="F1263" s="108">
        <v>2.4</v>
      </c>
      <c r="G1263" s="109"/>
      <c r="H1263" s="109">
        <v>1242.18</v>
      </c>
      <c r="I1263" s="109">
        <v>1666.18</v>
      </c>
      <c r="BA1263" t="str">
        <f t="shared" si="287"/>
        <v>MA</v>
      </c>
      <c r="BB1263">
        <f t="shared" si="288"/>
        <v>1250</v>
      </c>
      <c r="BC1263" s="73">
        <f t="shared" si="289"/>
        <v>2.4</v>
      </c>
      <c r="BD1263">
        <f t="shared" si="290"/>
        <v>50</v>
      </c>
      <c r="BE1263" s="66">
        <f t="shared" si="291"/>
        <v>897.77728030568665</v>
      </c>
      <c r="BI1263" s="66">
        <f t="shared" si="282"/>
        <v>1162.6627196943132</v>
      </c>
      <c r="BK1263" s="66">
        <f t="shared" si="292"/>
        <v>901.56384846925766</v>
      </c>
      <c r="BN1263" s="66">
        <f t="shared" si="283"/>
        <v>951.94884324257043</v>
      </c>
      <c r="BO1263" s="66">
        <f t="shared" si="284"/>
        <v>1853.5126917118282</v>
      </c>
      <c r="CI1263" s="116">
        <f t="shared" si="285"/>
        <v>0.48640824122796283</v>
      </c>
      <c r="CJ1263" s="116">
        <f t="shared" si="286"/>
        <v>0.51359175877203711</v>
      </c>
      <c r="CR1263">
        <f t="shared" si="293"/>
        <v>1235</v>
      </c>
      <c r="CS1263">
        <f t="shared" si="295"/>
        <v>50</v>
      </c>
      <c r="CT1263" s="73">
        <f t="shared" si="296"/>
        <v>2.4</v>
      </c>
      <c r="CU1263" s="66">
        <f t="shared" si="294"/>
        <v>1051.2308683140041</v>
      </c>
    </row>
    <row r="1264" spans="2:99" x14ac:dyDescent="0.25">
      <c r="B1264" s="107" t="s">
        <v>284</v>
      </c>
      <c r="C1264" s="107">
        <v>1254</v>
      </c>
      <c r="D1264" s="107" t="s">
        <v>235</v>
      </c>
      <c r="E1264" s="107">
        <v>50</v>
      </c>
      <c r="F1264" s="108">
        <v>2.4</v>
      </c>
      <c r="G1264" s="109"/>
      <c r="H1264" s="109">
        <v>897.77728030568665</v>
      </c>
      <c r="I1264" s="109">
        <v>1162.6627196943132</v>
      </c>
      <c r="BA1264" t="str">
        <f t="shared" si="287"/>
        <v>MA</v>
      </c>
      <c r="BB1264">
        <f t="shared" si="288"/>
        <v>1251</v>
      </c>
      <c r="BC1264" s="73">
        <f t="shared" si="289"/>
        <v>2.4</v>
      </c>
      <c r="BD1264">
        <f t="shared" si="290"/>
        <v>50</v>
      </c>
      <c r="BE1264" s="66">
        <f t="shared" si="291"/>
        <v>1039.8398031022089</v>
      </c>
      <c r="BI1264" s="66">
        <f t="shared" si="282"/>
        <v>1346.6401968977912</v>
      </c>
      <c r="BK1264" s="66">
        <f t="shared" si="292"/>
        <v>1044.2255504139475</v>
      </c>
      <c r="BN1264" s="66">
        <f t="shared" si="283"/>
        <v>1102.5833683201306</v>
      </c>
      <c r="BO1264" s="66">
        <f t="shared" si="284"/>
        <v>2146.8089187340784</v>
      </c>
      <c r="CI1264" s="116">
        <f t="shared" si="285"/>
        <v>0.48640824122796278</v>
      </c>
      <c r="CJ1264" s="116">
        <f t="shared" si="286"/>
        <v>0.51359175877203711</v>
      </c>
      <c r="CR1264">
        <f t="shared" si="293"/>
        <v>1236</v>
      </c>
      <c r="CS1264">
        <f t="shared" si="295"/>
        <v>50</v>
      </c>
      <c r="CT1264" s="73">
        <f t="shared" si="296"/>
        <v>2.4</v>
      </c>
      <c r="CU1264" s="66">
        <f t="shared" si="294"/>
        <v>1279.3733681462143</v>
      </c>
    </row>
    <row r="1265" spans="2:99" x14ac:dyDescent="0.25">
      <c r="B1265" s="107" t="s">
        <v>284</v>
      </c>
      <c r="C1265" s="107">
        <v>1255</v>
      </c>
      <c r="D1265" s="107" t="s">
        <v>235</v>
      </c>
      <c r="E1265" s="107">
        <v>50</v>
      </c>
      <c r="F1265" s="108">
        <v>2.4</v>
      </c>
      <c r="G1265" s="109"/>
      <c r="H1265" s="109">
        <v>896.4483308070686</v>
      </c>
      <c r="I1265" s="109">
        <v>1160.9416691929312</v>
      </c>
      <c r="BA1265" t="str">
        <f t="shared" si="287"/>
        <v>MA</v>
      </c>
      <c r="BB1265">
        <f t="shared" si="288"/>
        <v>1252</v>
      </c>
      <c r="BC1265" s="73">
        <f t="shared" si="289"/>
        <v>2.4</v>
      </c>
      <c r="BD1265">
        <f t="shared" si="290"/>
        <v>50</v>
      </c>
      <c r="BE1265" s="66">
        <f t="shared" si="291"/>
        <v>898.66615144574587</v>
      </c>
      <c r="BI1265" s="66">
        <f t="shared" si="282"/>
        <v>1163.813848554254</v>
      </c>
      <c r="BK1265" s="66">
        <f t="shared" si="292"/>
        <v>902.45646861392447</v>
      </c>
      <c r="BN1265" s="66">
        <f t="shared" si="283"/>
        <v>952.89134855222039</v>
      </c>
      <c r="BO1265" s="66">
        <f t="shared" si="284"/>
        <v>1855.347817166145</v>
      </c>
      <c r="CI1265" s="116">
        <f t="shared" si="285"/>
        <v>0.48640824122796278</v>
      </c>
      <c r="CJ1265" s="116">
        <f t="shared" si="286"/>
        <v>0.51359175877203711</v>
      </c>
      <c r="CR1265">
        <f t="shared" si="293"/>
        <v>1237</v>
      </c>
      <c r="CS1265">
        <f t="shared" si="295"/>
        <v>50</v>
      </c>
      <c r="CT1265" s="73">
        <f t="shared" si="296"/>
        <v>2.4</v>
      </c>
      <c r="CU1265" s="66">
        <f t="shared" si="294"/>
        <v>1205.0512151034345</v>
      </c>
    </row>
    <row r="1266" spans="2:99" x14ac:dyDescent="0.25">
      <c r="B1266" s="107" t="s">
        <v>284</v>
      </c>
      <c r="C1266" s="107">
        <v>1256</v>
      </c>
      <c r="D1266" s="107" t="s">
        <v>235</v>
      </c>
      <c r="E1266" s="107">
        <v>50</v>
      </c>
      <c r="F1266" s="108">
        <v>2.4</v>
      </c>
      <c r="G1266" s="109"/>
      <c r="H1266" s="109">
        <v>1274</v>
      </c>
      <c r="I1266" s="109">
        <v>1649.8883825465111</v>
      </c>
      <c r="BA1266" t="str">
        <f t="shared" si="287"/>
        <v>MA</v>
      </c>
      <c r="BB1266">
        <f t="shared" si="288"/>
        <v>1253</v>
      </c>
      <c r="BC1266" s="73">
        <f t="shared" si="289"/>
        <v>2.4</v>
      </c>
      <c r="BD1266">
        <f t="shared" si="290"/>
        <v>50</v>
      </c>
      <c r="BE1266" s="66">
        <f t="shared" si="291"/>
        <v>1242.18</v>
      </c>
      <c r="BI1266" s="66">
        <f t="shared" si="282"/>
        <v>1666.18</v>
      </c>
      <c r="BK1266" s="66">
        <f t="shared" si="292"/>
        <v>1247.419160473991</v>
      </c>
      <c r="BN1266" s="66">
        <f t="shared" si="283"/>
        <v>1364.2117329184923</v>
      </c>
      <c r="BO1266" s="66">
        <f t="shared" si="284"/>
        <v>2611.6308933924834</v>
      </c>
      <c r="CI1266" s="116">
        <f t="shared" si="285"/>
        <v>0.47763991597357985</v>
      </c>
      <c r="CJ1266" s="116">
        <f t="shared" si="286"/>
        <v>0.52236008402642009</v>
      </c>
      <c r="CR1266">
        <f t="shared" si="293"/>
        <v>1238</v>
      </c>
      <c r="CS1266">
        <f t="shared" si="295"/>
        <v>50</v>
      </c>
      <c r="CT1266" s="73">
        <f t="shared" si="296"/>
        <v>2.4</v>
      </c>
      <c r="CU1266" s="66">
        <f t="shared" si="294"/>
        <v>1204.057039566178</v>
      </c>
    </row>
    <row r="1267" spans="2:99" x14ac:dyDescent="0.25">
      <c r="B1267" s="107" t="s">
        <v>284</v>
      </c>
      <c r="C1267" s="107">
        <v>1257</v>
      </c>
      <c r="D1267" s="107" t="s">
        <v>235</v>
      </c>
      <c r="E1267" s="107">
        <v>50</v>
      </c>
      <c r="F1267" s="108">
        <v>2.4</v>
      </c>
      <c r="G1267" s="109"/>
      <c r="H1267" s="109">
        <v>1204.9650462140908</v>
      </c>
      <c r="I1267" s="109">
        <v>1560.4849537859091</v>
      </c>
      <c r="BA1267" t="str">
        <f t="shared" si="287"/>
        <v>MA</v>
      </c>
      <c r="BB1267">
        <f t="shared" si="288"/>
        <v>1254</v>
      </c>
      <c r="BC1267" s="73">
        <f t="shared" si="289"/>
        <v>2.4</v>
      </c>
      <c r="BD1267">
        <f t="shared" si="290"/>
        <v>50</v>
      </c>
      <c r="BE1267" s="66">
        <f t="shared" si="291"/>
        <v>897.77728030568665</v>
      </c>
      <c r="BI1267" s="66">
        <f t="shared" si="282"/>
        <v>1162.6627196943132</v>
      </c>
      <c r="BK1267" s="66">
        <f t="shared" si="292"/>
        <v>901.56384846925766</v>
      </c>
      <c r="BN1267" s="66">
        <f t="shared" si="283"/>
        <v>951.94884324257043</v>
      </c>
      <c r="BO1267" s="66">
        <f t="shared" si="284"/>
        <v>1853.5126917118282</v>
      </c>
      <c r="CI1267" s="116">
        <f t="shared" si="285"/>
        <v>0.48640824122796283</v>
      </c>
      <c r="CJ1267" s="116">
        <f t="shared" si="286"/>
        <v>0.51359175877203711</v>
      </c>
      <c r="CR1267">
        <f t="shared" si="293"/>
        <v>1239</v>
      </c>
      <c r="CS1267">
        <f t="shared" si="295"/>
        <v>50</v>
      </c>
      <c r="CT1267" s="73">
        <f t="shared" si="296"/>
        <v>2.4</v>
      </c>
      <c r="CU1267" s="66">
        <f t="shared" si="294"/>
        <v>1204.057039566178</v>
      </c>
    </row>
    <row r="1268" spans="2:99" x14ac:dyDescent="0.25">
      <c r="B1268" s="107" t="s">
        <v>284</v>
      </c>
      <c r="C1268" s="107">
        <v>1258</v>
      </c>
      <c r="D1268" s="107" t="s">
        <v>235</v>
      </c>
      <c r="E1268" s="107">
        <v>50</v>
      </c>
      <c r="F1268" s="108">
        <v>2.4</v>
      </c>
      <c r="G1268" s="109"/>
      <c r="H1268" s="109">
        <v>810.35854656545155</v>
      </c>
      <c r="I1268" s="109">
        <v>1049.4514534345483</v>
      </c>
      <c r="BA1268" t="str">
        <f t="shared" si="287"/>
        <v>MA</v>
      </c>
      <c r="BB1268">
        <f t="shared" si="288"/>
        <v>1255</v>
      </c>
      <c r="BC1268" s="73">
        <f t="shared" si="289"/>
        <v>2.4</v>
      </c>
      <c r="BD1268">
        <f t="shared" si="290"/>
        <v>50</v>
      </c>
      <c r="BE1268" s="66">
        <f t="shared" si="291"/>
        <v>896.4483308070686</v>
      </c>
      <c r="BI1268" s="66">
        <f t="shared" ref="BI1268:BI1331" si="297">I1265</f>
        <v>1160.9416691929312</v>
      </c>
      <c r="BK1268" s="66">
        <f t="shared" si="292"/>
        <v>900.22929384120175</v>
      </c>
      <c r="BN1268" s="66">
        <f t="shared" ref="BN1268:BN1331" si="298">BI1268/VLOOKUP($BA1268,$DQ$53:$DT$60,3,FALSE)</f>
        <v>950.53970540216267</v>
      </c>
      <c r="BO1268" s="66">
        <f t="shared" si="284"/>
        <v>1850.7689992433643</v>
      </c>
      <c r="CI1268" s="116">
        <f t="shared" si="285"/>
        <v>0.48640824122796283</v>
      </c>
      <c r="CJ1268" s="116">
        <f t="shared" si="286"/>
        <v>0.51359175877203722</v>
      </c>
      <c r="CR1268">
        <f t="shared" si="293"/>
        <v>1240</v>
      </c>
      <c r="CS1268">
        <f t="shared" si="295"/>
        <v>50</v>
      </c>
      <c r="CT1268" s="73">
        <f t="shared" si="296"/>
        <v>2.4</v>
      </c>
      <c r="CU1268" s="66">
        <f t="shared" si="294"/>
        <v>1071.5773569056739</v>
      </c>
    </row>
    <row r="1269" spans="2:99" x14ac:dyDescent="0.25">
      <c r="B1269" s="107" t="s">
        <v>284</v>
      </c>
      <c r="C1269" s="107">
        <v>1259</v>
      </c>
      <c r="D1269" s="107" t="s">
        <v>235</v>
      </c>
      <c r="E1269" s="107">
        <v>50</v>
      </c>
      <c r="F1269" s="108">
        <v>2.4</v>
      </c>
      <c r="G1269" s="109"/>
      <c r="H1269" s="109">
        <v>1500.6454166279048</v>
      </c>
      <c r="I1269" s="109">
        <v>1943.4045833720952</v>
      </c>
      <c r="BA1269" t="str">
        <f t="shared" si="287"/>
        <v>MA</v>
      </c>
      <c r="BB1269">
        <f t="shared" si="288"/>
        <v>1256</v>
      </c>
      <c r="BC1269" s="73">
        <f t="shared" si="289"/>
        <v>2.4</v>
      </c>
      <c r="BD1269">
        <f t="shared" si="290"/>
        <v>50</v>
      </c>
      <c r="BE1269" s="66">
        <f t="shared" si="291"/>
        <v>1274</v>
      </c>
      <c r="BI1269" s="66">
        <f t="shared" si="297"/>
        <v>1649.8883825465111</v>
      </c>
      <c r="BK1269" s="66">
        <f t="shared" si="292"/>
        <v>1279.3733681462143</v>
      </c>
      <c r="BN1269" s="66">
        <f t="shared" si="298"/>
        <v>1350.8727085164053</v>
      </c>
      <c r="BO1269" s="66">
        <f t="shared" ref="BO1269:BO1332" si="299">SUM(BK1269+BN1269)</f>
        <v>2630.2460766626195</v>
      </c>
      <c r="CI1269" s="116">
        <f t="shared" ref="CI1269:CI1332" si="300">BK1269/$BO1269</f>
        <v>0.48640824122796283</v>
      </c>
      <c r="CJ1269" s="116">
        <f t="shared" ref="CJ1269:CJ1332" si="301">BN1269/$BO1269</f>
        <v>0.51359175877203722</v>
      </c>
      <c r="CR1269">
        <f t="shared" si="293"/>
        <v>1241</v>
      </c>
      <c r="CS1269">
        <f t="shared" si="295"/>
        <v>50</v>
      </c>
      <c r="CT1269" s="73">
        <f t="shared" si="296"/>
        <v>2.4</v>
      </c>
      <c r="CU1269" s="66">
        <f t="shared" si="294"/>
        <v>1039.167369594169</v>
      </c>
    </row>
    <row r="1270" spans="2:99" x14ac:dyDescent="0.25">
      <c r="B1270" s="107" t="s">
        <v>284</v>
      </c>
      <c r="C1270" s="107">
        <v>1260</v>
      </c>
      <c r="D1270" s="107" t="s">
        <v>235</v>
      </c>
      <c r="E1270" s="107">
        <v>50</v>
      </c>
      <c r="F1270" s="108">
        <v>2.4</v>
      </c>
      <c r="G1270" s="109"/>
      <c r="H1270" s="109">
        <v>849.65623682130467</v>
      </c>
      <c r="I1270" s="109">
        <v>1100.3437631786953</v>
      </c>
      <c r="BA1270" t="str">
        <f t="shared" si="287"/>
        <v>MA</v>
      </c>
      <c r="BB1270">
        <f t="shared" si="288"/>
        <v>1257</v>
      </c>
      <c r="BC1270" s="73">
        <f t="shared" si="289"/>
        <v>2.4</v>
      </c>
      <c r="BD1270">
        <f t="shared" si="290"/>
        <v>50</v>
      </c>
      <c r="BE1270" s="66">
        <f t="shared" si="291"/>
        <v>1204.9650462140908</v>
      </c>
      <c r="BI1270" s="66">
        <f t="shared" si="297"/>
        <v>1560.4849537859091</v>
      </c>
      <c r="BK1270" s="66">
        <f t="shared" si="292"/>
        <v>1210.0472446415856</v>
      </c>
      <c r="BN1270" s="66">
        <f t="shared" si="298"/>
        <v>1277.6722100838494</v>
      </c>
      <c r="BO1270" s="66">
        <f t="shared" si="299"/>
        <v>2487.7194547254348</v>
      </c>
      <c r="CI1270" s="116">
        <f t="shared" si="300"/>
        <v>0.48640824122796289</v>
      </c>
      <c r="CJ1270" s="116">
        <f t="shared" si="301"/>
        <v>0.51359175877203722</v>
      </c>
      <c r="CR1270">
        <f t="shared" si="293"/>
        <v>1242</v>
      </c>
      <c r="CS1270">
        <f t="shared" si="295"/>
        <v>50</v>
      </c>
      <c r="CT1270" s="73">
        <f t="shared" si="296"/>
        <v>2.4</v>
      </c>
      <c r="CU1270" s="66">
        <f t="shared" si="294"/>
        <v>902.45646861392447</v>
      </c>
    </row>
    <row r="1271" spans="2:99" x14ac:dyDescent="0.25">
      <c r="B1271" s="107" t="s">
        <v>284</v>
      </c>
      <c r="C1271" s="107">
        <v>1261</v>
      </c>
      <c r="D1271" s="107" t="s">
        <v>235</v>
      </c>
      <c r="E1271" s="107">
        <v>50</v>
      </c>
      <c r="F1271" s="108">
        <v>2.4</v>
      </c>
      <c r="G1271" s="109"/>
      <c r="H1271" s="109">
        <v>806.08412211251982</v>
      </c>
      <c r="I1271" s="109">
        <v>1043.9158778874801</v>
      </c>
      <c r="BA1271" t="str">
        <f t="shared" si="287"/>
        <v>MA</v>
      </c>
      <c r="BB1271">
        <f t="shared" si="288"/>
        <v>1258</v>
      </c>
      <c r="BC1271" s="73">
        <f t="shared" si="289"/>
        <v>2.4</v>
      </c>
      <c r="BD1271">
        <f t="shared" si="290"/>
        <v>50</v>
      </c>
      <c r="BE1271" s="66">
        <f t="shared" si="291"/>
        <v>810.35854656545155</v>
      </c>
      <c r="BI1271" s="66">
        <f t="shared" si="297"/>
        <v>1049.4514534345483</v>
      </c>
      <c r="BK1271" s="66">
        <f t="shared" si="292"/>
        <v>813.77640747685439</v>
      </c>
      <c r="BN1271" s="66">
        <f t="shared" si="298"/>
        <v>859.25529408813895</v>
      </c>
      <c r="BO1271" s="66">
        <f t="shared" si="299"/>
        <v>1673.0317015649935</v>
      </c>
      <c r="CI1271" s="116">
        <f t="shared" si="300"/>
        <v>0.48640824122796278</v>
      </c>
      <c r="CJ1271" s="116">
        <f t="shared" si="301"/>
        <v>0.51359175877203711</v>
      </c>
      <c r="CR1271">
        <f t="shared" si="293"/>
        <v>1243</v>
      </c>
      <c r="CS1271">
        <f t="shared" si="295"/>
        <v>50</v>
      </c>
      <c r="CT1271" s="73">
        <f t="shared" si="296"/>
        <v>2.4</v>
      </c>
      <c r="CU1271" s="66">
        <f t="shared" si="294"/>
        <v>902.43896625814671</v>
      </c>
    </row>
    <row r="1272" spans="2:99" x14ac:dyDescent="0.25">
      <c r="B1272" s="107" t="s">
        <v>284</v>
      </c>
      <c r="C1272" s="107">
        <v>1262</v>
      </c>
      <c r="D1272" s="107" t="s">
        <v>235</v>
      </c>
      <c r="E1272" s="107">
        <v>50</v>
      </c>
      <c r="F1272" s="108">
        <v>2.4</v>
      </c>
      <c r="G1272" s="109"/>
      <c r="H1272" s="109">
        <v>897.76856588274495</v>
      </c>
      <c r="I1272" s="109">
        <v>1162.6514341172551</v>
      </c>
      <c r="BA1272" t="str">
        <f t="shared" si="287"/>
        <v>MA</v>
      </c>
      <c r="BB1272">
        <f t="shared" si="288"/>
        <v>1259</v>
      </c>
      <c r="BC1272" s="73">
        <f t="shared" si="289"/>
        <v>2.4</v>
      </c>
      <c r="BD1272">
        <f t="shared" si="290"/>
        <v>50</v>
      </c>
      <c r="BE1272" s="66">
        <f t="shared" si="291"/>
        <v>1500.6454166279048</v>
      </c>
      <c r="BI1272" s="66">
        <f t="shared" si="297"/>
        <v>1943.4045833720952</v>
      </c>
      <c r="BK1272" s="66">
        <f t="shared" si="292"/>
        <v>1506.9747104116339</v>
      </c>
      <c r="BN1272" s="66">
        <f t="shared" si="298"/>
        <v>1591.193829264417</v>
      </c>
      <c r="BO1272" s="66">
        <f t="shared" si="299"/>
        <v>3098.1685396760508</v>
      </c>
      <c r="CI1272" s="116">
        <f t="shared" si="300"/>
        <v>0.48640824122796283</v>
      </c>
      <c r="CJ1272" s="116">
        <f t="shared" si="301"/>
        <v>0.51359175877203722</v>
      </c>
      <c r="CR1272">
        <f t="shared" si="293"/>
        <v>1244</v>
      </c>
      <c r="CS1272">
        <f t="shared" si="295"/>
        <v>50</v>
      </c>
      <c r="CT1272" s="73">
        <f t="shared" si="296"/>
        <v>2.4</v>
      </c>
      <c r="CU1272" s="66">
        <f t="shared" si="294"/>
        <v>990.11264193799423</v>
      </c>
    </row>
    <row r="1273" spans="2:99" x14ac:dyDescent="0.25">
      <c r="B1273" s="107" t="s">
        <v>284</v>
      </c>
      <c r="C1273" s="107">
        <v>1263</v>
      </c>
      <c r="D1273" s="107" t="s">
        <v>235</v>
      </c>
      <c r="E1273" s="107">
        <v>50</v>
      </c>
      <c r="F1273" s="108">
        <v>2.4</v>
      </c>
      <c r="G1273" s="109"/>
      <c r="H1273" s="109">
        <v>897.77728030568665</v>
      </c>
      <c r="I1273" s="109">
        <v>1162.6627196943132</v>
      </c>
      <c r="BA1273" t="str">
        <f t="shared" si="287"/>
        <v>MA</v>
      </c>
      <c r="BB1273">
        <f t="shared" si="288"/>
        <v>1260</v>
      </c>
      <c r="BC1273" s="73">
        <f t="shared" si="289"/>
        <v>2.4</v>
      </c>
      <c r="BD1273">
        <f t="shared" si="290"/>
        <v>50</v>
      </c>
      <c r="BE1273" s="66">
        <f t="shared" si="291"/>
        <v>849.65623682130467</v>
      </c>
      <c r="BI1273" s="66">
        <f t="shared" si="297"/>
        <v>1100.3437631786953</v>
      </c>
      <c r="BK1273" s="66">
        <f t="shared" si="292"/>
        <v>853.23984416680537</v>
      </c>
      <c r="BN1273" s="66">
        <f t="shared" si="298"/>
        <v>900.92419304760767</v>
      </c>
      <c r="BO1273" s="66">
        <f t="shared" si="299"/>
        <v>1754.1640372144129</v>
      </c>
      <c r="CI1273" s="116">
        <f t="shared" si="300"/>
        <v>0.48640824122796283</v>
      </c>
      <c r="CJ1273" s="116">
        <f t="shared" si="301"/>
        <v>0.51359175877203722</v>
      </c>
      <c r="CR1273">
        <f t="shared" si="293"/>
        <v>1245</v>
      </c>
      <c r="CS1273">
        <f t="shared" si="295"/>
        <v>50</v>
      </c>
      <c r="CT1273" s="73">
        <f t="shared" si="296"/>
        <v>2.4</v>
      </c>
      <c r="CU1273" s="66">
        <f t="shared" si="294"/>
        <v>1205.0512151034345</v>
      </c>
    </row>
    <row r="1274" spans="2:99" x14ac:dyDescent="0.25">
      <c r="B1274" s="107" t="s">
        <v>284</v>
      </c>
      <c r="C1274" s="107">
        <v>1264</v>
      </c>
      <c r="D1274" s="107" t="s">
        <v>235</v>
      </c>
      <c r="E1274" s="107">
        <v>50</v>
      </c>
      <c r="F1274" s="108">
        <v>2.4</v>
      </c>
      <c r="G1274" s="109"/>
      <c r="H1274" s="109">
        <v>877.52931860051433</v>
      </c>
      <c r="I1274" s="109">
        <v>1136.4406813994856</v>
      </c>
      <c r="BA1274" t="str">
        <f t="shared" si="287"/>
        <v>MA</v>
      </c>
      <c r="BB1274">
        <f t="shared" si="288"/>
        <v>1261</v>
      </c>
      <c r="BC1274" s="73">
        <f t="shared" si="289"/>
        <v>2.4</v>
      </c>
      <c r="BD1274">
        <f t="shared" si="290"/>
        <v>50</v>
      </c>
      <c r="BE1274" s="66">
        <f t="shared" si="291"/>
        <v>806.08412211251982</v>
      </c>
      <c r="BI1274" s="66">
        <f t="shared" si="297"/>
        <v>1043.9158778874801</v>
      </c>
      <c r="BK1274" s="66">
        <f t="shared" si="292"/>
        <v>809.48395472235381</v>
      </c>
      <c r="BN1274" s="66">
        <f t="shared" si="298"/>
        <v>854.72295237849949</v>
      </c>
      <c r="BO1274" s="66">
        <f t="shared" si="299"/>
        <v>1664.2069071008532</v>
      </c>
      <c r="CI1274" s="116">
        <f t="shared" si="300"/>
        <v>0.48640824122796289</v>
      </c>
      <c r="CJ1274" s="116">
        <f t="shared" si="301"/>
        <v>0.51359175877203722</v>
      </c>
      <c r="CR1274">
        <f t="shared" si="293"/>
        <v>1246</v>
      </c>
      <c r="CS1274">
        <f t="shared" si="295"/>
        <v>50</v>
      </c>
      <c r="CT1274" s="73">
        <f t="shared" si="296"/>
        <v>2.4</v>
      </c>
      <c r="CU1274" s="66">
        <f t="shared" si="294"/>
        <v>901.56384846925766</v>
      </c>
    </row>
    <row r="1275" spans="2:99" x14ac:dyDescent="0.25">
      <c r="B1275" s="107" t="s">
        <v>284</v>
      </c>
      <c r="C1275" s="107">
        <v>1265</v>
      </c>
      <c r="D1275" s="107" t="s">
        <v>235</v>
      </c>
      <c r="E1275" s="107">
        <v>50</v>
      </c>
      <c r="F1275" s="108">
        <v>2.4</v>
      </c>
      <c r="G1275" s="109"/>
      <c r="H1275" s="109">
        <v>919.56333766007913</v>
      </c>
      <c r="I1275" s="109">
        <v>1190.8766623399208</v>
      </c>
      <c r="BA1275" t="str">
        <f t="shared" si="287"/>
        <v>MA</v>
      </c>
      <c r="BB1275">
        <f t="shared" si="288"/>
        <v>1262</v>
      </c>
      <c r="BC1275" s="73">
        <f t="shared" si="289"/>
        <v>2.4</v>
      </c>
      <c r="BD1275">
        <f t="shared" si="290"/>
        <v>50</v>
      </c>
      <c r="BE1275" s="66">
        <f t="shared" si="291"/>
        <v>897.76856588274495</v>
      </c>
      <c r="BI1275" s="66">
        <f t="shared" si="297"/>
        <v>1162.6514341172551</v>
      </c>
      <c r="BK1275" s="66">
        <f t="shared" si="292"/>
        <v>901.55509729136884</v>
      </c>
      <c r="BN1275" s="66">
        <f t="shared" si="298"/>
        <v>951.93960299443677</v>
      </c>
      <c r="BO1275" s="66">
        <f t="shared" si="299"/>
        <v>1853.4947002858057</v>
      </c>
      <c r="CI1275" s="116">
        <f t="shared" si="300"/>
        <v>0.48640824122796283</v>
      </c>
      <c r="CJ1275" s="116">
        <f t="shared" si="301"/>
        <v>0.51359175877203711</v>
      </c>
      <c r="CR1275">
        <f t="shared" si="293"/>
        <v>1247</v>
      </c>
      <c r="CS1275">
        <f t="shared" si="295"/>
        <v>50</v>
      </c>
      <c r="CT1275" s="73">
        <f t="shared" si="296"/>
        <v>2.4</v>
      </c>
      <c r="CU1275" s="66">
        <f t="shared" si="294"/>
        <v>1065.9168507732477</v>
      </c>
    </row>
    <row r="1276" spans="2:99" x14ac:dyDescent="0.25">
      <c r="B1276" s="107" t="s">
        <v>284</v>
      </c>
      <c r="C1276" s="107">
        <v>1266</v>
      </c>
      <c r="D1276" s="107" t="s">
        <v>235</v>
      </c>
      <c r="E1276" s="107">
        <v>50</v>
      </c>
      <c r="F1276" s="108">
        <v>2.4</v>
      </c>
      <c r="G1276" s="109"/>
      <c r="H1276" s="109">
        <v>1199</v>
      </c>
      <c r="I1276" s="109">
        <v>1810.44</v>
      </c>
      <c r="BA1276" t="str">
        <f t="shared" si="287"/>
        <v>MA</v>
      </c>
      <c r="BB1276">
        <f t="shared" si="288"/>
        <v>1263</v>
      </c>
      <c r="BC1276" s="73">
        <f t="shared" si="289"/>
        <v>2.4</v>
      </c>
      <c r="BD1276">
        <f t="shared" si="290"/>
        <v>50</v>
      </c>
      <c r="BE1276" s="66">
        <f t="shared" si="291"/>
        <v>897.77728030568665</v>
      </c>
      <c r="BI1276" s="66">
        <f t="shared" si="297"/>
        <v>1162.6627196943132</v>
      </c>
      <c r="BK1276" s="66">
        <f t="shared" si="292"/>
        <v>901.56384846925766</v>
      </c>
      <c r="BN1276" s="66">
        <f t="shared" si="298"/>
        <v>951.94884324257043</v>
      </c>
      <c r="BO1276" s="66">
        <f t="shared" si="299"/>
        <v>1853.5126917118282</v>
      </c>
      <c r="CI1276" s="116">
        <f t="shared" si="300"/>
        <v>0.48640824122796283</v>
      </c>
      <c r="CJ1276" s="116">
        <f t="shared" si="301"/>
        <v>0.51359175877203711</v>
      </c>
      <c r="CR1276">
        <f t="shared" si="293"/>
        <v>1248</v>
      </c>
      <c r="CS1276">
        <f t="shared" si="295"/>
        <v>50</v>
      </c>
      <c r="CT1276" s="73">
        <f t="shared" si="296"/>
        <v>2.4</v>
      </c>
      <c r="CU1276" s="66">
        <f t="shared" si="294"/>
        <v>901.56384846925766</v>
      </c>
    </row>
    <row r="1277" spans="2:99" x14ac:dyDescent="0.25">
      <c r="B1277" s="107" t="s">
        <v>284</v>
      </c>
      <c r="C1277" s="107">
        <v>1267</v>
      </c>
      <c r="D1277" s="107" t="s">
        <v>235</v>
      </c>
      <c r="E1277" s="107">
        <v>50</v>
      </c>
      <c r="F1277" s="108">
        <v>2.4</v>
      </c>
      <c r="G1277" s="109"/>
      <c r="H1277" s="109">
        <v>845.02887823923174</v>
      </c>
      <c r="I1277" s="109">
        <v>1094.3511217607684</v>
      </c>
      <c r="BA1277" t="str">
        <f t="shared" si="287"/>
        <v>MA</v>
      </c>
      <c r="BB1277">
        <f t="shared" si="288"/>
        <v>1264</v>
      </c>
      <c r="BC1277" s="73">
        <f t="shared" si="289"/>
        <v>2.4</v>
      </c>
      <c r="BD1277">
        <f t="shared" si="290"/>
        <v>50</v>
      </c>
      <c r="BE1277" s="66">
        <f t="shared" si="291"/>
        <v>877.52931860051433</v>
      </c>
      <c r="BI1277" s="66">
        <f t="shared" si="297"/>
        <v>1136.4406813994856</v>
      </c>
      <c r="BK1277" s="66">
        <f t="shared" si="292"/>
        <v>881.23048664442103</v>
      </c>
      <c r="BN1277" s="66">
        <f t="shared" si="298"/>
        <v>930.47912670363598</v>
      </c>
      <c r="BO1277" s="66">
        <f t="shared" si="299"/>
        <v>1811.709613348057</v>
      </c>
      <c r="CI1277" s="116">
        <f t="shared" si="300"/>
        <v>0.48640824122796283</v>
      </c>
      <c r="CJ1277" s="116">
        <f t="shared" si="301"/>
        <v>0.51359175877203711</v>
      </c>
      <c r="CR1277">
        <f t="shared" si="293"/>
        <v>1249</v>
      </c>
      <c r="CS1277">
        <f t="shared" si="295"/>
        <v>50</v>
      </c>
      <c r="CT1277" s="73">
        <f t="shared" si="296"/>
        <v>2.4</v>
      </c>
      <c r="CU1277" s="66">
        <f t="shared" si="294"/>
        <v>1204.057039566178</v>
      </c>
    </row>
    <row r="1278" spans="2:99" x14ac:dyDescent="0.25">
      <c r="B1278" s="107" t="s">
        <v>284</v>
      </c>
      <c r="C1278" s="107">
        <v>1268</v>
      </c>
      <c r="D1278" s="107" t="s">
        <v>235</v>
      </c>
      <c r="E1278" s="107">
        <v>50</v>
      </c>
      <c r="F1278" s="108">
        <v>2.4</v>
      </c>
      <c r="G1278" s="109"/>
      <c r="H1278" s="109">
        <v>1000.31553784987</v>
      </c>
      <c r="I1278" s="109">
        <v>1295.4544621501298</v>
      </c>
      <c r="BA1278" t="str">
        <f t="shared" si="287"/>
        <v>MA</v>
      </c>
      <c r="BB1278">
        <f t="shared" si="288"/>
        <v>1265</v>
      </c>
      <c r="BC1278" s="73">
        <f t="shared" si="289"/>
        <v>2.4</v>
      </c>
      <c r="BD1278">
        <f t="shared" si="290"/>
        <v>50</v>
      </c>
      <c r="BE1278" s="66">
        <f t="shared" si="291"/>
        <v>919.56333766007913</v>
      </c>
      <c r="BI1278" s="66">
        <f t="shared" si="297"/>
        <v>1190.8766623399208</v>
      </c>
      <c r="BK1278" s="66">
        <f t="shared" si="292"/>
        <v>923.4417931914835</v>
      </c>
      <c r="BN1278" s="66">
        <f t="shared" si="298"/>
        <v>975.04946357712458</v>
      </c>
      <c r="BO1278" s="66">
        <f t="shared" si="299"/>
        <v>1898.4912567686081</v>
      </c>
      <c r="CI1278" s="116">
        <f t="shared" si="300"/>
        <v>0.48640824122796283</v>
      </c>
      <c r="CJ1278" s="116">
        <f t="shared" si="301"/>
        <v>0.51359175877203711</v>
      </c>
      <c r="CR1278">
        <f t="shared" si="293"/>
        <v>1250</v>
      </c>
      <c r="CS1278">
        <f t="shared" si="295"/>
        <v>50</v>
      </c>
      <c r="CT1278" s="73">
        <f t="shared" si="296"/>
        <v>2.4</v>
      </c>
      <c r="CU1278" s="66">
        <f t="shared" si="294"/>
        <v>901.56384846925766</v>
      </c>
    </row>
    <row r="1279" spans="2:99" x14ac:dyDescent="0.25">
      <c r="B1279" s="107" t="s">
        <v>284</v>
      </c>
      <c r="C1279" s="107">
        <v>1269</v>
      </c>
      <c r="D1279" s="107" t="s">
        <v>235</v>
      </c>
      <c r="E1279" s="107">
        <v>50</v>
      </c>
      <c r="F1279" s="108">
        <v>2.4</v>
      </c>
      <c r="G1279" s="109"/>
      <c r="H1279" s="109">
        <v>919.56333766007913</v>
      </c>
      <c r="I1279" s="109">
        <v>1190.8766623399208</v>
      </c>
      <c r="BA1279" t="str">
        <f t="shared" si="287"/>
        <v>MA</v>
      </c>
      <c r="BB1279">
        <f t="shared" si="288"/>
        <v>1266</v>
      </c>
      <c r="BC1279" s="73">
        <f t="shared" si="289"/>
        <v>2.4</v>
      </c>
      <c r="BD1279">
        <f t="shared" si="290"/>
        <v>50</v>
      </c>
      <c r="BE1279" s="66">
        <f t="shared" si="291"/>
        <v>1199</v>
      </c>
      <c r="BI1279" s="66">
        <f t="shared" si="297"/>
        <v>1810.44</v>
      </c>
      <c r="BK1279" s="66">
        <f t="shared" si="292"/>
        <v>1204.057039566178</v>
      </c>
      <c r="BN1279" s="66">
        <f t="shared" si="298"/>
        <v>1482.3269333114999</v>
      </c>
      <c r="BO1279" s="66">
        <f t="shared" si="299"/>
        <v>2686.3839728776779</v>
      </c>
      <c r="CI1279" s="116">
        <f t="shared" si="300"/>
        <v>0.44820734925558003</v>
      </c>
      <c r="CJ1279" s="116">
        <f t="shared" si="301"/>
        <v>0.55179265074441997</v>
      </c>
      <c r="CR1279">
        <f t="shared" si="293"/>
        <v>1251</v>
      </c>
      <c r="CS1279">
        <f t="shared" si="295"/>
        <v>50</v>
      </c>
      <c r="CT1279" s="73">
        <f t="shared" si="296"/>
        <v>2.4</v>
      </c>
      <c r="CU1279" s="66">
        <f t="shared" si="294"/>
        <v>1044.2255504139475</v>
      </c>
    </row>
    <row r="1280" spans="2:99" x14ac:dyDescent="0.25">
      <c r="B1280" s="107" t="s">
        <v>284</v>
      </c>
      <c r="C1280" s="107">
        <v>1270</v>
      </c>
      <c r="D1280" s="107" t="s">
        <v>235</v>
      </c>
      <c r="E1280" s="107">
        <v>50</v>
      </c>
      <c r="F1280" s="108">
        <v>2.4</v>
      </c>
      <c r="G1280" s="109"/>
      <c r="H1280" s="109">
        <v>1073.3699999999999</v>
      </c>
      <c r="I1280" s="109">
        <v>1390.0633384410899</v>
      </c>
      <c r="BA1280" t="str">
        <f t="shared" si="287"/>
        <v>MA</v>
      </c>
      <c r="BB1280">
        <f t="shared" si="288"/>
        <v>1267</v>
      </c>
      <c r="BC1280" s="73">
        <f t="shared" si="289"/>
        <v>2.4</v>
      </c>
      <c r="BD1280">
        <f t="shared" si="290"/>
        <v>50</v>
      </c>
      <c r="BE1280" s="66">
        <f t="shared" si="291"/>
        <v>845.02887823923174</v>
      </c>
      <c r="BI1280" s="66">
        <f t="shared" si="297"/>
        <v>1094.3511217607684</v>
      </c>
      <c r="BK1280" s="66">
        <f t="shared" si="292"/>
        <v>848.59296870780463</v>
      </c>
      <c r="BN1280" s="66">
        <f t="shared" si="298"/>
        <v>896.01762128854841</v>
      </c>
      <c r="BO1280" s="66">
        <f t="shared" si="299"/>
        <v>1744.6105899963532</v>
      </c>
      <c r="CI1280" s="116">
        <f t="shared" si="300"/>
        <v>0.48640824122796278</v>
      </c>
      <c r="CJ1280" s="116">
        <f t="shared" si="301"/>
        <v>0.51359175877203711</v>
      </c>
      <c r="CR1280">
        <f t="shared" si="293"/>
        <v>1252</v>
      </c>
      <c r="CS1280">
        <f t="shared" si="295"/>
        <v>50</v>
      </c>
      <c r="CT1280" s="73">
        <f t="shared" si="296"/>
        <v>2.4</v>
      </c>
      <c r="CU1280" s="66">
        <f t="shared" si="294"/>
        <v>902.45646861392447</v>
      </c>
    </row>
    <row r="1281" spans="2:99" x14ac:dyDescent="0.25">
      <c r="B1281" s="107" t="s">
        <v>284</v>
      </c>
      <c r="C1281" s="107">
        <v>1271</v>
      </c>
      <c r="D1281" s="107" t="s">
        <v>235</v>
      </c>
      <c r="E1281" s="107">
        <v>50</v>
      </c>
      <c r="F1281" s="108">
        <v>2.4</v>
      </c>
      <c r="G1281" s="109"/>
      <c r="H1281" s="109">
        <v>935.92902394469866</v>
      </c>
      <c r="I1281" s="109">
        <v>1212.0709760553011</v>
      </c>
      <c r="BA1281" t="str">
        <f t="shared" si="287"/>
        <v>MA</v>
      </c>
      <c r="BB1281">
        <f t="shared" si="288"/>
        <v>1268</v>
      </c>
      <c r="BC1281" s="73">
        <f t="shared" si="289"/>
        <v>2.4</v>
      </c>
      <c r="BD1281">
        <f t="shared" si="290"/>
        <v>50</v>
      </c>
      <c r="BE1281" s="66">
        <f t="shared" si="291"/>
        <v>1000.31553784987</v>
      </c>
      <c r="BI1281" s="66">
        <f t="shared" si="297"/>
        <v>1295.4544621501298</v>
      </c>
      <c r="BK1281" s="66">
        <f t="shared" si="292"/>
        <v>1004.5345830988854</v>
      </c>
      <c r="BN1281" s="66">
        <f t="shared" si="298"/>
        <v>1060.6742229091826</v>
      </c>
      <c r="BO1281" s="66">
        <f t="shared" si="299"/>
        <v>2065.2088060080678</v>
      </c>
      <c r="CI1281" s="116">
        <f t="shared" si="300"/>
        <v>0.48640824122796283</v>
      </c>
      <c r="CJ1281" s="116">
        <f t="shared" si="301"/>
        <v>0.51359175877203722</v>
      </c>
      <c r="CR1281">
        <f t="shared" si="293"/>
        <v>1253</v>
      </c>
      <c r="CS1281">
        <f t="shared" si="295"/>
        <v>50</v>
      </c>
      <c r="CT1281" s="73">
        <f t="shared" si="296"/>
        <v>2.4</v>
      </c>
      <c r="CU1281" s="66">
        <f t="shared" si="294"/>
        <v>1247.419160473991</v>
      </c>
    </row>
    <row r="1282" spans="2:99" x14ac:dyDescent="0.25">
      <c r="B1282" s="107" t="s">
        <v>284</v>
      </c>
      <c r="C1282" s="107">
        <v>1272</v>
      </c>
      <c r="D1282" s="107" t="s">
        <v>235</v>
      </c>
      <c r="E1282" s="107">
        <v>50</v>
      </c>
      <c r="F1282" s="108">
        <v>2.4</v>
      </c>
      <c r="G1282" s="109"/>
      <c r="H1282" s="109">
        <v>1199</v>
      </c>
      <c r="I1282" s="109">
        <v>1098.97</v>
      </c>
      <c r="BA1282" t="str">
        <f t="shared" si="287"/>
        <v>MA</v>
      </c>
      <c r="BB1282">
        <f t="shared" si="288"/>
        <v>1269</v>
      </c>
      <c r="BC1282" s="73">
        <f t="shared" si="289"/>
        <v>2.4</v>
      </c>
      <c r="BD1282">
        <f t="shared" si="290"/>
        <v>50</v>
      </c>
      <c r="BE1282" s="66">
        <f t="shared" si="291"/>
        <v>919.56333766007913</v>
      </c>
      <c r="BI1282" s="66">
        <f t="shared" si="297"/>
        <v>1190.8766623399208</v>
      </c>
      <c r="BK1282" s="66">
        <f t="shared" si="292"/>
        <v>923.4417931914835</v>
      </c>
      <c r="BN1282" s="66">
        <f t="shared" si="298"/>
        <v>975.04946357712458</v>
      </c>
      <c r="BO1282" s="66">
        <f t="shared" si="299"/>
        <v>1898.4912567686081</v>
      </c>
      <c r="CI1282" s="116">
        <f t="shared" si="300"/>
        <v>0.48640824122796283</v>
      </c>
      <c r="CJ1282" s="116">
        <f t="shared" si="301"/>
        <v>0.51359175877203711</v>
      </c>
      <c r="CR1282">
        <f t="shared" si="293"/>
        <v>1254</v>
      </c>
      <c r="CS1282">
        <f t="shared" si="295"/>
        <v>50</v>
      </c>
      <c r="CT1282" s="73">
        <f t="shared" si="296"/>
        <v>2.4</v>
      </c>
      <c r="CU1282" s="66">
        <f t="shared" si="294"/>
        <v>901.56384846925766</v>
      </c>
    </row>
    <row r="1283" spans="2:99" x14ac:dyDescent="0.25">
      <c r="B1283" s="107" t="s">
        <v>284</v>
      </c>
      <c r="C1283" s="107">
        <v>1273</v>
      </c>
      <c r="D1283" s="107" t="s">
        <v>235</v>
      </c>
      <c r="E1283" s="107">
        <v>50</v>
      </c>
      <c r="F1283" s="108">
        <v>2.4</v>
      </c>
      <c r="G1283" s="109"/>
      <c r="H1283" s="109">
        <v>1095.3942493559096</v>
      </c>
      <c r="I1283" s="109">
        <v>1418.5857506440905</v>
      </c>
      <c r="BA1283" t="str">
        <f t="shared" si="287"/>
        <v>MA</v>
      </c>
      <c r="BB1283">
        <f t="shared" si="288"/>
        <v>1270</v>
      </c>
      <c r="BC1283" s="73">
        <f t="shared" si="289"/>
        <v>2.4</v>
      </c>
      <c r="BD1283">
        <f t="shared" si="290"/>
        <v>50</v>
      </c>
      <c r="BE1283" s="66">
        <f t="shared" si="291"/>
        <v>1073.3699999999999</v>
      </c>
      <c r="BI1283" s="66">
        <f t="shared" si="297"/>
        <v>1390.0633384410899</v>
      </c>
      <c r="BK1283" s="66">
        <f t="shared" si="292"/>
        <v>1077.8971681060455</v>
      </c>
      <c r="BN1283" s="66">
        <f t="shared" si="298"/>
        <v>1138.1367654162118</v>
      </c>
      <c r="BO1283" s="66">
        <f t="shared" si="299"/>
        <v>2216.033933522257</v>
      </c>
      <c r="CI1283" s="116">
        <f t="shared" si="300"/>
        <v>0.48640824122796289</v>
      </c>
      <c r="CJ1283" s="116">
        <f t="shared" si="301"/>
        <v>0.51359175877203722</v>
      </c>
      <c r="CR1283">
        <f t="shared" si="293"/>
        <v>1255</v>
      </c>
      <c r="CS1283">
        <f t="shared" si="295"/>
        <v>50</v>
      </c>
      <c r="CT1283" s="73">
        <f t="shared" si="296"/>
        <v>2.4</v>
      </c>
      <c r="CU1283" s="66">
        <f t="shared" si="294"/>
        <v>900.22929384120175</v>
      </c>
    </row>
    <row r="1284" spans="2:99" x14ac:dyDescent="0.25">
      <c r="B1284" s="107" t="s">
        <v>284</v>
      </c>
      <c r="C1284" s="107">
        <v>1274</v>
      </c>
      <c r="D1284" s="107" t="s">
        <v>235</v>
      </c>
      <c r="E1284" s="107">
        <v>50</v>
      </c>
      <c r="F1284" s="108">
        <v>2.4</v>
      </c>
      <c r="G1284" s="109"/>
      <c r="H1284" s="109">
        <v>1146.6176274075569</v>
      </c>
      <c r="I1284" s="109">
        <v>1484.9223725924428</v>
      </c>
      <c r="BA1284" t="str">
        <f t="shared" si="287"/>
        <v>MA</v>
      </c>
      <c r="BB1284">
        <f t="shared" si="288"/>
        <v>1271</v>
      </c>
      <c r="BC1284" s="73">
        <f t="shared" si="289"/>
        <v>2.4</v>
      </c>
      <c r="BD1284">
        <f t="shared" si="290"/>
        <v>50</v>
      </c>
      <c r="BE1284" s="66">
        <f t="shared" si="291"/>
        <v>935.92902394469866</v>
      </c>
      <c r="BI1284" s="66">
        <f t="shared" si="297"/>
        <v>1212.0709760553011</v>
      </c>
      <c r="BK1284" s="66">
        <f t="shared" si="292"/>
        <v>939.87650526681944</v>
      </c>
      <c r="BN1284" s="66">
        <f t="shared" si="298"/>
        <v>992.40264957244153</v>
      </c>
      <c r="BO1284" s="66">
        <f t="shared" si="299"/>
        <v>1932.2791548392611</v>
      </c>
      <c r="CI1284" s="116">
        <f t="shared" si="300"/>
        <v>0.48640824122796283</v>
      </c>
      <c r="CJ1284" s="116">
        <f t="shared" si="301"/>
        <v>0.51359175877203711</v>
      </c>
      <c r="CR1284">
        <f t="shared" si="293"/>
        <v>1256</v>
      </c>
      <c r="CS1284">
        <f t="shared" si="295"/>
        <v>50</v>
      </c>
      <c r="CT1284" s="73">
        <f t="shared" si="296"/>
        <v>2.4</v>
      </c>
      <c r="CU1284" s="66">
        <f t="shared" si="294"/>
        <v>1279.3733681462143</v>
      </c>
    </row>
    <row r="1285" spans="2:99" x14ac:dyDescent="0.25">
      <c r="B1285" s="107" t="s">
        <v>284</v>
      </c>
      <c r="C1285" s="107">
        <v>1275</v>
      </c>
      <c r="D1285" s="107" t="s">
        <v>235</v>
      </c>
      <c r="E1285" s="107">
        <v>50</v>
      </c>
      <c r="F1285" s="108">
        <v>2.4</v>
      </c>
      <c r="G1285" s="109"/>
      <c r="H1285" s="109">
        <v>1030.9162340098496</v>
      </c>
      <c r="I1285" s="109">
        <v>1335.0837659901501</v>
      </c>
      <c r="BA1285" t="str">
        <f t="shared" si="287"/>
        <v>MA</v>
      </c>
      <c r="BB1285">
        <f t="shared" si="288"/>
        <v>1272</v>
      </c>
      <c r="BC1285" s="73">
        <f t="shared" si="289"/>
        <v>2.4</v>
      </c>
      <c r="BD1285">
        <f t="shared" si="290"/>
        <v>50</v>
      </c>
      <c r="BE1285" s="66">
        <f t="shared" si="291"/>
        <v>1199</v>
      </c>
      <c r="BI1285" s="66">
        <f t="shared" si="297"/>
        <v>1098.97</v>
      </c>
      <c r="BK1285" s="66">
        <f t="shared" si="292"/>
        <v>1204.057039566178</v>
      </c>
      <c r="BN1285" s="66">
        <f t="shared" si="298"/>
        <v>899.79940230073305</v>
      </c>
      <c r="BO1285" s="66">
        <f t="shared" si="299"/>
        <v>2103.8564418669112</v>
      </c>
      <c r="CI1285" s="116">
        <f t="shared" si="300"/>
        <v>0.57230950534710767</v>
      </c>
      <c r="CJ1285" s="116">
        <f t="shared" si="301"/>
        <v>0.42769049465289222</v>
      </c>
      <c r="CR1285">
        <f t="shared" si="293"/>
        <v>1257</v>
      </c>
      <c r="CS1285">
        <f t="shared" si="295"/>
        <v>50</v>
      </c>
      <c r="CT1285" s="73">
        <f t="shared" si="296"/>
        <v>2.4</v>
      </c>
      <c r="CU1285" s="66">
        <f t="shared" si="294"/>
        <v>1210.0472446415856</v>
      </c>
    </row>
    <row r="1286" spans="2:99" x14ac:dyDescent="0.25">
      <c r="B1286" s="107" t="s">
        <v>284</v>
      </c>
      <c r="C1286" s="107">
        <v>1276</v>
      </c>
      <c r="D1286" s="107" t="s">
        <v>235</v>
      </c>
      <c r="E1286" s="107">
        <v>50</v>
      </c>
      <c r="F1286" s="108">
        <v>2.4</v>
      </c>
      <c r="G1286" s="109"/>
      <c r="H1286" s="109">
        <v>866.5970750200803</v>
      </c>
      <c r="I1286" s="109">
        <v>1122.2829249799197</v>
      </c>
      <c r="BA1286" t="str">
        <f t="shared" si="287"/>
        <v>MA</v>
      </c>
      <c r="BB1286">
        <f t="shared" si="288"/>
        <v>1273</v>
      </c>
      <c r="BC1286" s="73">
        <f t="shared" si="289"/>
        <v>2.4</v>
      </c>
      <c r="BD1286">
        <f t="shared" si="290"/>
        <v>50</v>
      </c>
      <c r="BE1286" s="66">
        <f t="shared" si="291"/>
        <v>1095.3942493559096</v>
      </c>
      <c r="BI1286" s="66">
        <f t="shared" si="297"/>
        <v>1418.5857506440905</v>
      </c>
      <c r="BK1286" s="66">
        <f t="shared" si="292"/>
        <v>1100.0143094556233</v>
      </c>
      <c r="BN1286" s="66">
        <f t="shared" si="298"/>
        <v>1161.4899501732434</v>
      </c>
      <c r="BO1286" s="66">
        <f t="shared" si="299"/>
        <v>2261.5042596288667</v>
      </c>
      <c r="CI1286" s="116">
        <f t="shared" si="300"/>
        <v>0.48640824122796283</v>
      </c>
      <c r="CJ1286" s="116">
        <f t="shared" si="301"/>
        <v>0.51359175877203711</v>
      </c>
      <c r="CR1286">
        <f t="shared" si="293"/>
        <v>1258</v>
      </c>
      <c r="CS1286">
        <f t="shared" si="295"/>
        <v>50</v>
      </c>
      <c r="CT1286" s="73">
        <f t="shared" si="296"/>
        <v>2.4</v>
      </c>
      <c r="CU1286" s="66">
        <f t="shared" si="294"/>
        <v>813.77640747685439</v>
      </c>
    </row>
    <row r="1287" spans="2:99" x14ac:dyDescent="0.25">
      <c r="B1287" s="107" t="s">
        <v>284</v>
      </c>
      <c r="C1287" s="107">
        <v>1277</v>
      </c>
      <c r="D1287" s="107" t="s">
        <v>235</v>
      </c>
      <c r="E1287" s="107">
        <v>50</v>
      </c>
      <c r="F1287" s="108">
        <v>2.4</v>
      </c>
      <c r="G1287" s="109"/>
      <c r="H1287" s="109">
        <v>814.55889842337842</v>
      </c>
      <c r="I1287" s="109">
        <v>1054.8911015766214</v>
      </c>
      <c r="BA1287" t="str">
        <f t="shared" si="287"/>
        <v>MA</v>
      </c>
      <c r="BB1287">
        <f t="shared" si="288"/>
        <v>1274</v>
      </c>
      <c r="BC1287" s="73">
        <f t="shared" si="289"/>
        <v>2.4</v>
      </c>
      <c r="BD1287">
        <f t="shared" si="290"/>
        <v>50</v>
      </c>
      <c r="BE1287" s="66">
        <f t="shared" si="291"/>
        <v>1146.6176274075569</v>
      </c>
      <c r="BI1287" s="66">
        <f t="shared" si="297"/>
        <v>1484.9223725924428</v>
      </c>
      <c r="BK1287" s="66">
        <f t="shared" si="292"/>
        <v>1151.4537330865205</v>
      </c>
      <c r="BN1287" s="66">
        <f t="shared" si="298"/>
        <v>1215.8041287038466</v>
      </c>
      <c r="BO1287" s="66">
        <f t="shared" si="299"/>
        <v>2367.2578617903673</v>
      </c>
      <c r="CI1287" s="116">
        <f t="shared" si="300"/>
        <v>0.48640824122796283</v>
      </c>
      <c r="CJ1287" s="116">
        <f t="shared" si="301"/>
        <v>0.51359175877203711</v>
      </c>
      <c r="CR1287">
        <f t="shared" si="293"/>
        <v>1259</v>
      </c>
      <c r="CS1287">
        <f t="shared" si="295"/>
        <v>50</v>
      </c>
      <c r="CT1287" s="73">
        <f t="shared" si="296"/>
        <v>2.4</v>
      </c>
      <c r="CU1287" s="66">
        <f t="shared" si="294"/>
        <v>1506.9747104116339</v>
      </c>
    </row>
    <row r="1288" spans="2:99" x14ac:dyDescent="0.25">
      <c r="B1288" s="107" t="s">
        <v>284</v>
      </c>
      <c r="C1288" s="107">
        <v>1278</v>
      </c>
      <c r="D1288" s="107" t="s">
        <v>235</v>
      </c>
      <c r="E1288" s="107">
        <v>50</v>
      </c>
      <c r="F1288" s="108">
        <v>2.4</v>
      </c>
      <c r="G1288" s="109"/>
      <c r="H1288" s="109">
        <v>1158.0727363644964</v>
      </c>
      <c r="I1288" s="109">
        <v>1499.7572636355033</v>
      </c>
      <c r="BA1288" t="str">
        <f t="shared" si="287"/>
        <v>MA</v>
      </c>
      <c r="BB1288">
        <f t="shared" si="288"/>
        <v>1275</v>
      </c>
      <c r="BC1288" s="73">
        <f t="shared" si="289"/>
        <v>2.4</v>
      </c>
      <c r="BD1288">
        <f t="shared" si="290"/>
        <v>50</v>
      </c>
      <c r="BE1288" s="66">
        <f t="shared" si="291"/>
        <v>1030.9162340098496</v>
      </c>
      <c r="BI1288" s="66">
        <f t="shared" si="297"/>
        <v>1335.0837659901501</v>
      </c>
      <c r="BK1288" s="66">
        <f t="shared" si="292"/>
        <v>1035.2643442557237</v>
      </c>
      <c r="BN1288" s="66">
        <f t="shared" si="298"/>
        <v>1093.121354231097</v>
      </c>
      <c r="BO1288" s="66">
        <f t="shared" si="299"/>
        <v>2128.3856984868207</v>
      </c>
      <c r="CI1288" s="116">
        <f t="shared" si="300"/>
        <v>0.48640824122796283</v>
      </c>
      <c r="CJ1288" s="116">
        <f t="shared" si="301"/>
        <v>0.51359175877203711</v>
      </c>
      <c r="CR1288">
        <f t="shared" si="293"/>
        <v>1260</v>
      </c>
      <c r="CS1288">
        <f t="shared" si="295"/>
        <v>50</v>
      </c>
      <c r="CT1288" s="73">
        <f t="shared" si="296"/>
        <v>2.4</v>
      </c>
      <c r="CU1288" s="66">
        <f t="shared" si="294"/>
        <v>853.23984416680537</v>
      </c>
    </row>
    <row r="1289" spans="2:99" x14ac:dyDescent="0.25">
      <c r="B1289" s="107" t="s">
        <v>284</v>
      </c>
      <c r="C1289" s="107">
        <v>1279</v>
      </c>
      <c r="D1289" s="107" t="s">
        <v>235</v>
      </c>
      <c r="E1289" s="107">
        <v>50</v>
      </c>
      <c r="F1289" s="108">
        <v>2.4</v>
      </c>
      <c r="G1289" s="109"/>
      <c r="H1289" s="109">
        <v>1199</v>
      </c>
      <c r="I1289" s="109">
        <v>1273.94</v>
      </c>
      <c r="BA1289" t="str">
        <f t="shared" si="287"/>
        <v>MA</v>
      </c>
      <c r="BB1289">
        <f t="shared" si="288"/>
        <v>1276</v>
      </c>
      <c r="BC1289" s="73">
        <f t="shared" si="289"/>
        <v>2.4</v>
      </c>
      <c r="BD1289">
        <f t="shared" si="290"/>
        <v>50</v>
      </c>
      <c r="BE1289" s="66">
        <f t="shared" si="291"/>
        <v>866.5970750200803</v>
      </c>
      <c r="BI1289" s="66">
        <f t="shared" si="297"/>
        <v>1122.2829249799197</v>
      </c>
      <c r="BK1289" s="66">
        <f t="shared" si="292"/>
        <v>870.25213398280812</v>
      </c>
      <c r="BN1289" s="66">
        <f t="shared" si="298"/>
        <v>918.88723541975685</v>
      </c>
      <c r="BO1289" s="66">
        <f t="shared" si="299"/>
        <v>1789.1393694025651</v>
      </c>
      <c r="CI1289" s="116">
        <f t="shared" si="300"/>
        <v>0.48640824122796278</v>
      </c>
      <c r="CJ1289" s="116">
        <f t="shared" si="301"/>
        <v>0.51359175877203711</v>
      </c>
      <c r="CR1289">
        <f t="shared" si="293"/>
        <v>1261</v>
      </c>
      <c r="CS1289">
        <f t="shared" si="295"/>
        <v>50</v>
      </c>
      <c r="CT1289" s="73">
        <f t="shared" si="296"/>
        <v>2.4</v>
      </c>
      <c r="CU1289" s="66">
        <f t="shared" si="294"/>
        <v>809.48395472235381</v>
      </c>
    </row>
    <row r="1290" spans="2:99" x14ac:dyDescent="0.25">
      <c r="B1290" s="107" t="s">
        <v>284</v>
      </c>
      <c r="C1290" s="107">
        <v>1280</v>
      </c>
      <c r="D1290" s="107" t="s">
        <v>235</v>
      </c>
      <c r="E1290" s="107">
        <v>50</v>
      </c>
      <c r="F1290" s="108">
        <v>2.4</v>
      </c>
      <c r="G1290" s="109"/>
      <c r="H1290" s="109">
        <v>1199</v>
      </c>
      <c r="I1290" s="109">
        <v>1061.44</v>
      </c>
      <c r="BA1290" t="str">
        <f t="shared" si="287"/>
        <v>MA</v>
      </c>
      <c r="BB1290">
        <f t="shared" si="288"/>
        <v>1277</v>
      </c>
      <c r="BC1290" s="73">
        <f t="shared" si="289"/>
        <v>2.4</v>
      </c>
      <c r="BD1290">
        <f t="shared" si="290"/>
        <v>50</v>
      </c>
      <c r="BE1290" s="66">
        <f t="shared" si="291"/>
        <v>814.55889842337842</v>
      </c>
      <c r="BI1290" s="66">
        <f t="shared" si="297"/>
        <v>1054.8911015766214</v>
      </c>
      <c r="BK1290" s="66">
        <f t="shared" si="292"/>
        <v>817.9944752192996</v>
      </c>
      <c r="BN1290" s="66">
        <f t="shared" si="298"/>
        <v>863.70909368864102</v>
      </c>
      <c r="BO1290" s="66">
        <f t="shared" si="299"/>
        <v>1681.7035689079407</v>
      </c>
      <c r="CI1290" s="116">
        <f t="shared" si="300"/>
        <v>0.48640824122796278</v>
      </c>
      <c r="CJ1290" s="116">
        <f t="shared" si="301"/>
        <v>0.51359175877203711</v>
      </c>
      <c r="CR1290">
        <f t="shared" si="293"/>
        <v>1262</v>
      </c>
      <c r="CS1290">
        <f t="shared" si="295"/>
        <v>50</v>
      </c>
      <c r="CT1290" s="73">
        <f t="shared" si="296"/>
        <v>2.4</v>
      </c>
      <c r="CU1290" s="66">
        <f t="shared" si="294"/>
        <v>901.55509729136884</v>
      </c>
    </row>
    <row r="1291" spans="2:99" x14ac:dyDescent="0.25">
      <c r="B1291" s="107" t="s">
        <v>284</v>
      </c>
      <c r="C1291" s="107">
        <v>1281</v>
      </c>
      <c r="D1291" s="107" t="s">
        <v>235</v>
      </c>
      <c r="E1291" s="107">
        <v>50</v>
      </c>
      <c r="F1291" s="108">
        <v>2.4</v>
      </c>
      <c r="G1291" s="109"/>
      <c r="H1291" s="109">
        <v>1019.15</v>
      </c>
      <c r="I1291" s="109">
        <v>1090.1300000000001</v>
      </c>
      <c r="BA1291" t="str">
        <f t="shared" si="287"/>
        <v>MA</v>
      </c>
      <c r="BB1291">
        <f t="shared" si="288"/>
        <v>1278</v>
      </c>
      <c r="BC1291" s="73">
        <f t="shared" si="289"/>
        <v>2.4</v>
      </c>
      <c r="BD1291">
        <f t="shared" si="290"/>
        <v>50</v>
      </c>
      <c r="BE1291" s="66">
        <f t="shared" si="291"/>
        <v>1158.0727363644964</v>
      </c>
      <c r="BI1291" s="66">
        <f t="shared" si="297"/>
        <v>1499.7572636355033</v>
      </c>
      <c r="BK1291" s="66">
        <f t="shared" si="292"/>
        <v>1162.9571564214666</v>
      </c>
      <c r="BN1291" s="66">
        <f t="shared" si="298"/>
        <v>1227.9504348757553</v>
      </c>
      <c r="BO1291" s="66">
        <f t="shared" si="299"/>
        <v>2390.9075912972221</v>
      </c>
      <c r="CI1291" s="116">
        <f t="shared" si="300"/>
        <v>0.48640824122796278</v>
      </c>
      <c r="CJ1291" s="116">
        <f t="shared" si="301"/>
        <v>0.51359175877203711</v>
      </c>
      <c r="CR1291">
        <f t="shared" si="293"/>
        <v>1263</v>
      </c>
      <c r="CS1291">
        <f t="shared" si="295"/>
        <v>50</v>
      </c>
      <c r="CT1291" s="73">
        <f t="shared" si="296"/>
        <v>2.4</v>
      </c>
      <c r="CU1291" s="66">
        <f t="shared" si="294"/>
        <v>901.56384846925766</v>
      </c>
    </row>
    <row r="1292" spans="2:99" x14ac:dyDescent="0.25">
      <c r="B1292" s="107" t="s">
        <v>284</v>
      </c>
      <c r="C1292" s="107">
        <v>1282</v>
      </c>
      <c r="D1292" s="107" t="s">
        <v>235</v>
      </c>
      <c r="E1292" s="107">
        <v>50</v>
      </c>
      <c r="F1292" s="108">
        <v>2.4</v>
      </c>
      <c r="G1292" s="109"/>
      <c r="H1292" s="109">
        <v>923.77676115241843</v>
      </c>
      <c r="I1292" s="109">
        <v>1196.3332388475812</v>
      </c>
      <c r="BA1292" t="str">
        <f t="shared" si="287"/>
        <v>MA</v>
      </c>
      <c r="BB1292">
        <f t="shared" si="288"/>
        <v>1279</v>
      </c>
      <c r="BC1292" s="73">
        <f t="shared" si="289"/>
        <v>2.4</v>
      </c>
      <c r="BD1292">
        <f t="shared" si="290"/>
        <v>50</v>
      </c>
      <c r="BE1292" s="66">
        <f t="shared" si="291"/>
        <v>1199</v>
      </c>
      <c r="BI1292" s="66">
        <f t="shared" si="297"/>
        <v>1273.94</v>
      </c>
      <c r="BK1292" s="66">
        <f t="shared" si="292"/>
        <v>1204.057039566178</v>
      </c>
      <c r="BN1292" s="66">
        <f t="shared" si="298"/>
        <v>1043.0589102222953</v>
      </c>
      <c r="BO1292" s="66">
        <f t="shared" si="299"/>
        <v>2247.1159497884732</v>
      </c>
      <c r="CI1292" s="116">
        <f t="shared" si="300"/>
        <v>0.53582328036055238</v>
      </c>
      <c r="CJ1292" s="116">
        <f t="shared" si="301"/>
        <v>0.46417671963944762</v>
      </c>
      <c r="CR1292">
        <f t="shared" si="293"/>
        <v>1264</v>
      </c>
      <c r="CS1292">
        <f t="shared" si="295"/>
        <v>50</v>
      </c>
      <c r="CT1292" s="73">
        <f t="shared" si="296"/>
        <v>2.4</v>
      </c>
      <c r="CU1292" s="66">
        <f t="shared" si="294"/>
        <v>881.23048664442103</v>
      </c>
    </row>
    <row r="1293" spans="2:99" x14ac:dyDescent="0.25">
      <c r="B1293" s="107" t="s">
        <v>284</v>
      </c>
      <c r="C1293" s="107">
        <v>1283</v>
      </c>
      <c r="D1293" s="107" t="s">
        <v>235</v>
      </c>
      <c r="E1293" s="107">
        <v>50</v>
      </c>
      <c r="F1293" s="108">
        <v>2.4</v>
      </c>
      <c r="G1293" s="109"/>
      <c r="H1293" s="109">
        <v>1119.1671951410224</v>
      </c>
      <c r="I1293" s="109">
        <v>1449.3728048589774</v>
      </c>
      <c r="BA1293" t="str">
        <f t="shared" si="287"/>
        <v>MA</v>
      </c>
      <c r="BB1293">
        <f t="shared" si="288"/>
        <v>1280</v>
      </c>
      <c r="BC1293" s="73">
        <f t="shared" si="289"/>
        <v>2.4</v>
      </c>
      <c r="BD1293">
        <f t="shared" si="290"/>
        <v>50</v>
      </c>
      <c r="BE1293" s="66">
        <f t="shared" si="291"/>
        <v>1199</v>
      </c>
      <c r="BI1293" s="66">
        <f t="shared" si="297"/>
        <v>1061.44</v>
      </c>
      <c r="BK1293" s="66">
        <f t="shared" si="292"/>
        <v>1204.057039566178</v>
      </c>
      <c r="BN1293" s="66">
        <f t="shared" si="298"/>
        <v>869.07110983747521</v>
      </c>
      <c r="BO1293" s="66">
        <f t="shared" si="299"/>
        <v>2073.128149403653</v>
      </c>
      <c r="CI1293" s="116">
        <f t="shared" si="300"/>
        <v>0.580792383679963</v>
      </c>
      <c r="CJ1293" s="116">
        <f t="shared" si="301"/>
        <v>0.41920761632003717</v>
      </c>
      <c r="CR1293">
        <f t="shared" si="293"/>
        <v>1265</v>
      </c>
      <c r="CS1293">
        <f t="shared" si="295"/>
        <v>50</v>
      </c>
      <c r="CT1293" s="73">
        <f t="shared" si="296"/>
        <v>2.4</v>
      </c>
      <c r="CU1293" s="66">
        <f t="shared" si="294"/>
        <v>923.4417931914835</v>
      </c>
    </row>
    <row r="1294" spans="2:99" x14ac:dyDescent="0.25">
      <c r="B1294" s="107" t="s">
        <v>284</v>
      </c>
      <c r="C1294" s="107">
        <v>1284</v>
      </c>
      <c r="D1294" s="107" t="s">
        <v>235</v>
      </c>
      <c r="E1294" s="107">
        <v>50</v>
      </c>
      <c r="F1294" s="108">
        <v>2.4</v>
      </c>
      <c r="G1294" s="109"/>
      <c r="H1294" s="109">
        <v>898.67486586868756</v>
      </c>
      <c r="I1294" s="109">
        <v>1163.8251341313123</v>
      </c>
      <c r="BA1294" t="str">
        <f t="shared" si="287"/>
        <v>MA</v>
      </c>
      <c r="BB1294">
        <f t="shared" si="288"/>
        <v>1281</v>
      </c>
      <c r="BC1294" s="73">
        <f t="shared" si="289"/>
        <v>2.4</v>
      </c>
      <c r="BD1294">
        <f t="shared" si="290"/>
        <v>50</v>
      </c>
      <c r="BE1294" s="66">
        <f t="shared" si="291"/>
        <v>1019.15</v>
      </c>
      <c r="BI1294" s="66">
        <f t="shared" si="297"/>
        <v>1090.1300000000001</v>
      </c>
      <c r="BK1294" s="66">
        <f t="shared" si="292"/>
        <v>1023.4484836312513</v>
      </c>
      <c r="BN1294" s="66">
        <f t="shared" si="298"/>
        <v>892.56150980472455</v>
      </c>
      <c r="BO1294" s="66">
        <f t="shared" si="299"/>
        <v>1916.009993435976</v>
      </c>
      <c r="CI1294" s="116">
        <f t="shared" si="300"/>
        <v>0.53415613025895736</v>
      </c>
      <c r="CJ1294" s="116">
        <f t="shared" si="301"/>
        <v>0.46584386974104253</v>
      </c>
      <c r="CR1294">
        <f t="shared" si="293"/>
        <v>1266</v>
      </c>
      <c r="CS1294">
        <f t="shared" si="295"/>
        <v>50</v>
      </c>
      <c r="CT1294" s="73">
        <f t="shared" si="296"/>
        <v>2.4</v>
      </c>
      <c r="CU1294" s="66">
        <f t="shared" si="294"/>
        <v>1204.057039566178</v>
      </c>
    </row>
    <row r="1295" spans="2:99" x14ac:dyDescent="0.25">
      <c r="B1295" s="107" t="s">
        <v>284</v>
      </c>
      <c r="C1295" s="107">
        <v>1285</v>
      </c>
      <c r="D1295" s="107" t="s">
        <v>235</v>
      </c>
      <c r="E1295" s="107">
        <v>50</v>
      </c>
      <c r="F1295" s="108">
        <v>2.4</v>
      </c>
      <c r="G1295" s="109"/>
      <c r="H1295" s="109">
        <v>1199</v>
      </c>
      <c r="I1295" s="109">
        <v>1552.759945583412</v>
      </c>
      <c r="BA1295" t="str">
        <f t="shared" ref="BA1295:BA1358" si="302">D1292</f>
        <v>MA</v>
      </c>
      <c r="BB1295">
        <f t="shared" ref="BB1295:BB1358" si="303">C1292</f>
        <v>1282</v>
      </c>
      <c r="BC1295" s="73">
        <f t="shared" ref="BC1295:BC1358" si="304">F1292</f>
        <v>2.4</v>
      </c>
      <c r="BD1295">
        <f t="shared" ref="BD1295:BD1358" si="305">E1292</f>
        <v>50</v>
      </c>
      <c r="BE1295" s="66">
        <f t="shared" ref="BE1295:BE1358" si="306">H1292</f>
        <v>923.77676115241843</v>
      </c>
      <c r="BI1295" s="66">
        <f t="shared" si="297"/>
        <v>1196.3332388475812</v>
      </c>
      <c r="BK1295" s="66">
        <f t="shared" ref="BK1295:BK1358" si="307">BE1295/VLOOKUP($BA1295,$DQ$53:$DT$60,2,FALSE)</f>
        <v>927.67298770076172</v>
      </c>
      <c r="BN1295" s="66">
        <f t="shared" si="298"/>
        <v>979.51712354982726</v>
      </c>
      <c r="BO1295" s="66">
        <f t="shared" si="299"/>
        <v>1907.1901112505889</v>
      </c>
      <c r="CI1295" s="116">
        <f t="shared" si="300"/>
        <v>0.48640824122796283</v>
      </c>
      <c r="CJ1295" s="116">
        <f t="shared" si="301"/>
        <v>0.51359175877203722</v>
      </c>
      <c r="CR1295">
        <f t="shared" si="293"/>
        <v>1267</v>
      </c>
      <c r="CS1295">
        <f t="shared" si="295"/>
        <v>50</v>
      </c>
      <c r="CT1295" s="73">
        <f t="shared" si="296"/>
        <v>2.4</v>
      </c>
      <c r="CU1295" s="66">
        <f t="shared" si="294"/>
        <v>848.59296870780463</v>
      </c>
    </row>
    <row r="1296" spans="2:99" x14ac:dyDescent="0.25">
      <c r="B1296" s="107" t="s">
        <v>284</v>
      </c>
      <c r="C1296" s="107">
        <v>1286</v>
      </c>
      <c r="D1296" s="107" t="s">
        <v>235</v>
      </c>
      <c r="E1296" s="107">
        <v>50</v>
      </c>
      <c r="F1296" s="108">
        <v>2.4</v>
      </c>
      <c r="G1296" s="109"/>
      <c r="H1296" s="109">
        <v>1199</v>
      </c>
      <c r="I1296" s="109">
        <v>1552.759945583412</v>
      </c>
      <c r="BA1296" t="str">
        <f t="shared" si="302"/>
        <v>MA</v>
      </c>
      <c r="BB1296">
        <f t="shared" si="303"/>
        <v>1283</v>
      </c>
      <c r="BC1296" s="73">
        <f t="shared" si="304"/>
        <v>2.4</v>
      </c>
      <c r="BD1296">
        <f t="shared" si="305"/>
        <v>50</v>
      </c>
      <c r="BE1296" s="66">
        <f t="shared" si="306"/>
        <v>1119.1671951410224</v>
      </c>
      <c r="BI1296" s="66">
        <f t="shared" si="297"/>
        <v>1449.3728048589774</v>
      </c>
      <c r="BK1296" s="66">
        <f t="shared" si="307"/>
        <v>1123.8875227365158</v>
      </c>
      <c r="BN1296" s="66">
        <f t="shared" si="298"/>
        <v>1186.6973470823086</v>
      </c>
      <c r="BO1296" s="66">
        <f t="shared" si="299"/>
        <v>2310.5848698188247</v>
      </c>
      <c r="CI1296" s="116">
        <f t="shared" si="300"/>
        <v>0.48640824122796278</v>
      </c>
      <c r="CJ1296" s="116">
        <f t="shared" si="301"/>
        <v>0.51359175877203711</v>
      </c>
      <c r="CR1296">
        <f t="shared" si="293"/>
        <v>1268</v>
      </c>
      <c r="CS1296">
        <f t="shared" si="295"/>
        <v>50</v>
      </c>
      <c r="CT1296" s="73">
        <f t="shared" si="296"/>
        <v>2.4</v>
      </c>
      <c r="CU1296" s="66">
        <f t="shared" si="294"/>
        <v>1004.5345830988854</v>
      </c>
    </row>
    <row r="1297" spans="2:99" x14ac:dyDescent="0.25">
      <c r="B1297" s="107" t="s">
        <v>284</v>
      </c>
      <c r="C1297" s="107">
        <v>1287</v>
      </c>
      <c r="D1297" s="107" t="s">
        <v>235</v>
      </c>
      <c r="E1297" s="107">
        <v>50</v>
      </c>
      <c r="F1297" s="108">
        <v>2.4</v>
      </c>
      <c r="G1297" s="109"/>
      <c r="H1297" s="109">
        <v>1199.99</v>
      </c>
      <c r="I1297" s="109">
        <v>1554.0420409513249</v>
      </c>
      <c r="BA1297" t="str">
        <f t="shared" si="302"/>
        <v>MA</v>
      </c>
      <c r="BB1297">
        <f t="shared" si="303"/>
        <v>1284</v>
      </c>
      <c r="BC1297" s="73">
        <f t="shared" si="304"/>
        <v>2.4</v>
      </c>
      <c r="BD1297">
        <f t="shared" si="305"/>
        <v>50</v>
      </c>
      <c r="BE1297" s="66">
        <f t="shared" si="306"/>
        <v>898.67486586868756</v>
      </c>
      <c r="BI1297" s="66">
        <f t="shared" si="297"/>
        <v>1163.8251341313123</v>
      </c>
      <c r="BK1297" s="66">
        <f t="shared" si="307"/>
        <v>902.4652197918133</v>
      </c>
      <c r="BN1297" s="66">
        <f t="shared" si="298"/>
        <v>952.90058880035417</v>
      </c>
      <c r="BO1297" s="66">
        <f t="shared" si="299"/>
        <v>1855.3658085921675</v>
      </c>
      <c r="CI1297" s="116">
        <f t="shared" si="300"/>
        <v>0.48640824122796283</v>
      </c>
      <c r="CJ1297" s="116">
        <f t="shared" si="301"/>
        <v>0.51359175877203722</v>
      </c>
      <c r="CR1297">
        <f t="shared" si="293"/>
        <v>1269</v>
      </c>
      <c r="CS1297">
        <f t="shared" si="295"/>
        <v>50</v>
      </c>
      <c r="CT1297" s="73">
        <f t="shared" si="296"/>
        <v>2.4</v>
      </c>
      <c r="CU1297" s="66">
        <f t="shared" si="294"/>
        <v>923.4417931914835</v>
      </c>
    </row>
    <row r="1298" spans="2:99" x14ac:dyDescent="0.25">
      <c r="B1298" s="107" t="s">
        <v>284</v>
      </c>
      <c r="C1298" s="107">
        <v>1288</v>
      </c>
      <c r="D1298" s="107" t="s">
        <v>235</v>
      </c>
      <c r="E1298" s="107">
        <v>50</v>
      </c>
      <c r="F1298" s="108">
        <v>2.4</v>
      </c>
      <c r="G1298" s="109"/>
      <c r="H1298" s="109">
        <v>1028.4936244320413</v>
      </c>
      <c r="I1298" s="109">
        <v>1331.9463755679587</v>
      </c>
      <c r="BA1298" t="str">
        <f t="shared" si="302"/>
        <v>MA</v>
      </c>
      <c r="BB1298">
        <f t="shared" si="303"/>
        <v>1285</v>
      </c>
      <c r="BC1298" s="73">
        <f t="shared" si="304"/>
        <v>2.4</v>
      </c>
      <c r="BD1298">
        <f t="shared" si="305"/>
        <v>50</v>
      </c>
      <c r="BE1298" s="66">
        <f t="shared" si="306"/>
        <v>1199</v>
      </c>
      <c r="BI1298" s="66">
        <f t="shared" si="297"/>
        <v>1552.759945583412</v>
      </c>
      <c r="BK1298" s="66">
        <f t="shared" si="307"/>
        <v>1204.057039566178</v>
      </c>
      <c r="BN1298" s="66">
        <f t="shared" si="298"/>
        <v>1271.3472350951099</v>
      </c>
      <c r="BO1298" s="66">
        <f t="shared" si="299"/>
        <v>2475.4042746612877</v>
      </c>
      <c r="CI1298" s="116">
        <f t="shared" si="300"/>
        <v>0.48640824122796283</v>
      </c>
      <c r="CJ1298" s="116">
        <f t="shared" si="301"/>
        <v>0.51359175877203722</v>
      </c>
      <c r="CR1298">
        <f t="shared" si="293"/>
        <v>1270</v>
      </c>
      <c r="CS1298">
        <f t="shared" si="295"/>
        <v>50</v>
      </c>
      <c r="CT1298" s="73">
        <f t="shared" si="296"/>
        <v>2.4</v>
      </c>
      <c r="CU1298" s="66">
        <f t="shared" si="294"/>
        <v>1077.8971681060455</v>
      </c>
    </row>
    <row r="1299" spans="2:99" x14ac:dyDescent="0.25">
      <c r="B1299" s="107" t="s">
        <v>284</v>
      </c>
      <c r="C1299" s="107">
        <v>1289</v>
      </c>
      <c r="D1299" s="107" t="s">
        <v>235</v>
      </c>
      <c r="E1299" s="107">
        <v>50</v>
      </c>
      <c r="F1299" s="108">
        <v>2.4</v>
      </c>
      <c r="G1299" s="109"/>
      <c r="H1299" s="109">
        <v>980.37258094765923</v>
      </c>
      <c r="I1299" s="109">
        <v>1269.6274190523407</v>
      </c>
      <c r="BA1299" t="str">
        <f t="shared" si="302"/>
        <v>MA</v>
      </c>
      <c r="BB1299">
        <f t="shared" si="303"/>
        <v>1286</v>
      </c>
      <c r="BC1299" s="73">
        <f t="shared" si="304"/>
        <v>2.4</v>
      </c>
      <c r="BD1299">
        <f t="shared" si="305"/>
        <v>50</v>
      </c>
      <c r="BE1299" s="66">
        <f t="shared" si="306"/>
        <v>1199</v>
      </c>
      <c r="BI1299" s="66">
        <f t="shared" si="297"/>
        <v>1552.759945583412</v>
      </c>
      <c r="BK1299" s="66">
        <f t="shared" si="307"/>
        <v>1204.057039566178</v>
      </c>
      <c r="BN1299" s="66">
        <f t="shared" si="298"/>
        <v>1271.3472350951099</v>
      </c>
      <c r="BO1299" s="66">
        <f t="shared" si="299"/>
        <v>2475.4042746612877</v>
      </c>
      <c r="CI1299" s="116">
        <f t="shared" si="300"/>
        <v>0.48640824122796283</v>
      </c>
      <c r="CJ1299" s="116">
        <f t="shared" si="301"/>
        <v>0.51359175877203722</v>
      </c>
      <c r="CR1299">
        <f t="shared" si="293"/>
        <v>1271</v>
      </c>
      <c r="CS1299">
        <f t="shared" si="295"/>
        <v>50</v>
      </c>
      <c r="CT1299" s="73">
        <f t="shared" si="296"/>
        <v>2.4</v>
      </c>
      <c r="CU1299" s="66">
        <f t="shared" si="294"/>
        <v>939.87650526681944</v>
      </c>
    </row>
    <row r="1300" spans="2:99" x14ac:dyDescent="0.25">
      <c r="B1300" s="107" t="s">
        <v>284</v>
      </c>
      <c r="C1300" s="107">
        <v>1290</v>
      </c>
      <c r="D1300" s="107" t="s">
        <v>235</v>
      </c>
      <c r="E1300" s="107">
        <v>50</v>
      </c>
      <c r="F1300" s="108">
        <v>2.4</v>
      </c>
      <c r="G1300" s="109"/>
      <c r="H1300" s="109">
        <v>1199.99</v>
      </c>
      <c r="I1300" s="109">
        <v>1274.99</v>
      </c>
      <c r="BA1300" t="str">
        <f t="shared" si="302"/>
        <v>MA</v>
      </c>
      <c r="BB1300">
        <f t="shared" si="303"/>
        <v>1287</v>
      </c>
      <c r="BC1300" s="73">
        <f t="shared" si="304"/>
        <v>2.4</v>
      </c>
      <c r="BD1300">
        <f t="shared" si="305"/>
        <v>50</v>
      </c>
      <c r="BE1300" s="66">
        <f t="shared" si="306"/>
        <v>1199.99</v>
      </c>
      <c r="BI1300" s="66">
        <f t="shared" si="297"/>
        <v>1554.0420409513249</v>
      </c>
      <c r="BK1300" s="66">
        <f t="shared" si="307"/>
        <v>1205.0512151034345</v>
      </c>
      <c r="BN1300" s="66">
        <f t="shared" si="298"/>
        <v>1272.3969713442709</v>
      </c>
      <c r="BO1300" s="66">
        <f t="shared" si="299"/>
        <v>2477.4481864477057</v>
      </c>
      <c r="CI1300" s="116">
        <f t="shared" si="300"/>
        <v>0.48640824122796278</v>
      </c>
      <c r="CJ1300" s="116">
        <f t="shared" si="301"/>
        <v>0.51359175877203711</v>
      </c>
      <c r="CR1300">
        <f t="shared" si="293"/>
        <v>1272</v>
      </c>
      <c r="CS1300">
        <f t="shared" si="295"/>
        <v>50</v>
      </c>
      <c r="CT1300" s="73">
        <f t="shared" si="296"/>
        <v>2.4</v>
      </c>
      <c r="CU1300" s="66">
        <f t="shared" si="294"/>
        <v>1204.057039566178</v>
      </c>
    </row>
    <row r="1301" spans="2:99" x14ac:dyDescent="0.25">
      <c r="B1301" s="107" t="s">
        <v>284</v>
      </c>
      <c r="C1301" s="107">
        <v>1291</v>
      </c>
      <c r="D1301" s="107" t="s">
        <v>235</v>
      </c>
      <c r="E1301" s="107">
        <v>50</v>
      </c>
      <c r="F1301" s="108">
        <v>2.4</v>
      </c>
      <c r="G1301" s="109"/>
      <c r="H1301" s="109">
        <v>1274</v>
      </c>
      <c r="I1301" s="109">
        <v>1649.8883825465111</v>
      </c>
      <c r="BA1301" t="str">
        <f t="shared" si="302"/>
        <v>MA</v>
      </c>
      <c r="BB1301">
        <f t="shared" si="303"/>
        <v>1288</v>
      </c>
      <c r="BC1301" s="73">
        <f t="shared" si="304"/>
        <v>2.4</v>
      </c>
      <c r="BD1301">
        <f t="shared" si="305"/>
        <v>50</v>
      </c>
      <c r="BE1301" s="66">
        <f t="shared" si="306"/>
        <v>1028.4936244320413</v>
      </c>
      <c r="BI1301" s="66">
        <f t="shared" si="297"/>
        <v>1331.9463755679587</v>
      </c>
      <c r="BK1301" s="66">
        <f t="shared" si="307"/>
        <v>1032.8315168026124</v>
      </c>
      <c r="BN1301" s="66">
        <f t="shared" si="298"/>
        <v>1090.5525652498948</v>
      </c>
      <c r="BO1301" s="66">
        <f t="shared" si="299"/>
        <v>2123.3840820525074</v>
      </c>
      <c r="CI1301" s="116">
        <f t="shared" si="300"/>
        <v>0.48640824122796283</v>
      </c>
      <c r="CJ1301" s="116">
        <f t="shared" si="301"/>
        <v>0.51359175877203711</v>
      </c>
      <c r="CR1301">
        <f t="shared" si="293"/>
        <v>1273</v>
      </c>
      <c r="CS1301">
        <f t="shared" si="295"/>
        <v>50</v>
      </c>
      <c r="CT1301" s="73">
        <f t="shared" si="296"/>
        <v>2.4</v>
      </c>
      <c r="CU1301" s="66">
        <f t="shared" si="294"/>
        <v>1100.0143094556233</v>
      </c>
    </row>
    <row r="1302" spans="2:99" x14ac:dyDescent="0.25">
      <c r="B1302" s="107" t="s">
        <v>284</v>
      </c>
      <c r="C1302" s="107">
        <v>1292</v>
      </c>
      <c r="D1302" s="107" t="s">
        <v>235</v>
      </c>
      <c r="E1302" s="107">
        <v>50</v>
      </c>
      <c r="F1302" s="108">
        <v>2.4</v>
      </c>
      <c r="G1302" s="109"/>
      <c r="H1302" s="109">
        <v>1199</v>
      </c>
      <c r="I1302" s="109">
        <v>1552.759945583412</v>
      </c>
      <c r="BA1302" t="str">
        <f t="shared" si="302"/>
        <v>MA</v>
      </c>
      <c r="BB1302">
        <f t="shared" si="303"/>
        <v>1289</v>
      </c>
      <c r="BC1302" s="73">
        <f t="shared" si="304"/>
        <v>2.4</v>
      </c>
      <c r="BD1302">
        <f t="shared" si="305"/>
        <v>50</v>
      </c>
      <c r="BE1302" s="66">
        <f t="shared" si="306"/>
        <v>980.37258094765923</v>
      </c>
      <c r="BI1302" s="66">
        <f t="shared" si="297"/>
        <v>1269.6274190523407</v>
      </c>
      <c r="BK1302" s="66">
        <f t="shared" si="307"/>
        <v>984.50751250016003</v>
      </c>
      <c r="BN1302" s="66">
        <f t="shared" si="298"/>
        <v>1039.5279150549318</v>
      </c>
      <c r="BO1302" s="66">
        <f t="shared" si="299"/>
        <v>2024.0354275550917</v>
      </c>
      <c r="CI1302" s="116">
        <f t="shared" si="300"/>
        <v>0.48640824122796289</v>
      </c>
      <c r="CJ1302" s="116">
        <f t="shared" si="301"/>
        <v>0.51359175877203722</v>
      </c>
      <c r="CR1302">
        <f t="shared" si="293"/>
        <v>1274</v>
      </c>
      <c r="CS1302">
        <f t="shared" si="295"/>
        <v>50</v>
      </c>
      <c r="CT1302" s="73">
        <f t="shared" si="296"/>
        <v>2.4</v>
      </c>
      <c r="CU1302" s="66">
        <f t="shared" si="294"/>
        <v>1151.4537330865205</v>
      </c>
    </row>
    <row r="1303" spans="2:99" x14ac:dyDescent="0.25">
      <c r="B1303" s="107" t="s">
        <v>284</v>
      </c>
      <c r="C1303" s="107">
        <v>1293</v>
      </c>
      <c r="D1303" s="107" t="s">
        <v>235</v>
      </c>
      <c r="E1303" s="107">
        <v>50</v>
      </c>
      <c r="F1303" s="108">
        <v>2.4</v>
      </c>
      <c r="G1303" s="109"/>
      <c r="H1303" s="109">
        <v>1199</v>
      </c>
      <c r="I1303" s="109">
        <v>1449</v>
      </c>
      <c r="BA1303" t="str">
        <f t="shared" si="302"/>
        <v>MA</v>
      </c>
      <c r="BB1303">
        <f t="shared" si="303"/>
        <v>1290</v>
      </c>
      <c r="BC1303" s="73">
        <f t="shared" si="304"/>
        <v>2.4</v>
      </c>
      <c r="BD1303">
        <f t="shared" si="305"/>
        <v>50</v>
      </c>
      <c r="BE1303" s="66">
        <f t="shared" si="306"/>
        <v>1199.99</v>
      </c>
      <c r="BI1303" s="66">
        <f t="shared" si="297"/>
        <v>1274.99</v>
      </c>
      <c r="BK1303" s="66">
        <f t="shared" si="307"/>
        <v>1205.0512151034345</v>
      </c>
      <c r="BN1303" s="66">
        <f t="shared" si="298"/>
        <v>1043.9186146477261</v>
      </c>
      <c r="BO1303" s="66">
        <f t="shared" si="299"/>
        <v>2248.9698297511604</v>
      </c>
      <c r="CI1303" s="116">
        <f t="shared" si="300"/>
        <v>0.53582364652564884</v>
      </c>
      <c r="CJ1303" s="116">
        <f t="shared" si="301"/>
        <v>0.46417635347435121</v>
      </c>
      <c r="CR1303">
        <f t="shared" si="293"/>
        <v>1275</v>
      </c>
      <c r="CS1303">
        <f t="shared" si="295"/>
        <v>50</v>
      </c>
      <c r="CT1303" s="73">
        <f t="shared" si="296"/>
        <v>2.4</v>
      </c>
      <c r="CU1303" s="66">
        <f t="shared" si="294"/>
        <v>1035.2643442557237</v>
      </c>
    </row>
    <row r="1304" spans="2:99" x14ac:dyDescent="0.25">
      <c r="B1304" s="107" t="s">
        <v>284</v>
      </c>
      <c r="C1304" s="107">
        <v>1294</v>
      </c>
      <c r="D1304" s="107" t="s">
        <v>235</v>
      </c>
      <c r="E1304" s="107">
        <v>50</v>
      </c>
      <c r="F1304" s="108">
        <v>2.4</v>
      </c>
      <c r="G1304" s="109"/>
      <c r="H1304" s="109">
        <v>935.05758165052293</v>
      </c>
      <c r="I1304" s="109">
        <v>1210.9424183494768</v>
      </c>
      <c r="BA1304" t="str">
        <f t="shared" si="302"/>
        <v>MA</v>
      </c>
      <c r="BB1304">
        <f t="shared" si="303"/>
        <v>1291</v>
      </c>
      <c r="BC1304" s="73">
        <f t="shared" si="304"/>
        <v>2.4</v>
      </c>
      <c r="BD1304">
        <f t="shared" si="305"/>
        <v>50</v>
      </c>
      <c r="BE1304" s="66">
        <f t="shared" si="306"/>
        <v>1274</v>
      </c>
      <c r="BI1304" s="66">
        <f t="shared" si="297"/>
        <v>1649.8883825465111</v>
      </c>
      <c r="BK1304" s="66">
        <f t="shared" si="307"/>
        <v>1279.3733681462143</v>
      </c>
      <c r="BN1304" s="66">
        <f t="shared" si="298"/>
        <v>1350.8727085164053</v>
      </c>
      <c r="BO1304" s="66">
        <f t="shared" si="299"/>
        <v>2630.2460766626195</v>
      </c>
      <c r="CI1304" s="116">
        <f t="shared" si="300"/>
        <v>0.48640824122796283</v>
      </c>
      <c r="CJ1304" s="116">
        <f t="shared" si="301"/>
        <v>0.51359175877203722</v>
      </c>
      <c r="CR1304">
        <f t="shared" si="293"/>
        <v>1276</v>
      </c>
      <c r="CS1304">
        <f t="shared" si="295"/>
        <v>50</v>
      </c>
      <c r="CT1304" s="73">
        <f t="shared" si="296"/>
        <v>2.4</v>
      </c>
      <c r="CU1304" s="66">
        <f t="shared" si="294"/>
        <v>870.25213398280812</v>
      </c>
    </row>
    <row r="1305" spans="2:99" x14ac:dyDescent="0.25">
      <c r="B1305" s="107" t="s">
        <v>284</v>
      </c>
      <c r="C1305" s="107">
        <v>1295</v>
      </c>
      <c r="D1305" s="107" t="s">
        <v>235</v>
      </c>
      <c r="E1305" s="107">
        <v>50</v>
      </c>
      <c r="F1305" s="108">
        <v>2.4</v>
      </c>
      <c r="G1305" s="109"/>
      <c r="H1305" s="109">
        <v>1199.99</v>
      </c>
      <c r="I1305" s="109">
        <v>1274.99</v>
      </c>
      <c r="BA1305" t="str">
        <f t="shared" si="302"/>
        <v>MA</v>
      </c>
      <c r="BB1305">
        <f t="shared" si="303"/>
        <v>1292</v>
      </c>
      <c r="BC1305" s="73">
        <f t="shared" si="304"/>
        <v>2.4</v>
      </c>
      <c r="BD1305">
        <f t="shared" si="305"/>
        <v>50</v>
      </c>
      <c r="BE1305" s="66">
        <f t="shared" si="306"/>
        <v>1199</v>
      </c>
      <c r="BI1305" s="66">
        <f t="shared" si="297"/>
        <v>1552.759945583412</v>
      </c>
      <c r="BK1305" s="66">
        <f t="shared" si="307"/>
        <v>1204.057039566178</v>
      </c>
      <c r="BN1305" s="66">
        <f t="shared" si="298"/>
        <v>1271.3472350951099</v>
      </c>
      <c r="BO1305" s="66">
        <f t="shared" si="299"/>
        <v>2475.4042746612877</v>
      </c>
      <c r="CI1305" s="116">
        <f t="shared" si="300"/>
        <v>0.48640824122796283</v>
      </c>
      <c r="CJ1305" s="116">
        <f t="shared" si="301"/>
        <v>0.51359175877203722</v>
      </c>
      <c r="CR1305">
        <f t="shared" si="293"/>
        <v>1277</v>
      </c>
      <c r="CS1305">
        <f t="shared" si="295"/>
        <v>50</v>
      </c>
      <c r="CT1305" s="73">
        <f t="shared" si="296"/>
        <v>2.4</v>
      </c>
      <c r="CU1305" s="66">
        <f t="shared" si="294"/>
        <v>817.9944752192996</v>
      </c>
    </row>
    <row r="1306" spans="2:99" x14ac:dyDescent="0.25">
      <c r="B1306" s="107" t="s">
        <v>284</v>
      </c>
      <c r="C1306" s="107">
        <v>1296</v>
      </c>
      <c r="D1306" s="107" t="s">
        <v>235</v>
      </c>
      <c r="E1306" s="107">
        <v>50</v>
      </c>
      <c r="F1306" s="108">
        <v>2.4</v>
      </c>
      <c r="G1306" s="109"/>
      <c r="H1306" s="109">
        <v>947.87214058637653</v>
      </c>
      <c r="I1306" s="109">
        <v>1227.5378594136232</v>
      </c>
      <c r="BA1306" t="str">
        <f t="shared" si="302"/>
        <v>MA</v>
      </c>
      <c r="BB1306">
        <f t="shared" si="303"/>
        <v>1293</v>
      </c>
      <c r="BC1306" s="73">
        <f t="shared" si="304"/>
        <v>2.4</v>
      </c>
      <c r="BD1306">
        <f t="shared" si="305"/>
        <v>50</v>
      </c>
      <c r="BE1306" s="66">
        <f t="shared" si="306"/>
        <v>1199</v>
      </c>
      <c r="BI1306" s="66">
        <f t="shared" si="297"/>
        <v>1449</v>
      </c>
      <c r="BK1306" s="66">
        <f t="shared" si="307"/>
        <v>1204.057039566178</v>
      </c>
      <c r="BN1306" s="66">
        <f t="shared" si="298"/>
        <v>1186.3921070946087</v>
      </c>
      <c r="BO1306" s="66">
        <f t="shared" si="299"/>
        <v>2390.4491466607869</v>
      </c>
      <c r="CI1306" s="116">
        <f t="shared" si="300"/>
        <v>0.50369489819439273</v>
      </c>
      <c r="CJ1306" s="116">
        <f t="shared" si="301"/>
        <v>0.49630510180560722</v>
      </c>
      <c r="CR1306">
        <f t="shared" si="293"/>
        <v>1278</v>
      </c>
      <c r="CS1306">
        <f t="shared" si="295"/>
        <v>50</v>
      </c>
      <c r="CT1306" s="73">
        <f t="shared" si="296"/>
        <v>2.4</v>
      </c>
      <c r="CU1306" s="66">
        <f t="shared" si="294"/>
        <v>1162.9571564214666</v>
      </c>
    </row>
    <row r="1307" spans="2:99" x14ac:dyDescent="0.25">
      <c r="B1307" s="107" t="s">
        <v>284</v>
      </c>
      <c r="C1307" s="107">
        <v>1297</v>
      </c>
      <c r="D1307" s="107" t="s">
        <v>235</v>
      </c>
      <c r="E1307" s="107">
        <v>50</v>
      </c>
      <c r="F1307" s="108">
        <v>2.4</v>
      </c>
      <c r="G1307" s="109"/>
      <c r="H1307" s="109">
        <v>1079.99</v>
      </c>
      <c r="I1307" s="109">
        <v>1398.6365418103662</v>
      </c>
      <c r="BA1307" t="str">
        <f t="shared" si="302"/>
        <v>MA</v>
      </c>
      <c r="BB1307">
        <f t="shared" si="303"/>
        <v>1294</v>
      </c>
      <c r="BC1307" s="73">
        <f t="shared" si="304"/>
        <v>2.4</v>
      </c>
      <c r="BD1307">
        <f t="shared" si="305"/>
        <v>50</v>
      </c>
      <c r="BE1307" s="66">
        <f t="shared" si="306"/>
        <v>935.05758165052293</v>
      </c>
      <c r="BI1307" s="66">
        <f t="shared" si="297"/>
        <v>1210.9424183494768</v>
      </c>
      <c r="BK1307" s="66">
        <f t="shared" si="307"/>
        <v>939.00138747793028</v>
      </c>
      <c r="BN1307" s="66">
        <f t="shared" si="298"/>
        <v>991.47862475905936</v>
      </c>
      <c r="BO1307" s="66">
        <f t="shared" si="299"/>
        <v>1930.4800122369898</v>
      </c>
      <c r="CI1307" s="116">
        <f t="shared" si="300"/>
        <v>0.48640824122796278</v>
      </c>
      <c r="CJ1307" s="116">
        <f t="shared" si="301"/>
        <v>0.51359175877203711</v>
      </c>
      <c r="CR1307">
        <f t="shared" si="293"/>
        <v>1279</v>
      </c>
      <c r="CS1307">
        <f t="shared" si="295"/>
        <v>50</v>
      </c>
      <c r="CT1307" s="73">
        <f t="shared" si="296"/>
        <v>2.4</v>
      </c>
      <c r="CU1307" s="66">
        <f t="shared" si="294"/>
        <v>1204.057039566178</v>
      </c>
    </row>
    <row r="1308" spans="2:99" x14ac:dyDescent="0.25">
      <c r="B1308" s="107" t="s">
        <v>284</v>
      </c>
      <c r="C1308" s="107">
        <v>1298</v>
      </c>
      <c r="D1308" s="107" t="s">
        <v>235</v>
      </c>
      <c r="E1308" s="107">
        <v>50</v>
      </c>
      <c r="F1308" s="108">
        <v>2.4</v>
      </c>
      <c r="G1308" s="109"/>
      <c r="H1308" s="109">
        <v>897.77728030568665</v>
      </c>
      <c r="I1308" s="109">
        <v>1162.6627196943132</v>
      </c>
      <c r="BA1308" t="str">
        <f t="shared" si="302"/>
        <v>MA</v>
      </c>
      <c r="BB1308">
        <f t="shared" si="303"/>
        <v>1295</v>
      </c>
      <c r="BC1308" s="73">
        <f t="shared" si="304"/>
        <v>2.4</v>
      </c>
      <c r="BD1308">
        <f t="shared" si="305"/>
        <v>50</v>
      </c>
      <c r="BE1308" s="66">
        <f t="shared" si="306"/>
        <v>1199.99</v>
      </c>
      <c r="BI1308" s="66">
        <f t="shared" si="297"/>
        <v>1274.99</v>
      </c>
      <c r="BK1308" s="66">
        <f t="shared" si="307"/>
        <v>1205.0512151034345</v>
      </c>
      <c r="BN1308" s="66">
        <f t="shared" si="298"/>
        <v>1043.9186146477261</v>
      </c>
      <c r="BO1308" s="66">
        <f t="shared" si="299"/>
        <v>2248.9698297511604</v>
      </c>
      <c r="CI1308" s="116">
        <f t="shared" si="300"/>
        <v>0.53582364652564884</v>
      </c>
      <c r="CJ1308" s="116">
        <f t="shared" si="301"/>
        <v>0.46417635347435121</v>
      </c>
      <c r="CR1308">
        <f t="shared" si="293"/>
        <v>1280</v>
      </c>
      <c r="CS1308">
        <f t="shared" si="295"/>
        <v>50</v>
      </c>
      <c r="CT1308" s="73">
        <f t="shared" si="296"/>
        <v>2.4</v>
      </c>
      <c r="CU1308" s="66">
        <f t="shared" si="294"/>
        <v>1204.057039566178</v>
      </c>
    </row>
    <row r="1309" spans="2:99" x14ac:dyDescent="0.25">
      <c r="B1309" s="107" t="s">
        <v>284</v>
      </c>
      <c r="C1309" s="107">
        <v>1299</v>
      </c>
      <c r="D1309" s="107" t="s">
        <v>235</v>
      </c>
      <c r="E1309" s="107">
        <v>50</v>
      </c>
      <c r="F1309" s="108">
        <v>2.4</v>
      </c>
      <c r="G1309" s="109"/>
      <c r="H1309" s="109">
        <v>1250</v>
      </c>
      <c r="I1309" s="109">
        <v>1600</v>
      </c>
      <c r="BA1309" t="str">
        <f t="shared" si="302"/>
        <v>MA</v>
      </c>
      <c r="BB1309">
        <f t="shared" si="303"/>
        <v>1296</v>
      </c>
      <c r="BC1309" s="73">
        <f t="shared" si="304"/>
        <v>2.4</v>
      </c>
      <c r="BD1309">
        <f t="shared" si="305"/>
        <v>50</v>
      </c>
      <c r="BE1309" s="66">
        <f t="shared" si="306"/>
        <v>947.87214058637653</v>
      </c>
      <c r="BI1309" s="66">
        <f t="shared" si="297"/>
        <v>1227.5378594136232</v>
      </c>
      <c r="BK1309" s="66">
        <f t="shared" si="307"/>
        <v>951.86999456354351</v>
      </c>
      <c r="BN1309" s="66">
        <f t="shared" si="298"/>
        <v>1005.066409639844</v>
      </c>
      <c r="BO1309" s="66">
        <f t="shared" si="299"/>
        <v>1956.9364042033876</v>
      </c>
      <c r="CI1309" s="116">
        <f t="shared" si="300"/>
        <v>0.48640824122796283</v>
      </c>
      <c r="CJ1309" s="116">
        <f t="shared" si="301"/>
        <v>0.51359175877203711</v>
      </c>
      <c r="CR1309">
        <f t="shared" ref="CR1309:CR1372" si="308">BB1294</f>
        <v>1281</v>
      </c>
      <c r="CS1309">
        <f t="shared" si="295"/>
        <v>50</v>
      </c>
      <c r="CT1309" s="73">
        <f t="shared" si="296"/>
        <v>2.4</v>
      </c>
      <c r="CU1309" s="66">
        <f t="shared" ref="CU1309:CU1372" si="309">BK1294</f>
        <v>1023.4484836312513</v>
      </c>
    </row>
    <row r="1310" spans="2:99" x14ac:dyDescent="0.25">
      <c r="B1310" s="107" t="s">
        <v>284</v>
      </c>
      <c r="C1310" s="107">
        <v>1300</v>
      </c>
      <c r="D1310" s="107" t="s">
        <v>235</v>
      </c>
      <c r="E1310" s="107">
        <v>50</v>
      </c>
      <c r="F1310" s="108">
        <v>2.4</v>
      </c>
      <c r="G1310" s="109"/>
      <c r="H1310" s="109">
        <v>1199</v>
      </c>
      <c r="I1310" s="109">
        <v>1552.759945583412</v>
      </c>
      <c r="BA1310" t="str">
        <f t="shared" si="302"/>
        <v>MA</v>
      </c>
      <c r="BB1310">
        <f t="shared" si="303"/>
        <v>1297</v>
      </c>
      <c r="BC1310" s="73">
        <f t="shared" si="304"/>
        <v>2.4</v>
      </c>
      <c r="BD1310">
        <f t="shared" si="305"/>
        <v>50</v>
      </c>
      <c r="BE1310" s="66">
        <f t="shared" si="306"/>
        <v>1079.99</v>
      </c>
      <c r="BI1310" s="66">
        <f t="shared" si="297"/>
        <v>1398.6365418103662</v>
      </c>
      <c r="BK1310" s="66">
        <f t="shared" si="307"/>
        <v>1084.5450893753766</v>
      </c>
      <c r="BN1310" s="66">
        <f t="shared" si="298"/>
        <v>1145.1562138701981</v>
      </c>
      <c r="BO1310" s="66">
        <f t="shared" si="299"/>
        <v>2229.7013032455748</v>
      </c>
      <c r="CI1310" s="116">
        <f t="shared" si="300"/>
        <v>0.48640824122796283</v>
      </c>
      <c r="CJ1310" s="116">
        <f t="shared" si="301"/>
        <v>0.51359175877203722</v>
      </c>
      <c r="CR1310">
        <f t="shared" si="308"/>
        <v>1282</v>
      </c>
      <c r="CS1310">
        <f t="shared" ref="CS1310:CS1373" si="310">BD1295</f>
        <v>50</v>
      </c>
      <c r="CT1310" s="73">
        <f t="shared" ref="CT1310:CT1373" si="311">BC1295</f>
        <v>2.4</v>
      </c>
      <c r="CU1310" s="66">
        <f t="shared" si="309"/>
        <v>927.67298770076172</v>
      </c>
    </row>
    <row r="1311" spans="2:99" x14ac:dyDescent="0.25">
      <c r="B1311" s="107" t="s">
        <v>284</v>
      </c>
      <c r="C1311" s="107">
        <v>1301</v>
      </c>
      <c r="D1311" s="107" t="s">
        <v>235</v>
      </c>
      <c r="E1311" s="107">
        <v>50</v>
      </c>
      <c r="F1311" s="108">
        <v>2.4</v>
      </c>
      <c r="G1311" s="109"/>
      <c r="H1311" s="109">
        <v>897.77728030568665</v>
      </c>
      <c r="I1311" s="109">
        <v>1162.6627196943132</v>
      </c>
      <c r="BA1311" t="str">
        <f t="shared" si="302"/>
        <v>MA</v>
      </c>
      <c r="BB1311">
        <f t="shared" si="303"/>
        <v>1298</v>
      </c>
      <c r="BC1311" s="73">
        <f t="shared" si="304"/>
        <v>2.4</v>
      </c>
      <c r="BD1311">
        <f t="shared" si="305"/>
        <v>50</v>
      </c>
      <c r="BE1311" s="66">
        <f t="shared" si="306"/>
        <v>897.77728030568665</v>
      </c>
      <c r="BI1311" s="66">
        <f t="shared" si="297"/>
        <v>1162.6627196943132</v>
      </c>
      <c r="BK1311" s="66">
        <f t="shared" si="307"/>
        <v>901.56384846925766</v>
      </c>
      <c r="BN1311" s="66">
        <f t="shared" si="298"/>
        <v>951.94884324257043</v>
      </c>
      <c r="BO1311" s="66">
        <f t="shared" si="299"/>
        <v>1853.5126917118282</v>
      </c>
      <c r="CI1311" s="116">
        <f t="shared" si="300"/>
        <v>0.48640824122796283</v>
      </c>
      <c r="CJ1311" s="116">
        <f t="shared" si="301"/>
        <v>0.51359175877203711</v>
      </c>
      <c r="CR1311">
        <f t="shared" si="308"/>
        <v>1283</v>
      </c>
      <c r="CS1311">
        <f t="shared" si="310"/>
        <v>50</v>
      </c>
      <c r="CT1311" s="73">
        <f t="shared" si="311"/>
        <v>2.4</v>
      </c>
      <c r="CU1311" s="66">
        <f t="shared" si="309"/>
        <v>1123.8875227365158</v>
      </c>
    </row>
    <row r="1312" spans="2:99" x14ac:dyDescent="0.25">
      <c r="B1312" s="107" t="s">
        <v>284</v>
      </c>
      <c r="C1312" s="107">
        <v>1302</v>
      </c>
      <c r="D1312" s="107" t="s">
        <v>235</v>
      </c>
      <c r="E1312" s="107">
        <v>50</v>
      </c>
      <c r="F1312" s="108">
        <v>2.4</v>
      </c>
      <c r="G1312" s="109"/>
      <c r="H1312" s="109">
        <v>897.77728030568665</v>
      </c>
      <c r="I1312" s="109">
        <v>1162.6627196943132</v>
      </c>
      <c r="BA1312" t="str">
        <f t="shared" si="302"/>
        <v>MA</v>
      </c>
      <c r="BB1312">
        <f t="shared" si="303"/>
        <v>1299</v>
      </c>
      <c r="BC1312" s="73">
        <f t="shared" si="304"/>
        <v>2.4</v>
      </c>
      <c r="BD1312">
        <f t="shared" si="305"/>
        <v>50</v>
      </c>
      <c r="BE1312" s="66">
        <f t="shared" si="306"/>
        <v>1250</v>
      </c>
      <c r="BI1312" s="66">
        <f t="shared" si="297"/>
        <v>1600</v>
      </c>
      <c r="BK1312" s="66">
        <f t="shared" si="307"/>
        <v>1255.2721430006027</v>
      </c>
      <c r="BN1312" s="66">
        <f t="shared" si="298"/>
        <v>1310.0257911327633</v>
      </c>
      <c r="BO1312" s="66">
        <f t="shared" si="299"/>
        <v>2565.2979341333657</v>
      </c>
      <c r="CI1312" s="116">
        <f t="shared" si="300"/>
        <v>0.48932801383347746</v>
      </c>
      <c r="CJ1312" s="116">
        <f t="shared" si="301"/>
        <v>0.51067198616652265</v>
      </c>
      <c r="CR1312">
        <f t="shared" si="308"/>
        <v>1284</v>
      </c>
      <c r="CS1312">
        <f t="shared" si="310"/>
        <v>50</v>
      </c>
      <c r="CT1312" s="73">
        <f t="shared" si="311"/>
        <v>2.4</v>
      </c>
      <c r="CU1312" s="66">
        <f t="shared" si="309"/>
        <v>902.4652197918133</v>
      </c>
    </row>
    <row r="1313" spans="2:99" x14ac:dyDescent="0.25">
      <c r="B1313" s="107" t="s">
        <v>284</v>
      </c>
      <c r="C1313" s="107">
        <v>1303</v>
      </c>
      <c r="D1313" s="107" t="s">
        <v>235</v>
      </c>
      <c r="E1313" s="107">
        <v>50</v>
      </c>
      <c r="F1313" s="108">
        <v>2.4</v>
      </c>
      <c r="G1313" s="109"/>
      <c r="H1313" s="109">
        <v>1044.8593107166607</v>
      </c>
      <c r="I1313" s="109">
        <v>1353.140689283339</v>
      </c>
      <c r="BA1313" t="str">
        <f t="shared" si="302"/>
        <v>MA</v>
      </c>
      <c r="BB1313">
        <f t="shared" si="303"/>
        <v>1300</v>
      </c>
      <c r="BC1313" s="73">
        <f t="shared" si="304"/>
        <v>2.4</v>
      </c>
      <c r="BD1313">
        <f t="shared" si="305"/>
        <v>50</v>
      </c>
      <c r="BE1313" s="66">
        <f t="shared" si="306"/>
        <v>1199</v>
      </c>
      <c r="BI1313" s="66">
        <f t="shared" si="297"/>
        <v>1552.759945583412</v>
      </c>
      <c r="BK1313" s="66">
        <f t="shared" si="307"/>
        <v>1204.057039566178</v>
      </c>
      <c r="BN1313" s="66">
        <f t="shared" si="298"/>
        <v>1271.3472350951099</v>
      </c>
      <c r="BO1313" s="66">
        <f t="shared" si="299"/>
        <v>2475.4042746612877</v>
      </c>
      <c r="CI1313" s="116">
        <f t="shared" si="300"/>
        <v>0.48640824122796283</v>
      </c>
      <c r="CJ1313" s="116">
        <f t="shared" si="301"/>
        <v>0.51359175877203722</v>
      </c>
      <c r="CR1313">
        <f t="shared" si="308"/>
        <v>1285</v>
      </c>
      <c r="CS1313">
        <f t="shared" si="310"/>
        <v>50</v>
      </c>
      <c r="CT1313" s="73">
        <f t="shared" si="311"/>
        <v>2.4</v>
      </c>
      <c r="CU1313" s="66">
        <f t="shared" si="309"/>
        <v>1204.057039566178</v>
      </c>
    </row>
    <row r="1314" spans="2:99" x14ac:dyDescent="0.25">
      <c r="B1314" s="107" t="s">
        <v>284</v>
      </c>
      <c r="C1314" s="107">
        <v>1304</v>
      </c>
      <c r="D1314" s="107" t="s">
        <v>235</v>
      </c>
      <c r="E1314" s="107">
        <v>50</v>
      </c>
      <c r="F1314" s="108">
        <v>2.4</v>
      </c>
      <c r="G1314" s="109"/>
      <c r="H1314" s="109">
        <v>1049.2034505531267</v>
      </c>
      <c r="I1314" s="109">
        <v>1358.7665494468733</v>
      </c>
      <c r="BA1314" t="str">
        <f t="shared" si="302"/>
        <v>MA</v>
      </c>
      <c r="BB1314">
        <f t="shared" si="303"/>
        <v>1301</v>
      </c>
      <c r="BC1314" s="73">
        <f t="shared" si="304"/>
        <v>2.4</v>
      </c>
      <c r="BD1314">
        <f t="shared" si="305"/>
        <v>50</v>
      </c>
      <c r="BE1314" s="66">
        <f t="shared" si="306"/>
        <v>897.77728030568665</v>
      </c>
      <c r="BI1314" s="66">
        <f t="shared" si="297"/>
        <v>1162.6627196943132</v>
      </c>
      <c r="BK1314" s="66">
        <f t="shared" si="307"/>
        <v>901.56384846925766</v>
      </c>
      <c r="BN1314" s="66">
        <f t="shared" si="298"/>
        <v>951.94884324257043</v>
      </c>
      <c r="BO1314" s="66">
        <f t="shared" si="299"/>
        <v>1853.5126917118282</v>
      </c>
      <c r="CI1314" s="116">
        <f t="shared" si="300"/>
        <v>0.48640824122796283</v>
      </c>
      <c r="CJ1314" s="116">
        <f t="shared" si="301"/>
        <v>0.51359175877203711</v>
      </c>
      <c r="CR1314">
        <f t="shared" si="308"/>
        <v>1286</v>
      </c>
      <c r="CS1314">
        <f t="shared" si="310"/>
        <v>50</v>
      </c>
      <c r="CT1314" s="73">
        <f t="shared" si="311"/>
        <v>2.4</v>
      </c>
      <c r="CU1314" s="66">
        <f t="shared" si="309"/>
        <v>1204.057039566178</v>
      </c>
    </row>
    <row r="1315" spans="2:99" x14ac:dyDescent="0.25">
      <c r="B1315" s="107" t="s">
        <v>284</v>
      </c>
      <c r="C1315" s="107">
        <v>1305</v>
      </c>
      <c r="D1315" s="107" t="s">
        <v>235</v>
      </c>
      <c r="E1315" s="107">
        <v>50</v>
      </c>
      <c r="F1315" s="108">
        <v>2.4</v>
      </c>
      <c r="G1315" s="109"/>
      <c r="H1315" s="109">
        <v>988.2155615952405</v>
      </c>
      <c r="I1315" s="109">
        <v>1279.7844384047594</v>
      </c>
      <c r="BA1315" t="str">
        <f t="shared" si="302"/>
        <v>MA</v>
      </c>
      <c r="BB1315">
        <f t="shared" si="303"/>
        <v>1302</v>
      </c>
      <c r="BC1315" s="73">
        <f t="shared" si="304"/>
        <v>2.4</v>
      </c>
      <c r="BD1315">
        <f t="shared" si="305"/>
        <v>50</v>
      </c>
      <c r="BE1315" s="66">
        <f t="shared" si="306"/>
        <v>897.77728030568665</v>
      </c>
      <c r="BI1315" s="66">
        <f t="shared" si="297"/>
        <v>1162.6627196943132</v>
      </c>
      <c r="BK1315" s="66">
        <f t="shared" si="307"/>
        <v>901.56384846925766</v>
      </c>
      <c r="BN1315" s="66">
        <f t="shared" si="298"/>
        <v>951.94884324257043</v>
      </c>
      <c r="BO1315" s="66">
        <f t="shared" si="299"/>
        <v>1853.5126917118282</v>
      </c>
      <c r="CI1315" s="116">
        <f t="shared" si="300"/>
        <v>0.48640824122796283</v>
      </c>
      <c r="CJ1315" s="116">
        <f t="shared" si="301"/>
        <v>0.51359175877203711</v>
      </c>
      <c r="CR1315">
        <f t="shared" si="308"/>
        <v>1287</v>
      </c>
      <c r="CS1315">
        <f t="shared" si="310"/>
        <v>50</v>
      </c>
      <c r="CT1315" s="73">
        <f t="shared" si="311"/>
        <v>2.4</v>
      </c>
      <c r="CU1315" s="66">
        <f t="shared" si="309"/>
        <v>1205.0512151034345</v>
      </c>
    </row>
    <row r="1316" spans="2:99" x14ac:dyDescent="0.25">
      <c r="B1316" s="107" t="s">
        <v>284</v>
      </c>
      <c r="C1316" s="107">
        <v>1306</v>
      </c>
      <c r="D1316" s="107" t="s">
        <v>235</v>
      </c>
      <c r="E1316" s="107">
        <v>50</v>
      </c>
      <c r="F1316" s="108">
        <v>2.4</v>
      </c>
      <c r="G1316" s="109"/>
      <c r="H1316" s="109">
        <v>1079.99</v>
      </c>
      <c r="I1316" s="109">
        <v>1398.6365418103662</v>
      </c>
      <c r="BA1316" t="str">
        <f t="shared" si="302"/>
        <v>MA</v>
      </c>
      <c r="BB1316">
        <f t="shared" si="303"/>
        <v>1303</v>
      </c>
      <c r="BC1316" s="73">
        <f t="shared" si="304"/>
        <v>2.4</v>
      </c>
      <c r="BD1316">
        <f t="shared" si="305"/>
        <v>50</v>
      </c>
      <c r="BE1316" s="66">
        <f t="shared" si="306"/>
        <v>1044.8593107166607</v>
      </c>
      <c r="BI1316" s="66">
        <f t="shared" si="297"/>
        <v>1353.140689283339</v>
      </c>
      <c r="BK1316" s="66">
        <f t="shared" si="307"/>
        <v>1049.2662288779482</v>
      </c>
      <c r="BN1316" s="66">
        <f t="shared" si="298"/>
        <v>1107.9057512452118</v>
      </c>
      <c r="BO1316" s="66">
        <f t="shared" si="299"/>
        <v>2157.1719801231602</v>
      </c>
      <c r="CI1316" s="116">
        <f t="shared" si="300"/>
        <v>0.48640824122796272</v>
      </c>
      <c r="CJ1316" s="116">
        <f t="shared" si="301"/>
        <v>0.51359175877203711</v>
      </c>
      <c r="CR1316">
        <f t="shared" si="308"/>
        <v>1288</v>
      </c>
      <c r="CS1316">
        <f t="shared" si="310"/>
        <v>50</v>
      </c>
      <c r="CT1316" s="73">
        <f t="shared" si="311"/>
        <v>2.4</v>
      </c>
      <c r="CU1316" s="66">
        <f t="shared" si="309"/>
        <v>1032.8315168026124</v>
      </c>
    </row>
    <row r="1317" spans="2:99" x14ac:dyDescent="0.25">
      <c r="B1317" s="107" t="s">
        <v>284</v>
      </c>
      <c r="C1317" s="107">
        <v>1307</v>
      </c>
      <c r="D1317" s="107" t="s">
        <v>235</v>
      </c>
      <c r="E1317" s="107">
        <v>50</v>
      </c>
      <c r="F1317" s="108">
        <v>2.4</v>
      </c>
      <c r="G1317" s="109"/>
      <c r="H1317" s="109">
        <v>1044.9028828313694</v>
      </c>
      <c r="I1317" s="109">
        <v>1353.1971171686303</v>
      </c>
      <c r="BA1317" t="str">
        <f t="shared" si="302"/>
        <v>MA</v>
      </c>
      <c r="BB1317">
        <f t="shared" si="303"/>
        <v>1304</v>
      </c>
      <c r="BC1317" s="73">
        <f t="shared" si="304"/>
        <v>2.4</v>
      </c>
      <c r="BD1317">
        <f t="shared" si="305"/>
        <v>50</v>
      </c>
      <c r="BE1317" s="66">
        <f t="shared" si="306"/>
        <v>1049.2034505531267</v>
      </c>
      <c r="BI1317" s="66">
        <f t="shared" si="297"/>
        <v>1358.7665494468733</v>
      </c>
      <c r="BK1317" s="66">
        <f t="shared" si="307"/>
        <v>1053.6286910555602</v>
      </c>
      <c r="BN1317" s="66">
        <f t="shared" si="298"/>
        <v>1112.512014939922</v>
      </c>
      <c r="BO1317" s="66">
        <f t="shared" si="299"/>
        <v>2166.1407059954822</v>
      </c>
      <c r="CI1317" s="116">
        <f t="shared" si="300"/>
        <v>0.48640824122796283</v>
      </c>
      <c r="CJ1317" s="116">
        <f t="shared" si="301"/>
        <v>0.51359175877203711</v>
      </c>
      <c r="CR1317">
        <f t="shared" si="308"/>
        <v>1289</v>
      </c>
      <c r="CS1317">
        <f t="shared" si="310"/>
        <v>50</v>
      </c>
      <c r="CT1317" s="73">
        <f t="shared" si="311"/>
        <v>2.4</v>
      </c>
      <c r="CU1317" s="66">
        <f t="shared" si="309"/>
        <v>984.50751250016003</v>
      </c>
    </row>
    <row r="1318" spans="2:99" x14ac:dyDescent="0.25">
      <c r="B1318" s="107" t="s">
        <v>284</v>
      </c>
      <c r="C1318" s="107">
        <v>1308</v>
      </c>
      <c r="D1318" s="107" t="s">
        <v>235</v>
      </c>
      <c r="E1318" s="107">
        <v>50</v>
      </c>
      <c r="F1318" s="108">
        <v>2.4</v>
      </c>
      <c r="G1318" s="109"/>
      <c r="H1318" s="109">
        <v>1106.7186419687227</v>
      </c>
      <c r="I1318" s="109">
        <v>1433.2513580312773</v>
      </c>
      <c r="BA1318" t="str">
        <f t="shared" si="302"/>
        <v>MA</v>
      </c>
      <c r="BB1318">
        <f t="shared" si="303"/>
        <v>1305</v>
      </c>
      <c r="BC1318" s="73">
        <f t="shared" si="304"/>
        <v>2.4</v>
      </c>
      <c r="BD1318">
        <f t="shared" si="305"/>
        <v>50</v>
      </c>
      <c r="BE1318" s="66">
        <f t="shared" si="306"/>
        <v>988.2155615952405</v>
      </c>
      <c r="BI1318" s="66">
        <f t="shared" si="297"/>
        <v>1279.7844384047594</v>
      </c>
      <c r="BK1318" s="66">
        <f t="shared" si="307"/>
        <v>992.3835726001613</v>
      </c>
      <c r="BN1318" s="66">
        <f t="shared" si="298"/>
        <v>1047.8441383753714</v>
      </c>
      <c r="BO1318" s="66">
        <f t="shared" si="299"/>
        <v>2040.2277109755328</v>
      </c>
      <c r="CI1318" s="116">
        <f t="shared" si="300"/>
        <v>0.48640824122796278</v>
      </c>
      <c r="CJ1318" s="116">
        <f t="shared" si="301"/>
        <v>0.51359175877203711</v>
      </c>
      <c r="CR1318">
        <f t="shared" si="308"/>
        <v>1290</v>
      </c>
      <c r="CS1318">
        <f t="shared" si="310"/>
        <v>50</v>
      </c>
      <c r="CT1318" s="73">
        <f t="shared" si="311"/>
        <v>2.4</v>
      </c>
      <c r="CU1318" s="66">
        <f t="shared" si="309"/>
        <v>1205.0512151034345</v>
      </c>
    </row>
    <row r="1319" spans="2:99" x14ac:dyDescent="0.25">
      <c r="B1319" s="107" t="s">
        <v>284</v>
      </c>
      <c r="C1319" s="107">
        <v>1309</v>
      </c>
      <c r="D1319" s="107" t="s">
        <v>235</v>
      </c>
      <c r="E1319" s="107">
        <v>50</v>
      </c>
      <c r="F1319" s="108">
        <v>2.4</v>
      </c>
      <c r="G1319" s="109"/>
      <c r="H1319" s="109">
        <v>1199</v>
      </c>
      <c r="I1319" s="109">
        <v>1999</v>
      </c>
      <c r="BA1319" t="str">
        <f t="shared" si="302"/>
        <v>MA</v>
      </c>
      <c r="BB1319">
        <f t="shared" si="303"/>
        <v>1306</v>
      </c>
      <c r="BC1319" s="73">
        <f t="shared" si="304"/>
        <v>2.4</v>
      </c>
      <c r="BD1319">
        <f t="shared" si="305"/>
        <v>50</v>
      </c>
      <c r="BE1319" s="66">
        <f t="shared" si="306"/>
        <v>1079.99</v>
      </c>
      <c r="BI1319" s="66">
        <f t="shared" si="297"/>
        <v>1398.6365418103662</v>
      </c>
      <c r="BK1319" s="66">
        <f t="shared" si="307"/>
        <v>1084.5450893753766</v>
      </c>
      <c r="BN1319" s="66">
        <f t="shared" si="298"/>
        <v>1145.1562138701981</v>
      </c>
      <c r="BO1319" s="66">
        <f t="shared" si="299"/>
        <v>2229.7013032455748</v>
      </c>
      <c r="CI1319" s="116">
        <f t="shared" si="300"/>
        <v>0.48640824122796283</v>
      </c>
      <c r="CJ1319" s="116">
        <f t="shared" si="301"/>
        <v>0.51359175877203722</v>
      </c>
      <c r="CR1319">
        <f t="shared" si="308"/>
        <v>1291</v>
      </c>
      <c r="CS1319">
        <f t="shared" si="310"/>
        <v>50</v>
      </c>
      <c r="CT1319" s="73">
        <f t="shared" si="311"/>
        <v>2.4</v>
      </c>
      <c r="CU1319" s="66">
        <f t="shared" si="309"/>
        <v>1279.3733681462143</v>
      </c>
    </row>
    <row r="1320" spans="2:99" x14ac:dyDescent="0.25">
      <c r="B1320" s="107" t="s">
        <v>284</v>
      </c>
      <c r="C1320" s="107">
        <v>1310</v>
      </c>
      <c r="D1320" s="107" t="s">
        <v>235</v>
      </c>
      <c r="E1320" s="107">
        <v>50</v>
      </c>
      <c r="F1320" s="108">
        <v>2.4</v>
      </c>
      <c r="G1320" s="109"/>
      <c r="H1320" s="109">
        <v>1199</v>
      </c>
      <c r="I1320" s="109">
        <v>1552.759945583412</v>
      </c>
      <c r="BA1320" t="str">
        <f t="shared" si="302"/>
        <v>MA</v>
      </c>
      <c r="BB1320">
        <f t="shared" si="303"/>
        <v>1307</v>
      </c>
      <c r="BC1320" s="73">
        <f t="shared" si="304"/>
        <v>2.4</v>
      </c>
      <c r="BD1320">
        <f t="shared" si="305"/>
        <v>50</v>
      </c>
      <c r="BE1320" s="66">
        <f t="shared" si="306"/>
        <v>1044.9028828313694</v>
      </c>
      <c r="BI1320" s="66">
        <f t="shared" si="297"/>
        <v>1353.1971171686303</v>
      </c>
      <c r="BK1320" s="66">
        <f t="shared" si="307"/>
        <v>1049.3099847673925</v>
      </c>
      <c r="BN1320" s="66">
        <f t="shared" si="298"/>
        <v>1107.9519524858808</v>
      </c>
      <c r="BO1320" s="66">
        <f t="shared" si="299"/>
        <v>2157.2619372532736</v>
      </c>
      <c r="CI1320" s="116">
        <f t="shared" si="300"/>
        <v>0.48640824122796272</v>
      </c>
      <c r="CJ1320" s="116">
        <f t="shared" si="301"/>
        <v>0.51359175877203711</v>
      </c>
      <c r="CR1320">
        <f t="shared" si="308"/>
        <v>1292</v>
      </c>
      <c r="CS1320">
        <f t="shared" si="310"/>
        <v>50</v>
      </c>
      <c r="CT1320" s="73">
        <f t="shared" si="311"/>
        <v>2.4</v>
      </c>
      <c r="CU1320" s="66">
        <f t="shared" si="309"/>
        <v>1204.057039566178</v>
      </c>
    </row>
    <row r="1321" spans="2:99" x14ac:dyDescent="0.25">
      <c r="B1321" s="107" t="s">
        <v>284</v>
      </c>
      <c r="C1321" s="107">
        <v>1311</v>
      </c>
      <c r="D1321" s="107" t="s">
        <v>235</v>
      </c>
      <c r="E1321" s="107">
        <v>50</v>
      </c>
      <c r="F1321" s="108">
        <v>2.4</v>
      </c>
      <c r="G1321" s="109"/>
      <c r="H1321" s="109">
        <v>941.15767770975287</v>
      </c>
      <c r="I1321" s="109">
        <v>1218.842322290247</v>
      </c>
      <c r="BA1321" t="str">
        <f t="shared" si="302"/>
        <v>MA</v>
      </c>
      <c r="BB1321">
        <f t="shared" si="303"/>
        <v>1308</v>
      </c>
      <c r="BC1321" s="73">
        <f t="shared" si="304"/>
        <v>2.4</v>
      </c>
      <c r="BD1321">
        <f t="shared" si="305"/>
        <v>50</v>
      </c>
      <c r="BE1321" s="66">
        <f t="shared" si="306"/>
        <v>1106.7186419687227</v>
      </c>
      <c r="BI1321" s="66">
        <f t="shared" si="297"/>
        <v>1433.2513580312773</v>
      </c>
      <c r="BK1321" s="66">
        <f t="shared" si="307"/>
        <v>1111.3864651222361</v>
      </c>
      <c r="BN1321" s="66">
        <f t="shared" si="298"/>
        <v>1173.4976526231446</v>
      </c>
      <c r="BO1321" s="66">
        <f t="shared" si="299"/>
        <v>2284.8841177453805</v>
      </c>
      <c r="CI1321" s="116">
        <f t="shared" si="300"/>
        <v>0.48640824122796283</v>
      </c>
      <c r="CJ1321" s="116">
        <f t="shared" si="301"/>
        <v>0.51359175877203722</v>
      </c>
      <c r="CR1321">
        <f t="shared" si="308"/>
        <v>1293</v>
      </c>
      <c r="CS1321">
        <f t="shared" si="310"/>
        <v>50</v>
      </c>
      <c r="CT1321" s="73">
        <f t="shared" si="311"/>
        <v>2.4</v>
      </c>
      <c r="CU1321" s="66">
        <f t="shared" si="309"/>
        <v>1204.057039566178</v>
      </c>
    </row>
    <row r="1322" spans="2:99" x14ac:dyDescent="0.25">
      <c r="B1322" s="107" t="s">
        <v>284</v>
      </c>
      <c r="C1322" s="107">
        <v>1312</v>
      </c>
      <c r="D1322" s="107" t="s">
        <v>235</v>
      </c>
      <c r="E1322" s="107">
        <v>50</v>
      </c>
      <c r="F1322" s="108">
        <v>2.4</v>
      </c>
      <c r="G1322" s="109"/>
      <c r="H1322" s="109">
        <v>1079.0999999999999</v>
      </c>
      <c r="I1322" s="109">
        <v>1152.26</v>
      </c>
      <c r="BA1322" t="str">
        <f t="shared" si="302"/>
        <v>MA</v>
      </c>
      <c r="BB1322">
        <f t="shared" si="303"/>
        <v>1309</v>
      </c>
      <c r="BC1322" s="73">
        <f t="shared" si="304"/>
        <v>2.4</v>
      </c>
      <c r="BD1322">
        <f t="shared" si="305"/>
        <v>50</v>
      </c>
      <c r="BE1322" s="66">
        <f t="shared" si="306"/>
        <v>1199</v>
      </c>
      <c r="BI1322" s="66">
        <f t="shared" si="297"/>
        <v>1999</v>
      </c>
      <c r="BK1322" s="66">
        <f t="shared" si="307"/>
        <v>1204.057039566178</v>
      </c>
      <c r="BN1322" s="66">
        <f t="shared" si="298"/>
        <v>1636.713472796496</v>
      </c>
      <c r="BO1322" s="66">
        <f t="shared" si="299"/>
        <v>2840.7705123626738</v>
      </c>
      <c r="CI1322" s="116">
        <f t="shared" si="300"/>
        <v>0.4238487531204207</v>
      </c>
      <c r="CJ1322" s="116">
        <f t="shared" si="301"/>
        <v>0.57615124687957942</v>
      </c>
      <c r="CR1322">
        <f t="shared" si="308"/>
        <v>1294</v>
      </c>
      <c r="CS1322">
        <f t="shared" si="310"/>
        <v>50</v>
      </c>
      <c r="CT1322" s="73">
        <f t="shared" si="311"/>
        <v>2.4</v>
      </c>
      <c r="CU1322" s="66">
        <f t="shared" si="309"/>
        <v>939.00138747793028</v>
      </c>
    </row>
    <row r="1323" spans="2:99" x14ac:dyDescent="0.25">
      <c r="B1323" s="107" t="s">
        <v>284</v>
      </c>
      <c r="C1323" s="107">
        <v>1313</v>
      </c>
      <c r="D1323" s="107" t="s">
        <v>235</v>
      </c>
      <c r="E1323" s="107">
        <v>50</v>
      </c>
      <c r="F1323" s="108">
        <v>2.4</v>
      </c>
      <c r="G1323" s="109"/>
      <c r="H1323" s="109">
        <v>1199.99</v>
      </c>
      <c r="I1323" s="109">
        <v>1554.0420409513249</v>
      </c>
      <c r="BA1323" t="str">
        <f t="shared" si="302"/>
        <v>MA</v>
      </c>
      <c r="BB1323">
        <f t="shared" si="303"/>
        <v>1310</v>
      </c>
      <c r="BC1323" s="73">
        <f t="shared" si="304"/>
        <v>2.4</v>
      </c>
      <c r="BD1323">
        <f t="shared" si="305"/>
        <v>50</v>
      </c>
      <c r="BE1323" s="66">
        <f t="shared" si="306"/>
        <v>1199</v>
      </c>
      <c r="BI1323" s="66">
        <f t="shared" si="297"/>
        <v>1552.759945583412</v>
      </c>
      <c r="BK1323" s="66">
        <f t="shared" si="307"/>
        <v>1204.057039566178</v>
      </c>
      <c r="BN1323" s="66">
        <f t="shared" si="298"/>
        <v>1271.3472350951099</v>
      </c>
      <c r="BO1323" s="66">
        <f t="shared" si="299"/>
        <v>2475.4042746612877</v>
      </c>
      <c r="CI1323" s="116">
        <f t="shared" si="300"/>
        <v>0.48640824122796283</v>
      </c>
      <c r="CJ1323" s="116">
        <f t="shared" si="301"/>
        <v>0.51359175877203722</v>
      </c>
      <c r="CR1323">
        <f t="shared" si="308"/>
        <v>1295</v>
      </c>
      <c r="CS1323">
        <f t="shared" si="310"/>
        <v>50</v>
      </c>
      <c r="CT1323" s="73">
        <f t="shared" si="311"/>
        <v>2.4</v>
      </c>
      <c r="CU1323" s="66">
        <f t="shared" si="309"/>
        <v>1205.0512151034345</v>
      </c>
    </row>
    <row r="1324" spans="2:99" x14ac:dyDescent="0.25">
      <c r="B1324" s="107" t="s">
        <v>284</v>
      </c>
      <c r="C1324" s="107">
        <v>1314</v>
      </c>
      <c r="D1324" s="107" t="s">
        <v>235</v>
      </c>
      <c r="E1324" s="107">
        <v>50</v>
      </c>
      <c r="F1324" s="108">
        <v>2.4</v>
      </c>
      <c r="G1324" s="109"/>
      <c r="H1324" s="109">
        <v>1091.4553301862354</v>
      </c>
      <c r="I1324" s="109">
        <v>1413.4846698137646</v>
      </c>
      <c r="BA1324" t="str">
        <f t="shared" si="302"/>
        <v>MA</v>
      </c>
      <c r="BB1324">
        <f t="shared" si="303"/>
        <v>1311</v>
      </c>
      <c r="BC1324" s="73">
        <f t="shared" si="304"/>
        <v>2.4</v>
      </c>
      <c r="BD1324">
        <f t="shared" si="305"/>
        <v>50</v>
      </c>
      <c r="BE1324" s="66">
        <f t="shared" si="306"/>
        <v>941.15767770975287</v>
      </c>
      <c r="BI1324" s="66">
        <f t="shared" si="297"/>
        <v>1218.842322290247</v>
      </c>
      <c r="BK1324" s="66">
        <f t="shared" si="307"/>
        <v>945.12721200015358</v>
      </c>
      <c r="BN1324" s="66">
        <f t="shared" si="298"/>
        <v>997.94679845273447</v>
      </c>
      <c r="BO1324" s="66">
        <f t="shared" si="299"/>
        <v>1943.0740104528882</v>
      </c>
      <c r="CI1324" s="116">
        <f t="shared" si="300"/>
        <v>0.48640824122796283</v>
      </c>
      <c r="CJ1324" s="116">
        <f t="shared" si="301"/>
        <v>0.51359175877203711</v>
      </c>
      <c r="CR1324">
        <f t="shared" si="308"/>
        <v>1296</v>
      </c>
      <c r="CS1324">
        <f t="shared" si="310"/>
        <v>50</v>
      </c>
      <c r="CT1324" s="73">
        <f t="shared" si="311"/>
        <v>2.4</v>
      </c>
      <c r="CU1324" s="66">
        <f t="shared" si="309"/>
        <v>951.86999456354351</v>
      </c>
    </row>
    <row r="1325" spans="2:99" x14ac:dyDescent="0.25">
      <c r="B1325" s="107" t="s">
        <v>284</v>
      </c>
      <c r="C1325" s="107">
        <v>1315</v>
      </c>
      <c r="D1325" s="107" t="s">
        <v>235</v>
      </c>
      <c r="E1325" s="107">
        <v>50</v>
      </c>
      <c r="F1325" s="108">
        <v>2.4</v>
      </c>
      <c r="G1325" s="109"/>
      <c r="H1325" s="109">
        <v>1199</v>
      </c>
      <c r="I1325" s="109">
        <v>1552.759945583412</v>
      </c>
      <c r="BA1325" t="str">
        <f t="shared" si="302"/>
        <v>MA</v>
      </c>
      <c r="BB1325">
        <f t="shared" si="303"/>
        <v>1312</v>
      </c>
      <c r="BC1325" s="73">
        <f t="shared" si="304"/>
        <v>2.4</v>
      </c>
      <c r="BD1325">
        <f t="shared" si="305"/>
        <v>50</v>
      </c>
      <c r="BE1325" s="66">
        <f t="shared" si="306"/>
        <v>1079.0999999999999</v>
      </c>
      <c r="BI1325" s="66">
        <f t="shared" si="297"/>
        <v>1152.26</v>
      </c>
      <c r="BK1325" s="66">
        <f t="shared" si="307"/>
        <v>1083.6513356095602</v>
      </c>
      <c r="BN1325" s="66">
        <f t="shared" si="298"/>
        <v>943.43144880664863</v>
      </c>
      <c r="BO1325" s="66">
        <f t="shared" si="299"/>
        <v>2027.0827844162088</v>
      </c>
      <c r="CI1325" s="116">
        <f t="shared" si="300"/>
        <v>0.53458662070461382</v>
      </c>
      <c r="CJ1325" s="116">
        <f t="shared" si="301"/>
        <v>0.46541337929538623</v>
      </c>
      <c r="CR1325">
        <f t="shared" si="308"/>
        <v>1297</v>
      </c>
      <c r="CS1325">
        <f t="shared" si="310"/>
        <v>50</v>
      </c>
      <c r="CT1325" s="73">
        <f t="shared" si="311"/>
        <v>2.4</v>
      </c>
      <c r="CU1325" s="66">
        <f t="shared" si="309"/>
        <v>1084.5450893753766</v>
      </c>
    </row>
    <row r="1326" spans="2:99" x14ac:dyDescent="0.25">
      <c r="B1326" s="107" t="s">
        <v>284</v>
      </c>
      <c r="C1326" s="107">
        <v>1316</v>
      </c>
      <c r="D1326" s="107" t="s">
        <v>235</v>
      </c>
      <c r="E1326" s="107">
        <v>50</v>
      </c>
      <c r="F1326" s="108">
        <v>2.4</v>
      </c>
      <c r="G1326" s="109"/>
      <c r="H1326" s="109">
        <v>1274</v>
      </c>
      <c r="I1326" s="109">
        <v>1649.8883825465111</v>
      </c>
      <c r="BA1326" t="str">
        <f t="shared" si="302"/>
        <v>MA</v>
      </c>
      <c r="BB1326">
        <f t="shared" si="303"/>
        <v>1313</v>
      </c>
      <c r="BC1326" s="73">
        <f t="shared" si="304"/>
        <v>2.4</v>
      </c>
      <c r="BD1326">
        <f t="shared" si="305"/>
        <v>50</v>
      </c>
      <c r="BE1326" s="66">
        <f t="shared" si="306"/>
        <v>1199.99</v>
      </c>
      <c r="BI1326" s="66">
        <f t="shared" si="297"/>
        <v>1554.0420409513249</v>
      </c>
      <c r="BK1326" s="66">
        <f t="shared" si="307"/>
        <v>1205.0512151034345</v>
      </c>
      <c r="BN1326" s="66">
        <f t="shared" si="298"/>
        <v>1272.3969713442709</v>
      </c>
      <c r="BO1326" s="66">
        <f t="shared" si="299"/>
        <v>2477.4481864477057</v>
      </c>
      <c r="CI1326" s="116">
        <f t="shared" si="300"/>
        <v>0.48640824122796278</v>
      </c>
      <c r="CJ1326" s="116">
        <f t="shared" si="301"/>
        <v>0.51359175877203711</v>
      </c>
      <c r="CR1326">
        <f t="shared" si="308"/>
        <v>1298</v>
      </c>
      <c r="CS1326">
        <f t="shared" si="310"/>
        <v>50</v>
      </c>
      <c r="CT1326" s="73">
        <f t="shared" si="311"/>
        <v>2.4</v>
      </c>
      <c r="CU1326" s="66">
        <f t="shared" si="309"/>
        <v>901.56384846925766</v>
      </c>
    </row>
    <row r="1327" spans="2:99" x14ac:dyDescent="0.25">
      <c r="B1327" s="107" t="s">
        <v>284</v>
      </c>
      <c r="C1327" s="107">
        <v>1317</v>
      </c>
      <c r="D1327" s="107" t="s">
        <v>235</v>
      </c>
      <c r="E1327" s="107">
        <v>50</v>
      </c>
      <c r="F1327" s="108">
        <v>2.4</v>
      </c>
      <c r="G1327" s="109"/>
      <c r="H1327" s="109">
        <v>1056.1880605409449</v>
      </c>
      <c r="I1327" s="109">
        <v>1367.8119394590551</v>
      </c>
      <c r="BA1327" t="str">
        <f t="shared" si="302"/>
        <v>MA</v>
      </c>
      <c r="BB1327">
        <f t="shared" si="303"/>
        <v>1314</v>
      </c>
      <c r="BC1327" s="73">
        <f t="shared" si="304"/>
        <v>2.4</v>
      </c>
      <c r="BD1327">
        <f t="shared" si="305"/>
        <v>50</v>
      </c>
      <c r="BE1327" s="66">
        <f t="shared" si="306"/>
        <v>1091.4553301862354</v>
      </c>
      <c r="BI1327" s="66">
        <f t="shared" si="297"/>
        <v>1413.4846698137646</v>
      </c>
      <c r="BK1327" s="66">
        <f t="shared" si="307"/>
        <v>1096.0587770498448</v>
      </c>
      <c r="BN1327" s="66">
        <f t="shared" si="298"/>
        <v>1157.313358016756</v>
      </c>
      <c r="BO1327" s="66">
        <f t="shared" si="299"/>
        <v>2253.372135066601</v>
      </c>
      <c r="CI1327" s="116">
        <f t="shared" si="300"/>
        <v>0.48640824122796278</v>
      </c>
      <c r="CJ1327" s="116">
        <f t="shared" si="301"/>
        <v>0.51359175877203711</v>
      </c>
      <c r="CR1327">
        <f t="shared" si="308"/>
        <v>1299</v>
      </c>
      <c r="CS1327">
        <f t="shared" si="310"/>
        <v>50</v>
      </c>
      <c r="CT1327" s="73">
        <f t="shared" si="311"/>
        <v>2.4</v>
      </c>
      <c r="CU1327" s="66">
        <f t="shared" si="309"/>
        <v>1255.2721430006027</v>
      </c>
    </row>
    <row r="1328" spans="2:99" x14ac:dyDescent="0.25">
      <c r="B1328" s="107" t="s">
        <v>284</v>
      </c>
      <c r="C1328" s="107">
        <v>1318</v>
      </c>
      <c r="D1328" s="107" t="s">
        <v>235</v>
      </c>
      <c r="E1328" s="107">
        <v>50</v>
      </c>
      <c r="F1328" s="108">
        <v>2.4</v>
      </c>
      <c r="G1328" s="109"/>
      <c r="H1328" s="109">
        <v>1139.99</v>
      </c>
      <c r="I1328" s="109">
        <v>1765.09</v>
      </c>
      <c r="BA1328" t="str">
        <f t="shared" si="302"/>
        <v>MA</v>
      </c>
      <c r="BB1328">
        <f t="shared" si="303"/>
        <v>1315</v>
      </c>
      <c r="BC1328" s="73">
        <f t="shared" si="304"/>
        <v>2.4</v>
      </c>
      <c r="BD1328">
        <f t="shared" si="305"/>
        <v>50</v>
      </c>
      <c r="BE1328" s="66">
        <f t="shared" si="306"/>
        <v>1199</v>
      </c>
      <c r="BI1328" s="66">
        <f t="shared" si="297"/>
        <v>1552.759945583412</v>
      </c>
      <c r="BK1328" s="66">
        <f t="shared" si="307"/>
        <v>1204.057039566178</v>
      </c>
      <c r="BN1328" s="66">
        <f t="shared" si="298"/>
        <v>1271.3472350951099</v>
      </c>
      <c r="BO1328" s="66">
        <f t="shared" si="299"/>
        <v>2475.4042746612877</v>
      </c>
      <c r="CI1328" s="116">
        <f t="shared" si="300"/>
        <v>0.48640824122796283</v>
      </c>
      <c r="CJ1328" s="116">
        <f t="shared" si="301"/>
        <v>0.51359175877203722</v>
      </c>
      <c r="CR1328">
        <f t="shared" si="308"/>
        <v>1300</v>
      </c>
      <c r="CS1328">
        <f t="shared" si="310"/>
        <v>50</v>
      </c>
      <c r="CT1328" s="73">
        <f t="shared" si="311"/>
        <v>2.4</v>
      </c>
      <c r="CU1328" s="66">
        <f t="shared" si="309"/>
        <v>1204.057039566178</v>
      </c>
    </row>
    <row r="1329" spans="2:99" x14ac:dyDescent="0.25">
      <c r="B1329" s="107" t="s">
        <v>284</v>
      </c>
      <c r="C1329" s="107">
        <v>1319</v>
      </c>
      <c r="D1329" s="107" t="s">
        <v>235</v>
      </c>
      <c r="E1329" s="107">
        <v>50</v>
      </c>
      <c r="F1329" s="108">
        <v>2.4</v>
      </c>
      <c r="G1329" s="109"/>
      <c r="H1329" s="109">
        <v>1199.99</v>
      </c>
      <c r="I1329" s="109">
        <v>1624.98</v>
      </c>
      <c r="BA1329" t="str">
        <f t="shared" si="302"/>
        <v>MA</v>
      </c>
      <c r="BB1329">
        <f t="shared" si="303"/>
        <v>1316</v>
      </c>
      <c r="BC1329" s="73">
        <f t="shared" si="304"/>
        <v>2.4</v>
      </c>
      <c r="BD1329">
        <f t="shared" si="305"/>
        <v>50</v>
      </c>
      <c r="BE1329" s="66">
        <f t="shared" si="306"/>
        <v>1274</v>
      </c>
      <c r="BI1329" s="66">
        <f t="shared" si="297"/>
        <v>1649.8883825465111</v>
      </c>
      <c r="BK1329" s="66">
        <f t="shared" si="307"/>
        <v>1279.3733681462143</v>
      </c>
      <c r="BN1329" s="66">
        <f t="shared" si="298"/>
        <v>1350.8727085164053</v>
      </c>
      <c r="BO1329" s="66">
        <f t="shared" si="299"/>
        <v>2630.2460766626195</v>
      </c>
      <c r="CI1329" s="116">
        <f t="shared" si="300"/>
        <v>0.48640824122796283</v>
      </c>
      <c r="CJ1329" s="116">
        <f t="shared" si="301"/>
        <v>0.51359175877203722</v>
      </c>
      <c r="CR1329">
        <f t="shared" si="308"/>
        <v>1301</v>
      </c>
      <c r="CS1329">
        <f t="shared" si="310"/>
        <v>50</v>
      </c>
      <c r="CT1329" s="73">
        <f t="shared" si="311"/>
        <v>2.4</v>
      </c>
      <c r="CU1329" s="66">
        <f t="shared" si="309"/>
        <v>901.56384846925766</v>
      </c>
    </row>
    <row r="1330" spans="2:99" x14ac:dyDescent="0.25">
      <c r="B1330" s="107" t="s">
        <v>284</v>
      </c>
      <c r="C1330" s="107">
        <v>1320</v>
      </c>
      <c r="D1330" s="107" t="s">
        <v>235</v>
      </c>
      <c r="E1330" s="107">
        <v>50</v>
      </c>
      <c r="F1330" s="108">
        <v>2.4</v>
      </c>
      <c r="G1330" s="109"/>
      <c r="H1330" s="109">
        <v>1055.930985064163</v>
      </c>
      <c r="I1330" s="109">
        <v>1367.4790149358369</v>
      </c>
      <c r="BA1330" t="str">
        <f t="shared" si="302"/>
        <v>MA</v>
      </c>
      <c r="BB1330">
        <f t="shared" si="303"/>
        <v>1317</v>
      </c>
      <c r="BC1330" s="73">
        <f t="shared" si="304"/>
        <v>2.4</v>
      </c>
      <c r="BD1330">
        <f t="shared" si="305"/>
        <v>50</v>
      </c>
      <c r="BE1330" s="66">
        <f t="shared" si="306"/>
        <v>1056.1880605409449</v>
      </c>
      <c r="BI1330" s="66">
        <f t="shared" si="297"/>
        <v>1367.8119394590551</v>
      </c>
      <c r="BK1330" s="66">
        <f t="shared" si="307"/>
        <v>1060.6427601335058</v>
      </c>
      <c r="BN1330" s="66">
        <f t="shared" si="298"/>
        <v>1119.9180738191799</v>
      </c>
      <c r="BO1330" s="66">
        <f t="shared" si="299"/>
        <v>2180.5608339526857</v>
      </c>
      <c r="CI1330" s="116">
        <f t="shared" si="300"/>
        <v>0.48640824122796289</v>
      </c>
      <c r="CJ1330" s="116">
        <f t="shared" si="301"/>
        <v>0.51359175877203711</v>
      </c>
      <c r="CR1330">
        <f t="shared" si="308"/>
        <v>1302</v>
      </c>
      <c r="CS1330">
        <f t="shared" si="310"/>
        <v>50</v>
      </c>
      <c r="CT1330" s="73">
        <f t="shared" si="311"/>
        <v>2.4</v>
      </c>
      <c r="CU1330" s="66">
        <f t="shared" si="309"/>
        <v>901.56384846925766</v>
      </c>
    </row>
    <row r="1331" spans="2:99" x14ac:dyDescent="0.25">
      <c r="B1331" s="107" t="s">
        <v>284</v>
      </c>
      <c r="C1331" s="107">
        <v>1321</v>
      </c>
      <c r="D1331" s="107" t="s">
        <v>235</v>
      </c>
      <c r="E1331" s="107">
        <v>50</v>
      </c>
      <c r="F1331" s="108">
        <v>2.4</v>
      </c>
      <c r="G1331" s="109"/>
      <c r="H1331" s="109">
        <v>1500</v>
      </c>
      <c r="I1331" s="109">
        <v>1942.5687392619832</v>
      </c>
      <c r="BA1331" t="str">
        <f t="shared" si="302"/>
        <v>MA</v>
      </c>
      <c r="BB1331">
        <f t="shared" si="303"/>
        <v>1318</v>
      </c>
      <c r="BC1331" s="73">
        <f t="shared" si="304"/>
        <v>2.4</v>
      </c>
      <c r="BD1331">
        <f t="shared" si="305"/>
        <v>50</v>
      </c>
      <c r="BE1331" s="66">
        <f t="shared" si="306"/>
        <v>1139.99</v>
      </c>
      <c r="BI1331" s="66">
        <f t="shared" si="297"/>
        <v>1765.09</v>
      </c>
      <c r="BK1331" s="66">
        <f t="shared" si="307"/>
        <v>1144.7981522394057</v>
      </c>
      <c r="BN1331" s="66">
        <f t="shared" si="298"/>
        <v>1445.1958897940806</v>
      </c>
      <c r="BO1331" s="66">
        <f t="shared" si="299"/>
        <v>2589.994042033486</v>
      </c>
      <c r="CI1331" s="116">
        <f t="shared" si="300"/>
        <v>0.44200802537004624</v>
      </c>
      <c r="CJ1331" s="116">
        <f t="shared" si="301"/>
        <v>0.55799197462995387</v>
      </c>
      <c r="CR1331">
        <f t="shared" si="308"/>
        <v>1303</v>
      </c>
      <c r="CS1331">
        <f t="shared" si="310"/>
        <v>50</v>
      </c>
      <c r="CT1331" s="73">
        <f t="shared" si="311"/>
        <v>2.4</v>
      </c>
      <c r="CU1331" s="66">
        <f t="shared" si="309"/>
        <v>1049.2662288779482</v>
      </c>
    </row>
    <row r="1332" spans="2:99" x14ac:dyDescent="0.25">
      <c r="B1332" s="107" t="s">
        <v>284</v>
      </c>
      <c r="C1332" s="107">
        <v>1322</v>
      </c>
      <c r="D1332" s="107" t="s">
        <v>235</v>
      </c>
      <c r="E1332" s="107">
        <v>50</v>
      </c>
      <c r="F1332" s="108">
        <v>2.4</v>
      </c>
      <c r="G1332" s="109"/>
      <c r="H1332" s="109">
        <v>1149.4323860177444</v>
      </c>
      <c r="I1332" s="109">
        <v>1488.5676139822554</v>
      </c>
      <c r="BA1332" t="str">
        <f t="shared" si="302"/>
        <v>MA</v>
      </c>
      <c r="BB1332">
        <f t="shared" si="303"/>
        <v>1319</v>
      </c>
      <c r="BC1332" s="73">
        <f t="shared" si="304"/>
        <v>2.4</v>
      </c>
      <c r="BD1332">
        <f t="shared" si="305"/>
        <v>50</v>
      </c>
      <c r="BE1332" s="66">
        <f t="shared" si="306"/>
        <v>1199.99</v>
      </c>
      <c r="BI1332" s="66">
        <f t="shared" ref="BI1332:BI1395" si="312">I1329</f>
        <v>1624.98</v>
      </c>
      <c r="BK1332" s="66">
        <f t="shared" si="307"/>
        <v>1205.0512151034345</v>
      </c>
      <c r="BN1332" s="66">
        <f t="shared" ref="BN1332:BN1395" si="313">BI1332/VLOOKUP($BA1332,$DQ$53:$DT$60,3,FALSE)</f>
        <v>1330.4785687968235</v>
      </c>
      <c r="BO1332" s="66">
        <f t="shared" si="299"/>
        <v>2535.5297839002578</v>
      </c>
      <c r="CI1332" s="116">
        <f t="shared" si="300"/>
        <v>0.47526604607648282</v>
      </c>
      <c r="CJ1332" s="116">
        <f t="shared" si="301"/>
        <v>0.52473395392351729</v>
      </c>
      <c r="CR1332">
        <f t="shared" si="308"/>
        <v>1304</v>
      </c>
      <c r="CS1332">
        <f t="shared" si="310"/>
        <v>50</v>
      </c>
      <c r="CT1332" s="73">
        <f t="shared" si="311"/>
        <v>2.4</v>
      </c>
      <c r="CU1332" s="66">
        <f t="shared" si="309"/>
        <v>1053.6286910555602</v>
      </c>
    </row>
    <row r="1333" spans="2:99" x14ac:dyDescent="0.25">
      <c r="B1333" s="107" t="s">
        <v>284</v>
      </c>
      <c r="C1333" s="107">
        <v>1323</v>
      </c>
      <c r="D1333" s="107" t="s">
        <v>235</v>
      </c>
      <c r="E1333" s="107">
        <v>50</v>
      </c>
      <c r="F1333" s="108">
        <v>2.4</v>
      </c>
      <c r="G1333" s="109"/>
      <c r="H1333" s="109">
        <v>1040.0663780986945</v>
      </c>
      <c r="I1333" s="109">
        <v>1346.9336219013055</v>
      </c>
      <c r="BA1333" t="str">
        <f t="shared" si="302"/>
        <v>MA</v>
      </c>
      <c r="BB1333">
        <f t="shared" si="303"/>
        <v>1320</v>
      </c>
      <c r="BC1333" s="73">
        <f t="shared" si="304"/>
        <v>2.4</v>
      </c>
      <c r="BD1333">
        <f t="shared" si="305"/>
        <v>50</v>
      </c>
      <c r="BE1333" s="66">
        <f t="shared" si="306"/>
        <v>1055.930985064163</v>
      </c>
      <c r="BI1333" s="66">
        <f t="shared" si="312"/>
        <v>1367.4790149358369</v>
      </c>
      <c r="BK1333" s="66">
        <f t="shared" si="307"/>
        <v>1060.3846003857834</v>
      </c>
      <c r="BN1333" s="66">
        <f t="shared" si="313"/>
        <v>1119.6454864992322</v>
      </c>
      <c r="BO1333" s="66">
        <f t="shared" ref="BO1333:BO1396" si="314">SUM(BK1333+BN1333)</f>
        <v>2180.0300868850154</v>
      </c>
      <c r="CI1333" s="116">
        <f t="shared" ref="CI1333:CI1396" si="315">BK1333/$BO1333</f>
        <v>0.48640824122796289</v>
      </c>
      <c r="CJ1333" s="116">
        <f t="shared" ref="CJ1333:CJ1396" si="316">BN1333/$BO1333</f>
        <v>0.51359175877203722</v>
      </c>
      <c r="CR1333">
        <f t="shared" si="308"/>
        <v>1305</v>
      </c>
      <c r="CS1333">
        <f t="shared" si="310"/>
        <v>50</v>
      </c>
      <c r="CT1333" s="73">
        <f t="shared" si="311"/>
        <v>2.4</v>
      </c>
      <c r="CU1333" s="66">
        <f t="shared" si="309"/>
        <v>992.3835726001613</v>
      </c>
    </row>
    <row r="1334" spans="2:99" x14ac:dyDescent="0.25">
      <c r="B1334" s="107" t="s">
        <v>284</v>
      </c>
      <c r="C1334" s="107">
        <v>1324</v>
      </c>
      <c r="D1334" s="107" t="s">
        <v>235</v>
      </c>
      <c r="E1334" s="107">
        <v>50</v>
      </c>
      <c r="F1334" s="108">
        <v>2.4</v>
      </c>
      <c r="G1334" s="109"/>
      <c r="H1334" s="109">
        <v>1199</v>
      </c>
      <c r="I1334" s="109">
        <v>1552.759945583412</v>
      </c>
      <c r="BA1334" t="str">
        <f t="shared" si="302"/>
        <v>MA</v>
      </c>
      <c r="BB1334">
        <f t="shared" si="303"/>
        <v>1321</v>
      </c>
      <c r="BC1334" s="73">
        <f t="shared" si="304"/>
        <v>2.4</v>
      </c>
      <c r="BD1334">
        <f t="shared" si="305"/>
        <v>50</v>
      </c>
      <c r="BE1334" s="66">
        <f t="shared" si="306"/>
        <v>1500</v>
      </c>
      <c r="BI1334" s="66">
        <f t="shared" si="312"/>
        <v>1942.5687392619832</v>
      </c>
      <c r="BK1334" s="66">
        <f t="shared" si="307"/>
        <v>1506.3265716007231</v>
      </c>
      <c r="BN1334" s="66">
        <f t="shared" si="313"/>
        <v>1590.5094684259088</v>
      </c>
      <c r="BO1334" s="66">
        <f t="shared" si="314"/>
        <v>3096.836040026632</v>
      </c>
      <c r="CI1334" s="116">
        <f t="shared" si="315"/>
        <v>0.48640824122796283</v>
      </c>
      <c r="CJ1334" s="116">
        <f t="shared" si="316"/>
        <v>0.51359175877203722</v>
      </c>
      <c r="CR1334">
        <f t="shared" si="308"/>
        <v>1306</v>
      </c>
      <c r="CS1334">
        <f t="shared" si="310"/>
        <v>50</v>
      </c>
      <c r="CT1334" s="73">
        <f t="shared" si="311"/>
        <v>2.4</v>
      </c>
      <c r="CU1334" s="66">
        <f t="shared" si="309"/>
        <v>1084.5450893753766</v>
      </c>
    </row>
    <row r="1335" spans="2:99" x14ac:dyDescent="0.25">
      <c r="B1335" s="107" t="s">
        <v>284</v>
      </c>
      <c r="C1335" s="107">
        <v>1325</v>
      </c>
      <c r="D1335" s="107" t="s">
        <v>235</v>
      </c>
      <c r="E1335" s="107">
        <v>50</v>
      </c>
      <c r="F1335" s="108">
        <v>2.4</v>
      </c>
      <c r="G1335" s="109"/>
      <c r="H1335" s="109">
        <v>1052.4000000000001</v>
      </c>
      <c r="I1335" s="109">
        <v>1651.4</v>
      </c>
      <c r="BA1335" t="str">
        <f t="shared" si="302"/>
        <v>MA</v>
      </c>
      <c r="BB1335">
        <f t="shared" si="303"/>
        <v>1322</v>
      </c>
      <c r="BC1335" s="73">
        <f t="shared" si="304"/>
        <v>2.4</v>
      </c>
      <c r="BD1335">
        <f t="shared" si="305"/>
        <v>50</v>
      </c>
      <c r="BE1335" s="66">
        <f t="shared" si="306"/>
        <v>1149.4323860177444</v>
      </c>
      <c r="BI1335" s="66">
        <f t="shared" si="312"/>
        <v>1488.5676139822554</v>
      </c>
      <c r="BK1335" s="66">
        <f t="shared" si="307"/>
        <v>1154.2803635446319</v>
      </c>
      <c r="BN1335" s="66">
        <f t="shared" si="313"/>
        <v>1218.788728851071</v>
      </c>
      <c r="BO1335" s="66">
        <f t="shared" si="314"/>
        <v>2373.0690923957027</v>
      </c>
      <c r="CI1335" s="116">
        <f t="shared" si="315"/>
        <v>0.48640824122796289</v>
      </c>
      <c r="CJ1335" s="116">
        <f t="shared" si="316"/>
        <v>0.51359175877203722</v>
      </c>
      <c r="CR1335">
        <f t="shared" si="308"/>
        <v>1307</v>
      </c>
      <c r="CS1335">
        <f t="shared" si="310"/>
        <v>50</v>
      </c>
      <c r="CT1335" s="73">
        <f t="shared" si="311"/>
        <v>2.4</v>
      </c>
      <c r="CU1335" s="66">
        <f t="shared" si="309"/>
        <v>1049.3099847673925</v>
      </c>
    </row>
    <row r="1336" spans="2:99" x14ac:dyDescent="0.25">
      <c r="B1336" s="107" t="s">
        <v>284</v>
      </c>
      <c r="C1336" s="107">
        <v>1326</v>
      </c>
      <c r="D1336" s="107" t="s">
        <v>235</v>
      </c>
      <c r="E1336" s="107">
        <v>50</v>
      </c>
      <c r="F1336" s="108">
        <v>2.4</v>
      </c>
      <c r="G1336" s="109"/>
      <c r="H1336" s="109">
        <v>1199</v>
      </c>
      <c r="I1336" s="109">
        <v>1552.759945583412</v>
      </c>
      <c r="BA1336" t="str">
        <f t="shared" si="302"/>
        <v>MA</v>
      </c>
      <c r="BB1336">
        <f t="shared" si="303"/>
        <v>1323</v>
      </c>
      <c r="BC1336" s="73">
        <f t="shared" si="304"/>
        <v>2.4</v>
      </c>
      <c r="BD1336">
        <f t="shared" si="305"/>
        <v>50</v>
      </c>
      <c r="BE1336" s="66">
        <f t="shared" si="306"/>
        <v>1040.0663780986945</v>
      </c>
      <c r="BI1336" s="66">
        <f t="shared" si="312"/>
        <v>1346.9336219013055</v>
      </c>
      <c r="BK1336" s="66">
        <f t="shared" si="307"/>
        <v>1044.4530810390586</v>
      </c>
      <c r="BN1336" s="66">
        <f t="shared" si="313"/>
        <v>1102.82361477161</v>
      </c>
      <c r="BO1336" s="66">
        <f t="shared" si="314"/>
        <v>2147.2766958106686</v>
      </c>
      <c r="CI1336" s="116">
        <f t="shared" si="315"/>
        <v>0.48640824122796278</v>
      </c>
      <c r="CJ1336" s="116">
        <f t="shared" si="316"/>
        <v>0.51359175877203722</v>
      </c>
      <c r="CR1336">
        <f t="shared" si="308"/>
        <v>1308</v>
      </c>
      <c r="CS1336">
        <f t="shared" si="310"/>
        <v>50</v>
      </c>
      <c r="CT1336" s="73">
        <f t="shared" si="311"/>
        <v>2.4</v>
      </c>
      <c r="CU1336" s="66">
        <f t="shared" si="309"/>
        <v>1111.3864651222361</v>
      </c>
    </row>
    <row r="1337" spans="2:99" x14ac:dyDescent="0.25">
      <c r="B1337" s="107" t="s">
        <v>284</v>
      </c>
      <c r="C1337" s="107">
        <v>1327</v>
      </c>
      <c r="D1337" s="107" t="s">
        <v>235</v>
      </c>
      <c r="E1337" s="107">
        <v>50</v>
      </c>
      <c r="F1337" s="108">
        <v>2.4</v>
      </c>
      <c r="G1337" s="109"/>
      <c r="H1337" s="109">
        <v>795.89260448213497</v>
      </c>
      <c r="I1337" s="109">
        <v>1030.7173955178648</v>
      </c>
      <c r="BA1337" t="str">
        <f t="shared" si="302"/>
        <v>MA</v>
      </c>
      <c r="BB1337">
        <f t="shared" si="303"/>
        <v>1324</v>
      </c>
      <c r="BC1337" s="73">
        <f t="shared" si="304"/>
        <v>2.4</v>
      </c>
      <c r="BD1337">
        <f t="shared" si="305"/>
        <v>50</v>
      </c>
      <c r="BE1337" s="66">
        <f t="shared" si="306"/>
        <v>1199</v>
      </c>
      <c r="BI1337" s="66">
        <f t="shared" si="312"/>
        <v>1552.759945583412</v>
      </c>
      <c r="BK1337" s="66">
        <f t="shared" si="307"/>
        <v>1204.057039566178</v>
      </c>
      <c r="BN1337" s="66">
        <f t="shared" si="313"/>
        <v>1271.3472350951099</v>
      </c>
      <c r="BO1337" s="66">
        <f t="shared" si="314"/>
        <v>2475.4042746612877</v>
      </c>
      <c r="CI1337" s="116">
        <f t="shared" si="315"/>
        <v>0.48640824122796283</v>
      </c>
      <c r="CJ1337" s="116">
        <f t="shared" si="316"/>
        <v>0.51359175877203722</v>
      </c>
      <c r="CR1337">
        <f t="shared" si="308"/>
        <v>1309</v>
      </c>
      <c r="CS1337">
        <f t="shared" si="310"/>
        <v>50</v>
      </c>
      <c r="CT1337" s="73">
        <f t="shared" si="311"/>
        <v>2.4</v>
      </c>
      <c r="CU1337" s="66">
        <f t="shared" si="309"/>
        <v>1204.057039566178</v>
      </c>
    </row>
    <row r="1338" spans="2:99" x14ac:dyDescent="0.25">
      <c r="B1338" s="107" t="s">
        <v>284</v>
      </c>
      <c r="C1338" s="107">
        <v>1328</v>
      </c>
      <c r="D1338" s="107" t="s">
        <v>235</v>
      </c>
      <c r="E1338" s="107">
        <v>50</v>
      </c>
      <c r="F1338" s="108">
        <v>2.4</v>
      </c>
      <c r="G1338" s="109"/>
      <c r="H1338" s="109">
        <v>1196.9259910503199</v>
      </c>
      <c r="I1338" s="109">
        <v>1550.0740089496799</v>
      </c>
      <c r="BA1338" t="str">
        <f t="shared" si="302"/>
        <v>MA</v>
      </c>
      <c r="BB1338">
        <f t="shared" si="303"/>
        <v>1325</v>
      </c>
      <c r="BC1338" s="73">
        <f t="shared" si="304"/>
        <v>2.4</v>
      </c>
      <c r="BD1338">
        <f t="shared" si="305"/>
        <v>50</v>
      </c>
      <c r="BE1338" s="66">
        <f t="shared" si="306"/>
        <v>1052.4000000000001</v>
      </c>
      <c r="BI1338" s="66">
        <f t="shared" si="312"/>
        <v>1651.4</v>
      </c>
      <c r="BK1338" s="66">
        <f t="shared" si="307"/>
        <v>1056.8387226350674</v>
      </c>
      <c r="BN1338" s="66">
        <f t="shared" si="313"/>
        <v>1352.1103696729033</v>
      </c>
      <c r="BO1338" s="66">
        <f t="shared" si="314"/>
        <v>2408.9490923079707</v>
      </c>
      <c r="CI1338" s="116">
        <f t="shared" si="315"/>
        <v>0.43871359756404371</v>
      </c>
      <c r="CJ1338" s="116">
        <f t="shared" si="316"/>
        <v>0.56128640243595629</v>
      </c>
      <c r="CR1338">
        <f t="shared" si="308"/>
        <v>1310</v>
      </c>
      <c r="CS1338">
        <f t="shared" si="310"/>
        <v>50</v>
      </c>
      <c r="CT1338" s="73">
        <f t="shared" si="311"/>
        <v>2.4</v>
      </c>
      <c r="CU1338" s="66">
        <f t="shared" si="309"/>
        <v>1204.057039566178</v>
      </c>
    </row>
    <row r="1339" spans="2:99" x14ac:dyDescent="0.25">
      <c r="B1339" s="107" t="s">
        <v>284</v>
      </c>
      <c r="C1339" s="107">
        <v>1329</v>
      </c>
      <c r="D1339" s="107" t="s">
        <v>235</v>
      </c>
      <c r="E1339" s="107">
        <v>50</v>
      </c>
      <c r="F1339" s="108">
        <v>2.4</v>
      </c>
      <c r="G1339" s="109"/>
      <c r="H1339" s="109">
        <v>1001.287196007876</v>
      </c>
      <c r="I1339" s="109">
        <v>1296.712803992124</v>
      </c>
      <c r="BA1339" t="str">
        <f t="shared" si="302"/>
        <v>MA</v>
      </c>
      <c r="BB1339">
        <f t="shared" si="303"/>
        <v>1326</v>
      </c>
      <c r="BC1339" s="73">
        <f t="shared" si="304"/>
        <v>2.4</v>
      </c>
      <c r="BD1339">
        <f t="shared" si="305"/>
        <v>50</v>
      </c>
      <c r="BE1339" s="66">
        <f t="shared" si="306"/>
        <v>1199</v>
      </c>
      <c r="BI1339" s="66">
        <f t="shared" si="312"/>
        <v>1552.759945583412</v>
      </c>
      <c r="BK1339" s="66">
        <f t="shared" si="307"/>
        <v>1204.057039566178</v>
      </c>
      <c r="BN1339" s="66">
        <f t="shared" si="313"/>
        <v>1271.3472350951099</v>
      </c>
      <c r="BO1339" s="66">
        <f t="shared" si="314"/>
        <v>2475.4042746612877</v>
      </c>
      <c r="CI1339" s="116">
        <f t="shared" si="315"/>
        <v>0.48640824122796283</v>
      </c>
      <c r="CJ1339" s="116">
        <f t="shared" si="316"/>
        <v>0.51359175877203722</v>
      </c>
      <c r="CR1339">
        <f t="shared" si="308"/>
        <v>1311</v>
      </c>
      <c r="CS1339">
        <f t="shared" si="310"/>
        <v>50</v>
      </c>
      <c r="CT1339" s="73">
        <f t="shared" si="311"/>
        <v>2.4</v>
      </c>
      <c r="CU1339" s="66">
        <f t="shared" si="309"/>
        <v>945.12721200015358</v>
      </c>
    </row>
    <row r="1340" spans="2:99" x14ac:dyDescent="0.25">
      <c r="B1340" s="107" t="s">
        <v>284</v>
      </c>
      <c r="C1340" s="107">
        <v>1330</v>
      </c>
      <c r="D1340" s="107" t="s">
        <v>235</v>
      </c>
      <c r="E1340" s="107">
        <v>50</v>
      </c>
      <c r="F1340" s="108">
        <v>2.4</v>
      </c>
      <c r="G1340" s="109"/>
      <c r="H1340" s="109">
        <v>1010.4373400967207</v>
      </c>
      <c r="I1340" s="109">
        <v>1308.5626599032792</v>
      </c>
      <c r="BA1340" t="str">
        <f t="shared" si="302"/>
        <v>MA</v>
      </c>
      <c r="BB1340">
        <f t="shared" si="303"/>
        <v>1327</v>
      </c>
      <c r="BC1340" s="73">
        <f t="shared" si="304"/>
        <v>2.4</v>
      </c>
      <c r="BD1340">
        <f t="shared" si="305"/>
        <v>50</v>
      </c>
      <c r="BE1340" s="66">
        <f t="shared" si="306"/>
        <v>795.89260448213497</v>
      </c>
      <c r="BI1340" s="66">
        <f t="shared" si="312"/>
        <v>1030.7173955178648</v>
      </c>
      <c r="BK1340" s="66">
        <f t="shared" si="307"/>
        <v>799.24945218129653</v>
      </c>
      <c r="BN1340" s="66">
        <f t="shared" si="313"/>
        <v>843.91648218599505</v>
      </c>
      <c r="BO1340" s="66">
        <f t="shared" si="314"/>
        <v>1643.1659343672916</v>
      </c>
      <c r="CI1340" s="116">
        <f t="shared" si="315"/>
        <v>0.48640824122796283</v>
      </c>
      <c r="CJ1340" s="116">
        <f t="shared" si="316"/>
        <v>0.51359175877203711</v>
      </c>
      <c r="CR1340">
        <f t="shared" si="308"/>
        <v>1312</v>
      </c>
      <c r="CS1340">
        <f t="shared" si="310"/>
        <v>50</v>
      </c>
      <c r="CT1340" s="73">
        <f t="shared" si="311"/>
        <v>2.4</v>
      </c>
      <c r="CU1340" s="66">
        <f t="shared" si="309"/>
        <v>1083.6513356095602</v>
      </c>
    </row>
    <row r="1341" spans="2:99" x14ac:dyDescent="0.25">
      <c r="B1341" s="107" t="s">
        <v>284</v>
      </c>
      <c r="C1341" s="107">
        <v>1331</v>
      </c>
      <c r="D1341" s="107" t="s">
        <v>235</v>
      </c>
      <c r="E1341" s="107">
        <v>50</v>
      </c>
      <c r="F1341" s="108">
        <v>2.4</v>
      </c>
      <c r="G1341" s="109"/>
      <c r="H1341" s="109">
        <v>1119.4634855210422</v>
      </c>
      <c r="I1341" s="109">
        <v>1449.7565144789578</v>
      </c>
      <c r="BA1341" t="str">
        <f t="shared" si="302"/>
        <v>MA</v>
      </c>
      <c r="BB1341">
        <f t="shared" si="303"/>
        <v>1328</v>
      </c>
      <c r="BC1341" s="73">
        <f t="shared" si="304"/>
        <v>2.4</v>
      </c>
      <c r="BD1341">
        <f t="shared" si="305"/>
        <v>50</v>
      </c>
      <c r="BE1341" s="66">
        <f t="shared" si="306"/>
        <v>1196.9259910503199</v>
      </c>
      <c r="BI1341" s="66">
        <f t="shared" si="312"/>
        <v>1550.0740089496799</v>
      </c>
      <c r="BK1341" s="66">
        <f t="shared" si="307"/>
        <v>1201.9742830390842</v>
      </c>
      <c r="BN1341" s="66">
        <f t="shared" si="313"/>
        <v>1269.148081180399</v>
      </c>
      <c r="BO1341" s="66">
        <f t="shared" si="314"/>
        <v>2471.1223642194832</v>
      </c>
      <c r="CI1341" s="116">
        <f t="shared" si="315"/>
        <v>0.48640824122796283</v>
      </c>
      <c r="CJ1341" s="116">
        <f t="shared" si="316"/>
        <v>0.51359175877203722</v>
      </c>
      <c r="CR1341">
        <f t="shared" si="308"/>
        <v>1313</v>
      </c>
      <c r="CS1341">
        <f t="shared" si="310"/>
        <v>50</v>
      </c>
      <c r="CT1341" s="73">
        <f t="shared" si="311"/>
        <v>2.4</v>
      </c>
      <c r="CU1341" s="66">
        <f t="shared" si="309"/>
        <v>1205.0512151034345</v>
      </c>
    </row>
    <row r="1342" spans="2:99" x14ac:dyDescent="0.25">
      <c r="B1342" s="107" t="s">
        <v>284</v>
      </c>
      <c r="C1342" s="107">
        <v>1332</v>
      </c>
      <c r="D1342" s="107" t="s">
        <v>235</v>
      </c>
      <c r="E1342" s="107">
        <v>50</v>
      </c>
      <c r="F1342" s="108">
        <v>2.4</v>
      </c>
      <c r="G1342" s="109"/>
      <c r="H1342" s="109">
        <v>1012.2673689144897</v>
      </c>
      <c r="I1342" s="109">
        <v>1310.9326310855101</v>
      </c>
      <c r="BA1342" t="str">
        <f t="shared" si="302"/>
        <v>MA</v>
      </c>
      <c r="BB1342">
        <f t="shared" si="303"/>
        <v>1329</v>
      </c>
      <c r="BC1342" s="73">
        <f t="shared" si="304"/>
        <v>2.4</v>
      </c>
      <c r="BD1342">
        <f t="shared" si="305"/>
        <v>50</v>
      </c>
      <c r="BE1342" s="66">
        <f t="shared" si="306"/>
        <v>1001.287196007876</v>
      </c>
      <c r="BI1342" s="66">
        <f t="shared" si="312"/>
        <v>1296.712803992124</v>
      </c>
      <c r="BK1342" s="66">
        <f t="shared" si="307"/>
        <v>1005.5103394334968</v>
      </c>
      <c r="BN1342" s="66">
        <f t="shared" si="313"/>
        <v>1061.7045105761038</v>
      </c>
      <c r="BO1342" s="66">
        <f t="shared" si="314"/>
        <v>2067.2148500096005</v>
      </c>
      <c r="CI1342" s="116">
        <f t="shared" si="315"/>
        <v>0.48640824122796289</v>
      </c>
      <c r="CJ1342" s="116">
        <f t="shared" si="316"/>
        <v>0.51359175877203722</v>
      </c>
      <c r="CR1342">
        <f t="shared" si="308"/>
        <v>1314</v>
      </c>
      <c r="CS1342">
        <f t="shared" si="310"/>
        <v>50</v>
      </c>
      <c r="CT1342" s="73">
        <f t="shared" si="311"/>
        <v>2.4</v>
      </c>
      <c r="CU1342" s="66">
        <f t="shared" si="309"/>
        <v>1096.0587770498448</v>
      </c>
    </row>
    <row r="1343" spans="2:99" x14ac:dyDescent="0.25">
      <c r="B1343" s="107" t="s">
        <v>284</v>
      </c>
      <c r="C1343" s="107">
        <v>1333</v>
      </c>
      <c r="D1343" s="107" t="s">
        <v>235</v>
      </c>
      <c r="E1343" s="107">
        <v>50</v>
      </c>
      <c r="F1343" s="108">
        <v>2.4</v>
      </c>
      <c r="G1343" s="109"/>
      <c r="H1343" s="109">
        <v>1033.9662820394647</v>
      </c>
      <c r="I1343" s="109">
        <v>1339.0337179605353</v>
      </c>
      <c r="BA1343" t="str">
        <f t="shared" si="302"/>
        <v>MA</v>
      </c>
      <c r="BB1343">
        <f t="shared" si="303"/>
        <v>1330</v>
      </c>
      <c r="BC1343" s="73">
        <f t="shared" si="304"/>
        <v>2.4</v>
      </c>
      <c r="BD1343">
        <f t="shared" si="305"/>
        <v>50</v>
      </c>
      <c r="BE1343" s="66">
        <f t="shared" si="306"/>
        <v>1010.4373400967207</v>
      </c>
      <c r="BI1343" s="66">
        <f t="shared" si="312"/>
        <v>1308.5626599032792</v>
      </c>
      <c r="BK1343" s="66">
        <f t="shared" si="307"/>
        <v>1014.6990762168315</v>
      </c>
      <c r="BN1343" s="66">
        <f t="shared" si="313"/>
        <v>1071.4067711166165</v>
      </c>
      <c r="BO1343" s="66">
        <f t="shared" si="314"/>
        <v>2086.1058473334479</v>
      </c>
      <c r="CI1343" s="116">
        <f t="shared" si="315"/>
        <v>0.48640824122796283</v>
      </c>
      <c r="CJ1343" s="116">
        <f t="shared" si="316"/>
        <v>0.51359175877203722</v>
      </c>
      <c r="CR1343">
        <f t="shared" si="308"/>
        <v>1315</v>
      </c>
      <c r="CS1343">
        <f t="shared" si="310"/>
        <v>50</v>
      </c>
      <c r="CT1343" s="73">
        <f t="shared" si="311"/>
        <v>2.4</v>
      </c>
      <c r="CU1343" s="66">
        <f t="shared" si="309"/>
        <v>1204.057039566178</v>
      </c>
    </row>
    <row r="1344" spans="2:99" x14ac:dyDescent="0.25">
      <c r="B1344" s="107" t="s">
        <v>284</v>
      </c>
      <c r="C1344" s="107">
        <v>1334</v>
      </c>
      <c r="D1344" s="107" t="s">
        <v>235</v>
      </c>
      <c r="E1344" s="107">
        <v>50</v>
      </c>
      <c r="F1344" s="108">
        <v>2.4</v>
      </c>
      <c r="G1344" s="109"/>
      <c r="H1344" s="109">
        <v>1077.5383967482494</v>
      </c>
      <c r="I1344" s="109">
        <v>1395.4616032517504</v>
      </c>
      <c r="BA1344" t="str">
        <f t="shared" si="302"/>
        <v>MA</v>
      </c>
      <c r="BB1344">
        <f t="shared" si="303"/>
        <v>1331</v>
      </c>
      <c r="BC1344" s="73">
        <f t="shared" si="304"/>
        <v>2.4</v>
      </c>
      <c r="BD1344">
        <f t="shared" si="305"/>
        <v>50</v>
      </c>
      <c r="BE1344" s="66">
        <f t="shared" si="306"/>
        <v>1119.4634855210422</v>
      </c>
      <c r="BI1344" s="66">
        <f t="shared" si="312"/>
        <v>1449.7565144789578</v>
      </c>
      <c r="BK1344" s="66">
        <f t="shared" si="307"/>
        <v>1124.1850627847382</v>
      </c>
      <c r="BN1344" s="66">
        <f t="shared" si="313"/>
        <v>1187.0115155188587</v>
      </c>
      <c r="BO1344" s="66">
        <f t="shared" si="314"/>
        <v>2311.1965783035967</v>
      </c>
      <c r="CI1344" s="116">
        <f t="shared" si="315"/>
        <v>0.48640824122796283</v>
      </c>
      <c r="CJ1344" s="116">
        <f t="shared" si="316"/>
        <v>0.51359175877203722</v>
      </c>
      <c r="CR1344">
        <f t="shared" si="308"/>
        <v>1316</v>
      </c>
      <c r="CS1344">
        <f t="shared" si="310"/>
        <v>50</v>
      </c>
      <c r="CT1344" s="73">
        <f t="shared" si="311"/>
        <v>2.4</v>
      </c>
      <c r="CU1344" s="66">
        <f t="shared" si="309"/>
        <v>1279.3733681462143</v>
      </c>
    </row>
    <row r="1345" spans="2:99" x14ac:dyDescent="0.25">
      <c r="B1345" s="107" t="s">
        <v>284</v>
      </c>
      <c r="C1345" s="107">
        <v>1335</v>
      </c>
      <c r="D1345" s="107" t="s">
        <v>235</v>
      </c>
      <c r="E1345" s="107">
        <v>50</v>
      </c>
      <c r="F1345" s="108">
        <v>2.4</v>
      </c>
      <c r="G1345" s="109"/>
      <c r="H1345" s="109">
        <v>1060.1531229794443</v>
      </c>
      <c r="I1345" s="109">
        <v>1372.9468770205556</v>
      </c>
      <c r="BA1345" t="str">
        <f t="shared" si="302"/>
        <v>MA</v>
      </c>
      <c r="BB1345">
        <f t="shared" si="303"/>
        <v>1332</v>
      </c>
      <c r="BC1345" s="73">
        <f t="shared" si="304"/>
        <v>2.4</v>
      </c>
      <c r="BD1345">
        <f t="shared" si="305"/>
        <v>50</v>
      </c>
      <c r="BE1345" s="66">
        <f t="shared" si="306"/>
        <v>1012.2673689144897</v>
      </c>
      <c r="BI1345" s="66">
        <f t="shared" si="312"/>
        <v>1310.9326310855101</v>
      </c>
      <c r="BK1345" s="66">
        <f t="shared" si="307"/>
        <v>1016.5368235734985</v>
      </c>
      <c r="BN1345" s="66">
        <f t="shared" si="313"/>
        <v>1073.3472232247188</v>
      </c>
      <c r="BO1345" s="66">
        <f t="shared" si="314"/>
        <v>2089.8840467982172</v>
      </c>
      <c r="CI1345" s="116">
        <f t="shared" si="315"/>
        <v>0.48640824122796289</v>
      </c>
      <c r="CJ1345" s="116">
        <f t="shared" si="316"/>
        <v>0.51359175877203722</v>
      </c>
      <c r="CR1345">
        <f t="shared" si="308"/>
        <v>1317</v>
      </c>
      <c r="CS1345">
        <f t="shared" si="310"/>
        <v>50</v>
      </c>
      <c r="CT1345" s="73">
        <f t="shared" si="311"/>
        <v>2.4</v>
      </c>
      <c r="CU1345" s="66">
        <f t="shared" si="309"/>
        <v>1060.6427601335058</v>
      </c>
    </row>
    <row r="1346" spans="2:99" x14ac:dyDescent="0.25">
      <c r="B1346" s="107" t="s">
        <v>284</v>
      </c>
      <c r="C1346" s="107">
        <v>1336</v>
      </c>
      <c r="D1346" s="107" t="s">
        <v>235</v>
      </c>
      <c r="E1346" s="107">
        <v>50</v>
      </c>
      <c r="F1346" s="108">
        <v>2.4</v>
      </c>
      <c r="G1346" s="109"/>
      <c r="H1346" s="109">
        <v>996.92562732552653</v>
      </c>
      <c r="I1346" s="109">
        <v>1291.0643726744731</v>
      </c>
      <c r="BA1346" t="str">
        <f t="shared" si="302"/>
        <v>MA</v>
      </c>
      <c r="BB1346">
        <f t="shared" si="303"/>
        <v>1333</v>
      </c>
      <c r="BC1346" s="73">
        <f t="shared" si="304"/>
        <v>2.4</v>
      </c>
      <c r="BD1346">
        <f t="shared" si="305"/>
        <v>50</v>
      </c>
      <c r="BE1346" s="66">
        <f t="shared" si="306"/>
        <v>1033.9662820394647</v>
      </c>
      <c r="BI1346" s="66">
        <f t="shared" si="312"/>
        <v>1339.0337179605353</v>
      </c>
      <c r="BK1346" s="66">
        <f t="shared" si="307"/>
        <v>1038.3272565168354</v>
      </c>
      <c r="BN1346" s="66">
        <f t="shared" si="313"/>
        <v>1096.3554410779348</v>
      </c>
      <c r="BO1346" s="66">
        <f t="shared" si="314"/>
        <v>2134.6826975947702</v>
      </c>
      <c r="CI1346" s="116">
        <f t="shared" si="315"/>
        <v>0.48640824122796283</v>
      </c>
      <c r="CJ1346" s="116">
        <f t="shared" si="316"/>
        <v>0.51359175877203711</v>
      </c>
      <c r="CR1346">
        <f t="shared" si="308"/>
        <v>1318</v>
      </c>
      <c r="CS1346">
        <f t="shared" si="310"/>
        <v>50</v>
      </c>
      <c r="CT1346" s="73">
        <f t="shared" si="311"/>
        <v>2.4</v>
      </c>
      <c r="CU1346" s="66">
        <f t="shared" si="309"/>
        <v>1144.7981522394057</v>
      </c>
    </row>
    <row r="1347" spans="2:99" x14ac:dyDescent="0.25">
      <c r="B1347" s="107" t="s">
        <v>284</v>
      </c>
      <c r="C1347" s="107">
        <v>1337</v>
      </c>
      <c r="D1347" s="107" t="s">
        <v>235</v>
      </c>
      <c r="E1347" s="107">
        <v>50</v>
      </c>
      <c r="F1347" s="108">
        <v>2.4</v>
      </c>
      <c r="G1347" s="109"/>
      <c r="H1347" s="109">
        <v>1088.4314254254457</v>
      </c>
      <c r="I1347" s="109">
        <v>1409.5685745745543</v>
      </c>
      <c r="BA1347" t="str">
        <f t="shared" si="302"/>
        <v>MA</v>
      </c>
      <c r="BB1347">
        <f t="shared" si="303"/>
        <v>1334</v>
      </c>
      <c r="BC1347" s="73">
        <f t="shared" si="304"/>
        <v>2.4</v>
      </c>
      <c r="BD1347">
        <f t="shared" si="305"/>
        <v>50</v>
      </c>
      <c r="BE1347" s="66">
        <f t="shared" si="306"/>
        <v>1077.5383967482494</v>
      </c>
      <c r="BI1347" s="66">
        <f t="shared" si="312"/>
        <v>1395.4616032517504</v>
      </c>
      <c r="BK1347" s="66">
        <f t="shared" si="307"/>
        <v>1082.0831459612868</v>
      </c>
      <c r="BN1347" s="66">
        <f t="shared" si="313"/>
        <v>1142.5566817470428</v>
      </c>
      <c r="BO1347" s="66">
        <f t="shared" si="314"/>
        <v>2224.6398277083299</v>
      </c>
      <c r="CI1347" s="116">
        <f t="shared" si="315"/>
        <v>0.48640824122796278</v>
      </c>
      <c r="CJ1347" s="116">
        <f t="shared" si="316"/>
        <v>0.51359175877203711</v>
      </c>
      <c r="CR1347">
        <f t="shared" si="308"/>
        <v>1319</v>
      </c>
      <c r="CS1347">
        <f t="shared" si="310"/>
        <v>50</v>
      </c>
      <c r="CT1347" s="73">
        <f t="shared" si="311"/>
        <v>2.4</v>
      </c>
      <c r="CU1347" s="66">
        <f t="shared" si="309"/>
        <v>1205.0512151034345</v>
      </c>
    </row>
    <row r="1348" spans="2:99" x14ac:dyDescent="0.25">
      <c r="B1348" s="107" t="s">
        <v>284</v>
      </c>
      <c r="C1348" s="107">
        <v>1338</v>
      </c>
      <c r="D1348" s="107" t="s">
        <v>235</v>
      </c>
      <c r="E1348" s="107">
        <v>50</v>
      </c>
      <c r="F1348" s="108">
        <v>2.4</v>
      </c>
      <c r="G1348" s="109"/>
      <c r="H1348" s="109">
        <v>1195.2266785766774</v>
      </c>
      <c r="I1348" s="109">
        <v>1547.8733214233225</v>
      </c>
      <c r="BA1348" t="str">
        <f t="shared" si="302"/>
        <v>MA</v>
      </c>
      <c r="BB1348">
        <f t="shared" si="303"/>
        <v>1335</v>
      </c>
      <c r="BC1348" s="73">
        <f t="shared" si="304"/>
        <v>2.4</v>
      </c>
      <c r="BD1348">
        <f t="shared" si="305"/>
        <v>50</v>
      </c>
      <c r="BE1348" s="66">
        <f t="shared" si="306"/>
        <v>1060.1531229794443</v>
      </c>
      <c r="BI1348" s="66">
        <f t="shared" si="312"/>
        <v>1372.9468770205556</v>
      </c>
      <c r="BK1348" s="66">
        <f t="shared" si="307"/>
        <v>1064.6245460729508</v>
      </c>
      <c r="BN1348" s="66">
        <f t="shared" si="313"/>
        <v>1124.1223867200688</v>
      </c>
      <c r="BO1348" s="66">
        <f t="shared" si="314"/>
        <v>2188.7469327930194</v>
      </c>
      <c r="CI1348" s="116">
        <f t="shared" si="315"/>
        <v>0.48640824122796289</v>
      </c>
      <c r="CJ1348" s="116">
        <f t="shared" si="316"/>
        <v>0.51359175877203722</v>
      </c>
      <c r="CR1348">
        <f t="shared" si="308"/>
        <v>1320</v>
      </c>
      <c r="CS1348">
        <f t="shared" si="310"/>
        <v>50</v>
      </c>
      <c r="CT1348" s="73">
        <f t="shared" si="311"/>
        <v>2.4</v>
      </c>
      <c r="CU1348" s="66">
        <f t="shared" si="309"/>
        <v>1060.3846003857834</v>
      </c>
    </row>
    <row r="1349" spans="2:99" x14ac:dyDescent="0.25">
      <c r="B1349" s="107" t="s">
        <v>284</v>
      </c>
      <c r="C1349" s="107">
        <v>1339</v>
      </c>
      <c r="D1349" s="107" t="s">
        <v>235</v>
      </c>
      <c r="E1349" s="107">
        <v>50</v>
      </c>
      <c r="F1349" s="108">
        <v>2.4</v>
      </c>
      <c r="G1349" s="109"/>
      <c r="H1349" s="109">
        <v>964.68661965249669</v>
      </c>
      <c r="I1349" s="109">
        <v>1249.3133803475032</v>
      </c>
      <c r="BA1349" t="str">
        <f t="shared" si="302"/>
        <v>MA</v>
      </c>
      <c r="BB1349">
        <f t="shared" si="303"/>
        <v>1336</v>
      </c>
      <c r="BC1349" s="73">
        <f t="shared" si="304"/>
        <v>2.4</v>
      </c>
      <c r="BD1349">
        <f t="shared" si="305"/>
        <v>50</v>
      </c>
      <c r="BE1349" s="66">
        <f t="shared" si="306"/>
        <v>996.92562732552653</v>
      </c>
      <c r="BI1349" s="66">
        <f t="shared" si="312"/>
        <v>1291.0643726744731</v>
      </c>
      <c r="BK1349" s="66">
        <f t="shared" si="307"/>
        <v>1001.1303749001071</v>
      </c>
      <c r="BN1349" s="66">
        <f t="shared" si="313"/>
        <v>1057.0797663851258</v>
      </c>
      <c r="BO1349" s="66">
        <f t="shared" si="314"/>
        <v>2058.210141285233</v>
      </c>
      <c r="CI1349" s="116">
        <f t="shared" si="315"/>
        <v>0.48640824122796283</v>
      </c>
      <c r="CJ1349" s="116">
        <f t="shared" si="316"/>
        <v>0.51359175877203711</v>
      </c>
      <c r="CR1349">
        <f t="shared" si="308"/>
        <v>1321</v>
      </c>
      <c r="CS1349">
        <f t="shared" si="310"/>
        <v>50</v>
      </c>
      <c r="CT1349" s="73">
        <f t="shared" si="311"/>
        <v>2.4</v>
      </c>
      <c r="CU1349" s="66">
        <f t="shared" si="309"/>
        <v>1506.3265716007231</v>
      </c>
    </row>
    <row r="1350" spans="2:99" x14ac:dyDescent="0.25">
      <c r="B1350" s="107" t="s">
        <v>284</v>
      </c>
      <c r="C1350" s="107">
        <v>1340</v>
      </c>
      <c r="D1350" s="107" t="s">
        <v>235</v>
      </c>
      <c r="E1350" s="107">
        <v>50</v>
      </c>
      <c r="F1350" s="108">
        <v>2.4</v>
      </c>
      <c r="G1350" s="109"/>
      <c r="H1350" s="109">
        <v>1148.6916600676952</v>
      </c>
      <c r="I1350" s="109">
        <v>1487.6083399323049</v>
      </c>
      <c r="BA1350" t="str">
        <f t="shared" si="302"/>
        <v>MA</v>
      </c>
      <c r="BB1350">
        <f t="shared" si="303"/>
        <v>1337</v>
      </c>
      <c r="BC1350" s="73">
        <f t="shared" si="304"/>
        <v>2.4</v>
      </c>
      <c r="BD1350">
        <f t="shared" si="305"/>
        <v>50</v>
      </c>
      <c r="BE1350" s="66">
        <f t="shared" si="306"/>
        <v>1088.4314254254457</v>
      </c>
      <c r="BI1350" s="66">
        <f t="shared" si="312"/>
        <v>1409.5685745745543</v>
      </c>
      <c r="BK1350" s="66">
        <f t="shared" si="307"/>
        <v>1093.0221183223998</v>
      </c>
      <c r="BN1350" s="66">
        <f t="shared" si="313"/>
        <v>1154.1069919143199</v>
      </c>
      <c r="BO1350" s="66">
        <f t="shared" si="314"/>
        <v>2247.1291102367195</v>
      </c>
      <c r="CI1350" s="116">
        <f t="shared" si="315"/>
        <v>0.48640824122796289</v>
      </c>
      <c r="CJ1350" s="116">
        <f t="shared" si="316"/>
        <v>0.51359175877203722</v>
      </c>
      <c r="CR1350">
        <f t="shared" si="308"/>
        <v>1322</v>
      </c>
      <c r="CS1350">
        <f t="shared" si="310"/>
        <v>50</v>
      </c>
      <c r="CT1350" s="73">
        <f t="shared" si="311"/>
        <v>2.4</v>
      </c>
      <c r="CU1350" s="66">
        <f t="shared" si="309"/>
        <v>1154.2803635446319</v>
      </c>
    </row>
    <row r="1351" spans="2:99" x14ac:dyDescent="0.25">
      <c r="B1351" s="107" t="s">
        <v>284</v>
      </c>
      <c r="C1351" s="107">
        <v>1341</v>
      </c>
      <c r="D1351" s="107" t="s">
        <v>235</v>
      </c>
      <c r="E1351" s="107">
        <v>50</v>
      </c>
      <c r="F1351" s="108">
        <v>2.4</v>
      </c>
      <c r="G1351" s="109"/>
      <c r="H1351" s="109">
        <v>914.23011081972368</v>
      </c>
      <c r="I1351" s="109">
        <v>1183.9698891802759</v>
      </c>
      <c r="BA1351" t="str">
        <f t="shared" si="302"/>
        <v>MA</v>
      </c>
      <c r="BB1351">
        <f t="shared" si="303"/>
        <v>1338</v>
      </c>
      <c r="BC1351" s="73">
        <f t="shared" si="304"/>
        <v>2.4</v>
      </c>
      <c r="BD1351">
        <f t="shared" si="305"/>
        <v>50</v>
      </c>
      <c r="BE1351" s="66">
        <f t="shared" si="306"/>
        <v>1195.2266785766774</v>
      </c>
      <c r="BI1351" s="66">
        <f t="shared" si="312"/>
        <v>1547.8733214233225</v>
      </c>
      <c r="BK1351" s="66">
        <f t="shared" si="307"/>
        <v>1200.2678033507507</v>
      </c>
      <c r="BN1351" s="66">
        <f t="shared" si="313"/>
        <v>1267.3462327943037</v>
      </c>
      <c r="BO1351" s="66">
        <f t="shared" si="314"/>
        <v>2467.6140361450543</v>
      </c>
      <c r="CI1351" s="116">
        <f t="shared" si="315"/>
        <v>0.48640824122796289</v>
      </c>
      <c r="CJ1351" s="116">
        <f t="shared" si="316"/>
        <v>0.51359175877203711</v>
      </c>
      <c r="CR1351">
        <f t="shared" si="308"/>
        <v>1323</v>
      </c>
      <c r="CS1351">
        <f t="shared" si="310"/>
        <v>50</v>
      </c>
      <c r="CT1351" s="73">
        <f t="shared" si="311"/>
        <v>2.4</v>
      </c>
      <c r="CU1351" s="66">
        <f t="shared" si="309"/>
        <v>1044.4530810390586</v>
      </c>
    </row>
    <row r="1352" spans="2:99" x14ac:dyDescent="0.25">
      <c r="B1352" s="107" t="s">
        <v>284</v>
      </c>
      <c r="C1352" s="107">
        <v>1342</v>
      </c>
      <c r="D1352" s="107" t="s">
        <v>235</v>
      </c>
      <c r="E1352" s="107">
        <v>50</v>
      </c>
      <c r="F1352" s="108">
        <v>2.4</v>
      </c>
      <c r="G1352" s="109"/>
      <c r="H1352" s="109">
        <v>894.5790870860618</v>
      </c>
      <c r="I1352" s="109">
        <v>1158.520912913938</v>
      </c>
      <c r="BA1352" t="str">
        <f t="shared" si="302"/>
        <v>MA</v>
      </c>
      <c r="BB1352">
        <f t="shared" si="303"/>
        <v>1339</v>
      </c>
      <c r="BC1352" s="73">
        <f t="shared" si="304"/>
        <v>2.4</v>
      </c>
      <c r="BD1352">
        <f t="shared" si="305"/>
        <v>50</v>
      </c>
      <c r="BE1352" s="66">
        <f t="shared" si="306"/>
        <v>964.68661965249669</v>
      </c>
      <c r="BI1352" s="66">
        <f t="shared" si="312"/>
        <v>1249.3133803475032</v>
      </c>
      <c r="BK1352" s="66">
        <f t="shared" si="307"/>
        <v>968.7553923001575</v>
      </c>
      <c r="BN1352" s="66">
        <f t="shared" si="313"/>
        <v>1022.8954684140529</v>
      </c>
      <c r="BO1352" s="66">
        <f t="shared" si="314"/>
        <v>1991.6508607142105</v>
      </c>
      <c r="CI1352" s="116">
        <f t="shared" si="315"/>
        <v>0.48640824122796283</v>
      </c>
      <c r="CJ1352" s="116">
        <f t="shared" si="316"/>
        <v>0.51359175877203711</v>
      </c>
      <c r="CR1352">
        <f t="shared" si="308"/>
        <v>1324</v>
      </c>
      <c r="CS1352">
        <f t="shared" si="310"/>
        <v>50</v>
      </c>
      <c r="CT1352" s="73">
        <f t="shared" si="311"/>
        <v>2.4</v>
      </c>
      <c r="CU1352" s="66">
        <f t="shared" si="309"/>
        <v>1204.057039566178</v>
      </c>
    </row>
    <row r="1353" spans="2:99" x14ac:dyDescent="0.25">
      <c r="B1353" s="107" t="s">
        <v>284</v>
      </c>
      <c r="C1353" s="107">
        <v>1343</v>
      </c>
      <c r="D1353" s="107" t="s">
        <v>235</v>
      </c>
      <c r="E1353" s="107">
        <v>50</v>
      </c>
      <c r="F1353" s="108">
        <v>2.4</v>
      </c>
      <c r="G1353" s="109"/>
      <c r="H1353" s="109">
        <v>1050.9899072561868</v>
      </c>
      <c r="I1353" s="109">
        <v>1361.0800927438131</v>
      </c>
      <c r="BA1353" t="str">
        <f t="shared" si="302"/>
        <v>MA</v>
      </c>
      <c r="BB1353">
        <f t="shared" si="303"/>
        <v>1340</v>
      </c>
      <c r="BC1353" s="73">
        <f t="shared" si="304"/>
        <v>2.4</v>
      </c>
      <c r="BD1353">
        <f t="shared" si="305"/>
        <v>50</v>
      </c>
      <c r="BE1353" s="66">
        <f t="shared" si="306"/>
        <v>1148.6916600676952</v>
      </c>
      <c r="BI1353" s="66">
        <f t="shared" si="312"/>
        <v>1487.6083399323049</v>
      </c>
      <c r="BK1353" s="66">
        <f t="shared" si="307"/>
        <v>1153.5365134240765</v>
      </c>
      <c r="BN1353" s="66">
        <f t="shared" si="313"/>
        <v>1218.0033077596966</v>
      </c>
      <c r="BO1353" s="66">
        <f t="shared" si="314"/>
        <v>2371.5398211837728</v>
      </c>
      <c r="CI1353" s="116">
        <f t="shared" si="315"/>
        <v>0.48640824122796289</v>
      </c>
      <c r="CJ1353" s="116">
        <f t="shared" si="316"/>
        <v>0.51359175877203722</v>
      </c>
      <c r="CR1353">
        <f t="shared" si="308"/>
        <v>1325</v>
      </c>
      <c r="CS1353">
        <f t="shared" si="310"/>
        <v>50</v>
      </c>
      <c r="CT1353" s="73">
        <f t="shared" si="311"/>
        <v>2.4</v>
      </c>
      <c r="CU1353" s="66">
        <f t="shared" si="309"/>
        <v>1056.8387226350674</v>
      </c>
    </row>
    <row r="1354" spans="2:99" x14ac:dyDescent="0.25">
      <c r="B1354" s="107" t="s">
        <v>284</v>
      </c>
      <c r="C1354" s="107">
        <v>1344</v>
      </c>
      <c r="D1354" s="107" t="s">
        <v>235</v>
      </c>
      <c r="E1354" s="107">
        <v>50</v>
      </c>
      <c r="F1354" s="108">
        <v>2.4</v>
      </c>
      <c r="G1354" s="109"/>
      <c r="H1354" s="109">
        <v>1199</v>
      </c>
      <c r="I1354" s="109">
        <v>1552.759945583412</v>
      </c>
      <c r="BA1354" t="str">
        <f t="shared" si="302"/>
        <v>MA</v>
      </c>
      <c r="BB1354">
        <f t="shared" si="303"/>
        <v>1341</v>
      </c>
      <c r="BC1354" s="73">
        <f t="shared" si="304"/>
        <v>2.4</v>
      </c>
      <c r="BD1354">
        <f t="shared" si="305"/>
        <v>50</v>
      </c>
      <c r="BE1354" s="66">
        <f t="shared" si="306"/>
        <v>914.23011081972368</v>
      </c>
      <c r="BI1354" s="66">
        <f t="shared" si="312"/>
        <v>1183.9698891802759</v>
      </c>
      <c r="BK1354" s="66">
        <f t="shared" si="307"/>
        <v>918.08607232348243</v>
      </c>
      <c r="BN1354" s="66">
        <f t="shared" si="313"/>
        <v>969.39443171922562</v>
      </c>
      <c r="BO1354" s="66">
        <f t="shared" si="314"/>
        <v>1887.4805040427082</v>
      </c>
      <c r="CI1354" s="116">
        <f t="shared" si="315"/>
        <v>0.48640824122796283</v>
      </c>
      <c r="CJ1354" s="116">
        <f t="shared" si="316"/>
        <v>0.51359175877203711</v>
      </c>
      <c r="CR1354">
        <f t="shared" si="308"/>
        <v>1326</v>
      </c>
      <c r="CS1354">
        <f t="shared" si="310"/>
        <v>50</v>
      </c>
      <c r="CT1354" s="73">
        <f t="shared" si="311"/>
        <v>2.4</v>
      </c>
      <c r="CU1354" s="66">
        <f t="shared" si="309"/>
        <v>1204.057039566178</v>
      </c>
    </row>
    <row r="1355" spans="2:99" x14ac:dyDescent="0.25">
      <c r="B1355" s="107" t="s">
        <v>284</v>
      </c>
      <c r="C1355" s="107">
        <v>1345</v>
      </c>
      <c r="D1355" s="107" t="s">
        <v>235</v>
      </c>
      <c r="E1355" s="107">
        <v>50</v>
      </c>
      <c r="F1355" s="108">
        <v>2.4</v>
      </c>
      <c r="G1355" s="109"/>
      <c r="H1355" s="109">
        <v>911.52428249630816</v>
      </c>
      <c r="I1355" s="109">
        <v>1180.4657175036914</v>
      </c>
      <c r="BA1355" t="str">
        <f t="shared" si="302"/>
        <v>MA</v>
      </c>
      <c r="BB1355">
        <f t="shared" si="303"/>
        <v>1342</v>
      </c>
      <c r="BC1355" s="73">
        <f t="shared" si="304"/>
        <v>2.4</v>
      </c>
      <c r="BD1355">
        <f t="shared" si="305"/>
        <v>50</v>
      </c>
      <c r="BE1355" s="66">
        <f t="shared" si="306"/>
        <v>894.5790870860618</v>
      </c>
      <c r="BI1355" s="66">
        <f t="shared" si="312"/>
        <v>1158.520912913938</v>
      </c>
      <c r="BK1355" s="66">
        <f t="shared" si="307"/>
        <v>898.35216618403479</v>
      </c>
      <c r="BN1355" s="66">
        <f t="shared" si="313"/>
        <v>948.5576721774579</v>
      </c>
      <c r="BO1355" s="66">
        <f t="shared" si="314"/>
        <v>1846.9098383614928</v>
      </c>
      <c r="CI1355" s="116">
        <f t="shared" si="315"/>
        <v>0.48640824122796278</v>
      </c>
      <c r="CJ1355" s="116">
        <f t="shared" si="316"/>
        <v>0.51359175877203711</v>
      </c>
      <c r="CR1355">
        <f t="shared" si="308"/>
        <v>1327</v>
      </c>
      <c r="CS1355">
        <f t="shared" si="310"/>
        <v>50</v>
      </c>
      <c r="CT1355" s="73">
        <f t="shared" si="311"/>
        <v>2.4</v>
      </c>
      <c r="CU1355" s="66">
        <f t="shared" si="309"/>
        <v>799.24945218129653</v>
      </c>
    </row>
    <row r="1356" spans="2:99" x14ac:dyDescent="0.25">
      <c r="B1356" s="107" t="s">
        <v>284</v>
      </c>
      <c r="C1356" s="107">
        <v>1346</v>
      </c>
      <c r="D1356" s="107" t="s">
        <v>235</v>
      </c>
      <c r="E1356" s="107">
        <v>50</v>
      </c>
      <c r="F1356" s="108">
        <v>2.4</v>
      </c>
      <c r="G1356" s="109"/>
      <c r="H1356" s="109">
        <v>1088.8671465725336</v>
      </c>
      <c r="I1356" s="109">
        <v>1410.1328534274664</v>
      </c>
      <c r="BA1356" t="str">
        <f t="shared" si="302"/>
        <v>MA</v>
      </c>
      <c r="BB1356">
        <f t="shared" si="303"/>
        <v>1343</v>
      </c>
      <c r="BC1356" s="73">
        <f t="shared" si="304"/>
        <v>2.4</v>
      </c>
      <c r="BD1356">
        <f t="shared" si="305"/>
        <v>50</v>
      </c>
      <c r="BE1356" s="66">
        <f t="shared" si="306"/>
        <v>1050.9899072561868</v>
      </c>
      <c r="BI1356" s="66">
        <f t="shared" si="312"/>
        <v>1361.0800927438131</v>
      </c>
      <c r="BK1356" s="66">
        <f t="shared" si="307"/>
        <v>1055.4226825227827</v>
      </c>
      <c r="BN1356" s="66">
        <f t="shared" si="313"/>
        <v>1114.4062658073553</v>
      </c>
      <c r="BO1356" s="66">
        <f t="shared" si="314"/>
        <v>2169.8289483301378</v>
      </c>
      <c r="CI1356" s="116">
        <f t="shared" si="315"/>
        <v>0.48640824122796289</v>
      </c>
      <c r="CJ1356" s="116">
        <f t="shared" si="316"/>
        <v>0.51359175877203722</v>
      </c>
      <c r="CR1356">
        <f t="shared" si="308"/>
        <v>1328</v>
      </c>
      <c r="CS1356">
        <f t="shared" si="310"/>
        <v>50</v>
      </c>
      <c r="CT1356" s="73">
        <f t="shared" si="311"/>
        <v>2.4</v>
      </c>
      <c r="CU1356" s="66">
        <f t="shared" si="309"/>
        <v>1201.9742830390842</v>
      </c>
    </row>
    <row r="1357" spans="2:99" x14ac:dyDescent="0.25">
      <c r="B1357" s="107" t="s">
        <v>284</v>
      </c>
      <c r="C1357" s="107">
        <v>1347</v>
      </c>
      <c r="D1357" s="107" t="s">
        <v>235</v>
      </c>
      <c r="E1357" s="107">
        <v>50</v>
      </c>
      <c r="F1357" s="108">
        <v>2.4</v>
      </c>
      <c r="G1357" s="109"/>
      <c r="H1357" s="109">
        <v>946.87433915954534</v>
      </c>
      <c r="I1357" s="109">
        <v>1226.2456608404543</v>
      </c>
      <c r="BA1357" t="str">
        <f t="shared" si="302"/>
        <v>MA</v>
      </c>
      <c r="BB1357">
        <f t="shared" si="303"/>
        <v>1344</v>
      </c>
      <c r="BC1357" s="73">
        <f t="shared" si="304"/>
        <v>2.4</v>
      </c>
      <c r="BD1357">
        <f t="shared" si="305"/>
        <v>50</v>
      </c>
      <c r="BE1357" s="66">
        <f t="shared" si="306"/>
        <v>1199</v>
      </c>
      <c r="BI1357" s="66">
        <f t="shared" si="312"/>
        <v>1552.759945583412</v>
      </c>
      <c r="BK1357" s="66">
        <f t="shared" si="307"/>
        <v>1204.057039566178</v>
      </c>
      <c r="BN1357" s="66">
        <f t="shared" si="313"/>
        <v>1271.3472350951099</v>
      </c>
      <c r="BO1357" s="66">
        <f t="shared" si="314"/>
        <v>2475.4042746612877</v>
      </c>
      <c r="CI1357" s="116">
        <f t="shared" si="315"/>
        <v>0.48640824122796283</v>
      </c>
      <c r="CJ1357" s="116">
        <f t="shared" si="316"/>
        <v>0.51359175877203722</v>
      </c>
      <c r="CR1357">
        <f t="shared" si="308"/>
        <v>1329</v>
      </c>
      <c r="CS1357">
        <f t="shared" si="310"/>
        <v>50</v>
      </c>
      <c r="CT1357" s="73">
        <f t="shared" si="311"/>
        <v>2.4</v>
      </c>
      <c r="CU1357" s="66">
        <f t="shared" si="309"/>
        <v>1005.5103394334968</v>
      </c>
    </row>
    <row r="1358" spans="2:99" x14ac:dyDescent="0.25">
      <c r="B1358" s="107" t="s">
        <v>284</v>
      </c>
      <c r="C1358" s="107">
        <v>1348</v>
      </c>
      <c r="D1358" s="107" t="s">
        <v>235</v>
      </c>
      <c r="E1358" s="107">
        <v>50</v>
      </c>
      <c r="F1358" s="108">
        <v>2.4</v>
      </c>
      <c r="G1358" s="109"/>
      <c r="H1358" s="109">
        <v>1199</v>
      </c>
      <c r="I1358" s="109">
        <v>1068.93</v>
      </c>
      <c r="BA1358" t="str">
        <f t="shared" si="302"/>
        <v>MA</v>
      </c>
      <c r="BB1358">
        <f t="shared" si="303"/>
        <v>1345</v>
      </c>
      <c r="BC1358" s="73">
        <f t="shared" si="304"/>
        <v>2.4</v>
      </c>
      <c r="BD1358">
        <f t="shared" si="305"/>
        <v>50</v>
      </c>
      <c r="BE1358" s="66">
        <f t="shared" si="306"/>
        <v>911.52428249630816</v>
      </c>
      <c r="BI1358" s="66">
        <f t="shared" si="312"/>
        <v>1180.4657175036914</v>
      </c>
      <c r="BK1358" s="66">
        <f t="shared" si="307"/>
        <v>915.36883158898195</v>
      </c>
      <c r="BN1358" s="66">
        <f t="shared" si="313"/>
        <v>966.52533467367391</v>
      </c>
      <c r="BO1358" s="66">
        <f t="shared" si="314"/>
        <v>1881.8941662626557</v>
      </c>
      <c r="CI1358" s="116">
        <f t="shared" si="315"/>
        <v>0.48640824122796289</v>
      </c>
      <c r="CJ1358" s="116">
        <f t="shared" si="316"/>
        <v>0.51359175877203722</v>
      </c>
      <c r="CR1358">
        <f t="shared" si="308"/>
        <v>1330</v>
      </c>
      <c r="CS1358">
        <f t="shared" si="310"/>
        <v>50</v>
      </c>
      <c r="CT1358" s="73">
        <f t="shared" si="311"/>
        <v>2.4</v>
      </c>
      <c r="CU1358" s="66">
        <f t="shared" si="309"/>
        <v>1014.6990762168315</v>
      </c>
    </row>
    <row r="1359" spans="2:99" x14ac:dyDescent="0.25">
      <c r="B1359" s="107" t="s">
        <v>284</v>
      </c>
      <c r="C1359" s="107">
        <v>1349</v>
      </c>
      <c r="D1359" s="107" t="s">
        <v>235</v>
      </c>
      <c r="E1359" s="107">
        <v>50</v>
      </c>
      <c r="F1359" s="108">
        <v>2.4</v>
      </c>
      <c r="G1359" s="109"/>
      <c r="H1359" s="109">
        <v>898.63129375397887</v>
      </c>
      <c r="I1359" s="109">
        <v>1163.7687062460211</v>
      </c>
      <c r="BA1359" t="str">
        <f t="shared" ref="BA1359:BA1422" si="317">D1356</f>
        <v>MA</v>
      </c>
      <c r="BB1359">
        <f t="shared" ref="BB1359:BB1422" si="318">C1356</f>
        <v>1346</v>
      </c>
      <c r="BC1359" s="73">
        <f t="shared" ref="BC1359:BC1422" si="319">F1356</f>
        <v>2.4</v>
      </c>
      <c r="BD1359">
        <f t="shared" ref="BD1359:BD1422" si="320">E1356</f>
        <v>50</v>
      </c>
      <c r="BE1359" s="66">
        <f t="shared" ref="BE1359:BE1422" si="321">H1356</f>
        <v>1088.8671465725336</v>
      </c>
      <c r="BI1359" s="66">
        <f t="shared" si="312"/>
        <v>1410.1328534274664</v>
      </c>
      <c r="BK1359" s="66">
        <f t="shared" ref="BK1359:BK1422" si="322">BE1359/VLOOKUP($BA1359,$DQ$53:$DT$60,2,FALSE)</f>
        <v>1093.4596772168445</v>
      </c>
      <c r="BN1359" s="66">
        <f t="shared" si="313"/>
        <v>1154.5690043210109</v>
      </c>
      <c r="BO1359" s="66">
        <f t="shared" si="314"/>
        <v>2248.0286815378554</v>
      </c>
      <c r="CI1359" s="116">
        <f t="shared" si="315"/>
        <v>0.48640824122796289</v>
      </c>
      <c r="CJ1359" s="116">
        <f t="shared" si="316"/>
        <v>0.51359175877203711</v>
      </c>
      <c r="CR1359">
        <f t="shared" si="308"/>
        <v>1331</v>
      </c>
      <c r="CS1359">
        <f t="shared" si="310"/>
        <v>50</v>
      </c>
      <c r="CT1359" s="73">
        <f t="shared" si="311"/>
        <v>2.4</v>
      </c>
      <c r="CU1359" s="66">
        <f t="shared" si="309"/>
        <v>1124.1850627847382</v>
      </c>
    </row>
    <row r="1360" spans="2:99" x14ac:dyDescent="0.25">
      <c r="B1360" s="107" t="s">
        <v>284</v>
      </c>
      <c r="C1360" s="107">
        <v>1350</v>
      </c>
      <c r="D1360" s="107" t="s">
        <v>235</v>
      </c>
      <c r="E1360" s="107">
        <v>50</v>
      </c>
      <c r="F1360" s="108">
        <v>2.4</v>
      </c>
      <c r="G1360" s="109"/>
      <c r="H1360" s="109">
        <v>1061.8524354530869</v>
      </c>
      <c r="I1360" s="109">
        <v>1375.1475645469129</v>
      </c>
      <c r="BA1360" t="str">
        <f t="shared" si="317"/>
        <v>MA</v>
      </c>
      <c r="BB1360">
        <f t="shared" si="318"/>
        <v>1347</v>
      </c>
      <c r="BC1360" s="73">
        <f t="shared" si="319"/>
        <v>2.4</v>
      </c>
      <c r="BD1360">
        <f t="shared" si="320"/>
        <v>50</v>
      </c>
      <c r="BE1360" s="66">
        <f t="shared" si="321"/>
        <v>946.87433915954534</v>
      </c>
      <c r="BI1360" s="66">
        <f t="shared" si="312"/>
        <v>1226.2456608404543</v>
      </c>
      <c r="BK1360" s="66">
        <f t="shared" si="322"/>
        <v>950.86798469526559</v>
      </c>
      <c r="BN1360" s="66">
        <f t="shared" si="313"/>
        <v>1004.0084012285214</v>
      </c>
      <c r="BO1360" s="66">
        <f t="shared" si="314"/>
        <v>1954.876385923787</v>
      </c>
      <c r="CI1360" s="116">
        <f t="shared" si="315"/>
        <v>0.48640824122796283</v>
      </c>
      <c r="CJ1360" s="116">
        <f t="shared" si="316"/>
        <v>0.51359175877203711</v>
      </c>
      <c r="CR1360">
        <f t="shared" si="308"/>
        <v>1332</v>
      </c>
      <c r="CS1360">
        <f t="shared" si="310"/>
        <v>50</v>
      </c>
      <c r="CT1360" s="73">
        <f t="shared" si="311"/>
        <v>2.4</v>
      </c>
      <c r="CU1360" s="66">
        <f t="shared" si="309"/>
        <v>1016.5368235734985</v>
      </c>
    </row>
    <row r="1361" spans="2:99" x14ac:dyDescent="0.25">
      <c r="B1361" s="107" t="s">
        <v>284</v>
      </c>
      <c r="C1361" s="107">
        <v>1351</v>
      </c>
      <c r="D1361" s="107" t="s">
        <v>235</v>
      </c>
      <c r="E1361" s="107">
        <v>50</v>
      </c>
      <c r="F1361" s="108">
        <v>2.4</v>
      </c>
      <c r="G1361" s="109"/>
      <c r="H1361" s="109">
        <v>1274</v>
      </c>
      <c r="I1361" s="109">
        <v>1649.8883825465111</v>
      </c>
      <c r="BA1361" t="str">
        <f t="shared" si="317"/>
        <v>MA</v>
      </c>
      <c r="BB1361">
        <f t="shared" si="318"/>
        <v>1348</v>
      </c>
      <c r="BC1361" s="73">
        <f t="shared" si="319"/>
        <v>2.4</v>
      </c>
      <c r="BD1361">
        <f t="shared" si="320"/>
        <v>50</v>
      </c>
      <c r="BE1361" s="66">
        <f t="shared" si="321"/>
        <v>1199</v>
      </c>
      <c r="BI1361" s="66">
        <f t="shared" si="312"/>
        <v>1068.93</v>
      </c>
      <c r="BK1361" s="66">
        <f t="shared" si="322"/>
        <v>1204.057039566178</v>
      </c>
      <c r="BN1361" s="66">
        <f t="shared" si="313"/>
        <v>875.20366807221546</v>
      </c>
      <c r="BO1361" s="66">
        <f t="shared" si="314"/>
        <v>2079.2607076383933</v>
      </c>
      <c r="CI1361" s="116">
        <f t="shared" si="315"/>
        <v>0.57907939833756383</v>
      </c>
      <c r="CJ1361" s="116">
        <f t="shared" si="316"/>
        <v>0.42092060166243622</v>
      </c>
      <c r="CR1361">
        <f t="shared" si="308"/>
        <v>1333</v>
      </c>
      <c r="CS1361">
        <f t="shared" si="310"/>
        <v>50</v>
      </c>
      <c r="CT1361" s="73">
        <f t="shared" si="311"/>
        <v>2.4</v>
      </c>
      <c r="CU1361" s="66">
        <f t="shared" si="309"/>
        <v>1038.3272565168354</v>
      </c>
    </row>
    <row r="1362" spans="2:99" x14ac:dyDescent="0.25">
      <c r="B1362" s="107" t="s">
        <v>284</v>
      </c>
      <c r="C1362" s="107">
        <v>1352</v>
      </c>
      <c r="D1362" s="107" t="s">
        <v>235</v>
      </c>
      <c r="E1362" s="107">
        <v>50</v>
      </c>
      <c r="F1362" s="108">
        <v>2.4</v>
      </c>
      <c r="G1362" s="109"/>
      <c r="H1362" s="109">
        <v>1044.9464549460783</v>
      </c>
      <c r="I1362" s="109">
        <v>1353.2535450539215</v>
      </c>
      <c r="BA1362" t="str">
        <f t="shared" si="317"/>
        <v>MA</v>
      </c>
      <c r="BB1362">
        <f t="shared" si="318"/>
        <v>1349</v>
      </c>
      <c r="BC1362" s="73">
        <f t="shared" si="319"/>
        <v>2.4</v>
      </c>
      <c r="BD1362">
        <f t="shared" si="320"/>
        <v>50</v>
      </c>
      <c r="BE1362" s="66">
        <f t="shared" si="321"/>
        <v>898.63129375397887</v>
      </c>
      <c r="BI1362" s="66">
        <f t="shared" si="312"/>
        <v>1163.7687062460211</v>
      </c>
      <c r="BK1362" s="66">
        <f t="shared" si="322"/>
        <v>902.42146390236894</v>
      </c>
      <c r="BN1362" s="66">
        <f t="shared" si="313"/>
        <v>952.85438755968505</v>
      </c>
      <c r="BO1362" s="66">
        <f t="shared" si="314"/>
        <v>1855.2758514620541</v>
      </c>
      <c r="CI1362" s="116">
        <f t="shared" si="315"/>
        <v>0.48640824122796283</v>
      </c>
      <c r="CJ1362" s="116">
        <f t="shared" si="316"/>
        <v>0.51359175877203711</v>
      </c>
      <c r="CR1362">
        <f t="shared" si="308"/>
        <v>1334</v>
      </c>
      <c r="CS1362">
        <f t="shared" si="310"/>
        <v>50</v>
      </c>
      <c r="CT1362" s="73">
        <f t="shared" si="311"/>
        <v>2.4</v>
      </c>
      <c r="CU1362" s="66">
        <f t="shared" si="309"/>
        <v>1082.0831459612868</v>
      </c>
    </row>
    <row r="1363" spans="2:99" x14ac:dyDescent="0.25">
      <c r="B1363" s="107" t="s">
        <v>284</v>
      </c>
      <c r="C1363" s="107">
        <v>1353</v>
      </c>
      <c r="D1363" s="107" t="s">
        <v>235</v>
      </c>
      <c r="E1363" s="107">
        <v>50</v>
      </c>
      <c r="F1363" s="108">
        <v>2.4</v>
      </c>
      <c r="G1363" s="109"/>
      <c r="H1363" s="109">
        <v>1061.44</v>
      </c>
      <c r="I1363" s="109">
        <v>1261.44</v>
      </c>
      <c r="BA1363" t="str">
        <f t="shared" si="317"/>
        <v>MA</v>
      </c>
      <c r="BB1363">
        <f t="shared" si="318"/>
        <v>1350</v>
      </c>
      <c r="BC1363" s="73">
        <f t="shared" si="319"/>
        <v>2.4</v>
      </c>
      <c r="BD1363">
        <f t="shared" si="320"/>
        <v>50</v>
      </c>
      <c r="BE1363" s="66">
        <f t="shared" si="321"/>
        <v>1061.8524354530869</v>
      </c>
      <c r="BI1363" s="66">
        <f t="shared" si="312"/>
        <v>1375.1475645469129</v>
      </c>
      <c r="BK1363" s="66">
        <f t="shared" si="322"/>
        <v>1066.3310257612843</v>
      </c>
      <c r="BN1363" s="66">
        <f t="shared" si="313"/>
        <v>1125.9242351061639</v>
      </c>
      <c r="BO1363" s="66">
        <f t="shared" si="314"/>
        <v>2192.2552608674482</v>
      </c>
      <c r="CI1363" s="116">
        <f t="shared" si="315"/>
        <v>0.48640824122796283</v>
      </c>
      <c r="CJ1363" s="116">
        <f t="shared" si="316"/>
        <v>0.51359175877203722</v>
      </c>
      <c r="CR1363">
        <f t="shared" si="308"/>
        <v>1335</v>
      </c>
      <c r="CS1363">
        <f t="shared" si="310"/>
        <v>50</v>
      </c>
      <c r="CT1363" s="73">
        <f t="shared" si="311"/>
        <v>2.4</v>
      </c>
      <c r="CU1363" s="66">
        <f t="shared" si="309"/>
        <v>1064.6245460729508</v>
      </c>
    </row>
    <row r="1364" spans="2:99" x14ac:dyDescent="0.25">
      <c r="B1364" s="107" t="s">
        <v>284</v>
      </c>
      <c r="C1364" s="107">
        <v>1354</v>
      </c>
      <c r="D1364" s="107" t="s">
        <v>235</v>
      </c>
      <c r="E1364" s="107">
        <v>50</v>
      </c>
      <c r="F1364" s="108">
        <v>2.4</v>
      </c>
      <c r="G1364" s="109"/>
      <c r="H1364" s="109">
        <v>1113.2675308094531</v>
      </c>
      <c r="I1364" s="109">
        <v>1441.7324691905469</v>
      </c>
      <c r="BA1364" t="str">
        <f t="shared" si="317"/>
        <v>MA</v>
      </c>
      <c r="BB1364">
        <f t="shared" si="318"/>
        <v>1351</v>
      </c>
      <c r="BC1364" s="73">
        <f t="shared" si="319"/>
        <v>2.4</v>
      </c>
      <c r="BD1364">
        <f t="shared" si="320"/>
        <v>50</v>
      </c>
      <c r="BE1364" s="66">
        <f t="shared" si="321"/>
        <v>1274</v>
      </c>
      <c r="BI1364" s="66">
        <f t="shared" si="312"/>
        <v>1649.8883825465111</v>
      </c>
      <c r="BK1364" s="66">
        <f t="shared" si="322"/>
        <v>1279.3733681462143</v>
      </c>
      <c r="BN1364" s="66">
        <f t="shared" si="313"/>
        <v>1350.8727085164053</v>
      </c>
      <c r="BO1364" s="66">
        <f t="shared" si="314"/>
        <v>2630.2460766626195</v>
      </c>
      <c r="CI1364" s="116">
        <f t="shared" si="315"/>
        <v>0.48640824122796283</v>
      </c>
      <c r="CJ1364" s="116">
        <f t="shared" si="316"/>
        <v>0.51359175877203722</v>
      </c>
      <c r="CR1364">
        <f t="shared" si="308"/>
        <v>1336</v>
      </c>
      <c r="CS1364">
        <f t="shared" si="310"/>
        <v>50</v>
      </c>
      <c r="CT1364" s="73">
        <f t="shared" si="311"/>
        <v>2.4</v>
      </c>
      <c r="CU1364" s="66">
        <f t="shared" si="309"/>
        <v>1001.1303749001071</v>
      </c>
    </row>
    <row r="1365" spans="2:99" x14ac:dyDescent="0.25">
      <c r="B1365" s="107" t="s">
        <v>284</v>
      </c>
      <c r="C1365" s="107">
        <v>1355</v>
      </c>
      <c r="D1365" s="107" t="s">
        <v>235</v>
      </c>
      <c r="E1365" s="107">
        <v>50</v>
      </c>
      <c r="F1365" s="108">
        <v>2.4</v>
      </c>
      <c r="G1365" s="109"/>
      <c r="H1365" s="109">
        <v>905.5156878779668</v>
      </c>
      <c r="I1365" s="109">
        <v>1172.6843121220329</v>
      </c>
      <c r="BA1365" t="str">
        <f t="shared" si="317"/>
        <v>MA</v>
      </c>
      <c r="BB1365">
        <f t="shared" si="318"/>
        <v>1352</v>
      </c>
      <c r="BC1365" s="73">
        <f t="shared" si="319"/>
        <v>2.4</v>
      </c>
      <c r="BD1365">
        <f t="shared" si="320"/>
        <v>50</v>
      </c>
      <c r="BE1365" s="66">
        <f t="shared" si="321"/>
        <v>1044.9464549460783</v>
      </c>
      <c r="BI1365" s="66">
        <f t="shared" si="312"/>
        <v>1353.2535450539215</v>
      </c>
      <c r="BK1365" s="66">
        <f t="shared" si="322"/>
        <v>1049.3537406568371</v>
      </c>
      <c r="BN1365" s="66">
        <f t="shared" si="313"/>
        <v>1107.9981537265498</v>
      </c>
      <c r="BO1365" s="66">
        <f t="shared" si="314"/>
        <v>2157.3518943833869</v>
      </c>
      <c r="CI1365" s="116">
        <f t="shared" si="315"/>
        <v>0.48640824122796283</v>
      </c>
      <c r="CJ1365" s="116">
        <f t="shared" si="316"/>
        <v>0.51359175877203711</v>
      </c>
      <c r="CR1365">
        <f t="shared" si="308"/>
        <v>1337</v>
      </c>
      <c r="CS1365">
        <f t="shared" si="310"/>
        <v>50</v>
      </c>
      <c r="CT1365" s="73">
        <f t="shared" si="311"/>
        <v>2.4</v>
      </c>
      <c r="CU1365" s="66">
        <f t="shared" si="309"/>
        <v>1093.0221183223998</v>
      </c>
    </row>
    <row r="1366" spans="2:99" x14ac:dyDescent="0.25">
      <c r="B1366" s="107" t="s">
        <v>284</v>
      </c>
      <c r="C1366" s="107">
        <v>1356</v>
      </c>
      <c r="D1366" s="107" t="s">
        <v>235</v>
      </c>
      <c r="E1366" s="107">
        <v>50</v>
      </c>
      <c r="F1366" s="108">
        <v>2.4</v>
      </c>
      <c r="G1366" s="109"/>
      <c r="H1366" s="109">
        <v>1038.323493510343</v>
      </c>
      <c r="I1366" s="109">
        <v>1344.6765064896567</v>
      </c>
      <c r="BA1366" t="str">
        <f t="shared" si="317"/>
        <v>MA</v>
      </c>
      <c r="BB1366">
        <f t="shared" si="318"/>
        <v>1353</v>
      </c>
      <c r="BC1366" s="73">
        <f t="shared" si="319"/>
        <v>2.4</v>
      </c>
      <c r="BD1366">
        <f t="shared" si="320"/>
        <v>50</v>
      </c>
      <c r="BE1366" s="66">
        <f t="shared" si="321"/>
        <v>1061.44</v>
      </c>
      <c r="BI1366" s="66">
        <f t="shared" si="312"/>
        <v>1261.44</v>
      </c>
      <c r="BK1366" s="66">
        <f t="shared" si="322"/>
        <v>1065.9168507732477</v>
      </c>
      <c r="BN1366" s="66">
        <f t="shared" si="313"/>
        <v>1032.8243337290705</v>
      </c>
      <c r="BO1366" s="66">
        <f t="shared" si="314"/>
        <v>2098.741184502318</v>
      </c>
      <c r="CI1366" s="116">
        <f t="shared" si="315"/>
        <v>0.50788389661587185</v>
      </c>
      <c r="CJ1366" s="116">
        <f t="shared" si="316"/>
        <v>0.49211610338412826</v>
      </c>
      <c r="CR1366">
        <f t="shared" si="308"/>
        <v>1338</v>
      </c>
      <c r="CS1366">
        <f t="shared" si="310"/>
        <v>50</v>
      </c>
      <c r="CT1366" s="73">
        <f t="shared" si="311"/>
        <v>2.4</v>
      </c>
      <c r="CU1366" s="66">
        <f t="shared" si="309"/>
        <v>1200.2678033507507</v>
      </c>
    </row>
    <row r="1367" spans="2:99" x14ac:dyDescent="0.25">
      <c r="B1367" s="107" t="s">
        <v>284</v>
      </c>
      <c r="C1367" s="107">
        <v>1357</v>
      </c>
      <c r="D1367" s="107" t="s">
        <v>235</v>
      </c>
      <c r="E1367" s="107">
        <v>50</v>
      </c>
      <c r="F1367" s="108">
        <v>2.4</v>
      </c>
      <c r="G1367" s="109"/>
      <c r="H1367" s="109">
        <v>1087.7124855327506</v>
      </c>
      <c r="I1367" s="109">
        <v>1408.637514467249</v>
      </c>
      <c r="BA1367" t="str">
        <f t="shared" si="317"/>
        <v>MA</v>
      </c>
      <c r="BB1367">
        <f t="shared" si="318"/>
        <v>1354</v>
      </c>
      <c r="BC1367" s="73">
        <f t="shared" si="319"/>
        <v>2.4</v>
      </c>
      <c r="BD1367">
        <f t="shared" si="320"/>
        <v>50</v>
      </c>
      <c r="BE1367" s="66">
        <f t="shared" si="321"/>
        <v>1113.2675308094531</v>
      </c>
      <c r="BI1367" s="66">
        <f t="shared" si="312"/>
        <v>1441.7324691905469</v>
      </c>
      <c r="BK1367" s="66">
        <f t="shared" si="322"/>
        <v>1117.9629753057372</v>
      </c>
      <c r="BN1367" s="66">
        <f t="shared" si="313"/>
        <v>1180.4416990957116</v>
      </c>
      <c r="BO1367" s="66">
        <f t="shared" si="314"/>
        <v>2298.4046744014486</v>
      </c>
      <c r="CI1367" s="116">
        <f t="shared" si="315"/>
        <v>0.48640824122796289</v>
      </c>
      <c r="CJ1367" s="116">
        <f t="shared" si="316"/>
        <v>0.51359175877203722</v>
      </c>
      <c r="CR1367">
        <f t="shared" si="308"/>
        <v>1339</v>
      </c>
      <c r="CS1367">
        <f t="shared" si="310"/>
        <v>50</v>
      </c>
      <c r="CT1367" s="73">
        <f t="shared" si="311"/>
        <v>2.4</v>
      </c>
      <c r="CU1367" s="66">
        <f t="shared" si="309"/>
        <v>968.7553923001575</v>
      </c>
    </row>
    <row r="1368" spans="2:99" x14ac:dyDescent="0.25">
      <c r="B1368" s="107" t="s">
        <v>284</v>
      </c>
      <c r="C1368" s="107">
        <v>1358</v>
      </c>
      <c r="D1368" s="107" t="s">
        <v>235</v>
      </c>
      <c r="E1368" s="107">
        <v>50</v>
      </c>
      <c r="F1368" s="108">
        <v>2.4</v>
      </c>
      <c r="G1368" s="109"/>
      <c r="H1368" s="109">
        <v>975.14392718260501</v>
      </c>
      <c r="I1368" s="109">
        <v>1262.8560728173948</v>
      </c>
      <c r="BA1368" t="str">
        <f t="shared" si="317"/>
        <v>MA</v>
      </c>
      <c r="BB1368">
        <f t="shared" si="318"/>
        <v>1355</v>
      </c>
      <c r="BC1368" s="73">
        <f t="shared" si="319"/>
        <v>2.4</v>
      </c>
      <c r="BD1368">
        <f t="shared" si="320"/>
        <v>50</v>
      </c>
      <c r="BE1368" s="66">
        <f t="shared" si="321"/>
        <v>905.5156878779668</v>
      </c>
      <c r="BI1368" s="66">
        <f t="shared" si="312"/>
        <v>1172.6843121220329</v>
      </c>
      <c r="BK1368" s="66">
        <f t="shared" si="322"/>
        <v>909.33489443459212</v>
      </c>
      <c r="BN1368" s="66">
        <f t="shared" si="313"/>
        <v>960.15418358540398</v>
      </c>
      <c r="BO1368" s="66">
        <f t="shared" si="314"/>
        <v>1869.4890780199962</v>
      </c>
      <c r="CI1368" s="116">
        <f t="shared" si="315"/>
        <v>0.48640824122796283</v>
      </c>
      <c r="CJ1368" s="116">
        <f t="shared" si="316"/>
        <v>0.51359175877203711</v>
      </c>
      <c r="CR1368">
        <f t="shared" si="308"/>
        <v>1340</v>
      </c>
      <c r="CS1368">
        <f t="shared" si="310"/>
        <v>50</v>
      </c>
      <c r="CT1368" s="73">
        <f t="shared" si="311"/>
        <v>2.4</v>
      </c>
      <c r="CU1368" s="66">
        <f t="shared" si="309"/>
        <v>1153.5365134240765</v>
      </c>
    </row>
    <row r="1369" spans="2:99" x14ac:dyDescent="0.25">
      <c r="B1369" s="107" t="s">
        <v>284</v>
      </c>
      <c r="C1369" s="107">
        <v>1359</v>
      </c>
      <c r="D1369" s="107" t="s">
        <v>235</v>
      </c>
      <c r="E1369" s="107">
        <v>50</v>
      </c>
      <c r="F1369" s="108">
        <v>2.4</v>
      </c>
      <c r="G1369" s="109"/>
      <c r="H1369" s="109">
        <v>1099.4856709270643</v>
      </c>
      <c r="I1369" s="109">
        <v>1423.8843290729355</v>
      </c>
      <c r="BA1369" t="str">
        <f t="shared" si="317"/>
        <v>MA</v>
      </c>
      <c r="BB1369">
        <f t="shared" si="318"/>
        <v>1356</v>
      </c>
      <c r="BC1369" s="73">
        <f t="shared" si="319"/>
        <v>2.4</v>
      </c>
      <c r="BD1369">
        <f t="shared" si="320"/>
        <v>50</v>
      </c>
      <c r="BE1369" s="66">
        <f t="shared" si="321"/>
        <v>1038.323493510343</v>
      </c>
      <c r="BI1369" s="66">
        <f t="shared" si="312"/>
        <v>1344.6765064896567</v>
      </c>
      <c r="BK1369" s="66">
        <f t="shared" si="322"/>
        <v>1042.7028454612805</v>
      </c>
      <c r="BN1369" s="66">
        <f t="shared" si="313"/>
        <v>1100.9755651448454</v>
      </c>
      <c r="BO1369" s="66">
        <f t="shared" si="314"/>
        <v>2143.6784106061259</v>
      </c>
      <c r="CI1369" s="116">
        <f t="shared" si="315"/>
        <v>0.48640824122796283</v>
      </c>
      <c r="CJ1369" s="116">
        <f t="shared" si="316"/>
        <v>0.51359175877203711</v>
      </c>
      <c r="CR1369">
        <f t="shared" si="308"/>
        <v>1341</v>
      </c>
      <c r="CS1369">
        <f t="shared" si="310"/>
        <v>50</v>
      </c>
      <c r="CT1369" s="73">
        <f t="shared" si="311"/>
        <v>2.4</v>
      </c>
      <c r="CU1369" s="66">
        <f t="shared" si="309"/>
        <v>918.08607232348243</v>
      </c>
    </row>
    <row r="1370" spans="2:99" x14ac:dyDescent="0.25">
      <c r="B1370" s="107" t="s">
        <v>284</v>
      </c>
      <c r="C1370" s="107">
        <v>1360</v>
      </c>
      <c r="D1370" s="107" t="s">
        <v>235</v>
      </c>
      <c r="E1370" s="107">
        <v>50</v>
      </c>
      <c r="F1370" s="108">
        <v>2.4</v>
      </c>
      <c r="G1370" s="109"/>
      <c r="H1370" s="109">
        <v>1001.3307681225847</v>
      </c>
      <c r="I1370" s="109">
        <v>1296.769231877415</v>
      </c>
      <c r="BA1370" t="str">
        <f t="shared" si="317"/>
        <v>MA</v>
      </c>
      <c r="BB1370">
        <f t="shared" si="318"/>
        <v>1357</v>
      </c>
      <c r="BC1370" s="73">
        <f t="shared" si="319"/>
        <v>2.4</v>
      </c>
      <c r="BD1370">
        <f t="shared" si="320"/>
        <v>50</v>
      </c>
      <c r="BE1370" s="66">
        <f t="shared" si="321"/>
        <v>1087.7124855327506</v>
      </c>
      <c r="BI1370" s="66">
        <f t="shared" si="312"/>
        <v>1408.637514467249</v>
      </c>
      <c r="BK1370" s="66">
        <f t="shared" si="322"/>
        <v>1092.3001461465662</v>
      </c>
      <c r="BN1370" s="66">
        <f t="shared" si="313"/>
        <v>1153.3446714432794</v>
      </c>
      <c r="BO1370" s="66">
        <f t="shared" si="314"/>
        <v>2245.6448175898458</v>
      </c>
      <c r="CI1370" s="116">
        <f t="shared" si="315"/>
        <v>0.48640824122796278</v>
      </c>
      <c r="CJ1370" s="116">
        <f t="shared" si="316"/>
        <v>0.51359175877203711</v>
      </c>
      <c r="CR1370">
        <f t="shared" si="308"/>
        <v>1342</v>
      </c>
      <c r="CS1370">
        <f t="shared" si="310"/>
        <v>50</v>
      </c>
      <c r="CT1370" s="73">
        <f t="shared" si="311"/>
        <v>2.4</v>
      </c>
      <c r="CU1370" s="66">
        <f t="shared" si="309"/>
        <v>898.35216618403479</v>
      </c>
    </row>
    <row r="1371" spans="2:99" x14ac:dyDescent="0.25">
      <c r="B1371" s="107" t="s">
        <v>284</v>
      </c>
      <c r="C1371" s="107">
        <v>1361</v>
      </c>
      <c r="D1371" s="107" t="s">
        <v>235</v>
      </c>
      <c r="E1371" s="107">
        <v>50</v>
      </c>
      <c r="F1371" s="108">
        <v>2.4</v>
      </c>
      <c r="G1371" s="109"/>
      <c r="H1371" s="109">
        <v>991.70133077194328</v>
      </c>
      <c r="I1371" s="109">
        <v>1284.2986692280565</v>
      </c>
      <c r="BA1371" t="str">
        <f t="shared" si="317"/>
        <v>MA</v>
      </c>
      <c r="BB1371">
        <f t="shared" si="318"/>
        <v>1358</v>
      </c>
      <c r="BC1371" s="73">
        <f t="shared" si="319"/>
        <v>2.4</v>
      </c>
      <c r="BD1371">
        <f t="shared" si="320"/>
        <v>50</v>
      </c>
      <c r="BE1371" s="66">
        <f t="shared" si="321"/>
        <v>975.14392718260501</v>
      </c>
      <c r="BI1371" s="66">
        <f t="shared" si="312"/>
        <v>1262.8560728173948</v>
      </c>
      <c r="BK1371" s="66">
        <f t="shared" si="322"/>
        <v>979.25680576682578</v>
      </c>
      <c r="BN1371" s="66">
        <f t="shared" si="313"/>
        <v>1033.9837661746387</v>
      </c>
      <c r="BO1371" s="66">
        <f t="shared" si="314"/>
        <v>2013.2405719414646</v>
      </c>
      <c r="CI1371" s="116">
        <f t="shared" si="315"/>
        <v>0.48640824122796283</v>
      </c>
      <c r="CJ1371" s="116">
        <f t="shared" si="316"/>
        <v>0.51359175877203711</v>
      </c>
      <c r="CR1371">
        <f t="shared" si="308"/>
        <v>1343</v>
      </c>
      <c r="CS1371">
        <f t="shared" si="310"/>
        <v>50</v>
      </c>
      <c r="CT1371" s="73">
        <f t="shared" si="311"/>
        <v>2.4</v>
      </c>
      <c r="CU1371" s="66">
        <f t="shared" si="309"/>
        <v>1055.4226825227827</v>
      </c>
    </row>
    <row r="1372" spans="2:99" x14ac:dyDescent="0.25">
      <c r="B1372" s="107" t="s">
        <v>284</v>
      </c>
      <c r="C1372" s="107">
        <v>1362</v>
      </c>
      <c r="D1372" s="107" t="s">
        <v>235</v>
      </c>
      <c r="E1372" s="107">
        <v>50</v>
      </c>
      <c r="F1372" s="108">
        <v>2.4</v>
      </c>
      <c r="G1372" s="109"/>
      <c r="H1372" s="109">
        <v>1426.9867567127039</v>
      </c>
      <c r="I1372" s="109">
        <v>1848.0132432872958</v>
      </c>
      <c r="BA1372" t="str">
        <f t="shared" si="317"/>
        <v>MA</v>
      </c>
      <c r="BB1372">
        <f t="shared" si="318"/>
        <v>1359</v>
      </c>
      <c r="BC1372" s="73">
        <f t="shared" si="319"/>
        <v>2.4</v>
      </c>
      <c r="BD1372">
        <f t="shared" si="320"/>
        <v>50</v>
      </c>
      <c r="BE1372" s="66">
        <f t="shared" si="321"/>
        <v>1099.4856709270643</v>
      </c>
      <c r="BI1372" s="66">
        <f t="shared" si="312"/>
        <v>1423.8843290729355</v>
      </c>
      <c r="BK1372" s="66">
        <f t="shared" si="322"/>
        <v>1104.1229874744572</v>
      </c>
      <c r="BN1372" s="66">
        <f t="shared" si="313"/>
        <v>1165.8282466720725</v>
      </c>
      <c r="BO1372" s="66">
        <f t="shared" si="314"/>
        <v>2269.9512341465297</v>
      </c>
      <c r="CI1372" s="116">
        <f t="shared" si="315"/>
        <v>0.48640824122796283</v>
      </c>
      <c r="CJ1372" s="116">
        <f t="shared" si="316"/>
        <v>0.51359175877203711</v>
      </c>
      <c r="CR1372">
        <f t="shared" si="308"/>
        <v>1344</v>
      </c>
      <c r="CS1372">
        <f t="shared" si="310"/>
        <v>50</v>
      </c>
      <c r="CT1372" s="73">
        <f t="shared" si="311"/>
        <v>2.4</v>
      </c>
      <c r="CU1372" s="66">
        <f t="shared" si="309"/>
        <v>1204.057039566178</v>
      </c>
    </row>
    <row r="1373" spans="2:99" x14ac:dyDescent="0.25">
      <c r="B1373" s="107" t="s">
        <v>284</v>
      </c>
      <c r="C1373" s="107">
        <v>1363</v>
      </c>
      <c r="D1373" s="107" t="s">
        <v>235</v>
      </c>
      <c r="E1373" s="107">
        <v>50</v>
      </c>
      <c r="F1373" s="108">
        <v>2.4</v>
      </c>
      <c r="G1373" s="109"/>
      <c r="H1373" s="109">
        <v>979.50113865348351</v>
      </c>
      <c r="I1373" s="109">
        <v>1268.4988613465164</v>
      </c>
      <c r="BA1373" t="str">
        <f t="shared" si="317"/>
        <v>MA</v>
      </c>
      <c r="BB1373">
        <f t="shared" si="318"/>
        <v>1360</v>
      </c>
      <c r="BC1373" s="73">
        <f t="shared" si="319"/>
        <v>2.4</v>
      </c>
      <c r="BD1373">
        <f t="shared" si="320"/>
        <v>50</v>
      </c>
      <c r="BE1373" s="66">
        <f t="shared" si="321"/>
        <v>1001.3307681225847</v>
      </c>
      <c r="BI1373" s="66">
        <f t="shared" si="312"/>
        <v>1296.769231877415</v>
      </c>
      <c r="BK1373" s="66">
        <f t="shared" si="322"/>
        <v>1005.5540953229412</v>
      </c>
      <c r="BN1373" s="66">
        <f t="shared" si="313"/>
        <v>1061.7507118167728</v>
      </c>
      <c r="BO1373" s="66">
        <f t="shared" si="314"/>
        <v>2067.3048071397138</v>
      </c>
      <c r="CI1373" s="116">
        <f t="shared" si="315"/>
        <v>0.48640824122796289</v>
      </c>
      <c r="CJ1373" s="116">
        <f t="shared" si="316"/>
        <v>0.51359175877203722</v>
      </c>
      <c r="CR1373">
        <f t="shared" ref="CR1373:CR1436" si="323">BB1358</f>
        <v>1345</v>
      </c>
      <c r="CS1373">
        <f t="shared" si="310"/>
        <v>50</v>
      </c>
      <c r="CT1373" s="73">
        <f t="shared" si="311"/>
        <v>2.4</v>
      </c>
      <c r="CU1373" s="66">
        <f t="shared" ref="CU1373:CU1436" si="324">BK1358</f>
        <v>915.36883158898195</v>
      </c>
    </row>
    <row r="1374" spans="2:99" x14ac:dyDescent="0.25">
      <c r="B1374" s="107" t="s">
        <v>284</v>
      </c>
      <c r="C1374" s="107">
        <v>1364</v>
      </c>
      <c r="D1374" s="107" t="s">
        <v>235</v>
      </c>
      <c r="E1374" s="107">
        <v>50</v>
      </c>
      <c r="F1374" s="108">
        <v>2.4</v>
      </c>
      <c r="G1374" s="109"/>
      <c r="H1374" s="109">
        <v>897.77728030568665</v>
      </c>
      <c r="I1374" s="109">
        <v>1162.6627196943132</v>
      </c>
      <c r="BA1374" t="str">
        <f t="shared" si="317"/>
        <v>MA</v>
      </c>
      <c r="BB1374">
        <f t="shared" si="318"/>
        <v>1361</v>
      </c>
      <c r="BC1374" s="73">
        <f t="shared" si="319"/>
        <v>2.4</v>
      </c>
      <c r="BD1374">
        <f t="shared" si="320"/>
        <v>50</v>
      </c>
      <c r="BE1374" s="66">
        <f t="shared" si="321"/>
        <v>991.70133077194328</v>
      </c>
      <c r="BI1374" s="66">
        <f t="shared" si="312"/>
        <v>1284.2986692280565</v>
      </c>
      <c r="BK1374" s="66">
        <f t="shared" si="322"/>
        <v>995.88404375571736</v>
      </c>
      <c r="BN1374" s="66">
        <f t="shared" si="313"/>
        <v>1051.5402376288998</v>
      </c>
      <c r="BO1374" s="66">
        <f t="shared" si="314"/>
        <v>2047.4242813846172</v>
      </c>
      <c r="CI1374" s="116">
        <f t="shared" si="315"/>
        <v>0.48640824122796283</v>
      </c>
      <c r="CJ1374" s="116">
        <f t="shared" si="316"/>
        <v>0.51359175877203711</v>
      </c>
      <c r="CR1374">
        <f t="shared" si="323"/>
        <v>1346</v>
      </c>
      <c r="CS1374">
        <f t="shared" ref="CS1374:CS1437" si="325">BD1359</f>
        <v>50</v>
      </c>
      <c r="CT1374" s="73">
        <f t="shared" ref="CT1374:CT1437" si="326">BC1359</f>
        <v>2.4</v>
      </c>
      <c r="CU1374" s="66">
        <f t="shared" si="324"/>
        <v>1093.4596772168445</v>
      </c>
    </row>
    <row r="1375" spans="2:99" x14ac:dyDescent="0.25">
      <c r="B1375" s="107" t="s">
        <v>284</v>
      </c>
      <c r="C1375" s="107">
        <v>1365</v>
      </c>
      <c r="D1375" s="107" t="s">
        <v>235</v>
      </c>
      <c r="E1375" s="107">
        <v>50</v>
      </c>
      <c r="F1375" s="108">
        <v>2.4</v>
      </c>
      <c r="G1375" s="109"/>
      <c r="H1375" s="109">
        <v>1199</v>
      </c>
      <c r="I1375" s="109">
        <v>1552.759945583412</v>
      </c>
      <c r="BA1375" t="str">
        <f t="shared" si="317"/>
        <v>MA</v>
      </c>
      <c r="BB1375">
        <f t="shared" si="318"/>
        <v>1362</v>
      </c>
      <c r="BC1375" s="73">
        <f t="shared" si="319"/>
        <v>2.4</v>
      </c>
      <c r="BD1375">
        <f t="shared" si="320"/>
        <v>50</v>
      </c>
      <c r="BE1375" s="66">
        <f t="shared" si="321"/>
        <v>1426.9867567127039</v>
      </c>
      <c r="BI1375" s="66">
        <f t="shared" si="312"/>
        <v>1848.0132432872958</v>
      </c>
      <c r="BK1375" s="66">
        <f t="shared" si="322"/>
        <v>1433.0053793057884</v>
      </c>
      <c r="BN1375" s="66">
        <f t="shared" si="313"/>
        <v>1513.0906319132896</v>
      </c>
      <c r="BO1375" s="66">
        <f t="shared" si="314"/>
        <v>2946.0960112190778</v>
      </c>
      <c r="CI1375" s="116">
        <f t="shared" si="315"/>
        <v>0.48640824122796289</v>
      </c>
      <c r="CJ1375" s="116">
        <f t="shared" si="316"/>
        <v>0.51359175877203722</v>
      </c>
      <c r="CR1375">
        <f t="shared" si="323"/>
        <v>1347</v>
      </c>
      <c r="CS1375">
        <f t="shared" si="325"/>
        <v>50</v>
      </c>
      <c r="CT1375" s="73">
        <f t="shared" si="326"/>
        <v>2.4</v>
      </c>
      <c r="CU1375" s="66">
        <f t="shared" si="324"/>
        <v>950.86798469526559</v>
      </c>
    </row>
    <row r="1376" spans="2:99" x14ac:dyDescent="0.25">
      <c r="B1376" s="107" t="s">
        <v>284</v>
      </c>
      <c r="C1376" s="107">
        <v>1366</v>
      </c>
      <c r="D1376" s="107" t="s">
        <v>235</v>
      </c>
      <c r="E1376" s="107">
        <v>50</v>
      </c>
      <c r="F1376" s="108">
        <v>2.4</v>
      </c>
      <c r="G1376" s="109"/>
      <c r="H1376" s="109">
        <v>1442.084494459298</v>
      </c>
      <c r="I1376" s="109">
        <v>1867.5655055407019</v>
      </c>
      <c r="BA1376" t="str">
        <f t="shared" si="317"/>
        <v>MA</v>
      </c>
      <c r="BB1376">
        <f t="shared" si="318"/>
        <v>1363</v>
      </c>
      <c r="BC1376" s="73">
        <f t="shared" si="319"/>
        <v>2.4</v>
      </c>
      <c r="BD1376">
        <f t="shared" si="320"/>
        <v>50</v>
      </c>
      <c r="BE1376" s="66">
        <f t="shared" si="321"/>
        <v>979.50113865348351</v>
      </c>
      <c r="BI1376" s="66">
        <f t="shared" si="312"/>
        <v>1268.4988613465164</v>
      </c>
      <c r="BK1376" s="66">
        <f t="shared" si="322"/>
        <v>983.63239471127099</v>
      </c>
      <c r="BN1376" s="66">
        <f t="shared" si="313"/>
        <v>1038.6038902415496</v>
      </c>
      <c r="BO1376" s="66">
        <f t="shared" si="314"/>
        <v>2022.2362849528206</v>
      </c>
      <c r="CI1376" s="116">
        <f t="shared" si="315"/>
        <v>0.48640824122796283</v>
      </c>
      <c r="CJ1376" s="116">
        <f t="shared" si="316"/>
        <v>0.51359175877203711</v>
      </c>
      <c r="CR1376">
        <f t="shared" si="323"/>
        <v>1348</v>
      </c>
      <c r="CS1376">
        <f t="shared" si="325"/>
        <v>50</v>
      </c>
      <c r="CT1376" s="73">
        <f t="shared" si="326"/>
        <v>2.4</v>
      </c>
      <c r="CU1376" s="66">
        <f t="shared" si="324"/>
        <v>1204.057039566178</v>
      </c>
    </row>
    <row r="1377" spans="2:99" x14ac:dyDescent="0.25">
      <c r="B1377" s="107" t="s">
        <v>284</v>
      </c>
      <c r="C1377" s="107">
        <v>1367</v>
      </c>
      <c r="D1377" s="107" t="s">
        <v>235</v>
      </c>
      <c r="E1377" s="107">
        <v>50</v>
      </c>
      <c r="F1377" s="108">
        <v>2.4</v>
      </c>
      <c r="G1377" s="109"/>
      <c r="H1377" s="109">
        <v>1199</v>
      </c>
      <c r="I1377" s="109">
        <v>1139.05</v>
      </c>
      <c r="BA1377" t="str">
        <f t="shared" si="317"/>
        <v>MA</v>
      </c>
      <c r="BB1377">
        <f t="shared" si="318"/>
        <v>1364</v>
      </c>
      <c r="BC1377" s="73">
        <f t="shared" si="319"/>
        <v>2.4</v>
      </c>
      <c r="BD1377">
        <f t="shared" si="320"/>
        <v>50</v>
      </c>
      <c r="BE1377" s="66">
        <f t="shared" si="321"/>
        <v>897.77728030568665</v>
      </c>
      <c r="BI1377" s="66">
        <f t="shared" si="312"/>
        <v>1162.6627196943132</v>
      </c>
      <c r="BK1377" s="66">
        <f t="shared" si="322"/>
        <v>901.56384846925766</v>
      </c>
      <c r="BN1377" s="66">
        <f t="shared" si="313"/>
        <v>951.94884324257043</v>
      </c>
      <c r="BO1377" s="66">
        <f t="shared" si="314"/>
        <v>1853.5126917118282</v>
      </c>
      <c r="CI1377" s="116">
        <f t="shared" si="315"/>
        <v>0.48640824122796283</v>
      </c>
      <c r="CJ1377" s="116">
        <f t="shared" si="316"/>
        <v>0.51359175877203711</v>
      </c>
      <c r="CR1377">
        <f t="shared" si="323"/>
        <v>1349</v>
      </c>
      <c r="CS1377">
        <f t="shared" si="325"/>
        <v>50</v>
      </c>
      <c r="CT1377" s="73">
        <f t="shared" si="326"/>
        <v>2.4</v>
      </c>
      <c r="CU1377" s="66">
        <f t="shared" si="324"/>
        <v>902.42146390236894</v>
      </c>
    </row>
    <row r="1378" spans="2:99" x14ac:dyDescent="0.25">
      <c r="B1378" s="107" t="s">
        <v>284</v>
      </c>
      <c r="C1378" s="107">
        <v>1368</v>
      </c>
      <c r="D1378" s="107" t="s">
        <v>235</v>
      </c>
      <c r="E1378" s="107">
        <v>50</v>
      </c>
      <c r="F1378" s="108">
        <v>2.4</v>
      </c>
      <c r="G1378" s="109"/>
      <c r="H1378" s="109">
        <v>1139.99</v>
      </c>
      <c r="I1378" s="109">
        <v>1514.99</v>
      </c>
      <c r="BA1378" t="str">
        <f t="shared" si="317"/>
        <v>MA</v>
      </c>
      <c r="BB1378">
        <f t="shared" si="318"/>
        <v>1365</v>
      </c>
      <c r="BC1378" s="73">
        <f t="shared" si="319"/>
        <v>2.4</v>
      </c>
      <c r="BD1378">
        <f t="shared" si="320"/>
        <v>50</v>
      </c>
      <c r="BE1378" s="66">
        <f t="shared" si="321"/>
        <v>1199</v>
      </c>
      <c r="BI1378" s="66">
        <f t="shared" si="312"/>
        <v>1552.759945583412</v>
      </c>
      <c r="BK1378" s="66">
        <f t="shared" si="322"/>
        <v>1204.057039566178</v>
      </c>
      <c r="BN1378" s="66">
        <f t="shared" si="313"/>
        <v>1271.3472350951099</v>
      </c>
      <c r="BO1378" s="66">
        <f t="shared" si="314"/>
        <v>2475.4042746612877</v>
      </c>
      <c r="CI1378" s="116">
        <f t="shared" si="315"/>
        <v>0.48640824122796283</v>
      </c>
      <c r="CJ1378" s="116">
        <f t="shared" si="316"/>
        <v>0.51359175877203722</v>
      </c>
      <c r="CR1378">
        <f t="shared" si="323"/>
        <v>1350</v>
      </c>
      <c r="CS1378">
        <f t="shared" si="325"/>
        <v>50</v>
      </c>
      <c r="CT1378" s="73">
        <f t="shared" si="326"/>
        <v>2.4</v>
      </c>
      <c r="CU1378" s="66">
        <f t="shared" si="324"/>
        <v>1066.3310257612843</v>
      </c>
    </row>
    <row r="1379" spans="2:99" x14ac:dyDescent="0.25">
      <c r="B1379" s="107" t="s">
        <v>284</v>
      </c>
      <c r="C1379" s="107">
        <v>1369</v>
      </c>
      <c r="D1379" s="107" t="s">
        <v>235</v>
      </c>
      <c r="E1379" s="107">
        <v>50</v>
      </c>
      <c r="F1379" s="108">
        <v>2.4</v>
      </c>
      <c r="G1379" s="109"/>
      <c r="H1379" s="109">
        <v>1199</v>
      </c>
      <c r="I1379" s="109">
        <v>1126.44</v>
      </c>
      <c r="BA1379" t="str">
        <f t="shared" si="317"/>
        <v>MA</v>
      </c>
      <c r="BB1379">
        <f t="shared" si="318"/>
        <v>1366</v>
      </c>
      <c r="BC1379" s="73">
        <f t="shared" si="319"/>
        <v>2.4</v>
      </c>
      <c r="BD1379">
        <f t="shared" si="320"/>
        <v>50</v>
      </c>
      <c r="BE1379" s="66">
        <f t="shared" si="321"/>
        <v>1442.084494459298</v>
      </c>
      <c r="BI1379" s="66">
        <f t="shared" si="312"/>
        <v>1867.5655055407019</v>
      </c>
      <c r="BK1379" s="66">
        <f t="shared" si="322"/>
        <v>1448.1667949982909</v>
      </c>
      <c r="BN1379" s="66">
        <f t="shared" si="313"/>
        <v>1529.0993618051357</v>
      </c>
      <c r="BO1379" s="66">
        <f t="shared" si="314"/>
        <v>2977.2661568034264</v>
      </c>
      <c r="CI1379" s="116">
        <f t="shared" si="315"/>
        <v>0.48640824122796289</v>
      </c>
      <c r="CJ1379" s="116">
        <f t="shared" si="316"/>
        <v>0.51359175877203722</v>
      </c>
      <c r="CR1379">
        <f t="shared" si="323"/>
        <v>1351</v>
      </c>
      <c r="CS1379">
        <f t="shared" si="325"/>
        <v>50</v>
      </c>
      <c r="CT1379" s="73">
        <f t="shared" si="326"/>
        <v>2.4</v>
      </c>
      <c r="CU1379" s="66">
        <f t="shared" si="324"/>
        <v>1279.3733681462143</v>
      </c>
    </row>
    <row r="1380" spans="2:99" x14ac:dyDescent="0.25">
      <c r="B1380" s="107" t="s">
        <v>284</v>
      </c>
      <c r="C1380" s="107">
        <v>1370</v>
      </c>
      <c r="D1380" s="107" t="s">
        <v>235</v>
      </c>
      <c r="E1380" s="107">
        <v>50</v>
      </c>
      <c r="F1380" s="108">
        <v>2.4</v>
      </c>
      <c r="G1380" s="109"/>
      <c r="H1380" s="109">
        <v>986.0282414368595</v>
      </c>
      <c r="I1380" s="109">
        <v>1276.9517585631404</v>
      </c>
      <c r="BA1380" t="str">
        <f t="shared" si="317"/>
        <v>MA</v>
      </c>
      <c r="BB1380">
        <f t="shared" si="318"/>
        <v>1367</v>
      </c>
      <c r="BC1380" s="73">
        <f t="shared" si="319"/>
        <v>2.4</v>
      </c>
      <c r="BD1380">
        <f t="shared" si="320"/>
        <v>50</v>
      </c>
      <c r="BE1380" s="66">
        <f t="shared" si="321"/>
        <v>1199</v>
      </c>
      <c r="BI1380" s="66">
        <f t="shared" si="312"/>
        <v>1139.05</v>
      </c>
      <c r="BK1380" s="66">
        <f t="shared" si="322"/>
        <v>1204.057039566178</v>
      </c>
      <c r="BN1380" s="66">
        <f t="shared" si="313"/>
        <v>932.61554836860864</v>
      </c>
      <c r="BO1380" s="66">
        <f t="shared" si="314"/>
        <v>2136.6725879347869</v>
      </c>
      <c r="CI1380" s="116">
        <f t="shared" si="315"/>
        <v>0.56351967370441447</v>
      </c>
      <c r="CJ1380" s="116">
        <f t="shared" si="316"/>
        <v>0.43648032629558542</v>
      </c>
      <c r="CR1380">
        <f t="shared" si="323"/>
        <v>1352</v>
      </c>
      <c r="CS1380">
        <f t="shared" si="325"/>
        <v>50</v>
      </c>
      <c r="CT1380" s="73">
        <f t="shared" si="326"/>
        <v>2.4</v>
      </c>
      <c r="CU1380" s="66">
        <f t="shared" si="324"/>
        <v>1049.3537406568371</v>
      </c>
    </row>
    <row r="1381" spans="2:99" x14ac:dyDescent="0.25">
      <c r="B1381" s="107" t="s">
        <v>284</v>
      </c>
      <c r="C1381" s="107">
        <v>1371</v>
      </c>
      <c r="D1381" s="107" t="s">
        <v>235</v>
      </c>
      <c r="E1381" s="107">
        <v>50</v>
      </c>
      <c r="F1381" s="108">
        <v>2.4</v>
      </c>
      <c r="G1381" s="109"/>
      <c r="H1381" s="109">
        <v>1080.0437933440046</v>
      </c>
      <c r="I1381" s="109">
        <v>1398.7062066559954</v>
      </c>
      <c r="BA1381" t="str">
        <f t="shared" si="317"/>
        <v>MA</v>
      </c>
      <c r="BB1381">
        <f t="shared" si="318"/>
        <v>1368</v>
      </c>
      <c r="BC1381" s="73">
        <f t="shared" si="319"/>
        <v>2.4</v>
      </c>
      <c r="BD1381">
        <f t="shared" si="320"/>
        <v>50</v>
      </c>
      <c r="BE1381" s="66">
        <f t="shared" si="321"/>
        <v>1139.99</v>
      </c>
      <c r="BI1381" s="66">
        <f t="shared" si="312"/>
        <v>1514.99</v>
      </c>
      <c r="BK1381" s="66">
        <f t="shared" si="322"/>
        <v>1144.7981522394057</v>
      </c>
      <c r="BN1381" s="66">
        <f t="shared" si="313"/>
        <v>1240.4224833176406</v>
      </c>
      <c r="BO1381" s="66">
        <f t="shared" si="314"/>
        <v>2385.2206355570461</v>
      </c>
      <c r="CI1381" s="116">
        <f t="shared" si="315"/>
        <v>0.47995482479634372</v>
      </c>
      <c r="CJ1381" s="116">
        <f t="shared" si="316"/>
        <v>0.52004517520365634</v>
      </c>
      <c r="CR1381">
        <f t="shared" si="323"/>
        <v>1353</v>
      </c>
      <c r="CS1381">
        <f t="shared" si="325"/>
        <v>50</v>
      </c>
      <c r="CT1381" s="73">
        <f t="shared" si="326"/>
        <v>2.4</v>
      </c>
      <c r="CU1381" s="66">
        <f t="shared" si="324"/>
        <v>1065.9168507732477</v>
      </c>
    </row>
    <row r="1382" spans="2:99" x14ac:dyDescent="0.25">
      <c r="B1382" s="107" t="s">
        <v>284</v>
      </c>
      <c r="C1382" s="107">
        <v>1372</v>
      </c>
      <c r="D1382" s="107" t="s">
        <v>235</v>
      </c>
      <c r="E1382" s="107">
        <v>50</v>
      </c>
      <c r="F1382" s="108">
        <v>2.4</v>
      </c>
      <c r="G1382" s="109"/>
      <c r="H1382" s="109">
        <v>1898.1</v>
      </c>
      <c r="I1382" s="109">
        <v>2223.1999999999998</v>
      </c>
      <c r="BA1382" t="str">
        <f t="shared" si="317"/>
        <v>MA</v>
      </c>
      <c r="BB1382">
        <f t="shared" si="318"/>
        <v>1369</v>
      </c>
      <c r="BC1382" s="73">
        <f t="shared" si="319"/>
        <v>2.4</v>
      </c>
      <c r="BD1382">
        <f t="shared" si="320"/>
        <v>50</v>
      </c>
      <c r="BE1382" s="66">
        <f t="shared" si="321"/>
        <v>1199</v>
      </c>
      <c r="BI1382" s="66">
        <f t="shared" si="312"/>
        <v>1126.44</v>
      </c>
      <c r="BK1382" s="66">
        <f t="shared" si="322"/>
        <v>1204.057039566178</v>
      </c>
      <c r="BN1382" s="66">
        <f t="shared" si="313"/>
        <v>922.29090760224369</v>
      </c>
      <c r="BO1382" s="66">
        <f t="shared" si="314"/>
        <v>2126.3479471684218</v>
      </c>
      <c r="CI1382" s="116">
        <f t="shared" si="315"/>
        <v>0.56625588543473138</v>
      </c>
      <c r="CJ1382" s="116">
        <f t="shared" si="316"/>
        <v>0.43374411456526862</v>
      </c>
      <c r="CR1382">
        <f t="shared" si="323"/>
        <v>1354</v>
      </c>
      <c r="CS1382">
        <f t="shared" si="325"/>
        <v>50</v>
      </c>
      <c r="CT1382" s="73">
        <f t="shared" si="326"/>
        <v>2.4</v>
      </c>
      <c r="CU1382" s="66">
        <f t="shared" si="324"/>
        <v>1117.9629753057372</v>
      </c>
    </row>
    <row r="1383" spans="2:99" x14ac:dyDescent="0.25">
      <c r="B1383" s="107" t="s">
        <v>284</v>
      </c>
      <c r="C1383" s="107">
        <v>1373</v>
      </c>
      <c r="D1383" s="107" t="s">
        <v>235</v>
      </c>
      <c r="E1383" s="107">
        <v>50</v>
      </c>
      <c r="F1383" s="108">
        <v>2.4</v>
      </c>
      <c r="G1383" s="109"/>
      <c r="H1383" s="109">
        <v>1000.5421128463557</v>
      </c>
      <c r="I1383" s="109">
        <v>1295.7478871536441</v>
      </c>
      <c r="BA1383" t="str">
        <f t="shared" si="317"/>
        <v>MA</v>
      </c>
      <c r="BB1383">
        <f t="shared" si="318"/>
        <v>1370</v>
      </c>
      <c r="BC1383" s="73">
        <f t="shared" si="319"/>
        <v>2.4</v>
      </c>
      <c r="BD1383">
        <f t="shared" si="320"/>
        <v>50</v>
      </c>
      <c r="BE1383" s="66">
        <f t="shared" si="321"/>
        <v>986.0282414368595</v>
      </c>
      <c r="BI1383" s="66">
        <f t="shared" si="312"/>
        <v>1276.9517585631404</v>
      </c>
      <c r="BK1383" s="66">
        <f t="shared" si="322"/>
        <v>990.18702695004981</v>
      </c>
      <c r="BN1383" s="66">
        <f t="shared" si="313"/>
        <v>1045.5248360937821</v>
      </c>
      <c r="BO1383" s="66">
        <f t="shared" si="314"/>
        <v>2035.711863043832</v>
      </c>
      <c r="CI1383" s="116">
        <f t="shared" si="315"/>
        <v>0.48640824122796283</v>
      </c>
      <c r="CJ1383" s="116">
        <f t="shared" si="316"/>
        <v>0.51359175877203722</v>
      </c>
      <c r="CR1383">
        <f t="shared" si="323"/>
        <v>1355</v>
      </c>
      <c r="CS1383">
        <f t="shared" si="325"/>
        <v>50</v>
      </c>
      <c r="CT1383" s="73">
        <f t="shared" si="326"/>
        <v>2.4</v>
      </c>
      <c r="CU1383" s="66">
        <f t="shared" si="324"/>
        <v>909.33489443459212</v>
      </c>
    </row>
    <row r="1384" spans="2:99" x14ac:dyDescent="0.25">
      <c r="B1384" s="107" t="s">
        <v>284</v>
      </c>
      <c r="C1384" s="107">
        <v>1374</v>
      </c>
      <c r="D1384" s="107" t="s">
        <v>235</v>
      </c>
      <c r="E1384" s="107">
        <v>50</v>
      </c>
      <c r="F1384" s="108">
        <v>2.4</v>
      </c>
      <c r="G1384" s="109"/>
      <c r="H1384" s="109">
        <v>895.14116736580513</v>
      </c>
      <c r="I1384" s="109">
        <v>1159.2488326341947</v>
      </c>
      <c r="BA1384" t="str">
        <f t="shared" si="317"/>
        <v>MA</v>
      </c>
      <c r="BB1384">
        <f t="shared" si="318"/>
        <v>1371</v>
      </c>
      <c r="BC1384" s="73">
        <f t="shared" si="319"/>
        <v>2.4</v>
      </c>
      <c r="BD1384">
        <f t="shared" si="320"/>
        <v>50</v>
      </c>
      <c r="BE1384" s="66">
        <f t="shared" si="321"/>
        <v>1080.0437933440046</v>
      </c>
      <c r="BI1384" s="66">
        <f t="shared" si="312"/>
        <v>1398.7062066559954</v>
      </c>
      <c r="BK1384" s="66">
        <f t="shared" si="322"/>
        <v>1084.5991096043429</v>
      </c>
      <c r="BN1384" s="66">
        <f t="shared" si="313"/>
        <v>1145.2132530855167</v>
      </c>
      <c r="BO1384" s="66">
        <f t="shared" si="314"/>
        <v>2229.8123626898596</v>
      </c>
      <c r="CI1384" s="116">
        <f t="shared" si="315"/>
        <v>0.48640824122796278</v>
      </c>
      <c r="CJ1384" s="116">
        <f t="shared" si="316"/>
        <v>0.51359175877203722</v>
      </c>
      <c r="CR1384">
        <f t="shared" si="323"/>
        <v>1356</v>
      </c>
      <c r="CS1384">
        <f t="shared" si="325"/>
        <v>50</v>
      </c>
      <c r="CT1384" s="73">
        <f t="shared" si="326"/>
        <v>2.4</v>
      </c>
      <c r="CU1384" s="66">
        <f t="shared" si="324"/>
        <v>1042.7028454612805</v>
      </c>
    </row>
    <row r="1385" spans="2:99" x14ac:dyDescent="0.25">
      <c r="B1385" s="107" t="s">
        <v>284</v>
      </c>
      <c r="C1385" s="107">
        <v>1375</v>
      </c>
      <c r="D1385" s="107" t="s">
        <v>235</v>
      </c>
      <c r="E1385" s="107">
        <v>50</v>
      </c>
      <c r="F1385" s="108">
        <v>2.4</v>
      </c>
      <c r="G1385" s="109"/>
      <c r="H1385" s="109">
        <v>1131.5547473527301</v>
      </c>
      <c r="I1385" s="109">
        <v>1465.4152526472699</v>
      </c>
      <c r="BA1385" t="str">
        <f t="shared" si="317"/>
        <v>MA</v>
      </c>
      <c r="BB1385">
        <f t="shared" si="318"/>
        <v>1372</v>
      </c>
      <c r="BC1385" s="73">
        <f t="shared" si="319"/>
        <v>2.4</v>
      </c>
      <c r="BD1385">
        <f t="shared" si="320"/>
        <v>50</v>
      </c>
      <c r="BE1385" s="66">
        <f t="shared" si="321"/>
        <v>1898.1</v>
      </c>
      <c r="BI1385" s="66">
        <f t="shared" si="312"/>
        <v>2223.1999999999998</v>
      </c>
      <c r="BK1385" s="66">
        <f t="shared" si="322"/>
        <v>1906.105643703555</v>
      </c>
      <c r="BN1385" s="66">
        <f t="shared" si="313"/>
        <v>1820.2808367789744</v>
      </c>
      <c r="BO1385" s="66">
        <f t="shared" si="314"/>
        <v>3726.3864804825294</v>
      </c>
      <c r="CI1385" s="116">
        <f t="shared" si="315"/>
        <v>0.51151582201337675</v>
      </c>
      <c r="CJ1385" s="116">
        <f t="shared" si="316"/>
        <v>0.48848417798662325</v>
      </c>
      <c r="CR1385">
        <f t="shared" si="323"/>
        <v>1357</v>
      </c>
      <c r="CS1385">
        <f t="shared" si="325"/>
        <v>50</v>
      </c>
      <c r="CT1385" s="73">
        <f t="shared" si="326"/>
        <v>2.4</v>
      </c>
      <c r="CU1385" s="66">
        <f t="shared" si="324"/>
        <v>1092.3001461465662</v>
      </c>
    </row>
    <row r="1386" spans="2:99" x14ac:dyDescent="0.25">
      <c r="B1386" s="107" t="s">
        <v>284</v>
      </c>
      <c r="C1386" s="107">
        <v>1376</v>
      </c>
      <c r="D1386" s="107" t="s">
        <v>235</v>
      </c>
      <c r="E1386" s="107">
        <v>50</v>
      </c>
      <c r="F1386" s="108">
        <v>2.4</v>
      </c>
      <c r="G1386" s="109"/>
      <c r="H1386" s="109">
        <v>914.18653870501498</v>
      </c>
      <c r="I1386" s="109">
        <v>1183.9134612949849</v>
      </c>
      <c r="BA1386" t="str">
        <f t="shared" si="317"/>
        <v>MA</v>
      </c>
      <c r="BB1386">
        <f t="shared" si="318"/>
        <v>1373</v>
      </c>
      <c r="BC1386" s="73">
        <f t="shared" si="319"/>
        <v>2.4</v>
      </c>
      <c r="BD1386">
        <f t="shared" si="320"/>
        <v>50</v>
      </c>
      <c r="BE1386" s="66">
        <f t="shared" si="321"/>
        <v>1000.5421128463557</v>
      </c>
      <c r="BI1386" s="66">
        <f t="shared" si="312"/>
        <v>1295.7478871536441</v>
      </c>
      <c r="BK1386" s="66">
        <f t="shared" si="322"/>
        <v>1004.7621137239967</v>
      </c>
      <c r="BN1386" s="66">
        <f t="shared" si="313"/>
        <v>1060.914469360662</v>
      </c>
      <c r="BO1386" s="66">
        <f t="shared" si="314"/>
        <v>2065.6765830846589</v>
      </c>
      <c r="CI1386" s="116">
        <f t="shared" si="315"/>
        <v>0.48640824122796278</v>
      </c>
      <c r="CJ1386" s="116">
        <f t="shared" si="316"/>
        <v>0.51359175877203711</v>
      </c>
      <c r="CR1386">
        <f t="shared" si="323"/>
        <v>1358</v>
      </c>
      <c r="CS1386">
        <f t="shared" si="325"/>
        <v>50</v>
      </c>
      <c r="CT1386" s="73">
        <f t="shared" si="326"/>
        <v>2.4</v>
      </c>
      <c r="CU1386" s="66">
        <f t="shared" si="324"/>
        <v>979.25680576682578</v>
      </c>
    </row>
    <row r="1387" spans="2:99" x14ac:dyDescent="0.25">
      <c r="B1387" s="107" t="s">
        <v>284</v>
      </c>
      <c r="C1387" s="107">
        <v>1377</v>
      </c>
      <c r="D1387" s="107" t="s">
        <v>235</v>
      </c>
      <c r="E1387" s="107">
        <v>50</v>
      </c>
      <c r="F1387" s="108">
        <v>2.4</v>
      </c>
      <c r="G1387" s="109"/>
      <c r="H1387" s="109">
        <v>1107.6031558973109</v>
      </c>
      <c r="I1387" s="109">
        <v>1434.3968441026889</v>
      </c>
      <c r="BA1387" t="str">
        <f t="shared" si="317"/>
        <v>MA</v>
      </c>
      <c r="BB1387">
        <f t="shared" si="318"/>
        <v>1374</v>
      </c>
      <c r="BC1387" s="73">
        <f t="shared" si="319"/>
        <v>2.4</v>
      </c>
      <c r="BD1387">
        <f t="shared" si="320"/>
        <v>50</v>
      </c>
      <c r="BE1387" s="66">
        <f t="shared" si="321"/>
        <v>895.14116736580513</v>
      </c>
      <c r="BI1387" s="66">
        <f t="shared" si="312"/>
        <v>1159.2488326341947</v>
      </c>
      <c r="BK1387" s="66">
        <f t="shared" si="322"/>
        <v>898.91661715786825</v>
      </c>
      <c r="BN1387" s="66">
        <f t="shared" si="313"/>
        <v>949.15366818208952</v>
      </c>
      <c r="BO1387" s="66">
        <f t="shared" si="314"/>
        <v>1848.0702853399578</v>
      </c>
      <c r="CI1387" s="116">
        <f t="shared" si="315"/>
        <v>0.48640824122796283</v>
      </c>
      <c r="CJ1387" s="116">
        <f t="shared" si="316"/>
        <v>0.51359175877203722</v>
      </c>
      <c r="CR1387">
        <f t="shared" si="323"/>
        <v>1359</v>
      </c>
      <c r="CS1387">
        <f t="shared" si="325"/>
        <v>50</v>
      </c>
      <c r="CT1387" s="73">
        <f t="shared" si="326"/>
        <v>2.4</v>
      </c>
      <c r="CU1387" s="66">
        <f t="shared" si="324"/>
        <v>1104.1229874744572</v>
      </c>
    </row>
    <row r="1388" spans="2:99" x14ac:dyDescent="0.25">
      <c r="B1388" s="107" t="s">
        <v>284</v>
      </c>
      <c r="C1388" s="107">
        <v>1378</v>
      </c>
      <c r="D1388" s="107" t="s">
        <v>235</v>
      </c>
      <c r="E1388" s="107">
        <v>50</v>
      </c>
      <c r="F1388" s="108">
        <v>2.4</v>
      </c>
      <c r="G1388" s="109"/>
      <c r="H1388" s="109">
        <v>1257.9269516426186</v>
      </c>
      <c r="I1388" s="109">
        <v>1629.0730483573811</v>
      </c>
      <c r="BA1388" t="str">
        <f t="shared" si="317"/>
        <v>MA</v>
      </c>
      <c r="BB1388">
        <f t="shared" si="318"/>
        <v>1375</v>
      </c>
      <c r="BC1388" s="73">
        <f t="shared" si="319"/>
        <v>2.4</v>
      </c>
      <c r="BD1388">
        <f t="shared" si="320"/>
        <v>50</v>
      </c>
      <c r="BE1388" s="66">
        <f t="shared" si="321"/>
        <v>1131.5547473527301</v>
      </c>
      <c r="BI1388" s="66">
        <f t="shared" si="312"/>
        <v>1465.4152526472699</v>
      </c>
      <c r="BK1388" s="66">
        <f t="shared" si="322"/>
        <v>1136.3273221055736</v>
      </c>
      <c r="BN1388" s="66">
        <f t="shared" si="313"/>
        <v>1199.8323598045361</v>
      </c>
      <c r="BO1388" s="66">
        <f t="shared" si="314"/>
        <v>2336.1596819101096</v>
      </c>
      <c r="CI1388" s="116">
        <f t="shared" si="315"/>
        <v>0.48640824122796283</v>
      </c>
      <c r="CJ1388" s="116">
        <f t="shared" si="316"/>
        <v>0.51359175877203711</v>
      </c>
      <c r="CR1388">
        <f t="shared" si="323"/>
        <v>1360</v>
      </c>
      <c r="CS1388">
        <f t="shared" si="325"/>
        <v>50</v>
      </c>
      <c r="CT1388" s="73">
        <f t="shared" si="326"/>
        <v>2.4</v>
      </c>
      <c r="CU1388" s="66">
        <f t="shared" si="324"/>
        <v>1005.5540953229412</v>
      </c>
    </row>
    <row r="1389" spans="2:99" x14ac:dyDescent="0.25">
      <c r="B1389" s="107" t="s">
        <v>284</v>
      </c>
      <c r="C1389" s="107">
        <v>1379</v>
      </c>
      <c r="D1389" s="107" t="s">
        <v>235</v>
      </c>
      <c r="E1389" s="107">
        <v>50</v>
      </c>
      <c r="F1389" s="108">
        <v>2.4</v>
      </c>
      <c r="G1389" s="109"/>
      <c r="H1389" s="109">
        <v>1394.2989562581733</v>
      </c>
      <c r="I1389" s="109">
        <v>1805.681043741826</v>
      </c>
      <c r="BA1389" t="str">
        <f t="shared" si="317"/>
        <v>MA</v>
      </c>
      <c r="BB1389">
        <f t="shared" si="318"/>
        <v>1376</v>
      </c>
      <c r="BC1389" s="73">
        <f t="shared" si="319"/>
        <v>2.4</v>
      </c>
      <c r="BD1389">
        <f t="shared" si="320"/>
        <v>50</v>
      </c>
      <c r="BE1389" s="66">
        <f t="shared" si="321"/>
        <v>914.18653870501498</v>
      </c>
      <c r="BI1389" s="66">
        <f t="shared" si="312"/>
        <v>1183.9134612949849</v>
      </c>
      <c r="BK1389" s="66">
        <f t="shared" si="322"/>
        <v>918.04231643403807</v>
      </c>
      <c r="BN1389" s="66">
        <f t="shared" si="313"/>
        <v>969.34823047855673</v>
      </c>
      <c r="BO1389" s="66">
        <f t="shared" si="314"/>
        <v>1887.3905469125948</v>
      </c>
      <c r="CI1389" s="116">
        <f t="shared" si="315"/>
        <v>0.48640824122796283</v>
      </c>
      <c r="CJ1389" s="116">
        <f t="shared" si="316"/>
        <v>0.51359175877203722</v>
      </c>
      <c r="CR1389">
        <f t="shared" si="323"/>
        <v>1361</v>
      </c>
      <c r="CS1389">
        <f t="shared" si="325"/>
        <v>50</v>
      </c>
      <c r="CT1389" s="73">
        <f t="shared" si="326"/>
        <v>2.4</v>
      </c>
      <c r="CU1389" s="66">
        <f t="shared" si="324"/>
        <v>995.88404375571736</v>
      </c>
    </row>
    <row r="1390" spans="2:99" x14ac:dyDescent="0.25">
      <c r="B1390" s="107" t="s">
        <v>284</v>
      </c>
      <c r="C1390" s="107">
        <v>1380</v>
      </c>
      <c r="D1390" s="107" t="s">
        <v>235</v>
      </c>
      <c r="E1390" s="107">
        <v>50</v>
      </c>
      <c r="F1390" s="108">
        <v>2.4</v>
      </c>
      <c r="G1390" s="109"/>
      <c r="H1390" s="109">
        <v>1228.2891992177033</v>
      </c>
      <c r="I1390" s="109">
        <v>1590.6908007822965</v>
      </c>
      <c r="BA1390" t="str">
        <f t="shared" si="317"/>
        <v>MA</v>
      </c>
      <c r="BB1390">
        <f t="shared" si="318"/>
        <v>1377</v>
      </c>
      <c r="BC1390" s="73">
        <f t="shared" si="319"/>
        <v>2.4</v>
      </c>
      <c r="BD1390">
        <f t="shared" si="320"/>
        <v>50</v>
      </c>
      <c r="BE1390" s="66">
        <f t="shared" si="321"/>
        <v>1107.6031558973109</v>
      </c>
      <c r="BI1390" s="66">
        <f t="shared" si="312"/>
        <v>1434.3968441026889</v>
      </c>
      <c r="BK1390" s="66">
        <f t="shared" si="322"/>
        <v>1112.2747096779585</v>
      </c>
      <c r="BN1390" s="66">
        <f t="shared" si="313"/>
        <v>1174.4355378087273</v>
      </c>
      <c r="BO1390" s="66">
        <f t="shared" si="314"/>
        <v>2286.7102474866861</v>
      </c>
      <c r="CI1390" s="116">
        <f t="shared" si="315"/>
        <v>0.48640824122796283</v>
      </c>
      <c r="CJ1390" s="116">
        <f t="shared" si="316"/>
        <v>0.51359175877203711</v>
      </c>
      <c r="CR1390">
        <f t="shared" si="323"/>
        <v>1362</v>
      </c>
      <c r="CS1390">
        <f t="shared" si="325"/>
        <v>50</v>
      </c>
      <c r="CT1390" s="73">
        <f t="shared" si="326"/>
        <v>2.4</v>
      </c>
      <c r="CU1390" s="66">
        <f t="shared" si="324"/>
        <v>1433.0053793057884</v>
      </c>
    </row>
    <row r="1391" spans="2:99" x14ac:dyDescent="0.25">
      <c r="B1391" s="107" t="s">
        <v>284</v>
      </c>
      <c r="C1391" s="107">
        <v>1381</v>
      </c>
      <c r="D1391" s="107" t="s">
        <v>235</v>
      </c>
      <c r="E1391" s="107">
        <v>50</v>
      </c>
      <c r="F1391" s="108">
        <v>2.4</v>
      </c>
      <c r="G1391" s="109"/>
      <c r="H1391" s="109">
        <v>1040.1099502134032</v>
      </c>
      <c r="I1391" s="109">
        <v>1346.9900497865965</v>
      </c>
      <c r="BA1391" t="str">
        <f t="shared" si="317"/>
        <v>MA</v>
      </c>
      <c r="BB1391">
        <f t="shared" si="318"/>
        <v>1378</v>
      </c>
      <c r="BC1391" s="73">
        <f t="shared" si="319"/>
        <v>2.4</v>
      </c>
      <c r="BD1391">
        <f t="shared" si="320"/>
        <v>50</v>
      </c>
      <c r="BE1391" s="66">
        <f t="shared" si="321"/>
        <v>1257.9269516426186</v>
      </c>
      <c r="BI1391" s="66">
        <f t="shared" si="312"/>
        <v>1629.0730483573811</v>
      </c>
      <c r="BK1391" s="66">
        <f t="shared" si="322"/>
        <v>1263.2325282613162</v>
      </c>
      <c r="BN1391" s="66">
        <f t="shared" si="313"/>
        <v>1333.8298181171504</v>
      </c>
      <c r="BO1391" s="66">
        <f t="shared" si="314"/>
        <v>2597.0623463784668</v>
      </c>
      <c r="CI1391" s="116">
        <f t="shared" si="315"/>
        <v>0.48640824122796278</v>
      </c>
      <c r="CJ1391" s="116">
        <f t="shared" si="316"/>
        <v>0.51359175877203711</v>
      </c>
      <c r="CR1391">
        <f t="shared" si="323"/>
        <v>1363</v>
      </c>
      <c r="CS1391">
        <f t="shared" si="325"/>
        <v>50</v>
      </c>
      <c r="CT1391" s="73">
        <f t="shared" si="326"/>
        <v>2.4</v>
      </c>
      <c r="CU1391" s="66">
        <f t="shared" si="324"/>
        <v>983.63239471127099</v>
      </c>
    </row>
    <row r="1392" spans="2:99" x14ac:dyDescent="0.25">
      <c r="B1392" s="107" t="s">
        <v>284</v>
      </c>
      <c r="C1392" s="107">
        <v>1382</v>
      </c>
      <c r="D1392" s="107" t="s">
        <v>235</v>
      </c>
      <c r="E1392" s="107">
        <v>50</v>
      </c>
      <c r="F1392" s="108">
        <v>2.4</v>
      </c>
      <c r="G1392" s="109"/>
      <c r="H1392" s="109">
        <v>1250</v>
      </c>
      <c r="I1392" s="109">
        <v>1803</v>
      </c>
      <c r="BA1392" t="str">
        <f t="shared" si="317"/>
        <v>MA</v>
      </c>
      <c r="BB1392">
        <f t="shared" si="318"/>
        <v>1379</v>
      </c>
      <c r="BC1392" s="73">
        <f t="shared" si="319"/>
        <v>2.4</v>
      </c>
      <c r="BD1392">
        <f t="shared" si="320"/>
        <v>50</v>
      </c>
      <c r="BE1392" s="66">
        <f t="shared" si="321"/>
        <v>1394.2989562581733</v>
      </c>
      <c r="BI1392" s="66">
        <f t="shared" si="312"/>
        <v>1805.681043741826</v>
      </c>
      <c r="BK1392" s="66">
        <f t="shared" si="322"/>
        <v>1400.1797110445607</v>
      </c>
      <c r="BN1392" s="66">
        <f t="shared" si="313"/>
        <v>1478.4304611633245</v>
      </c>
      <c r="BO1392" s="66">
        <f t="shared" si="314"/>
        <v>2878.6101722078852</v>
      </c>
      <c r="CI1392" s="116">
        <f t="shared" si="315"/>
        <v>0.48640824122796283</v>
      </c>
      <c r="CJ1392" s="116">
        <f t="shared" si="316"/>
        <v>0.51359175877203711</v>
      </c>
      <c r="CR1392">
        <f t="shared" si="323"/>
        <v>1364</v>
      </c>
      <c r="CS1392">
        <f t="shared" si="325"/>
        <v>50</v>
      </c>
      <c r="CT1392" s="73">
        <f t="shared" si="326"/>
        <v>2.4</v>
      </c>
      <c r="CU1392" s="66">
        <f t="shared" si="324"/>
        <v>901.56384846925766</v>
      </c>
    </row>
    <row r="1393" spans="2:99" x14ac:dyDescent="0.25">
      <c r="B1393" s="107" t="s">
        <v>284</v>
      </c>
      <c r="C1393" s="107">
        <v>1383</v>
      </c>
      <c r="D1393" s="107" t="s">
        <v>235</v>
      </c>
      <c r="E1393" s="107">
        <v>50</v>
      </c>
      <c r="F1393" s="108">
        <v>2.4</v>
      </c>
      <c r="G1393" s="109"/>
      <c r="H1393" s="109">
        <v>1195.8149021252459</v>
      </c>
      <c r="I1393" s="109">
        <v>1548.6350978747539</v>
      </c>
      <c r="BA1393" t="str">
        <f t="shared" si="317"/>
        <v>MA</v>
      </c>
      <c r="BB1393">
        <f t="shared" si="318"/>
        <v>1380</v>
      </c>
      <c r="BC1393" s="73">
        <f t="shared" si="319"/>
        <v>2.4</v>
      </c>
      <c r="BD1393">
        <f t="shared" si="320"/>
        <v>50</v>
      </c>
      <c r="BE1393" s="66">
        <f t="shared" si="321"/>
        <v>1228.2891992177033</v>
      </c>
      <c r="BI1393" s="66">
        <f t="shared" si="312"/>
        <v>1590.6908007822965</v>
      </c>
      <c r="BK1393" s="66">
        <f t="shared" si="322"/>
        <v>1233.4697722612004</v>
      </c>
      <c r="BN1393" s="66">
        <f t="shared" si="313"/>
        <v>1302.403734214023</v>
      </c>
      <c r="BO1393" s="66">
        <f t="shared" si="314"/>
        <v>2535.8735064752236</v>
      </c>
      <c r="CI1393" s="116">
        <f t="shared" si="315"/>
        <v>0.48640824122796278</v>
      </c>
      <c r="CJ1393" s="116">
        <f t="shared" si="316"/>
        <v>0.51359175877203711</v>
      </c>
      <c r="CR1393">
        <f t="shared" si="323"/>
        <v>1365</v>
      </c>
      <c r="CS1393">
        <f t="shared" si="325"/>
        <v>50</v>
      </c>
      <c r="CT1393" s="73">
        <f t="shared" si="326"/>
        <v>2.4</v>
      </c>
      <c r="CU1393" s="66">
        <f t="shared" si="324"/>
        <v>1204.057039566178</v>
      </c>
    </row>
    <row r="1394" spans="2:99" x14ac:dyDescent="0.25">
      <c r="B1394" s="107" t="s">
        <v>284</v>
      </c>
      <c r="C1394" s="107">
        <v>1384</v>
      </c>
      <c r="D1394" s="107" t="s">
        <v>235</v>
      </c>
      <c r="E1394" s="107">
        <v>50</v>
      </c>
      <c r="F1394" s="108">
        <v>2.4</v>
      </c>
      <c r="G1394" s="109"/>
      <c r="H1394" s="109">
        <v>1136.0862472824435</v>
      </c>
      <c r="I1394" s="109">
        <v>1471.2837527175561</v>
      </c>
      <c r="BA1394" t="str">
        <f t="shared" si="317"/>
        <v>MA</v>
      </c>
      <c r="BB1394">
        <f t="shared" si="318"/>
        <v>1381</v>
      </c>
      <c r="BC1394" s="73">
        <f t="shared" si="319"/>
        <v>2.4</v>
      </c>
      <c r="BD1394">
        <f t="shared" si="320"/>
        <v>50</v>
      </c>
      <c r="BE1394" s="66">
        <f t="shared" si="321"/>
        <v>1040.1099502134032</v>
      </c>
      <c r="BI1394" s="66">
        <f t="shared" si="312"/>
        <v>1346.9900497865965</v>
      </c>
      <c r="BK1394" s="66">
        <f t="shared" si="322"/>
        <v>1044.4968369285029</v>
      </c>
      <c r="BN1394" s="66">
        <f t="shared" si="313"/>
        <v>1102.869816012279</v>
      </c>
      <c r="BO1394" s="66">
        <f t="shared" si="314"/>
        <v>2147.3666529407819</v>
      </c>
      <c r="CI1394" s="116">
        <f t="shared" si="315"/>
        <v>0.48640824122796278</v>
      </c>
      <c r="CJ1394" s="116">
        <f t="shared" si="316"/>
        <v>0.51359175877203722</v>
      </c>
      <c r="CR1394">
        <f t="shared" si="323"/>
        <v>1366</v>
      </c>
      <c r="CS1394">
        <f t="shared" si="325"/>
        <v>50</v>
      </c>
      <c r="CT1394" s="73">
        <f t="shared" si="326"/>
        <v>2.4</v>
      </c>
      <c r="CU1394" s="66">
        <f t="shared" si="324"/>
        <v>1448.1667949982909</v>
      </c>
    </row>
    <row r="1395" spans="2:99" x14ac:dyDescent="0.25">
      <c r="B1395" s="107" t="s">
        <v>284</v>
      </c>
      <c r="C1395" s="107">
        <v>1385</v>
      </c>
      <c r="D1395" s="107" t="s">
        <v>235</v>
      </c>
      <c r="E1395" s="107">
        <v>50</v>
      </c>
      <c r="F1395" s="108">
        <v>2.4</v>
      </c>
      <c r="G1395" s="109"/>
      <c r="H1395" s="109">
        <v>1807.3713181203957</v>
      </c>
      <c r="I1395" s="109">
        <v>2340.6286818796038</v>
      </c>
      <c r="BA1395" t="str">
        <f t="shared" si="317"/>
        <v>MA</v>
      </c>
      <c r="BB1395">
        <f t="shared" si="318"/>
        <v>1382</v>
      </c>
      <c r="BC1395" s="73">
        <f t="shared" si="319"/>
        <v>2.4</v>
      </c>
      <c r="BD1395">
        <f t="shared" si="320"/>
        <v>50</v>
      </c>
      <c r="BE1395" s="66">
        <f t="shared" si="321"/>
        <v>1250</v>
      </c>
      <c r="BI1395" s="66">
        <f t="shared" si="312"/>
        <v>1803</v>
      </c>
      <c r="BK1395" s="66">
        <f t="shared" si="322"/>
        <v>1255.2721430006027</v>
      </c>
      <c r="BN1395" s="66">
        <f t="shared" si="313"/>
        <v>1476.2353133827326</v>
      </c>
      <c r="BO1395" s="66">
        <f t="shared" si="314"/>
        <v>2731.507456383335</v>
      </c>
      <c r="CI1395" s="116">
        <f t="shared" si="315"/>
        <v>0.45955288903463276</v>
      </c>
      <c r="CJ1395" s="116">
        <f t="shared" si="316"/>
        <v>0.54044711096536735</v>
      </c>
      <c r="CR1395">
        <f t="shared" si="323"/>
        <v>1367</v>
      </c>
      <c r="CS1395">
        <f t="shared" si="325"/>
        <v>50</v>
      </c>
      <c r="CT1395" s="73">
        <f t="shared" si="326"/>
        <v>2.4</v>
      </c>
      <c r="CU1395" s="66">
        <f t="shared" si="324"/>
        <v>1204.057039566178</v>
      </c>
    </row>
    <row r="1396" spans="2:99" x14ac:dyDescent="0.25">
      <c r="B1396" s="107" t="s">
        <v>284</v>
      </c>
      <c r="C1396" s="107">
        <v>1386</v>
      </c>
      <c r="D1396" s="107" t="s">
        <v>235</v>
      </c>
      <c r="E1396" s="107">
        <v>50</v>
      </c>
      <c r="F1396" s="108">
        <v>2.4</v>
      </c>
      <c r="G1396" s="109"/>
      <c r="H1396" s="109">
        <v>968.60810997628732</v>
      </c>
      <c r="I1396" s="109">
        <v>1254.3918900237127</v>
      </c>
      <c r="BA1396" t="str">
        <f t="shared" si="317"/>
        <v>MA</v>
      </c>
      <c r="BB1396">
        <f t="shared" si="318"/>
        <v>1383</v>
      </c>
      <c r="BC1396" s="73">
        <f t="shared" si="319"/>
        <v>2.4</v>
      </c>
      <c r="BD1396">
        <f t="shared" si="320"/>
        <v>50</v>
      </c>
      <c r="BE1396" s="66">
        <f t="shared" si="321"/>
        <v>1195.8149021252459</v>
      </c>
      <c r="BI1396" s="66">
        <f t="shared" ref="BI1396:BI1459" si="327">I1393</f>
        <v>1548.6350978747539</v>
      </c>
      <c r="BK1396" s="66">
        <f t="shared" si="322"/>
        <v>1200.8585078582507</v>
      </c>
      <c r="BN1396" s="66">
        <f t="shared" ref="BN1396:BN1459" si="328">BI1396/VLOOKUP($BA1396,$DQ$53:$DT$60,3,FALSE)</f>
        <v>1267.9699495433367</v>
      </c>
      <c r="BO1396" s="66">
        <f t="shared" si="314"/>
        <v>2468.8284574015875</v>
      </c>
      <c r="CI1396" s="116">
        <f t="shared" si="315"/>
        <v>0.48640824122796283</v>
      </c>
      <c r="CJ1396" s="116">
        <f t="shared" si="316"/>
        <v>0.51359175877203711</v>
      </c>
      <c r="CR1396">
        <f t="shared" si="323"/>
        <v>1368</v>
      </c>
      <c r="CS1396">
        <f t="shared" si="325"/>
        <v>50</v>
      </c>
      <c r="CT1396" s="73">
        <f t="shared" si="326"/>
        <v>2.4</v>
      </c>
      <c r="CU1396" s="66">
        <f t="shared" si="324"/>
        <v>1144.7981522394057</v>
      </c>
    </row>
    <row r="1397" spans="2:99" x14ac:dyDescent="0.25">
      <c r="B1397" s="107" t="s">
        <v>284</v>
      </c>
      <c r="C1397" s="107">
        <v>1387</v>
      </c>
      <c r="D1397" s="107" t="s">
        <v>235</v>
      </c>
      <c r="E1397" s="107">
        <v>50</v>
      </c>
      <c r="F1397" s="108">
        <v>2.4</v>
      </c>
      <c r="G1397" s="109"/>
      <c r="H1397" s="109">
        <v>957.71508129909114</v>
      </c>
      <c r="I1397" s="109">
        <v>1240.2849187009087</v>
      </c>
      <c r="BA1397" t="str">
        <f t="shared" si="317"/>
        <v>MA</v>
      </c>
      <c r="BB1397">
        <f t="shared" si="318"/>
        <v>1384</v>
      </c>
      <c r="BC1397" s="73">
        <f t="shared" si="319"/>
        <v>2.4</v>
      </c>
      <c r="BD1397">
        <f t="shared" si="320"/>
        <v>50</v>
      </c>
      <c r="BE1397" s="66">
        <f t="shared" si="321"/>
        <v>1136.0862472824435</v>
      </c>
      <c r="BI1397" s="66">
        <f t="shared" si="327"/>
        <v>1471.2837527175561</v>
      </c>
      <c r="BK1397" s="66">
        <f t="shared" si="322"/>
        <v>1140.8779346077963</v>
      </c>
      <c r="BN1397" s="66">
        <f t="shared" si="328"/>
        <v>1204.6372888341232</v>
      </c>
      <c r="BO1397" s="66">
        <f t="shared" ref="BO1397:BO1460" si="329">SUM(BK1397+BN1397)</f>
        <v>2345.5152234419193</v>
      </c>
      <c r="CI1397" s="116">
        <f t="shared" ref="CI1397:CI1460" si="330">BK1397/$BO1397</f>
        <v>0.48640824122796289</v>
      </c>
      <c r="CJ1397" s="116">
        <f t="shared" ref="CJ1397:CJ1460" si="331">BN1397/$BO1397</f>
        <v>0.51359175877203722</v>
      </c>
      <c r="CR1397">
        <f t="shared" si="323"/>
        <v>1369</v>
      </c>
      <c r="CS1397">
        <f t="shared" si="325"/>
        <v>50</v>
      </c>
      <c r="CT1397" s="73">
        <f t="shared" si="326"/>
        <v>2.4</v>
      </c>
      <c r="CU1397" s="66">
        <f t="shared" si="324"/>
        <v>1204.057039566178</v>
      </c>
    </row>
    <row r="1398" spans="2:99" x14ac:dyDescent="0.25">
      <c r="B1398" s="107" t="s">
        <v>284</v>
      </c>
      <c r="C1398" s="107">
        <v>1388</v>
      </c>
      <c r="D1398" s="107" t="s">
        <v>235</v>
      </c>
      <c r="E1398" s="107">
        <v>50</v>
      </c>
      <c r="F1398" s="108">
        <v>2.4</v>
      </c>
      <c r="G1398" s="109"/>
      <c r="H1398" s="109">
        <v>979.50113865348351</v>
      </c>
      <c r="I1398" s="109">
        <v>1268.4988613465164</v>
      </c>
      <c r="BA1398" t="str">
        <f t="shared" si="317"/>
        <v>MA</v>
      </c>
      <c r="BB1398">
        <f t="shared" si="318"/>
        <v>1385</v>
      </c>
      <c r="BC1398" s="73">
        <f t="shared" si="319"/>
        <v>2.4</v>
      </c>
      <c r="BD1398">
        <f t="shared" si="320"/>
        <v>50</v>
      </c>
      <c r="BE1398" s="66">
        <f t="shared" si="321"/>
        <v>1807.3713181203957</v>
      </c>
      <c r="BI1398" s="66">
        <f t="shared" si="327"/>
        <v>2340.6286818796038</v>
      </c>
      <c r="BK1398" s="66">
        <f t="shared" si="322"/>
        <v>1814.9942941558504</v>
      </c>
      <c r="BN1398" s="66">
        <f t="shared" si="328"/>
        <v>1916.427462954603</v>
      </c>
      <c r="BO1398" s="66">
        <f t="shared" si="329"/>
        <v>3731.4217571104537</v>
      </c>
      <c r="CI1398" s="116">
        <f t="shared" si="330"/>
        <v>0.48640824122796283</v>
      </c>
      <c r="CJ1398" s="116">
        <f t="shared" si="331"/>
        <v>0.51359175877203711</v>
      </c>
      <c r="CR1398">
        <f t="shared" si="323"/>
        <v>1370</v>
      </c>
      <c r="CS1398">
        <f t="shared" si="325"/>
        <v>50</v>
      </c>
      <c r="CT1398" s="73">
        <f t="shared" si="326"/>
        <v>2.4</v>
      </c>
      <c r="CU1398" s="66">
        <f t="shared" si="324"/>
        <v>990.18702695004981</v>
      </c>
    </row>
    <row r="1399" spans="2:99" x14ac:dyDescent="0.25">
      <c r="B1399" s="107" t="s">
        <v>284</v>
      </c>
      <c r="C1399" s="107">
        <v>1389</v>
      </c>
      <c r="D1399" s="107" t="s">
        <v>235</v>
      </c>
      <c r="E1399" s="107">
        <v>50</v>
      </c>
      <c r="F1399" s="108">
        <v>2.4</v>
      </c>
      <c r="G1399" s="109"/>
      <c r="H1399" s="109">
        <v>1069.5559853336001</v>
      </c>
      <c r="I1399" s="109">
        <v>1385.1240146663999</v>
      </c>
      <c r="BA1399" t="str">
        <f t="shared" si="317"/>
        <v>MA</v>
      </c>
      <c r="BB1399">
        <f t="shared" si="318"/>
        <v>1386</v>
      </c>
      <c r="BC1399" s="73">
        <f t="shared" si="319"/>
        <v>2.4</v>
      </c>
      <c r="BD1399">
        <f t="shared" si="320"/>
        <v>50</v>
      </c>
      <c r="BE1399" s="66">
        <f t="shared" si="321"/>
        <v>968.60810997628732</v>
      </c>
      <c r="BI1399" s="66">
        <f t="shared" si="327"/>
        <v>1254.3918900237127</v>
      </c>
      <c r="BK1399" s="66">
        <f t="shared" si="322"/>
        <v>972.69342235015813</v>
      </c>
      <c r="BN1399" s="66">
        <f t="shared" si="328"/>
        <v>1027.0535800742728</v>
      </c>
      <c r="BO1399" s="66">
        <f t="shared" si="329"/>
        <v>1999.7470024244308</v>
      </c>
      <c r="CI1399" s="116">
        <f t="shared" si="330"/>
        <v>0.48640824122796283</v>
      </c>
      <c r="CJ1399" s="116">
        <f t="shared" si="331"/>
        <v>0.51359175877203722</v>
      </c>
      <c r="CR1399">
        <f t="shared" si="323"/>
        <v>1371</v>
      </c>
      <c r="CS1399">
        <f t="shared" si="325"/>
        <v>50</v>
      </c>
      <c r="CT1399" s="73">
        <f t="shared" si="326"/>
        <v>2.4</v>
      </c>
      <c r="CU1399" s="66">
        <f t="shared" si="324"/>
        <v>1084.5991096043429</v>
      </c>
    </row>
    <row r="1400" spans="2:99" x14ac:dyDescent="0.25">
      <c r="B1400" s="107" t="s">
        <v>284</v>
      </c>
      <c r="C1400" s="107">
        <v>1390</v>
      </c>
      <c r="D1400" s="107" t="s">
        <v>235</v>
      </c>
      <c r="E1400" s="107">
        <v>50</v>
      </c>
      <c r="F1400" s="108">
        <v>2.4</v>
      </c>
      <c r="G1400" s="109"/>
      <c r="H1400" s="109">
        <v>1110.2610548945468</v>
      </c>
      <c r="I1400" s="109">
        <v>1437.8389451054529</v>
      </c>
      <c r="BA1400" t="str">
        <f t="shared" si="317"/>
        <v>MA</v>
      </c>
      <c r="BB1400">
        <f t="shared" si="318"/>
        <v>1387</v>
      </c>
      <c r="BC1400" s="73">
        <f t="shared" si="319"/>
        <v>2.4</v>
      </c>
      <c r="BD1400">
        <f t="shared" si="320"/>
        <v>50</v>
      </c>
      <c r="BE1400" s="66">
        <f t="shared" si="321"/>
        <v>957.71508129909114</v>
      </c>
      <c r="BI1400" s="66">
        <f t="shared" si="327"/>
        <v>1240.2849187009087</v>
      </c>
      <c r="BK1400" s="66">
        <f t="shared" si="322"/>
        <v>961.75444998904527</v>
      </c>
      <c r="BN1400" s="66">
        <f t="shared" si="328"/>
        <v>1015.5032699069956</v>
      </c>
      <c r="BO1400" s="66">
        <f t="shared" si="329"/>
        <v>1977.2577198960407</v>
      </c>
      <c r="CI1400" s="116">
        <f t="shared" si="330"/>
        <v>0.48640824122796289</v>
      </c>
      <c r="CJ1400" s="116">
        <f t="shared" si="331"/>
        <v>0.51359175877203711</v>
      </c>
      <c r="CR1400">
        <f t="shared" si="323"/>
        <v>1372</v>
      </c>
      <c r="CS1400">
        <f t="shared" si="325"/>
        <v>50</v>
      </c>
      <c r="CT1400" s="73">
        <f t="shared" si="326"/>
        <v>2.4</v>
      </c>
      <c r="CU1400" s="66">
        <f t="shared" si="324"/>
        <v>1906.105643703555</v>
      </c>
    </row>
    <row r="1401" spans="2:99" x14ac:dyDescent="0.25">
      <c r="B1401" s="107" t="s">
        <v>284</v>
      </c>
      <c r="C1401" s="107">
        <v>1391</v>
      </c>
      <c r="D1401" s="107" t="s">
        <v>235</v>
      </c>
      <c r="E1401" s="107">
        <v>50</v>
      </c>
      <c r="F1401" s="108">
        <v>2.4</v>
      </c>
      <c r="G1401" s="109"/>
      <c r="H1401" s="109">
        <v>1274</v>
      </c>
      <c r="I1401" s="109">
        <v>1384</v>
      </c>
      <c r="BA1401" t="str">
        <f t="shared" si="317"/>
        <v>MA</v>
      </c>
      <c r="BB1401">
        <f t="shared" si="318"/>
        <v>1388</v>
      </c>
      <c r="BC1401" s="73">
        <f t="shared" si="319"/>
        <v>2.4</v>
      </c>
      <c r="BD1401">
        <f t="shared" si="320"/>
        <v>50</v>
      </c>
      <c r="BE1401" s="66">
        <f t="shared" si="321"/>
        <v>979.50113865348351</v>
      </c>
      <c r="BI1401" s="66">
        <f t="shared" si="327"/>
        <v>1268.4988613465164</v>
      </c>
      <c r="BK1401" s="66">
        <f t="shared" si="322"/>
        <v>983.63239471127099</v>
      </c>
      <c r="BN1401" s="66">
        <f t="shared" si="328"/>
        <v>1038.6038902415496</v>
      </c>
      <c r="BO1401" s="66">
        <f t="shared" si="329"/>
        <v>2022.2362849528206</v>
      </c>
      <c r="CI1401" s="116">
        <f t="shared" si="330"/>
        <v>0.48640824122796283</v>
      </c>
      <c r="CJ1401" s="116">
        <f t="shared" si="331"/>
        <v>0.51359175877203711</v>
      </c>
      <c r="CR1401">
        <f t="shared" si="323"/>
        <v>1373</v>
      </c>
      <c r="CS1401">
        <f t="shared" si="325"/>
        <v>50</v>
      </c>
      <c r="CT1401" s="73">
        <f t="shared" si="326"/>
        <v>2.4</v>
      </c>
      <c r="CU1401" s="66">
        <f t="shared" si="324"/>
        <v>1004.7621137239967</v>
      </c>
    </row>
    <row r="1402" spans="2:99" x14ac:dyDescent="0.25">
      <c r="B1402" s="107" t="s">
        <v>284</v>
      </c>
      <c r="C1402" s="107">
        <v>1392</v>
      </c>
      <c r="D1402" s="107" t="s">
        <v>235</v>
      </c>
      <c r="E1402" s="107">
        <v>50</v>
      </c>
      <c r="F1402" s="108">
        <v>2.4</v>
      </c>
      <c r="G1402" s="109"/>
      <c r="H1402" s="109">
        <v>1199.99</v>
      </c>
      <c r="I1402" s="109">
        <v>1554.0420409513249</v>
      </c>
      <c r="BA1402" t="str">
        <f t="shared" si="317"/>
        <v>MA</v>
      </c>
      <c r="BB1402">
        <f t="shared" si="318"/>
        <v>1389</v>
      </c>
      <c r="BC1402" s="73">
        <f t="shared" si="319"/>
        <v>2.4</v>
      </c>
      <c r="BD1402">
        <f t="shared" si="320"/>
        <v>50</v>
      </c>
      <c r="BE1402" s="66">
        <f t="shared" si="321"/>
        <v>1069.5559853336001</v>
      </c>
      <c r="BI1402" s="66">
        <f t="shared" si="327"/>
        <v>1385.1240146663999</v>
      </c>
      <c r="BK1402" s="66">
        <f t="shared" si="322"/>
        <v>1074.0670670150635</v>
      </c>
      <c r="BN1402" s="66">
        <f t="shared" si="328"/>
        <v>1134.0926144564623</v>
      </c>
      <c r="BO1402" s="66">
        <f t="shared" si="329"/>
        <v>2208.1596814715258</v>
      </c>
      <c r="CI1402" s="116">
        <f t="shared" si="330"/>
        <v>0.48640824122796283</v>
      </c>
      <c r="CJ1402" s="116">
        <f t="shared" si="331"/>
        <v>0.51359175877203722</v>
      </c>
      <c r="CR1402">
        <f t="shared" si="323"/>
        <v>1374</v>
      </c>
      <c r="CS1402">
        <f t="shared" si="325"/>
        <v>50</v>
      </c>
      <c r="CT1402" s="73">
        <f t="shared" si="326"/>
        <v>2.4</v>
      </c>
      <c r="CU1402" s="66">
        <f t="shared" si="324"/>
        <v>898.91661715786825</v>
      </c>
    </row>
    <row r="1403" spans="2:99" x14ac:dyDescent="0.25">
      <c r="B1403" s="107" t="s">
        <v>284</v>
      </c>
      <c r="C1403" s="107">
        <v>1393</v>
      </c>
      <c r="D1403" s="107" t="s">
        <v>235</v>
      </c>
      <c r="E1403" s="107">
        <v>50</v>
      </c>
      <c r="F1403" s="108">
        <v>2.4</v>
      </c>
      <c r="G1403" s="109"/>
      <c r="H1403" s="109">
        <v>1199</v>
      </c>
      <c r="I1403" s="109">
        <v>1552.759945583412</v>
      </c>
      <c r="BA1403" t="str">
        <f t="shared" si="317"/>
        <v>MA</v>
      </c>
      <c r="BB1403">
        <f t="shared" si="318"/>
        <v>1390</v>
      </c>
      <c r="BC1403" s="73">
        <f t="shared" si="319"/>
        <v>2.4</v>
      </c>
      <c r="BD1403">
        <f t="shared" si="320"/>
        <v>50</v>
      </c>
      <c r="BE1403" s="66">
        <f t="shared" si="321"/>
        <v>1110.2610548945468</v>
      </c>
      <c r="BI1403" s="66">
        <f t="shared" si="327"/>
        <v>1437.8389451054529</v>
      </c>
      <c r="BK1403" s="66">
        <f t="shared" si="322"/>
        <v>1114.9438189340699</v>
      </c>
      <c r="BN1403" s="66">
        <f t="shared" si="328"/>
        <v>1177.2538134895428</v>
      </c>
      <c r="BO1403" s="66">
        <f t="shared" si="329"/>
        <v>2292.197632423613</v>
      </c>
      <c r="CI1403" s="116">
        <f t="shared" si="330"/>
        <v>0.48640824122796278</v>
      </c>
      <c r="CJ1403" s="116">
        <f t="shared" si="331"/>
        <v>0.51359175877203711</v>
      </c>
      <c r="CR1403">
        <f t="shared" si="323"/>
        <v>1375</v>
      </c>
      <c r="CS1403">
        <f t="shared" si="325"/>
        <v>50</v>
      </c>
      <c r="CT1403" s="73">
        <f t="shared" si="326"/>
        <v>2.4</v>
      </c>
      <c r="CU1403" s="66">
        <f t="shared" si="324"/>
        <v>1136.3273221055736</v>
      </c>
    </row>
    <row r="1404" spans="2:99" x14ac:dyDescent="0.25">
      <c r="B1404" s="107" t="s">
        <v>284</v>
      </c>
      <c r="C1404" s="107">
        <v>1394</v>
      </c>
      <c r="D1404" s="107" t="s">
        <v>235</v>
      </c>
      <c r="E1404" s="107">
        <v>50</v>
      </c>
      <c r="F1404" s="108">
        <v>2.4</v>
      </c>
      <c r="G1404" s="109"/>
      <c r="H1404" s="109">
        <v>1199</v>
      </c>
      <c r="I1404" s="109">
        <v>1552.759945583412</v>
      </c>
      <c r="BA1404" t="str">
        <f t="shared" si="317"/>
        <v>MA</v>
      </c>
      <c r="BB1404">
        <f t="shared" si="318"/>
        <v>1391</v>
      </c>
      <c r="BC1404" s="73">
        <f t="shared" si="319"/>
        <v>2.4</v>
      </c>
      <c r="BD1404">
        <f t="shared" si="320"/>
        <v>50</v>
      </c>
      <c r="BE1404" s="66">
        <f t="shared" si="321"/>
        <v>1274</v>
      </c>
      <c r="BI1404" s="66">
        <f t="shared" si="327"/>
        <v>1384</v>
      </c>
      <c r="BK1404" s="66">
        <f t="shared" si="322"/>
        <v>1279.3733681462143</v>
      </c>
      <c r="BN1404" s="66">
        <f t="shared" si="328"/>
        <v>1133.1723093298401</v>
      </c>
      <c r="BO1404" s="66">
        <f t="shared" si="329"/>
        <v>2412.5456774760542</v>
      </c>
      <c r="CI1404" s="116">
        <f t="shared" si="330"/>
        <v>0.53030016388525469</v>
      </c>
      <c r="CJ1404" s="116">
        <f t="shared" si="331"/>
        <v>0.46969983611474542</v>
      </c>
      <c r="CR1404">
        <f t="shared" si="323"/>
        <v>1376</v>
      </c>
      <c r="CS1404">
        <f t="shared" si="325"/>
        <v>50</v>
      </c>
      <c r="CT1404" s="73">
        <f t="shared" si="326"/>
        <v>2.4</v>
      </c>
      <c r="CU1404" s="66">
        <f t="shared" si="324"/>
        <v>918.04231643403807</v>
      </c>
    </row>
    <row r="1405" spans="2:99" x14ac:dyDescent="0.25">
      <c r="B1405" s="107" t="s">
        <v>284</v>
      </c>
      <c r="C1405" s="107">
        <v>1395</v>
      </c>
      <c r="D1405" s="107" t="s">
        <v>235</v>
      </c>
      <c r="E1405" s="107">
        <v>50</v>
      </c>
      <c r="F1405" s="108">
        <v>2.4</v>
      </c>
      <c r="G1405" s="109"/>
      <c r="H1405" s="109">
        <v>1199</v>
      </c>
      <c r="I1405" s="109">
        <v>1549</v>
      </c>
      <c r="BA1405" t="str">
        <f t="shared" si="317"/>
        <v>MA</v>
      </c>
      <c r="BB1405">
        <f t="shared" si="318"/>
        <v>1392</v>
      </c>
      <c r="BC1405" s="73">
        <f t="shared" si="319"/>
        <v>2.4</v>
      </c>
      <c r="BD1405">
        <f t="shared" si="320"/>
        <v>50</v>
      </c>
      <c r="BE1405" s="66">
        <f t="shared" si="321"/>
        <v>1199.99</v>
      </c>
      <c r="BI1405" s="66">
        <f t="shared" si="327"/>
        <v>1554.0420409513249</v>
      </c>
      <c r="BK1405" s="66">
        <f t="shared" si="322"/>
        <v>1205.0512151034345</v>
      </c>
      <c r="BN1405" s="66">
        <f t="shared" si="328"/>
        <v>1272.3969713442709</v>
      </c>
      <c r="BO1405" s="66">
        <f t="shared" si="329"/>
        <v>2477.4481864477057</v>
      </c>
      <c r="CI1405" s="116">
        <f t="shared" si="330"/>
        <v>0.48640824122796278</v>
      </c>
      <c r="CJ1405" s="116">
        <f t="shared" si="331"/>
        <v>0.51359175877203711</v>
      </c>
      <c r="CR1405">
        <f t="shared" si="323"/>
        <v>1377</v>
      </c>
      <c r="CS1405">
        <f t="shared" si="325"/>
        <v>50</v>
      </c>
      <c r="CT1405" s="73">
        <f t="shared" si="326"/>
        <v>2.4</v>
      </c>
      <c r="CU1405" s="66">
        <f t="shared" si="324"/>
        <v>1112.2747096779585</v>
      </c>
    </row>
    <row r="1406" spans="2:99" x14ac:dyDescent="0.25">
      <c r="B1406" s="107" t="s">
        <v>284</v>
      </c>
      <c r="C1406" s="107">
        <v>1396</v>
      </c>
      <c r="D1406" s="107" t="s">
        <v>235</v>
      </c>
      <c r="E1406" s="107">
        <v>50</v>
      </c>
      <c r="F1406" s="108">
        <v>2.4</v>
      </c>
      <c r="G1406" s="109"/>
      <c r="H1406" s="109">
        <v>1126.44</v>
      </c>
      <c r="I1406" s="109">
        <v>1426.44</v>
      </c>
      <c r="BA1406" t="str">
        <f t="shared" si="317"/>
        <v>MA</v>
      </c>
      <c r="BB1406">
        <f t="shared" si="318"/>
        <v>1393</v>
      </c>
      <c r="BC1406" s="73">
        <f t="shared" si="319"/>
        <v>2.4</v>
      </c>
      <c r="BD1406">
        <f t="shared" si="320"/>
        <v>50</v>
      </c>
      <c r="BE1406" s="66">
        <f t="shared" si="321"/>
        <v>1199</v>
      </c>
      <c r="BI1406" s="66">
        <f t="shared" si="327"/>
        <v>1552.759945583412</v>
      </c>
      <c r="BK1406" s="66">
        <f t="shared" si="322"/>
        <v>1204.057039566178</v>
      </c>
      <c r="BN1406" s="66">
        <f t="shared" si="328"/>
        <v>1271.3472350951099</v>
      </c>
      <c r="BO1406" s="66">
        <f t="shared" si="329"/>
        <v>2475.4042746612877</v>
      </c>
      <c r="CI1406" s="116">
        <f t="shared" si="330"/>
        <v>0.48640824122796283</v>
      </c>
      <c r="CJ1406" s="116">
        <f t="shared" si="331"/>
        <v>0.51359175877203722</v>
      </c>
      <c r="CR1406">
        <f t="shared" si="323"/>
        <v>1378</v>
      </c>
      <c r="CS1406">
        <f t="shared" si="325"/>
        <v>50</v>
      </c>
      <c r="CT1406" s="73">
        <f t="shared" si="326"/>
        <v>2.4</v>
      </c>
      <c r="CU1406" s="66">
        <f t="shared" si="324"/>
        <v>1263.2325282613162</v>
      </c>
    </row>
    <row r="1407" spans="2:99" x14ac:dyDescent="0.25">
      <c r="B1407" s="107" t="s">
        <v>284</v>
      </c>
      <c r="C1407" s="107">
        <v>1397</v>
      </c>
      <c r="D1407" s="107" t="s">
        <v>235</v>
      </c>
      <c r="E1407" s="107">
        <v>50</v>
      </c>
      <c r="F1407" s="108">
        <v>2.4</v>
      </c>
      <c r="G1407" s="109"/>
      <c r="H1407" s="109">
        <v>1061.44</v>
      </c>
      <c r="I1407" s="109">
        <v>1361.44</v>
      </c>
      <c r="BA1407" t="str">
        <f t="shared" si="317"/>
        <v>MA</v>
      </c>
      <c r="BB1407">
        <f t="shared" si="318"/>
        <v>1394</v>
      </c>
      <c r="BC1407" s="73">
        <f t="shared" si="319"/>
        <v>2.4</v>
      </c>
      <c r="BD1407">
        <f t="shared" si="320"/>
        <v>50</v>
      </c>
      <c r="BE1407" s="66">
        <f t="shared" si="321"/>
        <v>1199</v>
      </c>
      <c r="BI1407" s="66">
        <f t="shared" si="327"/>
        <v>1552.759945583412</v>
      </c>
      <c r="BK1407" s="66">
        <f t="shared" si="322"/>
        <v>1204.057039566178</v>
      </c>
      <c r="BN1407" s="66">
        <f t="shared" si="328"/>
        <v>1271.3472350951099</v>
      </c>
      <c r="BO1407" s="66">
        <f t="shared" si="329"/>
        <v>2475.4042746612877</v>
      </c>
      <c r="CI1407" s="116">
        <f t="shared" si="330"/>
        <v>0.48640824122796283</v>
      </c>
      <c r="CJ1407" s="116">
        <f t="shared" si="331"/>
        <v>0.51359175877203722</v>
      </c>
      <c r="CR1407">
        <f t="shared" si="323"/>
        <v>1379</v>
      </c>
      <c r="CS1407">
        <f t="shared" si="325"/>
        <v>50</v>
      </c>
      <c r="CT1407" s="73">
        <f t="shared" si="326"/>
        <v>2.4</v>
      </c>
      <c r="CU1407" s="66">
        <f t="shared" si="324"/>
        <v>1400.1797110445607</v>
      </c>
    </row>
    <row r="1408" spans="2:99" x14ac:dyDescent="0.25">
      <c r="B1408" s="107" t="s">
        <v>284</v>
      </c>
      <c r="C1408" s="107">
        <v>1398</v>
      </c>
      <c r="D1408" s="107" t="s">
        <v>235</v>
      </c>
      <c r="E1408" s="107">
        <v>50</v>
      </c>
      <c r="F1408" s="108">
        <v>2.4</v>
      </c>
      <c r="G1408" s="109"/>
      <c r="H1408" s="109">
        <v>1061.44</v>
      </c>
      <c r="I1408" s="109">
        <v>1728.15</v>
      </c>
      <c r="BA1408" t="str">
        <f t="shared" si="317"/>
        <v>MA</v>
      </c>
      <c r="BB1408">
        <f t="shared" si="318"/>
        <v>1395</v>
      </c>
      <c r="BC1408" s="73">
        <f t="shared" si="319"/>
        <v>2.4</v>
      </c>
      <c r="BD1408">
        <f t="shared" si="320"/>
        <v>50</v>
      </c>
      <c r="BE1408" s="66">
        <f t="shared" si="321"/>
        <v>1199</v>
      </c>
      <c r="BI1408" s="66">
        <f t="shared" si="327"/>
        <v>1549</v>
      </c>
      <c r="BK1408" s="66">
        <f t="shared" si="322"/>
        <v>1204.057039566178</v>
      </c>
      <c r="BN1408" s="66">
        <f t="shared" si="328"/>
        <v>1268.2687190404065</v>
      </c>
      <c r="BO1408" s="66">
        <f t="shared" si="329"/>
        <v>2472.3257586065847</v>
      </c>
      <c r="CI1408" s="116">
        <f t="shared" si="330"/>
        <v>0.48701391205210376</v>
      </c>
      <c r="CJ1408" s="116">
        <f t="shared" si="331"/>
        <v>0.51298608794789613</v>
      </c>
      <c r="CR1408">
        <f t="shared" si="323"/>
        <v>1380</v>
      </c>
      <c r="CS1408">
        <f t="shared" si="325"/>
        <v>50</v>
      </c>
      <c r="CT1408" s="73">
        <f t="shared" si="326"/>
        <v>2.4</v>
      </c>
      <c r="CU1408" s="66">
        <f t="shared" si="324"/>
        <v>1233.4697722612004</v>
      </c>
    </row>
    <row r="1409" spans="2:99" x14ac:dyDescent="0.25">
      <c r="B1409" s="107" t="s">
        <v>284</v>
      </c>
      <c r="C1409" s="107">
        <v>1399</v>
      </c>
      <c r="D1409" s="107" t="s">
        <v>235</v>
      </c>
      <c r="E1409" s="107">
        <v>50</v>
      </c>
      <c r="F1409" s="108">
        <v>2.4</v>
      </c>
      <c r="G1409" s="109"/>
      <c r="H1409" s="109">
        <v>1093.9127974558107</v>
      </c>
      <c r="I1409" s="109">
        <v>1416.667202544189</v>
      </c>
      <c r="BA1409" t="str">
        <f t="shared" si="317"/>
        <v>MA</v>
      </c>
      <c r="BB1409">
        <f t="shared" si="318"/>
        <v>1396</v>
      </c>
      <c r="BC1409" s="73">
        <f t="shared" si="319"/>
        <v>2.4</v>
      </c>
      <c r="BD1409">
        <f t="shared" si="320"/>
        <v>50</v>
      </c>
      <c r="BE1409" s="66">
        <f t="shared" si="321"/>
        <v>1126.44</v>
      </c>
      <c r="BI1409" s="66">
        <f t="shared" si="327"/>
        <v>1426.44</v>
      </c>
      <c r="BK1409" s="66">
        <f t="shared" si="322"/>
        <v>1131.1910022092791</v>
      </c>
      <c r="BN1409" s="66">
        <f t="shared" si="328"/>
        <v>1167.9207434396367</v>
      </c>
      <c r="BO1409" s="66">
        <f t="shared" si="329"/>
        <v>2299.1117456489155</v>
      </c>
      <c r="CI1409" s="116">
        <f t="shared" si="330"/>
        <v>0.49201218877249686</v>
      </c>
      <c r="CJ1409" s="116">
        <f t="shared" si="331"/>
        <v>0.50798781122750325</v>
      </c>
      <c r="CR1409">
        <f t="shared" si="323"/>
        <v>1381</v>
      </c>
      <c r="CS1409">
        <f t="shared" si="325"/>
        <v>50</v>
      </c>
      <c r="CT1409" s="73">
        <f t="shared" si="326"/>
        <v>2.4</v>
      </c>
      <c r="CU1409" s="66">
        <f t="shared" si="324"/>
        <v>1044.4968369285029</v>
      </c>
    </row>
    <row r="1410" spans="2:99" x14ac:dyDescent="0.25">
      <c r="B1410" s="107" t="s">
        <v>284</v>
      </c>
      <c r="C1410" s="107">
        <v>1400</v>
      </c>
      <c r="D1410" s="107" t="s">
        <v>235</v>
      </c>
      <c r="E1410" s="107">
        <v>50</v>
      </c>
      <c r="F1410" s="108">
        <v>2.4</v>
      </c>
      <c r="G1410" s="109"/>
      <c r="H1410" s="109">
        <v>1088.4314254254457</v>
      </c>
      <c r="I1410" s="109">
        <v>1409.5685745745543</v>
      </c>
      <c r="BA1410" t="str">
        <f t="shared" si="317"/>
        <v>MA</v>
      </c>
      <c r="BB1410">
        <f t="shared" si="318"/>
        <v>1397</v>
      </c>
      <c r="BC1410" s="73">
        <f t="shared" si="319"/>
        <v>2.4</v>
      </c>
      <c r="BD1410">
        <f t="shared" si="320"/>
        <v>50</v>
      </c>
      <c r="BE1410" s="66">
        <f t="shared" si="321"/>
        <v>1061.44</v>
      </c>
      <c r="BI1410" s="66">
        <f t="shared" si="327"/>
        <v>1361.44</v>
      </c>
      <c r="BK1410" s="66">
        <f t="shared" si="322"/>
        <v>1065.9168507732477</v>
      </c>
      <c r="BN1410" s="66">
        <f t="shared" si="328"/>
        <v>1114.7009456748683</v>
      </c>
      <c r="BO1410" s="66">
        <f t="shared" si="329"/>
        <v>2180.6177964481158</v>
      </c>
      <c r="CI1410" s="116">
        <f t="shared" si="330"/>
        <v>0.48881415739588063</v>
      </c>
      <c r="CJ1410" s="116">
        <f t="shared" si="331"/>
        <v>0.51118584260411948</v>
      </c>
      <c r="CR1410">
        <f t="shared" si="323"/>
        <v>1382</v>
      </c>
      <c r="CS1410">
        <f t="shared" si="325"/>
        <v>50</v>
      </c>
      <c r="CT1410" s="73">
        <f t="shared" si="326"/>
        <v>2.4</v>
      </c>
      <c r="CU1410" s="66">
        <f t="shared" si="324"/>
        <v>1255.2721430006027</v>
      </c>
    </row>
    <row r="1411" spans="2:99" x14ac:dyDescent="0.25">
      <c r="B1411" s="107" t="s">
        <v>284</v>
      </c>
      <c r="C1411" s="107">
        <v>1401</v>
      </c>
      <c r="D1411" s="107" t="s">
        <v>235</v>
      </c>
      <c r="E1411" s="107">
        <v>50</v>
      </c>
      <c r="F1411" s="108">
        <v>2.4</v>
      </c>
      <c r="G1411" s="109"/>
      <c r="H1411" s="109">
        <v>1007.36</v>
      </c>
      <c r="I1411" s="109">
        <v>1287.3599999999999</v>
      </c>
      <c r="BA1411" t="str">
        <f t="shared" si="317"/>
        <v>MA</v>
      </c>
      <c r="BB1411">
        <f t="shared" si="318"/>
        <v>1398</v>
      </c>
      <c r="BC1411" s="73">
        <f t="shared" si="319"/>
        <v>2.4</v>
      </c>
      <c r="BD1411">
        <f t="shared" si="320"/>
        <v>50</v>
      </c>
      <c r="BE1411" s="66">
        <f t="shared" si="321"/>
        <v>1061.44</v>
      </c>
      <c r="BI1411" s="66">
        <f t="shared" si="327"/>
        <v>1728.15</v>
      </c>
      <c r="BK1411" s="66">
        <f t="shared" si="322"/>
        <v>1065.9168507732477</v>
      </c>
      <c r="BN1411" s="66">
        <f t="shared" si="328"/>
        <v>1414.950669341303</v>
      </c>
      <c r="BO1411" s="66">
        <f t="shared" si="329"/>
        <v>2480.8675201145506</v>
      </c>
      <c r="CI1411" s="116">
        <f t="shared" si="330"/>
        <v>0.42965488569257837</v>
      </c>
      <c r="CJ1411" s="116">
        <f t="shared" si="331"/>
        <v>0.57034511430742163</v>
      </c>
      <c r="CR1411">
        <f t="shared" si="323"/>
        <v>1383</v>
      </c>
      <c r="CS1411">
        <f t="shared" si="325"/>
        <v>50</v>
      </c>
      <c r="CT1411" s="73">
        <f t="shared" si="326"/>
        <v>2.4</v>
      </c>
      <c r="CU1411" s="66">
        <f t="shared" si="324"/>
        <v>1200.8585078582507</v>
      </c>
    </row>
    <row r="1412" spans="2:99" x14ac:dyDescent="0.25">
      <c r="B1412" s="107" t="s">
        <v>284</v>
      </c>
      <c r="C1412" s="107">
        <v>1402</v>
      </c>
      <c r="D1412" s="107" t="s">
        <v>235</v>
      </c>
      <c r="E1412" s="107">
        <v>50</v>
      </c>
      <c r="F1412" s="108">
        <v>2.4</v>
      </c>
      <c r="G1412" s="109"/>
      <c r="H1412" s="109">
        <v>895.14116736580513</v>
      </c>
      <c r="I1412" s="109">
        <v>1159.2488326341947</v>
      </c>
      <c r="BA1412" t="str">
        <f t="shared" si="317"/>
        <v>MA</v>
      </c>
      <c r="BB1412">
        <f t="shared" si="318"/>
        <v>1399</v>
      </c>
      <c r="BC1412" s="73">
        <f t="shared" si="319"/>
        <v>2.4</v>
      </c>
      <c r="BD1412">
        <f t="shared" si="320"/>
        <v>50</v>
      </c>
      <c r="BE1412" s="66">
        <f t="shared" si="321"/>
        <v>1093.9127974558107</v>
      </c>
      <c r="BI1412" s="66">
        <f t="shared" si="327"/>
        <v>1416.667202544189</v>
      </c>
      <c r="BK1412" s="66">
        <f t="shared" si="322"/>
        <v>1098.5266092145118</v>
      </c>
      <c r="BN1412" s="66">
        <f t="shared" si="328"/>
        <v>1159.9191079904936</v>
      </c>
      <c r="BO1412" s="66">
        <f t="shared" si="329"/>
        <v>2258.4457172050052</v>
      </c>
      <c r="CI1412" s="116">
        <f t="shared" si="330"/>
        <v>0.48640824122796289</v>
      </c>
      <c r="CJ1412" s="116">
        <f t="shared" si="331"/>
        <v>0.51359175877203722</v>
      </c>
      <c r="CR1412">
        <f t="shared" si="323"/>
        <v>1384</v>
      </c>
      <c r="CS1412">
        <f t="shared" si="325"/>
        <v>50</v>
      </c>
      <c r="CT1412" s="73">
        <f t="shared" si="326"/>
        <v>2.4</v>
      </c>
      <c r="CU1412" s="66">
        <f t="shared" si="324"/>
        <v>1140.8779346077963</v>
      </c>
    </row>
    <row r="1413" spans="2:99" x14ac:dyDescent="0.25">
      <c r="B1413" s="107" t="s">
        <v>284</v>
      </c>
      <c r="C1413" s="107">
        <v>1403</v>
      </c>
      <c r="D1413" s="107" t="s">
        <v>235</v>
      </c>
      <c r="E1413" s="107">
        <v>50</v>
      </c>
      <c r="F1413" s="108">
        <v>2.4</v>
      </c>
      <c r="G1413" s="109"/>
      <c r="H1413" s="109">
        <v>1092.42</v>
      </c>
      <c r="I1413" s="109">
        <v>1710.14</v>
      </c>
      <c r="BA1413" t="str">
        <f t="shared" si="317"/>
        <v>MA</v>
      </c>
      <c r="BB1413">
        <f t="shared" si="318"/>
        <v>1400</v>
      </c>
      <c r="BC1413" s="73">
        <f t="shared" si="319"/>
        <v>2.4</v>
      </c>
      <c r="BD1413">
        <f t="shared" si="320"/>
        <v>50</v>
      </c>
      <c r="BE1413" s="66">
        <f t="shared" si="321"/>
        <v>1088.4314254254457</v>
      </c>
      <c r="BI1413" s="66">
        <f t="shared" si="327"/>
        <v>1409.5685745745543</v>
      </c>
      <c r="BK1413" s="66">
        <f t="shared" si="322"/>
        <v>1093.0221183223998</v>
      </c>
      <c r="BN1413" s="66">
        <f t="shared" si="328"/>
        <v>1154.1069919143199</v>
      </c>
      <c r="BO1413" s="66">
        <f t="shared" si="329"/>
        <v>2247.1291102367195</v>
      </c>
      <c r="CI1413" s="116">
        <f t="shared" si="330"/>
        <v>0.48640824122796289</v>
      </c>
      <c r="CJ1413" s="116">
        <f t="shared" si="331"/>
        <v>0.51359175877203722</v>
      </c>
      <c r="CR1413">
        <f t="shared" si="323"/>
        <v>1385</v>
      </c>
      <c r="CS1413">
        <f t="shared" si="325"/>
        <v>50</v>
      </c>
      <c r="CT1413" s="73">
        <f t="shared" si="326"/>
        <v>2.4</v>
      </c>
      <c r="CU1413" s="66">
        <f t="shared" si="324"/>
        <v>1814.9942941558504</v>
      </c>
    </row>
    <row r="1414" spans="2:99" x14ac:dyDescent="0.25">
      <c r="B1414" s="107" t="s">
        <v>284</v>
      </c>
      <c r="C1414" s="107">
        <v>1404</v>
      </c>
      <c r="D1414" s="107" t="s">
        <v>235</v>
      </c>
      <c r="E1414" s="107">
        <v>50</v>
      </c>
      <c r="F1414" s="108">
        <v>2.4</v>
      </c>
      <c r="G1414" s="109"/>
      <c r="H1414" s="109">
        <v>953.40144194292134</v>
      </c>
      <c r="I1414" s="109">
        <v>1234.6985580570783</v>
      </c>
      <c r="BA1414" t="str">
        <f t="shared" si="317"/>
        <v>MA</v>
      </c>
      <c r="BB1414">
        <f t="shared" si="318"/>
        <v>1401</v>
      </c>
      <c r="BC1414" s="73">
        <f t="shared" si="319"/>
        <v>2.4</v>
      </c>
      <c r="BD1414">
        <f t="shared" si="320"/>
        <v>50</v>
      </c>
      <c r="BE1414" s="66">
        <f t="shared" si="321"/>
        <v>1007.36</v>
      </c>
      <c r="BI1414" s="66">
        <f t="shared" si="327"/>
        <v>1287.3599999999999</v>
      </c>
      <c r="BK1414" s="66">
        <f t="shared" si="322"/>
        <v>1011.6087567784697</v>
      </c>
      <c r="BN1414" s="66">
        <f t="shared" si="328"/>
        <v>1054.0467515454211</v>
      </c>
      <c r="BO1414" s="66">
        <f t="shared" si="329"/>
        <v>2065.6555083238909</v>
      </c>
      <c r="CI1414" s="116">
        <f t="shared" si="330"/>
        <v>0.48972771728007386</v>
      </c>
      <c r="CJ1414" s="116">
        <f t="shared" si="331"/>
        <v>0.51027228271992608</v>
      </c>
      <c r="CR1414">
        <f t="shared" si="323"/>
        <v>1386</v>
      </c>
      <c r="CS1414">
        <f t="shared" si="325"/>
        <v>50</v>
      </c>
      <c r="CT1414" s="73">
        <f t="shared" si="326"/>
        <v>2.4</v>
      </c>
      <c r="CU1414" s="66">
        <f t="shared" si="324"/>
        <v>972.69342235015813</v>
      </c>
    </row>
    <row r="1415" spans="2:99" x14ac:dyDescent="0.25">
      <c r="B1415" s="107" t="s">
        <v>284</v>
      </c>
      <c r="C1415" s="107">
        <v>1405</v>
      </c>
      <c r="D1415" s="107" t="s">
        <v>235</v>
      </c>
      <c r="E1415" s="107">
        <v>50</v>
      </c>
      <c r="F1415" s="108">
        <v>2.4</v>
      </c>
      <c r="G1415" s="109"/>
      <c r="H1415" s="109">
        <v>1068.0396757417343</v>
      </c>
      <c r="I1415" s="109">
        <v>1383.1603242582655</v>
      </c>
      <c r="BA1415" t="str">
        <f t="shared" si="317"/>
        <v>MA</v>
      </c>
      <c r="BB1415">
        <f t="shared" si="318"/>
        <v>1402</v>
      </c>
      <c r="BC1415" s="73">
        <f t="shared" si="319"/>
        <v>2.4</v>
      </c>
      <c r="BD1415">
        <f t="shared" si="320"/>
        <v>50</v>
      </c>
      <c r="BE1415" s="66">
        <f t="shared" si="321"/>
        <v>895.14116736580513</v>
      </c>
      <c r="BI1415" s="66">
        <f t="shared" si="327"/>
        <v>1159.2488326341947</v>
      </c>
      <c r="BK1415" s="66">
        <f t="shared" si="322"/>
        <v>898.91661715786825</v>
      </c>
      <c r="BN1415" s="66">
        <f t="shared" si="328"/>
        <v>949.15366818208952</v>
      </c>
      <c r="BO1415" s="66">
        <f t="shared" si="329"/>
        <v>1848.0702853399578</v>
      </c>
      <c r="CI1415" s="116">
        <f t="shared" si="330"/>
        <v>0.48640824122796283</v>
      </c>
      <c r="CJ1415" s="116">
        <f t="shared" si="331"/>
        <v>0.51359175877203722</v>
      </c>
      <c r="CR1415">
        <f t="shared" si="323"/>
        <v>1387</v>
      </c>
      <c r="CS1415">
        <f t="shared" si="325"/>
        <v>50</v>
      </c>
      <c r="CT1415" s="73">
        <f t="shared" si="326"/>
        <v>2.4</v>
      </c>
      <c r="CU1415" s="66">
        <f t="shared" si="324"/>
        <v>961.75444998904527</v>
      </c>
    </row>
    <row r="1416" spans="2:99" x14ac:dyDescent="0.25">
      <c r="B1416" s="107" t="s">
        <v>284</v>
      </c>
      <c r="C1416" s="107">
        <v>1406</v>
      </c>
      <c r="D1416" s="107" t="s">
        <v>235</v>
      </c>
      <c r="E1416" s="107">
        <v>50</v>
      </c>
      <c r="F1416" s="108">
        <v>2.4</v>
      </c>
      <c r="G1416" s="109"/>
      <c r="H1416" s="109">
        <v>996.92562732552653</v>
      </c>
      <c r="I1416" s="109">
        <v>1291.0643726744731</v>
      </c>
      <c r="BA1416" t="str">
        <f t="shared" si="317"/>
        <v>MA</v>
      </c>
      <c r="BB1416">
        <f t="shared" si="318"/>
        <v>1403</v>
      </c>
      <c r="BC1416" s="73">
        <f t="shared" si="319"/>
        <v>2.4</v>
      </c>
      <c r="BD1416">
        <f t="shared" si="320"/>
        <v>50</v>
      </c>
      <c r="BE1416" s="66">
        <f t="shared" si="321"/>
        <v>1092.42</v>
      </c>
      <c r="BI1416" s="66">
        <f t="shared" si="327"/>
        <v>1710.14</v>
      </c>
      <c r="BK1416" s="66">
        <f t="shared" si="322"/>
        <v>1097.0275155653746</v>
      </c>
      <c r="BN1416" s="66">
        <f t="shared" si="328"/>
        <v>1400.2046915298649</v>
      </c>
      <c r="BO1416" s="66">
        <f t="shared" si="329"/>
        <v>2497.2322070952396</v>
      </c>
      <c r="CI1416" s="116">
        <f t="shared" si="330"/>
        <v>0.43929735987244384</v>
      </c>
      <c r="CJ1416" s="116">
        <f t="shared" si="331"/>
        <v>0.56070264012755622</v>
      </c>
      <c r="CR1416">
        <f t="shared" si="323"/>
        <v>1388</v>
      </c>
      <c r="CS1416">
        <f t="shared" si="325"/>
        <v>50</v>
      </c>
      <c r="CT1416" s="73">
        <f t="shared" si="326"/>
        <v>2.4</v>
      </c>
      <c r="CU1416" s="66">
        <f t="shared" si="324"/>
        <v>983.63239471127099</v>
      </c>
    </row>
    <row r="1417" spans="2:99" x14ac:dyDescent="0.25">
      <c r="B1417" s="107" t="s">
        <v>284</v>
      </c>
      <c r="C1417" s="107">
        <v>1407</v>
      </c>
      <c r="D1417" s="107" t="s">
        <v>235</v>
      </c>
      <c r="E1417" s="107">
        <v>50</v>
      </c>
      <c r="F1417" s="108">
        <v>2.4</v>
      </c>
      <c r="G1417" s="109"/>
      <c r="H1417" s="109">
        <v>1023.0732533622684</v>
      </c>
      <c r="I1417" s="109">
        <v>1324.9267466377314</v>
      </c>
      <c r="BA1417" t="str">
        <f t="shared" si="317"/>
        <v>MA</v>
      </c>
      <c r="BB1417">
        <f t="shared" si="318"/>
        <v>1404</v>
      </c>
      <c r="BC1417" s="73">
        <f t="shared" si="319"/>
        <v>2.4</v>
      </c>
      <c r="BD1417">
        <f t="shared" si="320"/>
        <v>50</v>
      </c>
      <c r="BE1417" s="66">
        <f t="shared" si="321"/>
        <v>953.40144194292134</v>
      </c>
      <c r="BI1417" s="66">
        <f t="shared" si="327"/>
        <v>1234.6985580570783</v>
      </c>
      <c r="BK1417" s="66">
        <f t="shared" si="322"/>
        <v>957.42261693404441</v>
      </c>
      <c r="BN1417" s="66">
        <f t="shared" si="328"/>
        <v>1010.9293470807538</v>
      </c>
      <c r="BO1417" s="66">
        <f t="shared" si="329"/>
        <v>1968.3519640147983</v>
      </c>
      <c r="CI1417" s="116">
        <f t="shared" si="330"/>
        <v>0.48640824122796283</v>
      </c>
      <c r="CJ1417" s="116">
        <f t="shared" si="331"/>
        <v>0.51359175877203711</v>
      </c>
      <c r="CR1417">
        <f t="shared" si="323"/>
        <v>1389</v>
      </c>
      <c r="CS1417">
        <f t="shared" si="325"/>
        <v>50</v>
      </c>
      <c r="CT1417" s="73">
        <f t="shared" si="326"/>
        <v>2.4</v>
      </c>
      <c r="CU1417" s="66">
        <f t="shared" si="324"/>
        <v>1074.0670670150635</v>
      </c>
    </row>
    <row r="1418" spans="2:99" x14ac:dyDescent="0.25">
      <c r="B1418" s="107" t="s">
        <v>284</v>
      </c>
      <c r="C1418" s="107">
        <v>1408</v>
      </c>
      <c r="D1418" s="107" t="s">
        <v>235</v>
      </c>
      <c r="E1418" s="107">
        <v>50</v>
      </c>
      <c r="F1418" s="108">
        <v>2.4</v>
      </c>
      <c r="G1418" s="109"/>
      <c r="H1418" s="109">
        <v>1079.0999999999999</v>
      </c>
      <c r="I1418" s="109">
        <v>1170.08</v>
      </c>
      <c r="BA1418" t="str">
        <f t="shared" si="317"/>
        <v>MA</v>
      </c>
      <c r="BB1418">
        <f t="shared" si="318"/>
        <v>1405</v>
      </c>
      <c r="BC1418" s="73">
        <f t="shared" si="319"/>
        <v>2.4</v>
      </c>
      <c r="BD1418">
        <f t="shared" si="320"/>
        <v>50</v>
      </c>
      <c r="BE1418" s="66">
        <f t="shared" si="321"/>
        <v>1068.0396757417343</v>
      </c>
      <c r="BI1418" s="66">
        <f t="shared" si="327"/>
        <v>1383.1603242582655</v>
      </c>
      <c r="BK1418" s="66">
        <f t="shared" si="322"/>
        <v>1072.5443620623964</v>
      </c>
      <c r="BN1418" s="66">
        <f t="shared" si="328"/>
        <v>1132.4848112811771</v>
      </c>
      <c r="BO1418" s="66">
        <f t="shared" si="329"/>
        <v>2205.0291733435733</v>
      </c>
      <c r="CI1418" s="116">
        <f t="shared" si="330"/>
        <v>0.48640824122796289</v>
      </c>
      <c r="CJ1418" s="116">
        <f t="shared" si="331"/>
        <v>0.51359175877203722</v>
      </c>
      <c r="CR1418">
        <f t="shared" si="323"/>
        <v>1390</v>
      </c>
      <c r="CS1418">
        <f t="shared" si="325"/>
        <v>50</v>
      </c>
      <c r="CT1418" s="73">
        <f t="shared" si="326"/>
        <v>2.4</v>
      </c>
      <c r="CU1418" s="66">
        <f t="shared" si="324"/>
        <v>1114.9438189340699</v>
      </c>
    </row>
    <row r="1419" spans="2:99" x14ac:dyDescent="0.25">
      <c r="B1419" s="107" t="s">
        <v>284</v>
      </c>
      <c r="C1419" s="107">
        <v>1409</v>
      </c>
      <c r="D1419" s="107" t="s">
        <v>235</v>
      </c>
      <c r="E1419" s="107">
        <v>50</v>
      </c>
      <c r="F1419" s="108">
        <v>2.4</v>
      </c>
      <c r="G1419" s="109"/>
      <c r="H1419" s="109">
        <v>898.66615144574587</v>
      </c>
      <c r="I1419" s="109">
        <v>1163.813848554254</v>
      </c>
      <c r="BA1419" t="str">
        <f t="shared" si="317"/>
        <v>MA</v>
      </c>
      <c r="BB1419">
        <f t="shared" si="318"/>
        <v>1406</v>
      </c>
      <c r="BC1419" s="73">
        <f t="shared" si="319"/>
        <v>2.4</v>
      </c>
      <c r="BD1419">
        <f t="shared" si="320"/>
        <v>50</v>
      </c>
      <c r="BE1419" s="66">
        <f t="shared" si="321"/>
        <v>996.92562732552653</v>
      </c>
      <c r="BI1419" s="66">
        <f t="shared" si="327"/>
        <v>1291.0643726744731</v>
      </c>
      <c r="BK1419" s="66">
        <f t="shared" si="322"/>
        <v>1001.1303749001071</v>
      </c>
      <c r="BN1419" s="66">
        <f t="shared" si="328"/>
        <v>1057.0797663851258</v>
      </c>
      <c r="BO1419" s="66">
        <f t="shared" si="329"/>
        <v>2058.210141285233</v>
      </c>
      <c r="CI1419" s="116">
        <f t="shared" si="330"/>
        <v>0.48640824122796283</v>
      </c>
      <c r="CJ1419" s="116">
        <f t="shared" si="331"/>
        <v>0.51359175877203711</v>
      </c>
      <c r="CR1419">
        <f t="shared" si="323"/>
        <v>1391</v>
      </c>
      <c r="CS1419">
        <f t="shared" si="325"/>
        <v>50</v>
      </c>
      <c r="CT1419" s="73">
        <f t="shared" si="326"/>
        <v>2.4</v>
      </c>
      <c r="CU1419" s="66">
        <f t="shared" si="324"/>
        <v>1279.3733681462143</v>
      </c>
    </row>
    <row r="1420" spans="2:99" x14ac:dyDescent="0.25">
      <c r="B1420" s="107" t="s">
        <v>284</v>
      </c>
      <c r="C1420" s="107">
        <v>1410</v>
      </c>
      <c r="D1420" s="107" t="s">
        <v>235</v>
      </c>
      <c r="E1420" s="107">
        <v>50</v>
      </c>
      <c r="F1420" s="108">
        <v>2.4</v>
      </c>
      <c r="G1420" s="109"/>
      <c r="H1420" s="109">
        <v>1322.6053987163391</v>
      </c>
      <c r="I1420" s="109">
        <v>1712.834601283661</v>
      </c>
      <c r="BA1420" t="str">
        <f t="shared" si="317"/>
        <v>MA</v>
      </c>
      <c r="BB1420">
        <f t="shared" si="318"/>
        <v>1407</v>
      </c>
      <c r="BC1420" s="73">
        <f t="shared" si="319"/>
        <v>2.4</v>
      </c>
      <c r="BD1420">
        <f t="shared" si="320"/>
        <v>50</v>
      </c>
      <c r="BE1420" s="66">
        <f t="shared" si="321"/>
        <v>1023.0732533622684</v>
      </c>
      <c r="BI1420" s="66">
        <f t="shared" si="327"/>
        <v>1324.9267466377314</v>
      </c>
      <c r="BK1420" s="66">
        <f t="shared" si="322"/>
        <v>1027.3882841557224</v>
      </c>
      <c r="BN1420" s="66">
        <f t="shared" si="328"/>
        <v>1084.8051309106577</v>
      </c>
      <c r="BO1420" s="66">
        <f t="shared" si="329"/>
        <v>2112.1934150663801</v>
      </c>
      <c r="CI1420" s="116">
        <f t="shared" si="330"/>
        <v>0.48640824122796283</v>
      </c>
      <c r="CJ1420" s="116">
        <f t="shared" si="331"/>
        <v>0.51359175877203722</v>
      </c>
      <c r="CR1420">
        <f t="shared" si="323"/>
        <v>1392</v>
      </c>
      <c r="CS1420">
        <f t="shared" si="325"/>
        <v>50</v>
      </c>
      <c r="CT1420" s="73">
        <f t="shared" si="326"/>
        <v>2.4</v>
      </c>
      <c r="CU1420" s="66">
        <f t="shared" si="324"/>
        <v>1205.0512151034345</v>
      </c>
    </row>
    <row r="1421" spans="2:99" x14ac:dyDescent="0.25">
      <c r="B1421" s="107" t="s">
        <v>284</v>
      </c>
      <c r="C1421" s="107">
        <v>1411</v>
      </c>
      <c r="D1421" s="107" t="s">
        <v>235</v>
      </c>
      <c r="E1421" s="107">
        <v>50</v>
      </c>
      <c r="F1421" s="108">
        <v>2.4</v>
      </c>
      <c r="G1421" s="109"/>
      <c r="H1421" s="109">
        <v>1199.99</v>
      </c>
      <c r="I1421" s="109">
        <v>1824.99</v>
      </c>
      <c r="BA1421" t="str">
        <f t="shared" si="317"/>
        <v>MA</v>
      </c>
      <c r="BB1421">
        <f t="shared" si="318"/>
        <v>1408</v>
      </c>
      <c r="BC1421" s="73">
        <f t="shared" si="319"/>
        <v>2.4</v>
      </c>
      <c r="BD1421">
        <f t="shared" si="320"/>
        <v>50</v>
      </c>
      <c r="BE1421" s="66">
        <f t="shared" si="321"/>
        <v>1079.0999999999999</v>
      </c>
      <c r="BI1421" s="66">
        <f t="shared" si="327"/>
        <v>1170.08</v>
      </c>
      <c r="BK1421" s="66">
        <f t="shared" si="322"/>
        <v>1083.6513356095602</v>
      </c>
      <c r="BN1421" s="66">
        <f t="shared" si="328"/>
        <v>958.02186105538965</v>
      </c>
      <c r="BO1421" s="66">
        <f t="shared" si="329"/>
        <v>2041.67319666495</v>
      </c>
      <c r="CI1421" s="116">
        <f t="shared" si="330"/>
        <v>0.53076630352971887</v>
      </c>
      <c r="CJ1421" s="116">
        <f t="shared" si="331"/>
        <v>0.46923369647028107</v>
      </c>
      <c r="CR1421">
        <f t="shared" si="323"/>
        <v>1393</v>
      </c>
      <c r="CS1421">
        <f t="shared" si="325"/>
        <v>50</v>
      </c>
      <c r="CT1421" s="73">
        <f t="shared" si="326"/>
        <v>2.4</v>
      </c>
      <c r="CU1421" s="66">
        <f t="shared" si="324"/>
        <v>1204.057039566178</v>
      </c>
    </row>
    <row r="1422" spans="2:99" x14ac:dyDescent="0.25">
      <c r="B1422" s="107" t="s">
        <v>284</v>
      </c>
      <c r="C1422" s="107">
        <v>1412</v>
      </c>
      <c r="D1422" s="107" t="s">
        <v>235</v>
      </c>
      <c r="E1422" s="107">
        <v>50</v>
      </c>
      <c r="F1422" s="108">
        <v>2.4</v>
      </c>
      <c r="G1422" s="109"/>
      <c r="H1422" s="109">
        <v>957.7368673564456</v>
      </c>
      <c r="I1422" s="109">
        <v>1240.3131326435546</v>
      </c>
      <c r="BA1422" t="str">
        <f t="shared" si="317"/>
        <v>MA</v>
      </c>
      <c r="BB1422">
        <f t="shared" si="318"/>
        <v>1409</v>
      </c>
      <c r="BC1422" s="73">
        <f t="shared" si="319"/>
        <v>2.4</v>
      </c>
      <c r="BD1422">
        <f t="shared" si="320"/>
        <v>50</v>
      </c>
      <c r="BE1422" s="66">
        <f t="shared" si="321"/>
        <v>898.66615144574587</v>
      </c>
      <c r="BI1422" s="66">
        <f t="shared" si="327"/>
        <v>1163.813848554254</v>
      </c>
      <c r="BK1422" s="66">
        <f t="shared" si="322"/>
        <v>902.45646861392447</v>
      </c>
      <c r="BN1422" s="66">
        <f t="shared" si="328"/>
        <v>952.89134855222039</v>
      </c>
      <c r="BO1422" s="66">
        <f t="shared" si="329"/>
        <v>1855.347817166145</v>
      </c>
      <c r="CI1422" s="116">
        <f t="shared" si="330"/>
        <v>0.48640824122796278</v>
      </c>
      <c r="CJ1422" s="116">
        <f t="shared" si="331"/>
        <v>0.51359175877203711</v>
      </c>
      <c r="CR1422">
        <f t="shared" si="323"/>
        <v>1394</v>
      </c>
      <c r="CS1422">
        <f t="shared" si="325"/>
        <v>50</v>
      </c>
      <c r="CT1422" s="73">
        <f t="shared" si="326"/>
        <v>2.4</v>
      </c>
      <c r="CU1422" s="66">
        <f t="shared" si="324"/>
        <v>1204.057039566178</v>
      </c>
    </row>
    <row r="1423" spans="2:99" x14ac:dyDescent="0.25">
      <c r="B1423" s="107" t="s">
        <v>284</v>
      </c>
      <c r="C1423" s="107">
        <v>1413</v>
      </c>
      <c r="D1423" s="107" t="s">
        <v>235</v>
      </c>
      <c r="E1423" s="107">
        <v>50</v>
      </c>
      <c r="F1423" s="108">
        <v>2.4</v>
      </c>
      <c r="G1423" s="109"/>
      <c r="H1423" s="109">
        <v>1700</v>
      </c>
      <c r="I1423" s="109">
        <v>2201.5779044969145</v>
      </c>
      <c r="BA1423" t="str">
        <f t="shared" ref="BA1423:BA1486" si="332">D1420</f>
        <v>MA</v>
      </c>
      <c r="BB1423">
        <f t="shared" ref="BB1423:BB1486" si="333">C1420</f>
        <v>1410</v>
      </c>
      <c r="BC1423" s="73">
        <f t="shared" ref="BC1423:BC1486" si="334">F1420</f>
        <v>2.4</v>
      </c>
      <c r="BD1423">
        <f t="shared" ref="BD1423:BD1486" si="335">E1420</f>
        <v>50</v>
      </c>
      <c r="BE1423" s="66">
        <f t="shared" ref="BE1423:BE1486" si="336">H1420</f>
        <v>1322.6053987163391</v>
      </c>
      <c r="BI1423" s="66">
        <f t="shared" si="327"/>
        <v>1712.834601283661</v>
      </c>
      <c r="BK1423" s="66">
        <f t="shared" ref="BK1423:BK1486" si="337">BE1423/VLOOKUP($BA1423,$DQ$53:$DT$60,2,FALSE)</f>
        <v>1328.1837705526605</v>
      </c>
      <c r="BN1423" s="66">
        <f t="shared" si="328"/>
        <v>1402.4109397663744</v>
      </c>
      <c r="BO1423" s="66">
        <f t="shared" si="329"/>
        <v>2730.5947103190347</v>
      </c>
      <c r="CI1423" s="116">
        <f t="shared" si="330"/>
        <v>0.48640824122796289</v>
      </c>
      <c r="CJ1423" s="116">
        <f t="shared" si="331"/>
        <v>0.51359175877203722</v>
      </c>
      <c r="CR1423">
        <f t="shared" si="323"/>
        <v>1395</v>
      </c>
      <c r="CS1423">
        <f t="shared" si="325"/>
        <v>50</v>
      </c>
      <c r="CT1423" s="73">
        <f t="shared" si="326"/>
        <v>2.4</v>
      </c>
      <c r="CU1423" s="66">
        <f t="shared" si="324"/>
        <v>1204.057039566178</v>
      </c>
    </row>
    <row r="1424" spans="2:99" x14ac:dyDescent="0.25">
      <c r="B1424" s="107" t="s">
        <v>284</v>
      </c>
      <c r="C1424" s="107">
        <v>1414</v>
      </c>
      <c r="D1424" s="107" t="s">
        <v>235</v>
      </c>
      <c r="E1424" s="107">
        <v>50</v>
      </c>
      <c r="F1424" s="108">
        <v>2.4</v>
      </c>
      <c r="G1424" s="109"/>
      <c r="H1424" s="109">
        <v>1079.0999999999999</v>
      </c>
      <c r="I1424" s="109">
        <v>1272.06</v>
      </c>
      <c r="BA1424" t="str">
        <f t="shared" si="332"/>
        <v>MA</v>
      </c>
      <c r="BB1424">
        <f t="shared" si="333"/>
        <v>1411</v>
      </c>
      <c r="BC1424" s="73">
        <f t="shared" si="334"/>
        <v>2.4</v>
      </c>
      <c r="BD1424">
        <f t="shared" si="335"/>
        <v>50</v>
      </c>
      <c r="BE1424" s="66">
        <f t="shared" si="336"/>
        <v>1199.99</v>
      </c>
      <c r="BI1424" s="66">
        <f t="shared" si="327"/>
        <v>1824.99</v>
      </c>
      <c r="BK1424" s="66">
        <f t="shared" si="337"/>
        <v>1205.0512151034345</v>
      </c>
      <c r="BN1424" s="66">
        <f t="shared" si="328"/>
        <v>1494.2399803496135</v>
      </c>
      <c r="BO1424" s="66">
        <f t="shared" si="329"/>
        <v>2699.2911954530482</v>
      </c>
      <c r="CI1424" s="116">
        <f t="shared" si="330"/>
        <v>0.44643246239358741</v>
      </c>
      <c r="CJ1424" s="116">
        <f t="shared" si="331"/>
        <v>0.55356753760641253</v>
      </c>
      <c r="CR1424">
        <f t="shared" si="323"/>
        <v>1396</v>
      </c>
      <c r="CS1424">
        <f t="shared" si="325"/>
        <v>50</v>
      </c>
      <c r="CT1424" s="73">
        <f t="shared" si="326"/>
        <v>2.4</v>
      </c>
      <c r="CU1424" s="66">
        <f t="shared" si="324"/>
        <v>1131.1910022092791</v>
      </c>
    </row>
    <row r="1425" spans="2:99" x14ac:dyDescent="0.25">
      <c r="B1425" s="107" t="s">
        <v>284</v>
      </c>
      <c r="C1425" s="107">
        <v>1415</v>
      </c>
      <c r="D1425" s="107" t="s">
        <v>235</v>
      </c>
      <c r="E1425" s="107">
        <v>50</v>
      </c>
      <c r="F1425" s="108">
        <v>2.4</v>
      </c>
      <c r="G1425" s="109"/>
      <c r="H1425" s="109">
        <v>1199</v>
      </c>
      <c r="I1425" s="109">
        <v>1552.759945583412</v>
      </c>
      <c r="BA1425" t="str">
        <f t="shared" si="332"/>
        <v>MA</v>
      </c>
      <c r="BB1425">
        <f t="shared" si="333"/>
        <v>1412</v>
      </c>
      <c r="BC1425" s="73">
        <f t="shared" si="334"/>
        <v>2.4</v>
      </c>
      <c r="BD1425">
        <f t="shared" si="335"/>
        <v>50</v>
      </c>
      <c r="BE1425" s="66">
        <f t="shared" si="336"/>
        <v>957.7368673564456</v>
      </c>
      <c r="BI1425" s="66">
        <f t="shared" si="327"/>
        <v>1240.3131326435546</v>
      </c>
      <c r="BK1425" s="66">
        <f t="shared" si="337"/>
        <v>961.77632793376756</v>
      </c>
      <c r="BN1425" s="66">
        <f t="shared" si="328"/>
        <v>1015.5263705273303</v>
      </c>
      <c r="BO1425" s="66">
        <f t="shared" si="329"/>
        <v>1977.3026984610979</v>
      </c>
      <c r="CI1425" s="116">
        <f t="shared" si="330"/>
        <v>0.48640824122796283</v>
      </c>
      <c r="CJ1425" s="116">
        <f t="shared" si="331"/>
        <v>0.51359175877203711</v>
      </c>
      <c r="CR1425">
        <f t="shared" si="323"/>
        <v>1397</v>
      </c>
      <c r="CS1425">
        <f t="shared" si="325"/>
        <v>50</v>
      </c>
      <c r="CT1425" s="73">
        <f t="shared" si="326"/>
        <v>2.4</v>
      </c>
      <c r="CU1425" s="66">
        <f t="shared" si="324"/>
        <v>1065.9168507732477</v>
      </c>
    </row>
    <row r="1426" spans="2:99" x14ac:dyDescent="0.25">
      <c r="B1426" s="107" t="s">
        <v>284</v>
      </c>
      <c r="C1426" s="107">
        <v>1416</v>
      </c>
      <c r="D1426" s="107" t="s">
        <v>235</v>
      </c>
      <c r="E1426" s="107">
        <v>50</v>
      </c>
      <c r="F1426" s="108">
        <v>2.4</v>
      </c>
      <c r="G1426" s="109"/>
      <c r="H1426" s="109">
        <v>1199.99</v>
      </c>
      <c r="I1426" s="109">
        <v>1274.99</v>
      </c>
      <c r="BA1426" t="str">
        <f t="shared" si="332"/>
        <v>MA</v>
      </c>
      <c r="BB1426">
        <f t="shared" si="333"/>
        <v>1413</v>
      </c>
      <c r="BC1426" s="73">
        <f t="shared" si="334"/>
        <v>2.4</v>
      </c>
      <c r="BD1426">
        <f t="shared" si="335"/>
        <v>50</v>
      </c>
      <c r="BE1426" s="66">
        <f t="shared" si="336"/>
        <v>1700</v>
      </c>
      <c r="BI1426" s="66">
        <f t="shared" si="327"/>
        <v>2201.5779044969145</v>
      </c>
      <c r="BK1426" s="66">
        <f t="shared" si="337"/>
        <v>1707.1701144808196</v>
      </c>
      <c r="BN1426" s="66">
        <f t="shared" si="328"/>
        <v>1802.5773975493635</v>
      </c>
      <c r="BO1426" s="66">
        <f t="shared" si="329"/>
        <v>3509.7475120301833</v>
      </c>
      <c r="CI1426" s="116">
        <f t="shared" si="330"/>
        <v>0.48640824122796278</v>
      </c>
      <c r="CJ1426" s="116">
        <f t="shared" si="331"/>
        <v>0.51359175877203711</v>
      </c>
      <c r="CR1426">
        <f t="shared" si="323"/>
        <v>1398</v>
      </c>
      <c r="CS1426">
        <f t="shared" si="325"/>
        <v>50</v>
      </c>
      <c r="CT1426" s="73">
        <f t="shared" si="326"/>
        <v>2.4</v>
      </c>
      <c r="CU1426" s="66">
        <f t="shared" si="324"/>
        <v>1065.9168507732477</v>
      </c>
    </row>
    <row r="1427" spans="2:99" x14ac:dyDescent="0.25">
      <c r="B1427" s="107" t="s">
        <v>284</v>
      </c>
      <c r="C1427" s="107">
        <v>1417</v>
      </c>
      <c r="D1427" s="107" t="s">
        <v>235</v>
      </c>
      <c r="E1427" s="107">
        <v>50</v>
      </c>
      <c r="F1427" s="108">
        <v>2.4</v>
      </c>
      <c r="G1427" s="109"/>
      <c r="H1427" s="109">
        <v>1062</v>
      </c>
      <c r="I1427" s="109">
        <v>1562</v>
      </c>
      <c r="BA1427" t="str">
        <f t="shared" si="332"/>
        <v>MA</v>
      </c>
      <c r="BB1427">
        <f t="shared" si="333"/>
        <v>1414</v>
      </c>
      <c r="BC1427" s="73">
        <f t="shared" si="334"/>
        <v>2.4</v>
      </c>
      <c r="BD1427">
        <f t="shared" si="335"/>
        <v>50</v>
      </c>
      <c r="BE1427" s="66">
        <f t="shared" si="336"/>
        <v>1079.0999999999999</v>
      </c>
      <c r="BI1427" s="66">
        <f t="shared" si="327"/>
        <v>1272.06</v>
      </c>
      <c r="BK1427" s="66">
        <f t="shared" si="337"/>
        <v>1083.6513356095602</v>
      </c>
      <c r="BN1427" s="66">
        <f t="shared" si="328"/>
        <v>1041.5196299177142</v>
      </c>
      <c r="BO1427" s="66">
        <f t="shared" si="329"/>
        <v>2125.1709655272743</v>
      </c>
      <c r="CI1427" s="116">
        <f t="shared" si="330"/>
        <v>0.5099125450082066</v>
      </c>
      <c r="CJ1427" s="116">
        <f t="shared" si="331"/>
        <v>0.4900874549917934</v>
      </c>
      <c r="CR1427">
        <f t="shared" si="323"/>
        <v>1399</v>
      </c>
      <c r="CS1427">
        <f t="shared" si="325"/>
        <v>50</v>
      </c>
      <c r="CT1427" s="73">
        <f t="shared" si="326"/>
        <v>2.4</v>
      </c>
      <c r="CU1427" s="66">
        <f t="shared" si="324"/>
        <v>1098.5266092145118</v>
      </c>
    </row>
    <row r="1428" spans="2:99" x14ac:dyDescent="0.25">
      <c r="B1428" s="107" t="s">
        <v>284</v>
      </c>
      <c r="C1428" s="107">
        <v>1418</v>
      </c>
      <c r="D1428" s="107" t="s">
        <v>235</v>
      </c>
      <c r="E1428" s="107">
        <v>50</v>
      </c>
      <c r="F1428" s="108">
        <v>2.4</v>
      </c>
      <c r="G1428" s="109"/>
      <c r="H1428" s="109">
        <v>979.50113865348351</v>
      </c>
      <c r="I1428" s="109">
        <v>1268.4988613465164</v>
      </c>
      <c r="BA1428" t="str">
        <f t="shared" si="332"/>
        <v>MA</v>
      </c>
      <c r="BB1428">
        <f t="shared" si="333"/>
        <v>1415</v>
      </c>
      <c r="BC1428" s="73">
        <f t="shared" si="334"/>
        <v>2.4</v>
      </c>
      <c r="BD1428">
        <f t="shared" si="335"/>
        <v>50</v>
      </c>
      <c r="BE1428" s="66">
        <f t="shared" si="336"/>
        <v>1199</v>
      </c>
      <c r="BI1428" s="66">
        <f t="shared" si="327"/>
        <v>1552.759945583412</v>
      </c>
      <c r="BK1428" s="66">
        <f t="shared" si="337"/>
        <v>1204.057039566178</v>
      </c>
      <c r="BN1428" s="66">
        <f t="shared" si="328"/>
        <v>1271.3472350951099</v>
      </c>
      <c r="BO1428" s="66">
        <f t="shared" si="329"/>
        <v>2475.4042746612877</v>
      </c>
      <c r="CI1428" s="116">
        <f t="shared" si="330"/>
        <v>0.48640824122796283</v>
      </c>
      <c r="CJ1428" s="116">
        <f t="shared" si="331"/>
        <v>0.51359175877203722</v>
      </c>
      <c r="CR1428">
        <f t="shared" si="323"/>
        <v>1400</v>
      </c>
      <c r="CS1428">
        <f t="shared" si="325"/>
        <v>50</v>
      </c>
      <c r="CT1428" s="73">
        <f t="shared" si="326"/>
        <v>2.4</v>
      </c>
      <c r="CU1428" s="66">
        <f t="shared" si="324"/>
        <v>1093.0221183223998</v>
      </c>
    </row>
    <row r="1429" spans="2:99" x14ac:dyDescent="0.25">
      <c r="B1429" s="107" t="s">
        <v>284</v>
      </c>
      <c r="C1429" s="107">
        <v>1419</v>
      </c>
      <c r="D1429" s="107" t="s">
        <v>235</v>
      </c>
      <c r="E1429" s="107">
        <v>50</v>
      </c>
      <c r="F1429" s="108">
        <v>2.4</v>
      </c>
      <c r="G1429" s="109"/>
      <c r="H1429" s="109">
        <v>1199</v>
      </c>
      <c r="I1429" s="109">
        <v>1552.759945583412</v>
      </c>
      <c r="BA1429" t="str">
        <f t="shared" si="332"/>
        <v>MA</v>
      </c>
      <c r="BB1429">
        <f t="shared" si="333"/>
        <v>1416</v>
      </c>
      <c r="BC1429" s="73">
        <f t="shared" si="334"/>
        <v>2.4</v>
      </c>
      <c r="BD1429">
        <f t="shared" si="335"/>
        <v>50</v>
      </c>
      <c r="BE1429" s="66">
        <f t="shared" si="336"/>
        <v>1199.99</v>
      </c>
      <c r="BI1429" s="66">
        <f t="shared" si="327"/>
        <v>1274.99</v>
      </c>
      <c r="BK1429" s="66">
        <f t="shared" si="337"/>
        <v>1205.0512151034345</v>
      </c>
      <c r="BN1429" s="66">
        <f t="shared" si="328"/>
        <v>1043.9186146477261</v>
      </c>
      <c r="BO1429" s="66">
        <f t="shared" si="329"/>
        <v>2248.9698297511604</v>
      </c>
      <c r="CI1429" s="116">
        <f t="shared" si="330"/>
        <v>0.53582364652564884</v>
      </c>
      <c r="CJ1429" s="116">
        <f t="shared" si="331"/>
        <v>0.46417635347435121</v>
      </c>
      <c r="CR1429">
        <f t="shared" si="323"/>
        <v>1401</v>
      </c>
      <c r="CS1429">
        <f t="shared" si="325"/>
        <v>50</v>
      </c>
      <c r="CT1429" s="73">
        <f t="shared" si="326"/>
        <v>2.4</v>
      </c>
      <c r="CU1429" s="66">
        <f t="shared" si="324"/>
        <v>1011.6087567784697</v>
      </c>
    </row>
    <row r="1430" spans="2:99" x14ac:dyDescent="0.25">
      <c r="B1430" s="107" t="s">
        <v>284</v>
      </c>
      <c r="C1430" s="107">
        <v>1420</v>
      </c>
      <c r="D1430" s="107" t="s">
        <v>235</v>
      </c>
      <c r="E1430" s="107">
        <v>50</v>
      </c>
      <c r="F1430" s="108">
        <v>2.4</v>
      </c>
      <c r="G1430" s="109"/>
      <c r="H1430" s="109">
        <v>1042.6807049812217</v>
      </c>
      <c r="I1430" s="109">
        <v>1350.3192950187783</v>
      </c>
      <c r="BA1430" t="str">
        <f t="shared" si="332"/>
        <v>MA</v>
      </c>
      <c r="BB1430">
        <f t="shared" si="333"/>
        <v>1417</v>
      </c>
      <c r="BC1430" s="73">
        <f t="shared" si="334"/>
        <v>2.4</v>
      </c>
      <c r="BD1430">
        <f t="shared" si="335"/>
        <v>50</v>
      </c>
      <c r="BE1430" s="66">
        <f t="shared" si="336"/>
        <v>1062</v>
      </c>
      <c r="BI1430" s="66">
        <f t="shared" si="327"/>
        <v>1562</v>
      </c>
      <c r="BK1430" s="66">
        <f t="shared" si="337"/>
        <v>1066.4792126933121</v>
      </c>
      <c r="BN1430" s="66">
        <f t="shared" si="328"/>
        <v>1278.9126785933602</v>
      </c>
      <c r="BO1430" s="66">
        <f t="shared" si="329"/>
        <v>2345.391891286672</v>
      </c>
      <c r="CI1430" s="116">
        <f t="shared" si="330"/>
        <v>0.45471258626559252</v>
      </c>
      <c r="CJ1430" s="116">
        <f t="shared" si="331"/>
        <v>0.54528741373440759</v>
      </c>
      <c r="CR1430">
        <f t="shared" si="323"/>
        <v>1402</v>
      </c>
      <c r="CS1430">
        <f t="shared" si="325"/>
        <v>50</v>
      </c>
      <c r="CT1430" s="73">
        <f t="shared" si="326"/>
        <v>2.4</v>
      </c>
      <c r="CU1430" s="66">
        <f t="shared" si="324"/>
        <v>898.91661715786825</v>
      </c>
    </row>
    <row r="1431" spans="2:99" x14ac:dyDescent="0.25">
      <c r="B1431" s="107" t="s">
        <v>284</v>
      </c>
      <c r="C1431" s="107">
        <v>1421</v>
      </c>
      <c r="D1431" s="107" t="s">
        <v>235</v>
      </c>
      <c r="E1431" s="107">
        <v>50</v>
      </c>
      <c r="F1431" s="108">
        <v>2.4</v>
      </c>
      <c r="G1431" s="109"/>
      <c r="H1431" s="109">
        <v>911.52863970777912</v>
      </c>
      <c r="I1431" s="109">
        <v>1180.4713602922207</v>
      </c>
      <c r="BA1431" t="str">
        <f t="shared" si="332"/>
        <v>MA</v>
      </c>
      <c r="BB1431">
        <f t="shared" si="333"/>
        <v>1418</v>
      </c>
      <c r="BC1431" s="73">
        <f t="shared" si="334"/>
        <v>2.4</v>
      </c>
      <c r="BD1431">
        <f t="shared" si="335"/>
        <v>50</v>
      </c>
      <c r="BE1431" s="66">
        <f t="shared" si="336"/>
        <v>979.50113865348351</v>
      </c>
      <c r="BI1431" s="66">
        <f t="shared" si="327"/>
        <v>1268.4988613465164</v>
      </c>
      <c r="BK1431" s="66">
        <f t="shared" si="337"/>
        <v>983.63239471127099</v>
      </c>
      <c r="BN1431" s="66">
        <f t="shared" si="328"/>
        <v>1038.6038902415496</v>
      </c>
      <c r="BO1431" s="66">
        <f t="shared" si="329"/>
        <v>2022.2362849528206</v>
      </c>
      <c r="CI1431" s="116">
        <f t="shared" si="330"/>
        <v>0.48640824122796283</v>
      </c>
      <c r="CJ1431" s="116">
        <f t="shared" si="331"/>
        <v>0.51359175877203711</v>
      </c>
      <c r="CR1431">
        <f t="shared" si="323"/>
        <v>1403</v>
      </c>
      <c r="CS1431">
        <f t="shared" si="325"/>
        <v>50</v>
      </c>
      <c r="CT1431" s="73">
        <f t="shared" si="326"/>
        <v>2.4</v>
      </c>
      <c r="CU1431" s="66">
        <f t="shared" si="324"/>
        <v>1097.0275155653746</v>
      </c>
    </row>
    <row r="1432" spans="2:99" x14ac:dyDescent="0.25">
      <c r="B1432" s="107" t="s">
        <v>284</v>
      </c>
      <c r="C1432" s="107">
        <v>1422</v>
      </c>
      <c r="D1432" s="107" t="s">
        <v>235</v>
      </c>
      <c r="E1432" s="107">
        <v>50</v>
      </c>
      <c r="F1432" s="108">
        <v>2.4</v>
      </c>
      <c r="G1432" s="109"/>
      <c r="H1432" s="109">
        <v>964.15939706452036</v>
      </c>
      <c r="I1432" s="109">
        <v>1248.6306029354796</v>
      </c>
      <c r="BA1432" t="str">
        <f t="shared" si="332"/>
        <v>MA</v>
      </c>
      <c r="BB1432">
        <f t="shared" si="333"/>
        <v>1419</v>
      </c>
      <c r="BC1432" s="73">
        <f t="shared" si="334"/>
        <v>2.4</v>
      </c>
      <c r="BD1432">
        <f t="shared" si="335"/>
        <v>50</v>
      </c>
      <c r="BE1432" s="66">
        <f t="shared" si="336"/>
        <v>1199</v>
      </c>
      <c r="BI1432" s="66">
        <f t="shared" si="327"/>
        <v>1552.759945583412</v>
      </c>
      <c r="BK1432" s="66">
        <f t="shared" si="337"/>
        <v>1204.057039566178</v>
      </c>
      <c r="BN1432" s="66">
        <f t="shared" si="328"/>
        <v>1271.3472350951099</v>
      </c>
      <c r="BO1432" s="66">
        <f t="shared" si="329"/>
        <v>2475.4042746612877</v>
      </c>
      <c r="CI1432" s="116">
        <f t="shared" si="330"/>
        <v>0.48640824122796283</v>
      </c>
      <c r="CJ1432" s="116">
        <f t="shared" si="331"/>
        <v>0.51359175877203722</v>
      </c>
      <c r="CR1432">
        <f t="shared" si="323"/>
        <v>1404</v>
      </c>
      <c r="CS1432">
        <f t="shared" si="325"/>
        <v>50</v>
      </c>
      <c r="CT1432" s="73">
        <f t="shared" si="326"/>
        <v>2.4</v>
      </c>
      <c r="CU1432" s="66">
        <f t="shared" si="324"/>
        <v>957.42261693404441</v>
      </c>
    </row>
    <row r="1433" spans="2:99" x14ac:dyDescent="0.25">
      <c r="B1433" s="107" t="s">
        <v>284</v>
      </c>
      <c r="C1433" s="107">
        <v>1423</v>
      </c>
      <c r="D1433" s="107" t="s">
        <v>235</v>
      </c>
      <c r="E1433" s="107">
        <v>50</v>
      </c>
      <c r="F1433" s="108">
        <v>2.4</v>
      </c>
      <c r="G1433" s="109"/>
      <c r="H1433" s="109">
        <v>914.12989495589375</v>
      </c>
      <c r="I1433" s="109">
        <v>1183.8401050441064</v>
      </c>
      <c r="BA1433" t="str">
        <f t="shared" si="332"/>
        <v>MA</v>
      </c>
      <c r="BB1433">
        <f t="shared" si="333"/>
        <v>1420</v>
      </c>
      <c r="BC1433" s="73">
        <f t="shared" si="334"/>
        <v>2.4</v>
      </c>
      <c r="BD1433">
        <f t="shared" si="335"/>
        <v>50</v>
      </c>
      <c r="BE1433" s="66">
        <f t="shared" si="336"/>
        <v>1042.6807049812217</v>
      </c>
      <c r="BI1433" s="66">
        <f t="shared" si="327"/>
        <v>1350.3192950187783</v>
      </c>
      <c r="BK1433" s="66">
        <f t="shared" si="337"/>
        <v>1047.0784344057258</v>
      </c>
      <c r="BN1433" s="66">
        <f t="shared" si="328"/>
        <v>1105.5956892117563</v>
      </c>
      <c r="BO1433" s="66">
        <f t="shared" si="329"/>
        <v>2152.6741236174821</v>
      </c>
      <c r="CI1433" s="116">
        <f t="shared" si="330"/>
        <v>0.48640824122796289</v>
      </c>
      <c r="CJ1433" s="116">
        <f t="shared" si="331"/>
        <v>0.51359175877203711</v>
      </c>
      <c r="CR1433">
        <f t="shared" si="323"/>
        <v>1405</v>
      </c>
      <c r="CS1433">
        <f t="shared" si="325"/>
        <v>50</v>
      </c>
      <c r="CT1433" s="73">
        <f t="shared" si="326"/>
        <v>2.4</v>
      </c>
      <c r="CU1433" s="66">
        <f t="shared" si="324"/>
        <v>1072.5443620623964</v>
      </c>
    </row>
    <row r="1434" spans="2:99" x14ac:dyDescent="0.25">
      <c r="B1434" s="107" t="s">
        <v>284</v>
      </c>
      <c r="C1434" s="107">
        <v>1424</v>
      </c>
      <c r="D1434" s="107" t="s">
        <v>235</v>
      </c>
      <c r="E1434" s="107">
        <v>50</v>
      </c>
      <c r="F1434" s="108">
        <v>2.4</v>
      </c>
      <c r="G1434" s="109"/>
      <c r="H1434" s="109">
        <v>898.67486586868756</v>
      </c>
      <c r="I1434" s="109">
        <v>1163.8251341313123</v>
      </c>
      <c r="BA1434" t="str">
        <f t="shared" si="332"/>
        <v>MA</v>
      </c>
      <c r="BB1434">
        <f t="shared" si="333"/>
        <v>1421</v>
      </c>
      <c r="BC1434" s="73">
        <f t="shared" si="334"/>
        <v>2.4</v>
      </c>
      <c r="BD1434">
        <f t="shared" si="335"/>
        <v>50</v>
      </c>
      <c r="BE1434" s="66">
        <f t="shared" si="336"/>
        <v>911.52863970777912</v>
      </c>
      <c r="BI1434" s="66">
        <f t="shared" si="327"/>
        <v>1180.4713602922207</v>
      </c>
      <c r="BK1434" s="66">
        <f t="shared" si="337"/>
        <v>915.37320717792647</v>
      </c>
      <c r="BN1434" s="66">
        <f t="shared" si="328"/>
        <v>966.52995479774097</v>
      </c>
      <c r="BO1434" s="66">
        <f t="shared" si="329"/>
        <v>1881.9031619756674</v>
      </c>
      <c r="CI1434" s="116">
        <f t="shared" si="330"/>
        <v>0.48640824122796283</v>
      </c>
      <c r="CJ1434" s="116">
        <f t="shared" si="331"/>
        <v>0.51359175877203711</v>
      </c>
      <c r="CR1434">
        <f t="shared" si="323"/>
        <v>1406</v>
      </c>
      <c r="CS1434">
        <f t="shared" si="325"/>
        <v>50</v>
      </c>
      <c r="CT1434" s="73">
        <f t="shared" si="326"/>
        <v>2.4</v>
      </c>
      <c r="CU1434" s="66">
        <f t="shared" si="324"/>
        <v>1001.1303749001071</v>
      </c>
    </row>
    <row r="1435" spans="2:99" x14ac:dyDescent="0.25">
      <c r="B1435" s="107" t="s">
        <v>284</v>
      </c>
      <c r="C1435" s="107">
        <v>1425</v>
      </c>
      <c r="D1435" s="107" t="s">
        <v>235</v>
      </c>
      <c r="E1435" s="107">
        <v>50</v>
      </c>
      <c r="F1435" s="108">
        <v>2.4</v>
      </c>
      <c r="G1435" s="109"/>
      <c r="H1435" s="109">
        <v>1167.920034288682</v>
      </c>
      <c r="I1435" s="109">
        <v>1512.5099657113183</v>
      </c>
      <c r="BA1435" t="str">
        <f t="shared" si="332"/>
        <v>MA</v>
      </c>
      <c r="BB1435">
        <f t="shared" si="333"/>
        <v>1422</v>
      </c>
      <c r="BC1435" s="73">
        <f t="shared" si="334"/>
        <v>2.4</v>
      </c>
      <c r="BD1435">
        <f t="shared" si="335"/>
        <v>50</v>
      </c>
      <c r="BE1435" s="66">
        <f t="shared" si="336"/>
        <v>964.15939706452036</v>
      </c>
      <c r="BI1435" s="66">
        <f t="shared" si="327"/>
        <v>1248.6306029354796</v>
      </c>
      <c r="BK1435" s="66">
        <f t="shared" si="337"/>
        <v>968.22594603787957</v>
      </c>
      <c r="BN1435" s="66">
        <f t="shared" si="328"/>
        <v>1022.3364334019568</v>
      </c>
      <c r="BO1435" s="66">
        <f t="shared" si="329"/>
        <v>1990.5623794398364</v>
      </c>
      <c r="CI1435" s="116">
        <f t="shared" si="330"/>
        <v>0.48640824122796283</v>
      </c>
      <c r="CJ1435" s="116">
        <f t="shared" si="331"/>
        <v>0.51359175877203722</v>
      </c>
      <c r="CR1435">
        <f t="shared" si="323"/>
        <v>1407</v>
      </c>
      <c r="CS1435">
        <f t="shared" si="325"/>
        <v>50</v>
      </c>
      <c r="CT1435" s="73">
        <f t="shared" si="326"/>
        <v>2.4</v>
      </c>
      <c r="CU1435" s="66">
        <f t="shared" si="324"/>
        <v>1027.3882841557224</v>
      </c>
    </row>
    <row r="1436" spans="2:99" x14ac:dyDescent="0.25">
      <c r="B1436" s="107" t="s">
        <v>284</v>
      </c>
      <c r="C1436" s="107">
        <v>1426</v>
      </c>
      <c r="D1436" s="107" t="s">
        <v>235</v>
      </c>
      <c r="E1436" s="107">
        <v>50</v>
      </c>
      <c r="F1436" s="108">
        <v>2.4</v>
      </c>
      <c r="G1436" s="109"/>
      <c r="H1436" s="109">
        <v>1088.4314254254457</v>
      </c>
      <c r="I1436" s="109">
        <v>1409.5685745745543</v>
      </c>
      <c r="BA1436" t="str">
        <f t="shared" si="332"/>
        <v>MA</v>
      </c>
      <c r="BB1436">
        <f t="shared" si="333"/>
        <v>1423</v>
      </c>
      <c r="BC1436" s="73">
        <f t="shared" si="334"/>
        <v>2.4</v>
      </c>
      <c r="BD1436">
        <f t="shared" si="335"/>
        <v>50</v>
      </c>
      <c r="BE1436" s="66">
        <f t="shared" si="336"/>
        <v>914.12989495589375</v>
      </c>
      <c r="BI1436" s="66">
        <f t="shared" si="327"/>
        <v>1183.8401050441064</v>
      </c>
      <c r="BK1436" s="66">
        <f t="shared" si="337"/>
        <v>917.98543377776048</v>
      </c>
      <c r="BN1436" s="66">
        <f t="shared" si="328"/>
        <v>969.28816886568688</v>
      </c>
      <c r="BO1436" s="66">
        <f t="shared" si="329"/>
        <v>1887.2736026434472</v>
      </c>
      <c r="CI1436" s="116">
        <f t="shared" si="330"/>
        <v>0.48640824122796289</v>
      </c>
      <c r="CJ1436" s="116">
        <f t="shared" si="331"/>
        <v>0.51359175877203722</v>
      </c>
      <c r="CR1436">
        <f t="shared" si="323"/>
        <v>1408</v>
      </c>
      <c r="CS1436">
        <f t="shared" si="325"/>
        <v>50</v>
      </c>
      <c r="CT1436" s="73">
        <f t="shared" si="326"/>
        <v>2.4</v>
      </c>
      <c r="CU1436" s="66">
        <f t="shared" si="324"/>
        <v>1083.6513356095602</v>
      </c>
    </row>
    <row r="1437" spans="2:99" x14ac:dyDescent="0.25">
      <c r="B1437" s="107" t="s">
        <v>284</v>
      </c>
      <c r="C1437" s="107">
        <v>1427</v>
      </c>
      <c r="D1437" s="107" t="s">
        <v>235</v>
      </c>
      <c r="E1437" s="107">
        <v>50</v>
      </c>
      <c r="F1437" s="108">
        <v>2.4</v>
      </c>
      <c r="G1437" s="109"/>
      <c r="H1437" s="109">
        <v>1437.4440642428124</v>
      </c>
      <c r="I1437" s="109">
        <v>1861.5559357571874</v>
      </c>
      <c r="BA1437" t="str">
        <f t="shared" si="332"/>
        <v>MA</v>
      </c>
      <c r="BB1437">
        <f t="shared" si="333"/>
        <v>1424</v>
      </c>
      <c r="BC1437" s="73">
        <f t="shared" si="334"/>
        <v>2.4</v>
      </c>
      <c r="BD1437">
        <f t="shared" si="335"/>
        <v>50</v>
      </c>
      <c r="BE1437" s="66">
        <f t="shared" si="336"/>
        <v>898.67486586868756</v>
      </c>
      <c r="BI1437" s="66">
        <f t="shared" si="327"/>
        <v>1163.8251341313123</v>
      </c>
      <c r="BK1437" s="66">
        <f t="shared" si="337"/>
        <v>902.4652197918133</v>
      </c>
      <c r="BN1437" s="66">
        <f t="shared" si="328"/>
        <v>952.90058880035417</v>
      </c>
      <c r="BO1437" s="66">
        <f t="shared" si="329"/>
        <v>1855.3658085921675</v>
      </c>
      <c r="CI1437" s="116">
        <f t="shared" si="330"/>
        <v>0.48640824122796283</v>
      </c>
      <c r="CJ1437" s="116">
        <f t="shared" si="331"/>
        <v>0.51359175877203722</v>
      </c>
      <c r="CR1437">
        <f t="shared" ref="CR1437:CR1461" si="338">BB1422</f>
        <v>1409</v>
      </c>
      <c r="CS1437">
        <f t="shared" si="325"/>
        <v>50</v>
      </c>
      <c r="CT1437" s="73">
        <f t="shared" si="326"/>
        <v>2.4</v>
      </c>
      <c r="CU1437" s="66">
        <f t="shared" ref="CU1437:CU1461" si="339">BK1422</f>
        <v>902.45646861392447</v>
      </c>
    </row>
    <row r="1438" spans="2:99" x14ac:dyDescent="0.25">
      <c r="B1438" s="107" t="s">
        <v>284</v>
      </c>
      <c r="C1438" s="107">
        <v>1428</v>
      </c>
      <c r="D1438" s="107" t="s">
        <v>235</v>
      </c>
      <c r="E1438" s="107">
        <v>50</v>
      </c>
      <c r="F1438" s="108">
        <v>2.4</v>
      </c>
      <c r="G1438" s="109"/>
      <c r="H1438" s="109">
        <v>897.77728030568665</v>
      </c>
      <c r="I1438" s="109">
        <v>1162.6627196943132</v>
      </c>
      <c r="BA1438" t="str">
        <f t="shared" si="332"/>
        <v>MA</v>
      </c>
      <c r="BB1438">
        <f t="shared" si="333"/>
        <v>1425</v>
      </c>
      <c r="BC1438" s="73">
        <f t="shared" si="334"/>
        <v>2.4</v>
      </c>
      <c r="BD1438">
        <f t="shared" si="335"/>
        <v>50</v>
      </c>
      <c r="BE1438" s="66">
        <f t="shared" si="336"/>
        <v>1167.920034288682</v>
      </c>
      <c r="BI1438" s="66">
        <f t="shared" si="327"/>
        <v>1512.5099657113183</v>
      </c>
      <c r="BK1438" s="66">
        <f t="shared" si="337"/>
        <v>1172.845987435913</v>
      </c>
      <c r="BN1438" s="66">
        <f t="shared" si="328"/>
        <v>1238.3919152669739</v>
      </c>
      <c r="BO1438" s="66">
        <f t="shared" si="329"/>
        <v>2411.2379027028869</v>
      </c>
      <c r="CI1438" s="116">
        <f t="shared" si="330"/>
        <v>0.48640824122796283</v>
      </c>
      <c r="CJ1438" s="116">
        <f t="shared" si="331"/>
        <v>0.51359175877203711</v>
      </c>
      <c r="CR1438">
        <f t="shared" si="338"/>
        <v>1410</v>
      </c>
      <c r="CS1438">
        <f t="shared" ref="CS1438:CS1461" si="340">BD1423</f>
        <v>50</v>
      </c>
      <c r="CT1438" s="73">
        <f t="shared" ref="CT1438:CT1461" si="341">BC1423</f>
        <v>2.4</v>
      </c>
      <c r="CU1438" s="66">
        <f t="shared" si="339"/>
        <v>1328.1837705526605</v>
      </c>
    </row>
    <row r="1439" spans="2:99" x14ac:dyDescent="0.25">
      <c r="B1439" s="107" t="s">
        <v>284</v>
      </c>
      <c r="C1439" s="107">
        <v>1429</v>
      </c>
      <c r="D1439" s="107" t="s">
        <v>235</v>
      </c>
      <c r="E1439" s="107">
        <v>50</v>
      </c>
      <c r="F1439" s="108">
        <v>2.4</v>
      </c>
      <c r="G1439" s="109"/>
      <c r="H1439" s="109">
        <v>897.77728030568665</v>
      </c>
      <c r="I1439" s="109">
        <v>1162.6627196943132</v>
      </c>
      <c r="BA1439" t="str">
        <f t="shared" si="332"/>
        <v>MA</v>
      </c>
      <c r="BB1439">
        <f t="shared" si="333"/>
        <v>1426</v>
      </c>
      <c r="BC1439" s="73">
        <f t="shared" si="334"/>
        <v>2.4</v>
      </c>
      <c r="BD1439">
        <f t="shared" si="335"/>
        <v>50</v>
      </c>
      <c r="BE1439" s="66">
        <f t="shared" si="336"/>
        <v>1088.4314254254457</v>
      </c>
      <c r="BI1439" s="66">
        <f t="shared" si="327"/>
        <v>1409.5685745745543</v>
      </c>
      <c r="BK1439" s="66">
        <f t="shared" si="337"/>
        <v>1093.0221183223998</v>
      </c>
      <c r="BN1439" s="66">
        <f t="shared" si="328"/>
        <v>1154.1069919143199</v>
      </c>
      <c r="BO1439" s="66">
        <f t="shared" si="329"/>
        <v>2247.1291102367195</v>
      </c>
      <c r="CI1439" s="116">
        <f t="shared" si="330"/>
        <v>0.48640824122796289</v>
      </c>
      <c r="CJ1439" s="116">
        <f t="shared" si="331"/>
        <v>0.51359175877203722</v>
      </c>
      <c r="CR1439">
        <f t="shared" si="338"/>
        <v>1411</v>
      </c>
      <c r="CS1439">
        <f t="shared" si="340"/>
        <v>50</v>
      </c>
      <c r="CT1439" s="73">
        <f t="shared" si="341"/>
        <v>2.4</v>
      </c>
      <c r="CU1439" s="66">
        <f t="shared" si="339"/>
        <v>1205.0512151034345</v>
      </c>
    </row>
    <row r="1440" spans="2:99" x14ac:dyDescent="0.25">
      <c r="B1440" s="107" t="s">
        <v>284</v>
      </c>
      <c r="C1440" s="107">
        <v>1430</v>
      </c>
      <c r="D1440" s="107" t="s">
        <v>235</v>
      </c>
      <c r="E1440" s="107">
        <v>50</v>
      </c>
      <c r="F1440" s="108">
        <v>2.4</v>
      </c>
      <c r="G1440" s="109"/>
      <c r="H1440" s="109">
        <v>897.77292309421591</v>
      </c>
      <c r="I1440" s="109">
        <v>1162.6570769057844</v>
      </c>
      <c r="BA1440" t="str">
        <f t="shared" si="332"/>
        <v>MA</v>
      </c>
      <c r="BB1440">
        <f t="shared" si="333"/>
        <v>1427</v>
      </c>
      <c r="BC1440" s="73">
        <f t="shared" si="334"/>
        <v>2.4</v>
      </c>
      <c r="BD1440">
        <f t="shared" si="335"/>
        <v>50</v>
      </c>
      <c r="BE1440" s="66">
        <f t="shared" si="336"/>
        <v>1437.4440642428124</v>
      </c>
      <c r="BI1440" s="66">
        <f t="shared" si="327"/>
        <v>1861.5559357571874</v>
      </c>
      <c r="BK1440" s="66">
        <f t="shared" si="337"/>
        <v>1443.5067927724567</v>
      </c>
      <c r="BN1440" s="66">
        <f t="shared" si="328"/>
        <v>1524.1789296738755</v>
      </c>
      <c r="BO1440" s="66">
        <f t="shared" si="329"/>
        <v>2967.685722446332</v>
      </c>
      <c r="CI1440" s="116">
        <f t="shared" si="330"/>
        <v>0.48640824122796289</v>
      </c>
      <c r="CJ1440" s="116">
        <f t="shared" si="331"/>
        <v>0.51359175877203722</v>
      </c>
      <c r="CR1440">
        <f t="shared" si="338"/>
        <v>1412</v>
      </c>
      <c r="CS1440">
        <f t="shared" si="340"/>
        <v>50</v>
      </c>
      <c r="CT1440" s="73">
        <f t="shared" si="341"/>
        <v>2.4</v>
      </c>
      <c r="CU1440" s="66">
        <f t="shared" si="339"/>
        <v>961.77632793376756</v>
      </c>
    </row>
    <row r="1441" spans="2:99" x14ac:dyDescent="0.25">
      <c r="B1441" s="107" t="s">
        <v>284</v>
      </c>
      <c r="C1441" s="107">
        <v>1431</v>
      </c>
      <c r="D1441" s="107" t="s">
        <v>235</v>
      </c>
      <c r="E1441" s="107">
        <v>50</v>
      </c>
      <c r="F1441" s="108">
        <v>2.4</v>
      </c>
      <c r="G1441" s="109"/>
      <c r="H1441" s="109">
        <v>898.66615144574587</v>
      </c>
      <c r="I1441" s="109">
        <v>1163.813848554254</v>
      </c>
      <c r="BA1441" t="str">
        <f t="shared" si="332"/>
        <v>MA</v>
      </c>
      <c r="BB1441">
        <f t="shared" si="333"/>
        <v>1428</v>
      </c>
      <c r="BC1441" s="73">
        <f t="shared" si="334"/>
        <v>2.4</v>
      </c>
      <c r="BD1441">
        <f t="shared" si="335"/>
        <v>50</v>
      </c>
      <c r="BE1441" s="66">
        <f t="shared" si="336"/>
        <v>897.77728030568665</v>
      </c>
      <c r="BI1441" s="66">
        <f t="shared" si="327"/>
        <v>1162.6627196943132</v>
      </c>
      <c r="BK1441" s="66">
        <f t="shared" si="337"/>
        <v>901.56384846925766</v>
      </c>
      <c r="BN1441" s="66">
        <f t="shared" si="328"/>
        <v>951.94884324257043</v>
      </c>
      <c r="BO1441" s="66">
        <f t="shared" si="329"/>
        <v>1853.5126917118282</v>
      </c>
      <c r="CI1441" s="116">
        <f t="shared" si="330"/>
        <v>0.48640824122796283</v>
      </c>
      <c r="CJ1441" s="116">
        <f t="shared" si="331"/>
        <v>0.51359175877203711</v>
      </c>
      <c r="CR1441">
        <f t="shared" si="338"/>
        <v>1413</v>
      </c>
      <c r="CS1441">
        <f t="shared" si="340"/>
        <v>50</v>
      </c>
      <c r="CT1441" s="73">
        <f t="shared" si="341"/>
        <v>2.4</v>
      </c>
      <c r="CU1441" s="66">
        <f t="shared" si="339"/>
        <v>1707.1701144808196</v>
      </c>
    </row>
    <row r="1442" spans="2:99" x14ac:dyDescent="0.25">
      <c r="B1442" s="107" t="s">
        <v>284</v>
      </c>
      <c r="C1442" s="107">
        <v>1432</v>
      </c>
      <c r="D1442" s="107" t="s">
        <v>235</v>
      </c>
      <c r="E1442" s="107">
        <v>50</v>
      </c>
      <c r="F1442" s="108">
        <v>2.4</v>
      </c>
      <c r="G1442" s="109"/>
      <c r="H1442" s="109">
        <v>848.8065805844833</v>
      </c>
      <c r="I1442" s="109">
        <v>1099.2434194155164</v>
      </c>
      <c r="BA1442" t="str">
        <f t="shared" si="332"/>
        <v>MA</v>
      </c>
      <c r="BB1442">
        <f t="shared" si="333"/>
        <v>1429</v>
      </c>
      <c r="BC1442" s="73">
        <f t="shared" si="334"/>
        <v>2.4</v>
      </c>
      <c r="BD1442">
        <f t="shared" si="335"/>
        <v>50</v>
      </c>
      <c r="BE1442" s="66">
        <f t="shared" si="336"/>
        <v>897.77728030568665</v>
      </c>
      <c r="BI1442" s="66">
        <f t="shared" si="327"/>
        <v>1162.6627196943132</v>
      </c>
      <c r="BK1442" s="66">
        <f t="shared" si="337"/>
        <v>901.56384846925766</v>
      </c>
      <c r="BN1442" s="66">
        <f t="shared" si="328"/>
        <v>951.94884324257043</v>
      </c>
      <c r="BO1442" s="66">
        <f t="shared" si="329"/>
        <v>1853.5126917118282</v>
      </c>
      <c r="CI1442" s="116">
        <f t="shared" si="330"/>
        <v>0.48640824122796283</v>
      </c>
      <c r="CJ1442" s="116">
        <f t="shared" si="331"/>
        <v>0.51359175877203711</v>
      </c>
      <c r="CR1442">
        <f t="shared" si="338"/>
        <v>1414</v>
      </c>
      <c r="CS1442">
        <f t="shared" si="340"/>
        <v>50</v>
      </c>
      <c r="CT1442" s="73">
        <f t="shared" si="341"/>
        <v>2.4</v>
      </c>
      <c r="CU1442" s="66">
        <f t="shared" si="339"/>
        <v>1083.6513356095602</v>
      </c>
    </row>
    <row r="1443" spans="2:99" x14ac:dyDescent="0.25">
      <c r="B1443" s="107" t="s">
        <v>284</v>
      </c>
      <c r="C1443" s="107">
        <v>1433</v>
      </c>
      <c r="D1443" s="107" t="s">
        <v>235</v>
      </c>
      <c r="E1443" s="107">
        <v>50</v>
      </c>
      <c r="F1443" s="108">
        <v>2.4</v>
      </c>
      <c r="G1443" s="109"/>
      <c r="H1443" s="109">
        <v>941.33632338005884</v>
      </c>
      <c r="I1443" s="109">
        <v>1219.0736766199409</v>
      </c>
      <c r="BA1443" t="str">
        <f t="shared" si="332"/>
        <v>MA</v>
      </c>
      <c r="BB1443">
        <f t="shared" si="333"/>
        <v>1430</v>
      </c>
      <c r="BC1443" s="73">
        <f t="shared" si="334"/>
        <v>2.4</v>
      </c>
      <c r="BD1443">
        <f t="shared" si="335"/>
        <v>50</v>
      </c>
      <c r="BE1443" s="66">
        <f t="shared" si="336"/>
        <v>897.77292309421591</v>
      </c>
      <c r="BI1443" s="66">
        <f t="shared" si="327"/>
        <v>1162.6570769057844</v>
      </c>
      <c r="BK1443" s="66">
        <f t="shared" si="337"/>
        <v>901.55947288031336</v>
      </c>
      <c r="BN1443" s="66">
        <f t="shared" si="328"/>
        <v>951.94422311850383</v>
      </c>
      <c r="BO1443" s="66">
        <f t="shared" si="329"/>
        <v>1853.5036959988172</v>
      </c>
      <c r="CI1443" s="116">
        <f t="shared" si="330"/>
        <v>0.48640824122796283</v>
      </c>
      <c r="CJ1443" s="116">
        <f t="shared" si="331"/>
        <v>0.51359175877203711</v>
      </c>
      <c r="CR1443">
        <f t="shared" si="338"/>
        <v>1415</v>
      </c>
      <c r="CS1443">
        <f t="shared" si="340"/>
        <v>50</v>
      </c>
      <c r="CT1443" s="73">
        <f t="shared" si="341"/>
        <v>2.4</v>
      </c>
      <c r="CU1443" s="66">
        <f t="shared" si="339"/>
        <v>1204.057039566178</v>
      </c>
    </row>
    <row r="1444" spans="2:99" x14ac:dyDescent="0.25">
      <c r="B1444" s="107" t="s">
        <v>284</v>
      </c>
      <c r="C1444" s="107">
        <v>1434</v>
      </c>
      <c r="D1444" s="107" t="s">
        <v>235</v>
      </c>
      <c r="E1444" s="107">
        <v>50</v>
      </c>
      <c r="F1444" s="108">
        <v>2.4</v>
      </c>
      <c r="G1444" s="109"/>
      <c r="H1444" s="109" t="s">
        <v>283</v>
      </c>
      <c r="I1444" s="109">
        <v>1564.99</v>
      </c>
      <c r="BA1444" t="str">
        <f t="shared" si="332"/>
        <v>MA</v>
      </c>
      <c r="BB1444">
        <f t="shared" si="333"/>
        <v>1431</v>
      </c>
      <c r="BC1444" s="73">
        <f t="shared" si="334"/>
        <v>2.4</v>
      </c>
      <c r="BD1444">
        <f t="shared" si="335"/>
        <v>50</v>
      </c>
      <c r="BE1444" s="66">
        <f t="shared" si="336"/>
        <v>898.66615144574587</v>
      </c>
      <c r="BI1444" s="66">
        <f t="shared" si="327"/>
        <v>1163.813848554254</v>
      </c>
      <c r="BK1444" s="66">
        <f t="shared" si="337"/>
        <v>902.45646861392447</v>
      </c>
      <c r="BN1444" s="66">
        <f t="shared" si="328"/>
        <v>952.89134855222039</v>
      </c>
      <c r="BO1444" s="66">
        <f t="shared" si="329"/>
        <v>1855.347817166145</v>
      </c>
      <c r="CI1444" s="116">
        <f t="shared" si="330"/>
        <v>0.48640824122796278</v>
      </c>
      <c r="CJ1444" s="116">
        <f t="shared" si="331"/>
        <v>0.51359175877203711</v>
      </c>
      <c r="CR1444">
        <f t="shared" si="338"/>
        <v>1416</v>
      </c>
      <c r="CS1444">
        <f t="shared" si="340"/>
        <v>50</v>
      </c>
      <c r="CT1444" s="73">
        <f t="shared" si="341"/>
        <v>2.4</v>
      </c>
      <c r="CU1444" s="66">
        <f t="shared" si="339"/>
        <v>1205.0512151034345</v>
      </c>
    </row>
    <row r="1445" spans="2:99" x14ac:dyDescent="0.25">
      <c r="B1445" s="107" t="s">
        <v>284</v>
      </c>
      <c r="C1445" s="107">
        <v>1435</v>
      </c>
      <c r="D1445" s="107" t="s">
        <v>235</v>
      </c>
      <c r="E1445" s="107">
        <v>50</v>
      </c>
      <c r="F1445" s="108">
        <v>2.4</v>
      </c>
      <c r="G1445" s="109"/>
      <c r="H1445" s="109">
        <v>897.77728030568665</v>
      </c>
      <c r="I1445" s="109">
        <v>1162.6627196943132</v>
      </c>
      <c r="BA1445" t="str">
        <f t="shared" si="332"/>
        <v>MA</v>
      </c>
      <c r="BB1445">
        <f t="shared" si="333"/>
        <v>1432</v>
      </c>
      <c r="BC1445" s="73">
        <f t="shared" si="334"/>
        <v>2.4</v>
      </c>
      <c r="BD1445">
        <f t="shared" si="335"/>
        <v>50</v>
      </c>
      <c r="BE1445" s="66">
        <f t="shared" si="336"/>
        <v>848.8065805844833</v>
      </c>
      <c r="BI1445" s="66">
        <f t="shared" si="327"/>
        <v>1099.2434194155164</v>
      </c>
      <c r="BK1445" s="66">
        <f t="shared" si="337"/>
        <v>852.3866043226385</v>
      </c>
      <c r="BN1445" s="66">
        <f t="shared" si="328"/>
        <v>900.02326885455989</v>
      </c>
      <c r="BO1445" s="66">
        <f t="shared" si="329"/>
        <v>1752.4098731771983</v>
      </c>
      <c r="CI1445" s="116">
        <f t="shared" si="330"/>
        <v>0.48640824122796289</v>
      </c>
      <c r="CJ1445" s="116">
        <f t="shared" si="331"/>
        <v>0.51359175877203722</v>
      </c>
      <c r="CR1445">
        <f t="shared" si="338"/>
        <v>1417</v>
      </c>
      <c r="CS1445">
        <f t="shared" si="340"/>
        <v>50</v>
      </c>
      <c r="CT1445" s="73">
        <f t="shared" si="341"/>
        <v>2.4</v>
      </c>
      <c r="CU1445" s="66">
        <f t="shared" si="339"/>
        <v>1066.4792126933121</v>
      </c>
    </row>
    <row r="1446" spans="2:99" x14ac:dyDescent="0.25">
      <c r="B1446" s="107" t="s">
        <v>284</v>
      </c>
      <c r="C1446" s="107">
        <v>1436</v>
      </c>
      <c r="D1446" s="107" t="s">
        <v>235</v>
      </c>
      <c r="E1446" s="107">
        <v>50</v>
      </c>
      <c r="F1446" s="108">
        <v>2.4</v>
      </c>
      <c r="G1446" s="109"/>
      <c r="H1446" s="109">
        <v>1145.0664601239241</v>
      </c>
      <c r="I1446" s="109">
        <v>1482.9135398760757</v>
      </c>
      <c r="BA1446" t="str">
        <f t="shared" si="332"/>
        <v>MA</v>
      </c>
      <c r="BB1446">
        <f t="shared" si="333"/>
        <v>1433</v>
      </c>
      <c r="BC1446" s="73">
        <f t="shared" si="334"/>
        <v>2.4</v>
      </c>
      <c r="BD1446">
        <f t="shared" si="335"/>
        <v>50</v>
      </c>
      <c r="BE1446" s="66">
        <f t="shared" si="336"/>
        <v>941.33632338005884</v>
      </c>
      <c r="BI1446" s="66">
        <f t="shared" si="327"/>
        <v>1219.0736766199409</v>
      </c>
      <c r="BK1446" s="66">
        <f t="shared" si="337"/>
        <v>945.30661114687575</v>
      </c>
      <c r="BN1446" s="66">
        <f t="shared" si="328"/>
        <v>998.13622353947778</v>
      </c>
      <c r="BO1446" s="66">
        <f t="shared" si="329"/>
        <v>1943.4428346863535</v>
      </c>
      <c r="CI1446" s="116">
        <f t="shared" si="330"/>
        <v>0.48640824122796283</v>
      </c>
      <c r="CJ1446" s="116">
        <f t="shared" si="331"/>
        <v>0.51359175877203711</v>
      </c>
      <c r="CR1446">
        <f t="shared" si="338"/>
        <v>1418</v>
      </c>
      <c r="CS1446">
        <f t="shared" si="340"/>
        <v>50</v>
      </c>
      <c r="CT1446" s="73">
        <f t="shared" si="341"/>
        <v>2.4</v>
      </c>
      <c r="CU1446" s="66">
        <f t="shared" si="339"/>
        <v>983.63239471127099</v>
      </c>
    </row>
    <row r="1447" spans="2:99" x14ac:dyDescent="0.25">
      <c r="B1447" s="107" t="s">
        <v>284</v>
      </c>
      <c r="C1447" s="107">
        <v>1437</v>
      </c>
      <c r="D1447" s="107" t="s">
        <v>235</v>
      </c>
      <c r="E1447" s="107">
        <v>50</v>
      </c>
      <c r="F1447" s="108">
        <v>2.4</v>
      </c>
      <c r="G1447" s="109"/>
      <c r="H1447" s="109">
        <v>957.71508129909114</v>
      </c>
      <c r="I1447" s="109">
        <v>1240.2849187009087</v>
      </c>
      <c r="BA1447" t="str">
        <f t="shared" si="332"/>
        <v>MA</v>
      </c>
      <c r="BB1447">
        <f t="shared" si="333"/>
        <v>1434</v>
      </c>
      <c r="BC1447" s="73">
        <f t="shared" si="334"/>
        <v>2.4</v>
      </c>
      <c r="BD1447">
        <f t="shared" si="335"/>
        <v>50</v>
      </c>
      <c r="BE1447" s="66" t="str">
        <f t="shared" si="336"/>
        <v/>
      </c>
      <c r="BI1447" s="66">
        <f t="shared" si="327"/>
        <v>1564.99</v>
      </c>
      <c r="BK1447" s="66"/>
      <c r="BN1447" s="66">
        <f t="shared" si="328"/>
        <v>1281.3607892905395</v>
      </c>
      <c r="BO1447" s="66"/>
      <c r="CI1447" s="116"/>
      <c r="CJ1447" s="116"/>
      <c r="CR1447">
        <f t="shared" si="338"/>
        <v>1419</v>
      </c>
      <c r="CS1447">
        <f t="shared" si="340"/>
        <v>50</v>
      </c>
      <c r="CT1447" s="73">
        <f t="shared" si="341"/>
        <v>2.4</v>
      </c>
      <c r="CU1447" s="66">
        <f t="shared" si="339"/>
        <v>1204.057039566178</v>
      </c>
    </row>
    <row r="1448" spans="2:99" x14ac:dyDescent="0.25">
      <c r="B1448" s="107" t="s">
        <v>284</v>
      </c>
      <c r="C1448" s="107">
        <v>1438</v>
      </c>
      <c r="D1448" s="107" t="s">
        <v>235</v>
      </c>
      <c r="E1448" s="107">
        <v>50</v>
      </c>
      <c r="F1448" s="108">
        <v>2.4</v>
      </c>
      <c r="G1448" s="109"/>
      <c r="H1448" s="109">
        <v>1238.8641514575254</v>
      </c>
      <c r="I1448" s="109">
        <v>1604.3858485424744</v>
      </c>
      <c r="BA1448" t="str">
        <f t="shared" si="332"/>
        <v>MA</v>
      </c>
      <c r="BB1448">
        <f t="shared" si="333"/>
        <v>1435</v>
      </c>
      <c r="BC1448" s="73">
        <f t="shared" si="334"/>
        <v>2.4</v>
      </c>
      <c r="BD1448">
        <f t="shared" si="335"/>
        <v>50</v>
      </c>
      <c r="BE1448" s="66">
        <f t="shared" si="336"/>
        <v>897.77728030568665</v>
      </c>
      <c r="BI1448" s="66">
        <f t="shared" si="327"/>
        <v>1162.6627196943132</v>
      </c>
      <c r="BK1448" s="66">
        <f t="shared" si="337"/>
        <v>901.56384846925766</v>
      </c>
      <c r="BN1448" s="66">
        <f t="shared" si="328"/>
        <v>951.94884324257043</v>
      </c>
      <c r="BO1448" s="66">
        <f t="shared" si="329"/>
        <v>1853.5126917118282</v>
      </c>
      <c r="CI1448" s="116">
        <f t="shared" si="330"/>
        <v>0.48640824122796283</v>
      </c>
      <c r="CJ1448" s="116">
        <f t="shared" si="331"/>
        <v>0.51359175877203711</v>
      </c>
      <c r="CR1448">
        <f t="shared" si="338"/>
        <v>1420</v>
      </c>
      <c r="CS1448">
        <f t="shared" si="340"/>
        <v>50</v>
      </c>
      <c r="CT1448" s="73">
        <f t="shared" si="341"/>
        <v>2.4</v>
      </c>
      <c r="CU1448" s="66">
        <f t="shared" si="339"/>
        <v>1047.0784344057258</v>
      </c>
    </row>
    <row r="1449" spans="2:99" x14ac:dyDescent="0.25">
      <c r="B1449" s="107" t="s">
        <v>284</v>
      </c>
      <c r="C1449" s="107">
        <v>1439</v>
      </c>
      <c r="D1449" s="107" t="s">
        <v>235</v>
      </c>
      <c r="E1449" s="107">
        <v>50</v>
      </c>
      <c r="F1449" s="108">
        <v>2.4</v>
      </c>
      <c r="G1449" s="109"/>
      <c r="H1449" s="109">
        <v>1066.6453680710533</v>
      </c>
      <c r="I1449" s="109">
        <v>1381.3546319289467</v>
      </c>
      <c r="BA1449" t="str">
        <f t="shared" si="332"/>
        <v>MA</v>
      </c>
      <c r="BB1449">
        <f t="shared" si="333"/>
        <v>1436</v>
      </c>
      <c r="BC1449" s="73">
        <f t="shared" si="334"/>
        <v>2.4</v>
      </c>
      <c r="BD1449">
        <f t="shared" si="335"/>
        <v>50</v>
      </c>
      <c r="BE1449" s="66">
        <f t="shared" si="336"/>
        <v>1145.0664601239241</v>
      </c>
      <c r="BI1449" s="66">
        <f t="shared" si="327"/>
        <v>1482.9135398760757</v>
      </c>
      <c r="BK1449" s="66">
        <f t="shared" si="337"/>
        <v>1149.896023422298</v>
      </c>
      <c r="BN1449" s="66">
        <f t="shared" si="328"/>
        <v>1214.1593645360265</v>
      </c>
      <c r="BO1449" s="66">
        <f t="shared" si="329"/>
        <v>2364.0553879583244</v>
      </c>
      <c r="CI1449" s="116">
        <f t="shared" si="330"/>
        <v>0.48640824122796283</v>
      </c>
      <c r="CJ1449" s="116">
        <f t="shared" si="331"/>
        <v>0.51359175877203711</v>
      </c>
      <c r="CR1449">
        <f t="shared" si="338"/>
        <v>1421</v>
      </c>
      <c r="CS1449">
        <f t="shared" si="340"/>
        <v>50</v>
      </c>
      <c r="CT1449" s="73">
        <f t="shared" si="341"/>
        <v>2.4</v>
      </c>
      <c r="CU1449" s="66">
        <f t="shared" si="339"/>
        <v>915.37320717792647</v>
      </c>
    </row>
    <row r="1450" spans="2:99" x14ac:dyDescent="0.25">
      <c r="B1450" s="107" t="s">
        <v>284</v>
      </c>
      <c r="C1450" s="107">
        <v>1440</v>
      </c>
      <c r="D1450" s="107" t="s">
        <v>235</v>
      </c>
      <c r="E1450" s="107">
        <v>50</v>
      </c>
      <c r="F1450" s="108">
        <v>2.4</v>
      </c>
      <c r="G1450" s="109"/>
      <c r="H1450" s="109">
        <v>983.71456214582304</v>
      </c>
      <c r="I1450" s="109">
        <v>1273.9554378541768</v>
      </c>
      <c r="BA1450" t="str">
        <f t="shared" si="332"/>
        <v>MA</v>
      </c>
      <c r="BB1450">
        <f t="shared" si="333"/>
        <v>1437</v>
      </c>
      <c r="BC1450" s="73">
        <f t="shared" si="334"/>
        <v>2.4</v>
      </c>
      <c r="BD1450">
        <f t="shared" si="335"/>
        <v>50</v>
      </c>
      <c r="BE1450" s="66">
        <f t="shared" si="336"/>
        <v>957.71508129909114</v>
      </c>
      <c r="BI1450" s="66">
        <f t="shared" si="327"/>
        <v>1240.2849187009087</v>
      </c>
      <c r="BK1450" s="66">
        <f t="shared" si="337"/>
        <v>961.75444998904527</v>
      </c>
      <c r="BN1450" s="66">
        <f t="shared" si="328"/>
        <v>1015.5032699069956</v>
      </c>
      <c r="BO1450" s="66">
        <f t="shared" si="329"/>
        <v>1977.2577198960407</v>
      </c>
      <c r="CI1450" s="116">
        <f t="shared" si="330"/>
        <v>0.48640824122796289</v>
      </c>
      <c r="CJ1450" s="116">
        <f t="shared" si="331"/>
        <v>0.51359175877203711</v>
      </c>
      <c r="CR1450">
        <f t="shared" si="338"/>
        <v>1422</v>
      </c>
      <c r="CS1450">
        <f t="shared" si="340"/>
        <v>50</v>
      </c>
      <c r="CT1450" s="73">
        <f t="shared" si="341"/>
        <v>2.4</v>
      </c>
      <c r="CU1450" s="66">
        <f t="shared" si="339"/>
        <v>968.22594603787957</v>
      </c>
    </row>
    <row r="1451" spans="2:99" x14ac:dyDescent="0.25">
      <c r="B1451" s="107" t="s">
        <v>284</v>
      </c>
      <c r="C1451" s="107">
        <v>1441</v>
      </c>
      <c r="D1451" s="107" t="s">
        <v>235</v>
      </c>
      <c r="E1451" s="107">
        <v>50</v>
      </c>
      <c r="F1451" s="108">
        <v>2.4</v>
      </c>
      <c r="G1451" s="109"/>
      <c r="H1451" s="109">
        <v>922.85738953206317</v>
      </c>
      <c r="I1451" s="109">
        <v>1195.1426104679367</v>
      </c>
      <c r="BA1451" t="str">
        <f t="shared" si="332"/>
        <v>MA</v>
      </c>
      <c r="BB1451">
        <f t="shared" si="333"/>
        <v>1438</v>
      </c>
      <c r="BC1451" s="73">
        <f t="shared" si="334"/>
        <v>2.4</v>
      </c>
      <c r="BD1451">
        <f t="shared" si="335"/>
        <v>50</v>
      </c>
      <c r="BE1451" s="66">
        <f t="shared" si="336"/>
        <v>1238.8641514575254</v>
      </c>
      <c r="BI1451" s="66">
        <f t="shared" si="327"/>
        <v>1604.3858485424744</v>
      </c>
      <c r="BK1451" s="66">
        <f t="shared" si="337"/>
        <v>1244.0893266293688</v>
      </c>
      <c r="BN1451" s="66">
        <f t="shared" si="328"/>
        <v>1313.6167753244154</v>
      </c>
      <c r="BO1451" s="66">
        <f t="shared" si="329"/>
        <v>2557.7061019537841</v>
      </c>
      <c r="CI1451" s="116">
        <f t="shared" si="330"/>
        <v>0.48640824122796283</v>
      </c>
      <c r="CJ1451" s="116">
        <f t="shared" si="331"/>
        <v>0.51359175877203711</v>
      </c>
      <c r="CR1451">
        <f t="shared" si="338"/>
        <v>1423</v>
      </c>
      <c r="CS1451">
        <f t="shared" si="340"/>
        <v>50</v>
      </c>
      <c r="CT1451" s="73">
        <f t="shared" si="341"/>
        <v>2.4</v>
      </c>
      <c r="CU1451" s="66">
        <f t="shared" si="339"/>
        <v>917.98543377776048</v>
      </c>
    </row>
    <row r="1452" spans="2:99" x14ac:dyDescent="0.25">
      <c r="B1452" s="107" t="s">
        <v>284</v>
      </c>
      <c r="C1452" s="107">
        <v>1442</v>
      </c>
      <c r="D1452" s="107" t="s">
        <v>235</v>
      </c>
      <c r="E1452" s="107">
        <v>50</v>
      </c>
      <c r="F1452" s="108">
        <v>2.4</v>
      </c>
      <c r="G1452" s="109"/>
      <c r="H1452" s="109">
        <v>914.14296659030629</v>
      </c>
      <c r="I1452" s="109">
        <v>1183.8570334096937</v>
      </c>
      <c r="BA1452" t="str">
        <f t="shared" si="332"/>
        <v>MA</v>
      </c>
      <c r="BB1452">
        <f t="shared" si="333"/>
        <v>1439</v>
      </c>
      <c r="BC1452" s="73">
        <f t="shared" si="334"/>
        <v>2.4</v>
      </c>
      <c r="BD1452">
        <f t="shared" si="335"/>
        <v>50</v>
      </c>
      <c r="BE1452" s="66">
        <f t="shared" si="336"/>
        <v>1066.6453680710533</v>
      </c>
      <c r="BI1452" s="66">
        <f t="shared" si="327"/>
        <v>1381.3546319289467</v>
      </c>
      <c r="BK1452" s="66">
        <f t="shared" si="337"/>
        <v>1071.1441736001741</v>
      </c>
      <c r="BN1452" s="66">
        <f t="shared" si="328"/>
        <v>1131.0063715797658</v>
      </c>
      <c r="BO1452" s="66">
        <f t="shared" si="329"/>
        <v>2202.1505451799399</v>
      </c>
      <c r="CI1452" s="116">
        <f t="shared" si="330"/>
        <v>0.48640824122796283</v>
      </c>
      <c r="CJ1452" s="116">
        <f t="shared" si="331"/>
        <v>0.51359175877203711</v>
      </c>
      <c r="CR1452">
        <f t="shared" si="338"/>
        <v>1424</v>
      </c>
      <c r="CS1452">
        <f t="shared" si="340"/>
        <v>50</v>
      </c>
      <c r="CT1452" s="73">
        <f t="shared" si="341"/>
        <v>2.4</v>
      </c>
      <c r="CU1452" s="66">
        <f t="shared" si="339"/>
        <v>902.4652197918133</v>
      </c>
    </row>
    <row r="1453" spans="2:99" x14ac:dyDescent="0.25">
      <c r="B1453" s="107" t="s">
        <v>284</v>
      </c>
      <c r="C1453" s="107">
        <v>1443</v>
      </c>
      <c r="D1453" s="107" t="s">
        <v>235</v>
      </c>
      <c r="E1453" s="107">
        <v>50</v>
      </c>
      <c r="F1453" s="108">
        <v>2.4</v>
      </c>
      <c r="G1453" s="109"/>
      <c r="H1453" s="109">
        <v>899.11930143871723</v>
      </c>
      <c r="I1453" s="109">
        <v>1164.4006985612828</v>
      </c>
      <c r="BA1453" t="str">
        <f t="shared" si="332"/>
        <v>MA</v>
      </c>
      <c r="BB1453">
        <f t="shared" si="333"/>
        <v>1440</v>
      </c>
      <c r="BC1453" s="73">
        <f t="shared" si="334"/>
        <v>2.4</v>
      </c>
      <c r="BD1453">
        <f t="shared" si="335"/>
        <v>50</v>
      </c>
      <c r="BE1453" s="66">
        <f t="shared" si="336"/>
        <v>983.71456214582304</v>
      </c>
      <c r="BI1453" s="66">
        <f t="shared" si="327"/>
        <v>1273.9554378541768</v>
      </c>
      <c r="BK1453" s="66">
        <f t="shared" si="337"/>
        <v>987.86358922054944</v>
      </c>
      <c r="BN1453" s="66">
        <f t="shared" si="328"/>
        <v>1043.0715502142523</v>
      </c>
      <c r="BO1453" s="66">
        <f t="shared" si="329"/>
        <v>2030.9351394348018</v>
      </c>
      <c r="CI1453" s="116">
        <f t="shared" si="330"/>
        <v>0.48640824122796283</v>
      </c>
      <c r="CJ1453" s="116">
        <f t="shared" si="331"/>
        <v>0.51359175877203711</v>
      </c>
      <c r="CR1453">
        <f t="shared" si="338"/>
        <v>1425</v>
      </c>
      <c r="CS1453">
        <f t="shared" si="340"/>
        <v>50</v>
      </c>
      <c r="CT1453" s="73">
        <f t="shared" si="341"/>
        <v>2.4</v>
      </c>
      <c r="CU1453" s="66">
        <f t="shared" si="339"/>
        <v>1172.845987435913</v>
      </c>
    </row>
    <row r="1454" spans="2:99" x14ac:dyDescent="0.25">
      <c r="B1454" s="107" t="s">
        <v>284</v>
      </c>
      <c r="C1454" s="107">
        <v>1444</v>
      </c>
      <c r="D1454" s="107" t="s">
        <v>235</v>
      </c>
      <c r="E1454" s="107">
        <v>50</v>
      </c>
      <c r="F1454" s="108">
        <v>2.4</v>
      </c>
      <c r="G1454" s="109"/>
      <c r="H1454" s="109">
        <v>853.57336993362446</v>
      </c>
      <c r="I1454" s="109">
        <v>1105.4166300663755</v>
      </c>
      <c r="BA1454" t="str">
        <f t="shared" si="332"/>
        <v>MA</v>
      </c>
      <c r="BB1454">
        <f t="shared" si="333"/>
        <v>1441</v>
      </c>
      <c r="BC1454" s="73">
        <f t="shared" si="334"/>
        <v>2.4</v>
      </c>
      <c r="BD1454">
        <f t="shared" si="335"/>
        <v>50</v>
      </c>
      <c r="BE1454" s="66">
        <f t="shared" si="336"/>
        <v>922.85738953206317</v>
      </c>
      <c r="BI1454" s="66">
        <f t="shared" si="327"/>
        <v>1195.1426104679367</v>
      </c>
      <c r="BK1454" s="66">
        <f t="shared" si="337"/>
        <v>926.74973843348391</v>
      </c>
      <c r="BN1454" s="66">
        <f t="shared" si="328"/>
        <v>978.54227737170913</v>
      </c>
      <c r="BO1454" s="66">
        <f t="shared" si="329"/>
        <v>1905.2920158051929</v>
      </c>
      <c r="CI1454" s="116">
        <f t="shared" si="330"/>
        <v>0.48640824122796283</v>
      </c>
      <c r="CJ1454" s="116">
        <f t="shared" si="331"/>
        <v>0.51359175877203722</v>
      </c>
      <c r="CR1454">
        <f t="shared" si="338"/>
        <v>1426</v>
      </c>
      <c r="CS1454">
        <f t="shared" si="340"/>
        <v>50</v>
      </c>
      <c r="CT1454" s="73">
        <f t="shared" si="341"/>
        <v>2.4</v>
      </c>
      <c r="CU1454" s="66">
        <f t="shared" si="339"/>
        <v>1093.0221183223998</v>
      </c>
    </row>
    <row r="1455" spans="2:99" x14ac:dyDescent="0.25">
      <c r="B1455" s="107" t="s">
        <v>284</v>
      </c>
      <c r="C1455" s="107">
        <v>1445</v>
      </c>
      <c r="D1455" s="107" t="s">
        <v>235</v>
      </c>
      <c r="E1455" s="107">
        <v>50</v>
      </c>
      <c r="F1455" s="108">
        <v>2.4</v>
      </c>
      <c r="G1455" s="109"/>
      <c r="H1455" s="109">
        <v>1118.3567538074392</v>
      </c>
      <c r="I1455" s="109">
        <v>1448.3232461925609</v>
      </c>
      <c r="BA1455" t="str">
        <f t="shared" si="332"/>
        <v>MA</v>
      </c>
      <c r="BB1455">
        <f t="shared" si="333"/>
        <v>1442</v>
      </c>
      <c r="BC1455" s="73">
        <f t="shared" si="334"/>
        <v>2.4</v>
      </c>
      <c r="BD1455">
        <f t="shared" si="335"/>
        <v>50</v>
      </c>
      <c r="BE1455" s="66">
        <f t="shared" si="336"/>
        <v>914.14296659030629</v>
      </c>
      <c r="BI1455" s="66">
        <f t="shared" si="327"/>
        <v>1183.8570334096937</v>
      </c>
      <c r="BK1455" s="66">
        <f t="shared" si="337"/>
        <v>917.99856054459372</v>
      </c>
      <c r="BN1455" s="66">
        <f t="shared" si="328"/>
        <v>969.30202923788761</v>
      </c>
      <c r="BO1455" s="66">
        <f t="shared" si="329"/>
        <v>1887.3005897824814</v>
      </c>
      <c r="CI1455" s="116">
        <f t="shared" si="330"/>
        <v>0.48640824122796283</v>
      </c>
      <c r="CJ1455" s="116">
        <f t="shared" si="331"/>
        <v>0.51359175877203711</v>
      </c>
      <c r="CR1455">
        <f t="shared" si="338"/>
        <v>1427</v>
      </c>
      <c r="CS1455">
        <f t="shared" si="340"/>
        <v>50</v>
      </c>
      <c r="CT1455" s="73">
        <f t="shared" si="341"/>
        <v>2.4</v>
      </c>
      <c r="CU1455" s="66">
        <f t="shared" si="339"/>
        <v>1443.5067927724567</v>
      </c>
    </row>
    <row r="1456" spans="2:99" x14ac:dyDescent="0.25">
      <c r="B1456" s="107" t="s">
        <v>284</v>
      </c>
      <c r="C1456" s="107">
        <v>1446</v>
      </c>
      <c r="D1456" s="107" t="s">
        <v>235</v>
      </c>
      <c r="E1456" s="107">
        <v>50</v>
      </c>
      <c r="F1456" s="108">
        <v>2.4</v>
      </c>
      <c r="G1456" s="109"/>
      <c r="H1456" s="109">
        <v>1115.637853849611</v>
      </c>
      <c r="I1456" s="109">
        <v>1444.802146150389</v>
      </c>
      <c r="BA1456" t="str">
        <f t="shared" si="332"/>
        <v>MA</v>
      </c>
      <c r="BB1456">
        <f t="shared" si="333"/>
        <v>1443</v>
      </c>
      <c r="BC1456" s="73">
        <f t="shared" si="334"/>
        <v>2.4</v>
      </c>
      <c r="BD1456">
        <f t="shared" si="335"/>
        <v>50</v>
      </c>
      <c r="BE1456" s="66">
        <f t="shared" si="336"/>
        <v>899.11930143871723</v>
      </c>
      <c r="BI1456" s="66">
        <f t="shared" si="327"/>
        <v>1164.4006985612828</v>
      </c>
      <c r="BK1456" s="66">
        <f t="shared" si="337"/>
        <v>902.9115298641467</v>
      </c>
      <c r="BN1456" s="66">
        <f t="shared" si="328"/>
        <v>953.37184145517915</v>
      </c>
      <c r="BO1456" s="66">
        <f t="shared" si="329"/>
        <v>1856.2833713193259</v>
      </c>
      <c r="CI1456" s="116">
        <f t="shared" si="330"/>
        <v>0.48640824122796278</v>
      </c>
      <c r="CJ1456" s="116">
        <f t="shared" si="331"/>
        <v>0.51359175877203722</v>
      </c>
      <c r="CR1456">
        <f t="shared" si="338"/>
        <v>1428</v>
      </c>
      <c r="CS1456">
        <f t="shared" si="340"/>
        <v>50</v>
      </c>
      <c r="CT1456" s="73">
        <f t="shared" si="341"/>
        <v>2.4</v>
      </c>
      <c r="CU1456" s="66">
        <f t="shared" si="339"/>
        <v>901.56384846925766</v>
      </c>
    </row>
    <row r="1457" spans="2:99" x14ac:dyDescent="0.25">
      <c r="B1457" s="107" t="s">
        <v>284</v>
      </c>
      <c r="C1457" s="107">
        <v>1447</v>
      </c>
      <c r="D1457" s="107" t="s">
        <v>235</v>
      </c>
      <c r="E1457" s="107">
        <v>50</v>
      </c>
      <c r="F1457" s="108">
        <v>2.4</v>
      </c>
      <c r="G1457" s="109"/>
      <c r="H1457" s="109">
        <v>1185.6408133407447</v>
      </c>
      <c r="I1457" s="109">
        <v>1535.4591866592552</v>
      </c>
      <c r="BA1457" t="str">
        <f t="shared" si="332"/>
        <v>MA</v>
      </c>
      <c r="BB1457">
        <f t="shared" si="333"/>
        <v>1444</v>
      </c>
      <c r="BC1457" s="73">
        <f t="shared" si="334"/>
        <v>2.4</v>
      </c>
      <c r="BD1457">
        <f t="shared" si="335"/>
        <v>50</v>
      </c>
      <c r="BE1457" s="66">
        <f t="shared" si="336"/>
        <v>853.57336993362446</v>
      </c>
      <c r="BI1457" s="66">
        <f t="shared" si="327"/>
        <v>1105.4166300663755</v>
      </c>
      <c r="BK1457" s="66">
        <f t="shared" si="337"/>
        <v>857.17349862786159</v>
      </c>
      <c r="BN1457" s="66">
        <f t="shared" si="328"/>
        <v>905.0776845837604</v>
      </c>
      <c r="BO1457" s="66">
        <f t="shared" si="329"/>
        <v>1762.251183211622</v>
      </c>
      <c r="CI1457" s="116">
        <f t="shared" si="330"/>
        <v>0.48640824122796283</v>
      </c>
      <c r="CJ1457" s="116">
        <f t="shared" si="331"/>
        <v>0.51359175877203711</v>
      </c>
      <c r="CR1457">
        <f t="shared" si="338"/>
        <v>1429</v>
      </c>
      <c r="CS1457">
        <f t="shared" si="340"/>
        <v>50</v>
      </c>
      <c r="CT1457" s="73">
        <f t="shared" si="341"/>
        <v>2.4</v>
      </c>
      <c r="CU1457" s="66">
        <f t="shared" si="339"/>
        <v>901.56384846925766</v>
      </c>
    </row>
    <row r="1458" spans="2:99" x14ac:dyDescent="0.25">
      <c r="B1458" s="107" t="s">
        <v>284</v>
      </c>
      <c r="C1458" s="107">
        <v>1448</v>
      </c>
      <c r="D1458" s="107" t="s">
        <v>235</v>
      </c>
      <c r="E1458" s="107">
        <v>50</v>
      </c>
      <c r="F1458" s="108">
        <v>2.4</v>
      </c>
      <c r="G1458" s="109"/>
      <c r="H1458" s="109">
        <v>1185.6408133407447</v>
      </c>
      <c r="I1458" s="109">
        <v>1535.4591866592552</v>
      </c>
      <c r="BA1458" t="str">
        <f t="shared" si="332"/>
        <v>MA</v>
      </c>
      <c r="BB1458">
        <f t="shared" si="333"/>
        <v>1445</v>
      </c>
      <c r="BC1458" s="73">
        <f t="shared" si="334"/>
        <v>2.4</v>
      </c>
      <c r="BD1458">
        <f t="shared" si="335"/>
        <v>50</v>
      </c>
      <c r="BE1458" s="66">
        <f t="shared" si="336"/>
        <v>1118.3567538074392</v>
      </c>
      <c r="BI1458" s="66">
        <f t="shared" si="327"/>
        <v>1448.3232461925609</v>
      </c>
      <c r="BK1458" s="66">
        <f t="shared" si="337"/>
        <v>1123.0736631928492</v>
      </c>
      <c r="BN1458" s="66">
        <f t="shared" si="328"/>
        <v>1185.8380040058635</v>
      </c>
      <c r="BO1458" s="66">
        <f t="shared" si="329"/>
        <v>2308.9116671987126</v>
      </c>
      <c r="CI1458" s="116">
        <f t="shared" si="330"/>
        <v>0.48640824122796278</v>
      </c>
      <c r="CJ1458" s="116">
        <f t="shared" si="331"/>
        <v>0.51359175877203722</v>
      </c>
      <c r="CR1458">
        <f t="shared" si="338"/>
        <v>1430</v>
      </c>
      <c r="CS1458">
        <f t="shared" si="340"/>
        <v>50</v>
      </c>
      <c r="CT1458" s="73">
        <f t="shared" si="341"/>
        <v>2.4</v>
      </c>
      <c r="CU1458" s="66">
        <f t="shared" si="339"/>
        <v>901.55947288031336</v>
      </c>
    </row>
    <row r="1459" spans="2:99" x14ac:dyDescent="0.25">
      <c r="B1459" s="107" t="s">
        <v>284</v>
      </c>
      <c r="C1459" s="107">
        <v>1449</v>
      </c>
      <c r="D1459" s="107" t="s">
        <v>235</v>
      </c>
      <c r="E1459" s="107">
        <v>50</v>
      </c>
      <c r="F1459" s="108">
        <v>2.4</v>
      </c>
      <c r="G1459" s="109"/>
      <c r="H1459" s="109">
        <v>941.33632338005884</v>
      </c>
      <c r="I1459" s="109">
        <v>1219.0736766199409</v>
      </c>
      <c r="BA1459" t="str">
        <f t="shared" si="332"/>
        <v>MA</v>
      </c>
      <c r="BB1459">
        <f t="shared" si="333"/>
        <v>1446</v>
      </c>
      <c r="BC1459" s="73">
        <f t="shared" si="334"/>
        <v>2.4</v>
      </c>
      <c r="BD1459">
        <f t="shared" si="335"/>
        <v>50</v>
      </c>
      <c r="BE1459" s="66">
        <f t="shared" si="336"/>
        <v>1115.637853849611</v>
      </c>
      <c r="BI1459" s="66">
        <f t="shared" si="327"/>
        <v>1444.802146150389</v>
      </c>
      <c r="BK1459" s="66">
        <f t="shared" si="337"/>
        <v>1120.3432956915156</v>
      </c>
      <c r="BN1459" s="66">
        <f t="shared" si="328"/>
        <v>1182.9550465881109</v>
      </c>
      <c r="BO1459" s="66">
        <f t="shared" si="329"/>
        <v>2303.2983422796265</v>
      </c>
      <c r="CI1459" s="116">
        <f t="shared" si="330"/>
        <v>0.48640824122796289</v>
      </c>
      <c r="CJ1459" s="116">
        <f t="shared" si="331"/>
        <v>0.51359175877203711</v>
      </c>
      <c r="CR1459">
        <f t="shared" si="338"/>
        <v>1431</v>
      </c>
      <c r="CS1459">
        <f t="shared" si="340"/>
        <v>50</v>
      </c>
      <c r="CT1459" s="73">
        <f t="shared" si="341"/>
        <v>2.4</v>
      </c>
      <c r="CU1459" s="66">
        <f t="shared" si="339"/>
        <v>902.45646861392447</v>
      </c>
    </row>
    <row r="1460" spans="2:99" x14ac:dyDescent="0.25">
      <c r="B1460" s="107" t="s">
        <v>284</v>
      </c>
      <c r="C1460" s="107">
        <v>1450</v>
      </c>
      <c r="D1460" s="107" t="s">
        <v>235</v>
      </c>
      <c r="E1460" s="107">
        <v>50</v>
      </c>
      <c r="F1460" s="108">
        <v>2.4</v>
      </c>
      <c r="G1460" s="109"/>
      <c r="H1460" s="109">
        <v>979.52292471083797</v>
      </c>
      <c r="I1460" s="109">
        <v>1268.527075289162</v>
      </c>
      <c r="BA1460" t="str">
        <f t="shared" si="332"/>
        <v>MA</v>
      </c>
      <c r="BB1460">
        <f t="shared" si="333"/>
        <v>1447</v>
      </c>
      <c r="BC1460" s="73">
        <f t="shared" si="334"/>
        <v>2.4</v>
      </c>
      <c r="BD1460">
        <f t="shared" si="335"/>
        <v>50</v>
      </c>
      <c r="BE1460" s="66">
        <f t="shared" si="336"/>
        <v>1185.6408133407447</v>
      </c>
      <c r="BI1460" s="66">
        <f t="shared" ref="BI1460:BI1523" si="342">I1457</f>
        <v>1535.4591866592552</v>
      </c>
      <c r="BK1460" s="66">
        <f t="shared" si="337"/>
        <v>1190.6415076729713</v>
      </c>
      <c r="BN1460" s="66">
        <f t="shared" ref="BN1460:BN1523" si="343">BI1460/VLOOKUP($BA1460,$DQ$53:$DT$60,3,FALSE)</f>
        <v>1257.1819598471</v>
      </c>
      <c r="BO1460" s="66">
        <f t="shared" si="329"/>
        <v>2447.8234675200711</v>
      </c>
      <c r="CI1460" s="116">
        <f t="shared" si="330"/>
        <v>0.48640824122796289</v>
      </c>
      <c r="CJ1460" s="116">
        <f t="shared" si="331"/>
        <v>0.51359175877203722</v>
      </c>
      <c r="CR1460">
        <f t="shared" si="338"/>
        <v>1432</v>
      </c>
      <c r="CS1460">
        <f t="shared" si="340"/>
        <v>50</v>
      </c>
      <c r="CT1460" s="73">
        <f t="shared" si="341"/>
        <v>2.4</v>
      </c>
      <c r="CU1460" s="66">
        <f t="shared" si="339"/>
        <v>852.3866043226385</v>
      </c>
    </row>
    <row r="1461" spans="2:99" x14ac:dyDescent="0.25">
      <c r="B1461" s="107" t="s">
        <v>284</v>
      </c>
      <c r="C1461" s="107">
        <v>1451</v>
      </c>
      <c r="D1461" s="107" t="s">
        <v>235</v>
      </c>
      <c r="E1461" s="107">
        <v>50</v>
      </c>
      <c r="F1461" s="108">
        <v>2.4</v>
      </c>
      <c r="G1461" s="109"/>
      <c r="H1461" s="109">
        <v>1274</v>
      </c>
      <c r="I1461" s="109">
        <v>1061.44</v>
      </c>
      <c r="BA1461" t="str">
        <f t="shared" si="332"/>
        <v>MA</v>
      </c>
      <c r="BB1461">
        <f t="shared" si="333"/>
        <v>1448</v>
      </c>
      <c r="BC1461" s="73">
        <f t="shared" si="334"/>
        <v>2.4</v>
      </c>
      <c r="BD1461">
        <f t="shared" si="335"/>
        <v>50</v>
      </c>
      <c r="BE1461" s="66">
        <f t="shared" si="336"/>
        <v>1185.6408133407447</v>
      </c>
      <c r="BI1461" s="66">
        <f t="shared" si="342"/>
        <v>1535.4591866592552</v>
      </c>
      <c r="BK1461" s="66">
        <f t="shared" si="337"/>
        <v>1190.6415076729713</v>
      </c>
      <c r="BN1461" s="66">
        <f t="shared" si="343"/>
        <v>1257.1819598471</v>
      </c>
      <c r="BO1461" s="66">
        <f t="shared" ref="BO1461:BO1524" si="344">SUM(BK1461+BN1461)</f>
        <v>2447.8234675200711</v>
      </c>
      <c r="CI1461" s="116">
        <f t="shared" ref="CI1461:CI1524" si="345">BK1461/$BO1461</f>
        <v>0.48640824122796289</v>
      </c>
      <c r="CJ1461" s="116">
        <f t="shared" ref="CJ1461:CJ1524" si="346">BN1461/$BO1461</f>
        <v>0.51359175877203722</v>
      </c>
      <c r="CR1461">
        <f t="shared" si="338"/>
        <v>1433</v>
      </c>
      <c r="CS1461">
        <f t="shared" si="340"/>
        <v>50</v>
      </c>
      <c r="CT1461" s="73">
        <f t="shared" si="341"/>
        <v>2.4</v>
      </c>
      <c r="CU1461" s="66">
        <f t="shared" si="339"/>
        <v>945.30661114687575</v>
      </c>
    </row>
    <row r="1462" spans="2:99" x14ac:dyDescent="0.25">
      <c r="B1462" s="107" t="s">
        <v>284</v>
      </c>
      <c r="C1462" s="107">
        <v>1452</v>
      </c>
      <c r="D1462" s="107" t="s">
        <v>235</v>
      </c>
      <c r="E1462" s="107">
        <v>50</v>
      </c>
      <c r="F1462" s="108">
        <v>2.4</v>
      </c>
      <c r="G1462" s="109"/>
      <c r="H1462" s="109">
        <v>1035.9139555669474</v>
      </c>
      <c r="I1462" s="109">
        <v>1341.5560444330526</v>
      </c>
      <c r="BA1462" t="str">
        <f t="shared" si="332"/>
        <v>MA</v>
      </c>
      <c r="BB1462">
        <f t="shared" si="333"/>
        <v>1449</v>
      </c>
      <c r="BC1462" s="73">
        <f t="shared" si="334"/>
        <v>2.4</v>
      </c>
      <c r="BD1462">
        <f t="shared" si="335"/>
        <v>50</v>
      </c>
      <c r="BE1462" s="66">
        <f t="shared" si="336"/>
        <v>941.33632338005884</v>
      </c>
      <c r="BI1462" s="66">
        <f t="shared" si="342"/>
        <v>1219.0736766199409</v>
      </c>
      <c r="BK1462" s="66">
        <f t="shared" si="337"/>
        <v>945.30661114687575</v>
      </c>
      <c r="BN1462" s="66">
        <f t="shared" si="343"/>
        <v>998.13622353947778</v>
      </c>
      <c r="BO1462" s="66">
        <f t="shared" si="344"/>
        <v>1943.4428346863535</v>
      </c>
      <c r="CI1462" s="116">
        <f t="shared" si="345"/>
        <v>0.48640824122796283</v>
      </c>
      <c r="CJ1462" s="116">
        <f t="shared" si="346"/>
        <v>0.51359175877203711</v>
      </c>
      <c r="CR1462">
        <f t="shared" ref="CR1462:CR1496" si="347">BB1448</f>
        <v>1435</v>
      </c>
      <c r="CS1462">
        <f t="shared" ref="CS1462:CS1496" si="348">BD1448</f>
        <v>50</v>
      </c>
      <c r="CT1462" s="73">
        <f t="shared" ref="CT1462:CT1496" si="349">BC1448</f>
        <v>2.4</v>
      </c>
      <c r="CU1462" s="66">
        <f t="shared" ref="CU1462:CU1496" si="350">BK1448</f>
        <v>901.56384846925766</v>
      </c>
    </row>
    <row r="1463" spans="2:99" x14ac:dyDescent="0.25">
      <c r="B1463" s="107" t="s">
        <v>284</v>
      </c>
      <c r="C1463" s="107">
        <v>1453</v>
      </c>
      <c r="D1463" s="107" t="s">
        <v>235</v>
      </c>
      <c r="E1463" s="107">
        <v>50</v>
      </c>
      <c r="F1463" s="108">
        <v>2.4</v>
      </c>
      <c r="G1463" s="109"/>
      <c r="H1463" s="109">
        <v>914.12989495589375</v>
      </c>
      <c r="I1463" s="109">
        <v>1183.8401050441064</v>
      </c>
      <c r="BA1463" t="str">
        <f t="shared" si="332"/>
        <v>MA</v>
      </c>
      <c r="BB1463">
        <f t="shared" si="333"/>
        <v>1450</v>
      </c>
      <c r="BC1463" s="73">
        <f t="shared" si="334"/>
        <v>2.4</v>
      </c>
      <c r="BD1463">
        <f t="shared" si="335"/>
        <v>50</v>
      </c>
      <c r="BE1463" s="66">
        <f t="shared" si="336"/>
        <v>979.52292471083797</v>
      </c>
      <c r="BI1463" s="66">
        <f t="shared" si="342"/>
        <v>1268.527075289162</v>
      </c>
      <c r="BK1463" s="66">
        <f t="shared" si="337"/>
        <v>983.65427265599328</v>
      </c>
      <c r="BN1463" s="66">
        <f t="shared" si="343"/>
        <v>1038.6269908618842</v>
      </c>
      <c r="BO1463" s="66">
        <f t="shared" si="344"/>
        <v>2022.2812635178775</v>
      </c>
      <c r="CI1463" s="116">
        <f t="shared" si="345"/>
        <v>0.48640824122796283</v>
      </c>
      <c r="CJ1463" s="116">
        <f t="shared" si="346"/>
        <v>0.51359175877203711</v>
      </c>
      <c r="CR1463">
        <f t="shared" si="347"/>
        <v>1436</v>
      </c>
      <c r="CS1463">
        <f t="shared" si="348"/>
        <v>50</v>
      </c>
      <c r="CT1463" s="73">
        <f t="shared" si="349"/>
        <v>2.4</v>
      </c>
      <c r="CU1463" s="66">
        <f t="shared" si="350"/>
        <v>1149.896023422298</v>
      </c>
    </row>
    <row r="1464" spans="2:99" x14ac:dyDescent="0.25">
      <c r="B1464" s="107" t="s">
        <v>284</v>
      </c>
      <c r="C1464" s="107">
        <v>1454</v>
      </c>
      <c r="D1464" s="107" t="s">
        <v>235</v>
      </c>
      <c r="E1464" s="107">
        <v>50</v>
      </c>
      <c r="F1464" s="108">
        <v>2.4</v>
      </c>
      <c r="G1464" s="109"/>
      <c r="H1464" s="109">
        <v>827.04230928744528</v>
      </c>
      <c r="I1464" s="109">
        <v>1071.0576907125546</v>
      </c>
      <c r="BA1464" t="str">
        <f t="shared" si="332"/>
        <v>MA</v>
      </c>
      <c r="BB1464">
        <f t="shared" si="333"/>
        <v>1451</v>
      </c>
      <c r="BC1464" s="73">
        <f t="shared" si="334"/>
        <v>2.4</v>
      </c>
      <c r="BD1464">
        <f t="shared" si="335"/>
        <v>50</v>
      </c>
      <c r="BE1464" s="66">
        <f t="shared" si="336"/>
        <v>1274</v>
      </c>
      <c r="BI1464" s="66">
        <f t="shared" si="342"/>
        <v>1061.44</v>
      </c>
      <c r="BK1464" s="66">
        <f t="shared" si="337"/>
        <v>1279.3733681462143</v>
      </c>
      <c r="BN1464" s="66">
        <f t="shared" si="343"/>
        <v>869.07110983747521</v>
      </c>
      <c r="BO1464" s="66">
        <f t="shared" si="344"/>
        <v>2148.4444779836895</v>
      </c>
      <c r="CI1464" s="116">
        <f t="shared" si="345"/>
        <v>0.59548821543059072</v>
      </c>
      <c r="CJ1464" s="116">
        <f t="shared" si="346"/>
        <v>0.40451178456940928</v>
      </c>
      <c r="CR1464">
        <f t="shared" si="347"/>
        <v>1437</v>
      </c>
      <c r="CS1464">
        <f t="shared" si="348"/>
        <v>50</v>
      </c>
      <c r="CT1464" s="73">
        <f t="shared" si="349"/>
        <v>2.4</v>
      </c>
      <c r="CU1464" s="66">
        <f t="shared" si="350"/>
        <v>961.75444998904527</v>
      </c>
    </row>
    <row r="1465" spans="2:99" x14ac:dyDescent="0.25">
      <c r="B1465" s="107" t="s">
        <v>284</v>
      </c>
      <c r="C1465" s="107">
        <v>1455</v>
      </c>
      <c r="D1465" s="107" t="s">
        <v>235</v>
      </c>
      <c r="E1465" s="107">
        <v>50</v>
      </c>
      <c r="F1465" s="108">
        <v>2.4</v>
      </c>
      <c r="G1465" s="109"/>
      <c r="H1465" s="109">
        <v>922.85738953206317</v>
      </c>
      <c r="I1465" s="109">
        <v>1195.1426104679367</v>
      </c>
      <c r="BA1465" t="str">
        <f t="shared" si="332"/>
        <v>MA</v>
      </c>
      <c r="BB1465">
        <f t="shared" si="333"/>
        <v>1452</v>
      </c>
      <c r="BC1465" s="73">
        <f t="shared" si="334"/>
        <v>2.4</v>
      </c>
      <c r="BD1465">
        <f t="shared" si="335"/>
        <v>50</v>
      </c>
      <c r="BE1465" s="66">
        <f t="shared" si="336"/>
        <v>1035.9139555669474</v>
      </c>
      <c r="BI1465" s="66">
        <f t="shared" si="342"/>
        <v>1341.5560444330526</v>
      </c>
      <c r="BK1465" s="66">
        <f t="shared" si="337"/>
        <v>1040.2831447750025</v>
      </c>
      <c r="BN1465" s="66">
        <f t="shared" si="343"/>
        <v>1098.4206365358439</v>
      </c>
      <c r="BO1465" s="66">
        <f t="shared" si="344"/>
        <v>2138.7037813108464</v>
      </c>
      <c r="CI1465" s="116">
        <f t="shared" si="345"/>
        <v>0.48640824122796289</v>
      </c>
      <c r="CJ1465" s="116">
        <f t="shared" si="346"/>
        <v>0.51359175877203711</v>
      </c>
      <c r="CR1465">
        <f t="shared" si="347"/>
        <v>1438</v>
      </c>
      <c r="CS1465">
        <f t="shared" si="348"/>
        <v>50</v>
      </c>
      <c r="CT1465" s="73">
        <f t="shared" si="349"/>
        <v>2.4</v>
      </c>
      <c r="CU1465" s="66">
        <f t="shared" si="350"/>
        <v>1244.0893266293688</v>
      </c>
    </row>
    <row r="1466" spans="2:99" x14ac:dyDescent="0.25">
      <c r="B1466" s="107" t="s">
        <v>284</v>
      </c>
      <c r="C1466" s="107">
        <v>1456</v>
      </c>
      <c r="D1466" s="107" t="s">
        <v>235</v>
      </c>
      <c r="E1466" s="107">
        <v>50</v>
      </c>
      <c r="F1466" s="108">
        <v>2.4</v>
      </c>
      <c r="G1466" s="109"/>
      <c r="H1466" s="109">
        <v>1161.0399973761646</v>
      </c>
      <c r="I1466" s="109">
        <v>1503.6000026238351</v>
      </c>
      <c r="BA1466" t="str">
        <f t="shared" si="332"/>
        <v>MA</v>
      </c>
      <c r="BB1466">
        <f t="shared" si="333"/>
        <v>1453</v>
      </c>
      <c r="BC1466" s="73">
        <f t="shared" si="334"/>
        <v>2.4</v>
      </c>
      <c r="BD1466">
        <f t="shared" si="335"/>
        <v>50</v>
      </c>
      <c r="BE1466" s="66">
        <f t="shared" si="336"/>
        <v>914.12989495589375</v>
      </c>
      <c r="BI1466" s="66">
        <f t="shared" si="342"/>
        <v>1183.8401050441064</v>
      </c>
      <c r="BK1466" s="66">
        <f t="shared" si="337"/>
        <v>917.98543377776048</v>
      </c>
      <c r="BN1466" s="66">
        <f t="shared" si="343"/>
        <v>969.28816886568688</v>
      </c>
      <c r="BO1466" s="66">
        <f t="shared" si="344"/>
        <v>1887.2736026434472</v>
      </c>
      <c r="CI1466" s="116">
        <f t="shared" si="345"/>
        <v>0.48640824122796289</v>
      </c>
      <c r="CJ1466" s="116">
        <f t="shared" si="346"/>
        <v>0.51359175877203722</v>
      </c>
      <c r="CR1466">
        <f t="shared" si="347"/>
        <v>1439</v>
      </c>
      <c r="CS1466">
        <f t="shared" si="348"/>
        <v>50</v>
      </c>
      <c r="CT1466" s="73">
        <f t="shared" si="349"/>
        <v>2.4</v>
      </c>
      <c r="CU1466" s="66">
        <f t="shared" si="350"/>
        <v>1071.1441736001741</v>
      </c>
    </row>
    <row r="1467" spans="2:99" x14ac:dyDescent="0.25">
      <c r="B1467" s="107" t="s">
        <v>284</v>
      </c>
      <c r="C1467" s="107">
        <v>1457</v>
      </c>
      <c r="D1467" s="107" t="s">
        <v>235</v>
      </c>
      <c r="E1467" s="107">
        <v>50</v>
      </c>
      <c r="F1467" s="108">
        <v>2.4</v>
      </c>
      <c r="G1467" s="109"/>
      <c r="H1467" s="109">
        <v>946.90919685131234</v>
      </c>
      <c r="I1467" s="109">
        <v>1226.2908031486872</v>
      </c>
      <c r="BA1467" t="str">
        <f t="shared" si="332"/>
        <v>MA</v>
      </c>
      <c r="BB1467">
        <f t="shared" si="333"/>
        <v>1454</v>
      </c>
      <c r="BC1467" s="73">
        <f t="shared" si="334"/>
        <v>2.4</v>
      </c>
      <c r="BD1467">
        <f t="shared" si="335"/>
        <v>50</v>
      </c>
      <c r="BE1467" s="66">
        <f t="shared" si="336"/>
        <v>827.04230928744528</v>
      </c>
      <c r="BI1467" s="66">
        <f t="shared" si="342"/>
        <v>1071.0576907125546</v>
      </c>
      <c r="BK1467" s="66">
        <f t="shared" si="337"/>
        <v>830.53053754513496</v>
      </c>
      <c r="BN1467" s="66">
        <f t="shared" si="343"/>
        <v>876.94574914034047</v>
      </c>
      <c r="BO1467" s="66">
        <f t="shared" si="344"/>
        <v>1707.4762866854753</v>
      </c>
      <c r="CI1467" s="116">
        <f t="shared" si="345"/>
        <v>0.48640824122796289</v>
      </c>
      <c r="CJ1467" s="116">
        <f t="shared" si="346"/>
        <v>0.51359175877203722</v>
      </c>
      <c r="CR1467">
        <f t="shared" si="347"/>
        <v>1440</v>
      </c>
      <c r="CS1467">
        <f t="shared" si="348"/>
        <v>50</v>
      </c>
      <c r="CT1467" s="73">
        <f t="shared" si="349"/>
        <v>2.4</v>
      </c>
      <c r="CU1467" s="66">
        <f t="shared" si="350"/>
        <v>987.86358922054944</v>
      </c>
    </row>
    <row r="1468" spans="2:99" x14ac:dyDescent="0.25">
      <c r="B1468" s="107" t="s">
        <v>284</v>
      </c>
      <c r="C1468" s="107">
        <v>1458</v>
      </c>
      <c r="D1468" s="107" t="s">
        <v>235</v>
      </c>
      <c r="E1468" s="107">
        <v>50</v>
      </c>
      <c r="F1468" s="108">
        <v>2.4</v>
      </c>
      <c r="G1468" s="109"/>
      <c r="H1468" s="109">
        <v>968.60810997628732</v>
      </c>
      <c r="I1468" s="109">
        <v>1254.3918900237127</v>
      </c>
      <c r="BA1468" t="str">
        <f t="shared" si="332"/>
        <v>MA</v>
      </c>
      <c r="BB1468">
        <f t="shared" si="333"/>
        <v>1455</v>
      </c>
      <c r="BC1468" s="73">
        <f t="shared" si="334"/>
        <v>2.4</v>
      </c>
      <c r="BD1468">
        <f t="shared" si="335"/>
        <v>50</v>
      </c>
      <c r="BE1468" s="66">
        <f t="shared" si="336"/>
        <v>922.85738953206317</v>
      </c>
      <c r="BI1468" s="66">
        <f t="shared" si="342"/>
        <v>1195.1426104679367</v>
      </c>
      <c r="BK1468" s="66">
        <f t="shared" si="337"/>
        <v>926.74973843348391</v>
      </c>
      <c r="BN1468" s="66">
        <f t="shared" si="343"/>
        <v>978.54227737170913</v>
      </c>
      <c r="BO1468" s="66">
        <f t="shared" si="344"/>
        <v>1905.2920158051929</v>
      </c>
      <c r="CI1468" s="116">
        <f t="shared" si="345"/>
        <v>0.48640824122796283</v>
      </c>
      <c r="CJ1468" s="116">
        <f t="shared" si="346"/>
        <v>0.51359175877203722</v>
      </c>
      <c r="CR1468">
        <f t="shared" si="347"/>
        <v>1441</v>
      </c>
      <c r="CS1468">
        <f t="shared" si="348"/>
        <v>50</v>
      </c>
      <c r="CT1468" s="73">
        <f t="shared" si="349"/>
        <v>2.4</v>
      </c>
      <c r="CU1468" s="66">
        <f t="shared" si="350"/>
        <v>926.74973843348391</v>
      </c>
    </row>
    <row r="1469" spans="2:99" x14ac:dyDescent="0.25">
      <c r="B1469" s="107" t="s">
        <v>284</v>
      </c>
      <c r="C1469" s="107">
        <v>1459</v>
      </c>
      <c r="D1469" s="107" t="s">
        <v>235</v>
      </c>
      <c r="E1469" s="107">
        <v>50</v>
      </c>
      <c r="F1469" s="108">
        <v>2.4</v>
      </c>
      <c r="G1469" s="109"/>
      <c r="H1469" s="109">
        <v>1001.287196007876</v>
      </c>
      <c r="I1469" s="109">
        <v>1296.712803992124</v>
      </c>
      <c r="BA1469" t="str">
        <f t="shared" si="332"/>
        <v>MA</v>
      </c>
      <c r="BB1469">
        <f t="shared" si="333"/>
        <v>1456</v>
      </c>
      <c r="BC1469" s="73">
        <f t="shared" si="334"/>
        <v>2.4</v>
      </c>
      <c r="BD1469">
        <f t="shared" si="335"/>
        <v>50</v>
      </c>
      <c r="BE1469" s="66">
        <f t="shared" si="336"/>
        <v>1161.0399973761646</v>
      </c>
      <c r="BI1469" s="66">
        <f t="shared" si="342"/>
        <v>1503.6000026238351</v>
      </c>
      <c r="BK1469" s="66">
        <f t="shared" si="337"/>
        <v>1165.9369324926338</v>
      </c>
      <c r="BN1469" s="66">
        <f t="shared" si="343"/>
        <v>1231.0967393653216</v>
      </c>
      <c r="BO1469" s="66">
        <f t="shared" si="344"/>
        <v>2397.0336718579556</v>
      </c>
      <c r="CI1469" s="116">
        <f t="shared" si="345"/>
        <v>0.48640824122796278</v>
      </c>
      <c r="CJ1469" s="116">
        <f t="shared" si="346"/>
        <v>0.51359175877203711</v>
      </c>
      <c r="CR1469">
        <f t="shared" si="347"/>
        <v>1442</v>
      </c>
      <c r="CS1469">
        <f t="shared" si="348"/>
        <v>50</v>
      </c>
      <c r="CT1469" s="73">
        <f t="shared" si="349"/>
        <v>2.4</v>
      </c>
      <c r="CU1469" s="66">
        <f t="shared" si="350"/>
        <v>917.99856054459372</v>
      </c>
    </row>
    <row r="1470" spans="2:99" x14ac:dyDescent="0.25">
      <c r="B1470" s="107" t="s">
        <v>284</v>
      </c>
      <c r="C1470" s="107">
        <v>1460</v>
      </c>
      <c r="D1470" s="107" t="s">
        <v>235</v>
      </c>
      <c r="E1470" s="107">
        <v>50</v>
      </c>
      <c r="F1470" s="108">
        <v>2.4</v>
      </c>
      <c r="G1470" s="109"/>
      <c r="H1470" s="109">
        <v>1067.0113738346072</v>
      </c>
      <c r="I1470" s="109">
        <v>1381.828626165393</v>
      </c>
      <c r="BA1470" t="str">
        <f t="shared" si="332"/>
        <v>MA</v>
      </c>
      <c r="BB1470">
        <f t="shared" si="333"/>
        <v>1457</v>
      </c>
      <c r="BC1470" s="73">
        <f t="shared" si="334"/>
        <v>2.4</v>
      </c>
      <c r="BD1470">
        <f t="shared" si="335"/>
        <v>50</v>
      </c>
      <c r="BE1470" s="66">
        <f t="shared" si="336"/>
        <v>946.90919685131234</v>
      </c>
      <c r="BI1470" s="66">
        <f t="shared" si="342"/>
        <v>1226.2908031486872</v>
      </c>
      <c r="BK1470" s="66">
        <f t="shared" si="337"/>
        <v>950.90298940682112</v>
      </c>
      <c r="BN1470" s="66">
        <f t="shared" si="343"/>
        <v>1004.0453622210566</v>
      </c>
      <c r="BO1470" s="66">
        <f t="shared" si="344"/>
        <v>1954.9483516278779</v>
      </c>
      <c r="CI1470" s="116">
        <f t="shared" si="345"/>
        <v>0.48640824122796283</v>
      </c>
      <c r="CJ1470" s="116">
        <f t="shared" si="346"/>
        <v>0.51359175877203711</v>
      </c>
      <c r="CR1470">
        <f t="shared" si="347"/>
        <v>1443</v>
      </c>
      <c r="CS1470">
        <f t="shared" si="348"/>
        <v>50</v>
      </c>
      <c r="CT1470" s="73">
        <f t="shared" si="349"/>
        <v>2.4</v>
      </c>
      <c r="CU1470" s="66">
        <f t="shared" si="350"/>
        <v>902.9115298641467</v>
      </c>
    </row>
    <row r="1471" spans="2:99" x14ac:dyDescent="0.25">
      <c r="B1471" s="107" t="s">
        <v>284</v>
      </c>
      <c r="C1471" s="107">
        <v>1461</v>
      </c>
      <c r="D1471" s="107" t="s">
        <v>235</v>
      </c>
      <c r="E1471" s="107">
        <v>50</v>
      </c>
      <c r="F1471" s="108">
        <v>2.4</v>
      </c>
      <c r="G1471" s="109"/>
      <c r="H1471" s="109">
        <v>1042.4628444076777</v>
      </c>
      <c r="I1471" s="109">
        <v>1350.0371555923223</v>
      </c>
      <c r="BA1471" t="str">
        <f t="shared" si="332"/>
        <v>MA</v>
      </c>
      <c r="BB1471">
        <f t="shared" si="333"/>
        <v>1458</v>
      </c>
      <c r="BC1471" s="73">
        <f t="shared" si="334"/>
        <v>2.4</v>
      </c>
      <c r="BD1471">
        <f t="shared" si="335"/>
        <v>50</v>
      </c>
      <c r="BE1471" s="66">
        <f t="shared" si="336"/>
        <v>968.60810997628732</v>
      </c>
      <c r="BI1471" s="66">
        <f t="shared" si="342"/>
        <v>1254.3918900237127</v>
      </c>
      <c r="BK1471" s="66">
        <f t="shared" si="337"/>
        <v>972.69342235015813</v>
      </c>
      <c r="BN1471" s="66">
        <f t="shared" si="343"/>
        <v>1027.0535800742728</v>
      </c>
      <c r="BO1471" s="66">
        <f t="shared" si="344"/>
        <v>1999.7470024244308</v>
      </c>
      <c r="CI1471" s="116">
        <f t="shared" si="345"/>
        <v>0.48640824122796283</v>
      </c>
      <c r="CJ1471" s="116">
        <f t="shared" si="346"/>
        <v>0.51359175877203722</v>
      </c>
      <c r="CR1471">
        <f t="shared" si="347"/>
        <v>1444</v>
      </c>
      <c r="CS1471">
        <f t="shared" si="348"/>
        <v>50</v>
      </c>
      <c r="CT1471" s="73">
        <f t="shared" si="349"/>
        <v>2.4</v>
      </c>
      <c r="CU1471" s="66">
        <f t="shared" si="350"/>
        <v>857.17349862786159</v>
      </c>
    </row>
    <row r="1472" spans="2:99" x14ac:dyDescent="0.25">
      <c r="B1472" s="107" t="s">
        <v>284</v>
      </c>
      <c r="C1472" s="107">
        <v>1462</v>
      </c>
      <c r="D1472" s="107" t="s">
        <v>235</v>
      </c>
      <c r="E1472" s="107">
        <v>50</v>
      </c>
      <c r="F1472" s="108">
        <v>2.4</v>
      </c>
      <c r="G1472" s="109"/>
      <c r="H1472" s="109">
        <v>1415.59</v>
      </c>
      <c r="I1472" s="109">
        <v>1300</v>
      </c>
      <c r="BA1472" t="str">
        <f t="shared" si="332"/>
        <v>MA</v>
      </c>
      <c r="BB1472">
        <f t="shared" si="333"/>
        <v>1459</v>
      </c>
      <c r="BC1472" s="73">
        <f t="shared" si="334"/>
        <v>2.4</v>
      </c>
      <c r="BD1472">
        <f t="shared" si="335"/>
        <v>50</v>
      </c>
      <c r="BE1472" s="66">
        <f t="shared" si="336"/>
        <v>1001.287196007876</v>
      </c>
      <c r="BI1472" s="66">
        <f t="shared" si="342"/>
        <v>1296.712803992124</v>
      </c>
      <c r="BK1472" s="66">
        <f t="shared" si="337"/>
        <v>1005.5103394334968</v>
      </c>
      <c r="BN1472" s="66">
        <f t="shared" si="343"/>
        <v>1061.7045105761038</v>
      </c>
      <c r="BO1472" s="66">
        <f t="shared" si="344"/>
        <v>2067.2148500096005</v>
      </c>
      <c r="CI1472" s="116">
        <f t="shared" si="345"/>
        <v>0.48640824122796289</v>
      </c>
      <c r="CJ1472" s="116">
        <f t="shared" si="346"/>
        <v>0.51359175877203722</v>
      </c>
      <c r="CR1472">
        <f t="shared" si="347"/>
        <v>1445</v>
      </c>
      <c r="CS1472">
        <f t="shared" si="348"/>
        <v>50</v>
      </c>
      <c r="CT1472" s="73">
        <f t="shared" si="349"/>
        <v>2.4</v>
      </c>
      <c r="CU1472" s="66">
        <f t="shared" si="350"/>
        <v>1123.0736631928492</v>
      </c>
    </row>
    <row r="1473" spans="2:99" x14ac:dyDescent="0.25">
      <c r="B1473" s="107" t="s">
        <v>284</v>
      </c>
      <c r="C1473" s="107">
        <v>1463</v>
      </c>
      <c r="D1473" s="107" t="s">
        <v>235</v>
      </c>
      <c r="E1473" s="107">
        <v>50</v>
      </c>
      <c r="F1473" s="108">
        <v>2.4</v>
      </c>
      <c r="G1473" s="109"/>
      <c r="H1473" s="109">
        <v>1175.5756548430154</v>
      </c>
      <c r="I1473" s="109">
        <v>1522.4243451569846</v>
      </c>
      <c r="BA1473" t="str">
        <f t="shared" si="332"/>
        <v>MA</v>
      </c>
      <c r="BB1473">
        <f t="shared" si="333"/>
        <v>1460</v>
      </c>
      <c r="BC1473" s="73">
        <f t="shared" si="334"/>
        <v>2.4</v>
      </c>
      <c r="BD1473">
        <f t="shared" si="335"/>
        <v>50</v>
      </c>
      <c r="BE1473" s="66">
        <f t="shared" si="336"/>
        <v>1067.0113738346072</v>
      </c>
      <c r="BI1473" s="66">
        <f t="shared" si="342"/>
        <v>1381.828626165393</v>
      </c>
      <c r="BK1473" s="66">
        <f t="shared" si="337"/>
        <v>1071.5117230715075</v>
      </c>
      <c r="BN1473" s="66">
        <f t="shared" si="343"/>
        <v>1131.3944620013865</v>
      </c>
      <c r="BO1473" s="66">
        <f t="shared" si="344"/>
        <v>2202.906185072894</v>
      </c>
      <c r="CI1473" s="116">
        <f t="shared" si="345"/>
        <v>0.48640824122796278</v>
      </c>
      <c r="CJ1473" s="116">
        <f t="shared" si="346"/>
        <v>0.51359175877203722</v>
      </c>
      <c r="CR1473">
        <f t="shared" si="347"/>
        <v>1446</v>
      </c>
      <c r="CS1473">
        <f t="shared" si="348"/>
        <v>50</v>
      </c>
      <c r="CT1473" s="73">
        <f t="shared" si="349"/>
        <v>2.4</v>
      </c>
      <c r="CU1473" s="66">
        <f t="shared" si="350"/>
        <v>1120.3432956915156</v>
      </c>
    </row>
    <row r="1474" spans="2:99" x14ac:dyDescent="0.25">
      <c r="B1474" s="107" t="s">
        <v>284</v>
      </c>
      <c r="C1474" s="107">
        <v>1464</v>
      </c>
      <c r="D1474" s="107" t="s">
        <v>235</v>
      </c>
      <c r="E1474" s="107">
        <v>50</v>
      </c>
      <c r="F1474" s="108">
        <v>2.4</v>
      </c>
      <c r="G1474" s="109"/>
      <c r="H1474" s="109">
        <v>1008.37</v>
      </c>
      <c r="I1474" s="109">
        <v>1305.8853597397376</v>
      </c>
      <c r="BA1474" t="str">
        <f t="shared" si="332"/>
        <v>MA</v>
      </c>
      <c r="BB1474">
        <f t="shared" si="333"/>
        <v>1461</v>
      </c>
      <c r="BC1474" s="73">
        <f t="shared" si="334"/>
        <v>2.4</v>
      </c>
      <c r="BD1474">
        <f t="shared" si="335"/>
        <v>50</v>
      </c>
      <c r="BE1474" s="66">
        <f t="shared" si="336"/>
        <v>1042.4628444076777</v>
      </c>
      <c r="BI1474" s="66">
        <f t="shared" si="342"/>
        <v>1350.0371555923223</v>
      </c>
      <c r="BK1474" s="66">
        <f t="shared" si="337"/>
        <v>1046.8596549585036</v>
      </c>
      <c r="BN1474" s="66">
        <f t="shared" si="343"/>
        <v>1105.3646830084108</v>
      </c>
      <c r="BO1474" s="66">
        <f t="shared" si="344"/>
        <v>2152.2243379669144</v>
      </c>
      <c r="CI1474" s="116">
        <f t="shared" si="345"/>
        <v>0.48640824122796289</v>
      </c>
      <c r="CJ1474" s="116">
        <f t="shared" si="346"/>
        <v>0.51359175877203711</v>
      </c>
      <c r="CR1474">
        <f t="shared" si="347"/>
        <v>1447</v>
      </c>
      <c r="CS1474">
        <f t="shared" si="348"/>
        <v>50</v>
      </c>
      <c r="CT1474" s="73">
        <f t="shared" si="349"/>
        <v>2.4</v>
      </c>
      <c r="CU1474" s="66">
        <f t="shared" si="350"/>
        <v>1190.6415076729713</v>
      </c>
    </row>
    <row r="1475" spans="2:99" x14ac:dyDescent="0.25">
      <c r="B1475" s="107" t="s">
        <v>284</v>
      </c>
      <c r="C1475" s="107">
        <v>1465</v>
      </c>
      <c r="D1475" s="107" t="s">
        <v>235</v>
      </c>
      <c r="E1475" s="107">
        <v>50</v>
      </c>
      <c r="F1475" s="108">
        <v>2.4</v>
      </c>
      <c r="G1475" s="109"/>
      <c r="H1475" s="109">
        <v>1306.2919989693698</v>
      </c>
      <c r="I1475" s="109">
        <v>1691.7080010306299</v>
      </c>
      <c r="BA1475" t="str">
        <f t="shared" si="332"/>
        <v>MA</v>
      </c>
      <c r="BB1475">
        <f t="shared" si="333"/>
        <v>1462</v>
      </c>
      <c r="BC1475" s="73">
        <f t="shared" si="334"/>
        <v>2.4</v>
      </c>
      <c r="BD1475">
        <f t="shared" si="335"/>
        <v>50</v>
      </c>
      <c r="BE1475" s="66">
        <f t="shared" si="336"/>
        <v>1415.59</v>
      </c>
      <c r="BI1475" s="66">
        <f t="shared" si="342"/>
        <v>1300</v>
      </c>
      <c r="BK1475" s="66">
        <f t="shared" si="337"/>
        <v>1421.5605543281783</v>
      </c>
      <c r="BN1475" s="66">
        <f t="shared" si="343"/>
        <v>1064.3959552953702</v>
      </c>
      <c r="BO1475" s="66">
        <f t="shared" si="344"/>
        <v>2485.9565096235483</v>
      </c>
      <c r="CI1475" s="116">
        <f t="shared" si="345"/>
        <v>0.57183645362462399</v>
      </c>
      <c r="CJ1475" s="116">
        <f t="shared" si="346"/>
        <v>0.42816354637537607</v>
      </c>
      <c r="CR1475">
        <f t="shared" si="347"/>
        <v>1448</v>
      </c>
      <c r="CS1475">
        <f t="shared" si="348"/>
        <v>50</v>
      </c>
      <c r="CT1475" s="73">
        <f t="shared" si="349"/>
        <v>2.4</v>
      </c>
      <c r="CU1475" s="66">
        <f t="shared" si="350"/>
        <v>1190.6415076729713</v>
      </c>
    </row>
    <row r="1476" spans="2:99" x14ac:dyDescent="0.25">
      <c r="B1476" s="107" t="s">
        <v>284</v>
      </c>
      <c r="C1476" s="107">
        <v>1466</v>
      </c>
      <c r="D1476" s="107" t="s">
        <v>235</v>
      </c>
      <c r="E1476" s="107">
        <v>50</v>
      </c>
      <c r="F1476" s="108">
        <v>2.4</v>
      </c>
      <c r="G1476" s="109"/>
      <c r="H1476" s="109">
        <v>935.97259605940735</v>
      </c>
      <c r="I1476" s="109">
        <v>1212.1274039405923</v>
      </c>
      <c r="BA1476" t="str">
        <f t="shared" si="332"/>
        <v>MA</v>
      </c>
      <c r="BB1476">
        <f t="shared" si="333"/>
        <v>1463</v>
      </c>
      <c r="BC1476" s="73">
        <f t="shared" si="334"/>
        <v>2.4</v>
      </c>
      <c r="BD1476">
        <f t="shared" si="335"/>
        <v>50</v>
      </c>
      <c r="BE1476" s="66">
        <f t="shared" si="336"/>
        <v>1175.5756548430154</v>
      </c>
      <c r="BI1476" s="66">
        <f t="shared" si="342"/>
        <v>1522.4243451569846</v>
      </c>
      <c r="BK1476" s="66">
        <f t="shared" si="337"/>
        <v>1180.5338972113029</v>
      </c>
      <c r="BN1476" s="66">
        <f t="shared" si="343"/>
        <v>1246.5094732525361</v>
      </c>
      <c r="BO1476" s="66">
        <f t="shared" si="344"/>
        <v>2427.043370463839</v>
      </c>
      <c r="CI1476" s="116">
        <f t="shared" si="345"/>
        <v>0.48640824122796283</v>
      </c>
      <c r="CJ1476" s="116">
        <f t="shared" si="346"/>
        <v>0.51359175877203722</v>
      </c>
      <c r="CR1476">
        <f t="shared" si="347"/>
        <v>1449</v>
      </c>
      <c r="CS1476">
        <f t="shared" si="348"/>
        <v>50</v>
      </c>
      <c r="CT1476" s="73">
        <f t="shared" si="349"/>
        <v>2.4</v>
      </c>
      <c r="CU1476" s="66">
        <f t="shared" si="350"/>
        <v>945.30661114687575</v>
      </c>
    </row>
    <row r="1477" spans="2:99" x14ac:dyDescent="0.25">
      <c r="B1477" s="107" t="s">
        <v>284</v>
      </c>
      <c r="C1477" s="107">
        <v>1467</v>
      </c>
      <c r="D1477" s="107" t="s">
        <v>235</v>
      </c>
      <c r="E1477" s="107">
        <v>50</v>
      </c>
      <c r="F1477" s="108">
        <v>2.4</v>
      </c>
      <c r="G1477" s="109"/>
      <c r="H1477" s="109">
        <v>968.07653017684004</v>
      </c>
      <c r="I1477" s="109">
        <v>1253.7034698231596</v>
      </c>
      <c r="BA1477" t="str">
        <f t="shared" si="332"/>
        <v>MA</v>
      </c>
      <c r="BB1477">
        <f t="shared" si="333"/>
        <v>1464</v>
      </c>
      <c r="BC1477" s="73">
        <f t="shared" si="334"/>
        <v>2.4</v>
      </c>
      <c r="BD1477">
        <f t="shared" si="335"/>
        <v>50</v>
      </c>
      <c r="BE1477" s="66">
        <f t="shared" si="336"/>
        <v>1008.37</v>
      </c>
      <c r="BI1477" s="66">
        <f t="shared" si="342"/>
        <v>1305.8853597397376</v>
      </c>
      <c r="BK1477" s="66">
        <f t="shared" si="337"/>
        <v>1012.6230166700142</v>
      </c>
      <c r="BN1477" s="66">
        <f t="shared" si="343"/>
        <v>1069.2146884510894</v>
      </c>
      <c r="BO1477" s="66">
        <f t="shared" si="344"/>
        <v>2081.8377051211037</v>
      </c>
      <c r="CI1477" s="116">
        <f t="shared" si="345"/>
        <v>0.48640824122796272</v>
      </c>
      <c r="CJ1477" s="116">
        <f t="shared" si="346"/>
        <v>0.51359175877203722</v>
      </c>
      <c r="CR1477">
        <f t="shared" si="347"/>
        <v>1450</v>
      </c>
      <c r="CS1477">
        <f t="shared" si="348"/>
        <v>50</v>
      </c>
      <c r="CT1477" s="73">
        <f t="shared" si="349"/>
        <v>2.4</v>
      </c>
      <c r="CU1477" s="66">
        <f t="shared" si="350"/>
        <v>983.65427265599328</v>
      </c>
    </row>
    <row r="1478" spans="2:99" x14ac:dyDescent="0.25">
      <c r="B1478" s="107" t="s">
        <v>284</v>
      </c>
      <c r="C1478" s="107">
        <v>1468</v>
      </c>
      <c r="D1478" s="107" t="s">
        <v>235</v>
      </c>
      <c r="E1478" s="107">
        <v>50</v>
      </c>
      <c r="F1478" s="108">
        <v>2.4</v>
      </c>
      <c r="G1478" s="109"/>
      <c r="H1478" s="109">
        <v>1005.8535536293566</v>
      </c>
      <c r="I1478" s="109">
        <v>1302.6264463706432</v>
      </c>
      <c r="BA1478" t="str">
        <f t="shared" si="332"/>
        <v>MA</v>
      </c>
      <c r="BB1478">
        <f t="shared" si="333"/>
        <v>1465</v>
      </c>
      <c r="BC1478" s="73">
        <f t="shared" si="334"/>
        <v>2.4</v>
      </c>
      <c r="BD1478">
        <f t="shared" si="335"/>
        <v>50</v>
      </c>
      <c r="BE1478" s="66">
        <f t="shared" si="336"/>
        <v>1306.2919989693698</v>
      </c>
      <c r="BI1478" s="66">
        <f t="shared" si="342"/>
        <v>1691.7080010306299</v>
      </c>
      <c r="BK1478" s="66">
        <f t="shared" si="337"/>
        <v>1311.8015655446575</v>
      </c>
      <c r="BN1478" s="66">
        <f t="shared" si="343"/>
        <v>1385.1131952598603</v>
      </c>
      <c r="BO1478" s="66">
        <f t="shared" si="344"/>
        <v>2696.9147608045178</v>
      </c>
      <c r="CI1478" s="116">
        <f t="shared" si="345"/>
        <v>0.48640824122796278</v>
      </c>
      <c r="CJ1478" s="116">
        <f t="shared" si="346"/>
        <v>0.51359175877203722</v>
      </c>
      <c r="CR1478">
        <f t="shared" si="347"/>
        <v>1451</v>
      </c>
      <c r="CS1478">
        <f t="shared" si="348"/>
        <v>50</v>
      </c>
      <c r="CT1478" s="73">
        <f t="shared" si="349"/>
        <v>2.4</v>
      </c>
      <c r="CU1478" s="66">
        <f t="shared" si="350"/>
        <v>1279.3733681462143</v>
      </c>
    </row>
    <row r="1479" spans="2:99" x14ac:dyDescent="0.25">
      <c r="B1479" s="107" t="s">
        <v>284</v>
      </c>
      <c r="C1479" s="107">
        <v>1469</v>
      </c>
      <c r="D1479" s="107" t="s">
        <v>235</v>
      </c>
      <c r="E1479" s="107">
        <v>50</v>
      </c>
      <c r="F1479" s="108">
        <v>2.4</v>
      </c>
      <c r="G1479" s="109"/>
      <c r="H1479" s="109">
        <v>897.77728030568665</v>
      </c>
      <c r="I1479" s="109">
        <v>1162.6627196943132</v>
      </c>
      <c r="BA1479" t="str">
        <f t="shared" si="332"/>
        <v>MA</v>
      </c>
      <c r="BB1479">
        <f t="shared" si="333"/>
        <v>1466</v>
      </c>
      <c r="BC1479" s="73">
        <f t="shared" si="334"/>
        <v>2.4</v>
      </c>
      <c r="BD1479">
        <f t="shared" si="335"/>
        <v>50</v>
      </c>
      <c r="BE1479" s="66">
        <f t="shared" si="336"/>
        <v>935.97259605940735</v>
      </c>
      <c r="BI1479" s="66">
        <f t="shared" si="342"/>
        <v>1212.1274039405923</v>
      </c>
      <c r="BK1479" s="66">
        <f t="shared" si="337"/>
        <v>939.92026115626379</v>
      </c>
      <c r="BN1479" s="66">
        <f t="shared" si="343"/>
        <v>992.44885081311054</v>
      </c>
      <c r="BO1479" s="66">
        <f t="shared" si="344"/>
        <v>1932.3691119693744</v>
      </c>
      <c r="CI1479" s="116">
        <f t="shared" si="345"/>
        <v>0.48640824122796283</v>
      </c>
      <c r="CJ1479" s="116">
        <f t="shared" si="346"/>
        <v>0.51359175877203711</v>
      </c>
      <c r="CR1479">
        <f t="shared" si="347"/>
        <v>1452</v>
      </c>
      <c r="CS1479">
        <f t="shared" si="348"/>
        <v>50</v>
      </c>
      <c r="CT1479" s="73">
        <f t="shared" si="349"/>
        <v>2.4</v>
      </c>
      <c r="CU1479" s="66">
        <f t="shared" si="350"/>
        <v>1040.2831447750025</v>
      </c>
    </row>
    <row r="1480" spans="2:99" x14ac:dyDescent="0.25">
      <c r="B1480" s="107" t="s">
        <v>284</v>
      </c>
      <c r="C1480" s="107">
        <v>1470</v>
      </c>
      <c r="D1480" s="107" t="s">
        <v>235</v>
      </c>
      <c r="E1480" s="107">
        <v>50</v>
      </c>
      <c r="F1480" s="108">
        <v>2.4</v>
      </c>
      <c r="G1480" s="109"/>
      <c r="H1480" s="109" t="s">
        <v>283</v>
      </c>
      <c r="I1480" s="109">
        <v>1019.5</v>
      </c>
      <c r="BA1480" t="str">
        <f t="shared" si="332"/>
        <v>MA</v>
      </c>
      <c r="BB1480">
        <f t="shared" si="333"/>
        <v>1467</v>
      </c>
      <c r="BC1480" s="73">
        <f t="shared" si="334"/>
        <v>2.4</v>
      </c>
      <c r="BD1480">
        <f t="shared" si="335"/>
        <v>50</v>
      </c>
      <c r="BE1480" s="66">
        <f t="shared" si="336"/>
        <v>968.07653017684004</v>
      </c>
      <c r="BI1480" s="66">
        <f t="shared" si="342"/>
        <v>1253.7034698231596</v>
      </c>
      <c r="BK1480" s="66">
        <f t="shared" si="337"/>
        <v>972.15960049893567</v>
      </c>
      <c r="BN1480" s="66">
        <f t="shared" si="343"/>
        <v>1026.4899249381094</v>
      </c>
      <c r="BO1480" s="66">
        <f t="shared" si="344"/>
        <v>1998.6495254370452</v>
      </c>
      <c r="CI1480" s="116">
        <f t="shared" si="345"/>
        <v>0.48640824122796283</v>
      </c>
      <c r="CJ1480" s="116">
        <f t="shared" si="346"/>
        <v>0.51359175877203711</v>
      </c>
      <c r="CR1480">
        <f t="shared" si="347"/>
        <v>1453</v>
      </c>
      <c r="CS1480">
        <f t="shared" si="348"/>
        <v>50</v>
      </c>
      <c r="CT1480" s="73">
        <f t="shared" si="349"/>
        <v>2.4</v>
      </c>
      <c r="CU1480" s="66">
        <f t="shared" si="350"/>
        <v>917.98543377776048</v>
      </c>
    </row>
    <row r="1481" spans="2:99" x14ac:dyDescent="0.25">
      <c r="B1481" s="107" t="s">
        <v>284</v>
      </c>
      <c r="C1481" s="107">
        <v>1471</v>
      </c>
      <c r="D1481" s="107" t="s">
        <v>235</v>
      </c>
      <c r="E1481" s="107">
        <v>50</v>
      </c>
      <c r="F1481" s="108">
        <v>2.4</v>
      </c>
      <c r="G1481" s="109"/>
      <c r="H1481" s="109">
        <v>897.77728030568665</v>
      </c>
      <c r="I1481" s="109">
        <v>1162.6627196943132</v>
      </c>
      <c r="BA1481" t="str">
        <f t="shared" si="332"/>
        <v>MA</v>
      </c>
      <c r="BB1481">
        <f t="shared" si="333"/>
        <v>1468</v>
      </c>
      <c r="BC1481" s="73">
        <f t="shared" si="334"/>
        <v>2.4</v>
      </c>
      <c r="BD1481">
        <f t="shared" si="335"/>
        <v>50</v>
      </c>
      <c r="BE1481" s="66">
        <f t="shared" si="336"/>
        <v>1005.8535536293566</v>
      </c>
      <c r="BI1481" s="66">
        <f t="shared" si="342"/>
        <v>1302.6264463706432</v>
      </c>
      <c r="BK1481" s="66">
        <f t="shared" si="337"/>
        <v>1010.0959566472752</v>
      </c>
      <c r="BN1481" s="66">
        <f t="shared" si="343"/>
        <v>1066.5464005982262</v>
      </c>
      <c r="BO1481" s="66">
        <f t="shared" si="344"/>
        <v>2076.6423572455014</v>
      </c>
      <c r="CI1481" s="116">
        <f t="shared" si="345"/>
        <v>0.48640824122796283</v>
      </c>
      <c r="CJ1481" s="116">
        <f t="shared" si="346"/>
        <v>0.51359175877203722</v>
      </c>
      <c r="CR1481">
        <f t="shared" si="347"/>
        <v>1454</v>
      </c>
      <c r="CS1481">
        <f t="shared" si="348"/>
        <v>50</v>
      </c>
      <c r="CT1481" s="73">
        <f t="shared" si="349"/>
        <v>2.4</v>
      </c>
      <c r="CU1481" s="66">
        <f t="shared" si="350"/>
        <v>830.53053754513496</v>
      </c>
    </row>
    <row r="1482" spans="2:99" x14ac:dyDescent="0.25">
      <c r="B1482" s="107" t="s">
        <v>284</v>
      </c>
      <c r="C1482" s="107">
        <v>1472</v>
      </c>
      <c r="D1482" s="107" t="s">
        <v>235</v>
      </c>
      <c r="E1482" s="107">
        <v>50</v>
      </c>
      <c r="F1482" s="108">
        <v>2.4</v>
      </c>
      <c r="G1482" s="109"/>
      <c r="H1482" s="109">
        <v>2200</v>
      </c>
      <c r="I1482" s="109">
        <v>2849.1008175842421</v>
      </c>
      <c r="BA1482" t="str">
        <f t="shared" si="332"/>
        <v>MA</v>
      </c>
      <c r="BB1482">
        <f t="shared" si="333"/>
        <v>1469</v>
      </c>
      <c r="BC1482" s="73">
        <f t="shared" si="334"/>
        <v>2.4</v>
      </c>
      <c r="BD1482">
        <f t="shared" si="335"/>
        <v>50</v>
      </c>
      <c r="BE1482" s="66">
        <f t="shared" si="336"/>
        <v>897.77728030568665</v>
      </c>
      <c r="BI1482" s="66">
        <f t="shared" si="342"/>
        <v>1162.6627196943132</v>
      </c>
      <c r="BK1482" s="66">
        <f t="shared" si="337"/>
        <v>901.56384846925766</v>
      </c>
      <c r="BN1482" s="66">
        <f t="shared" si="343"/>
        <v>951.94884324257043</v>
      </c>
      <c r="BO1482" s="66">
        <f t="shared" si="344"/>
        <v>1853.5126917118282</v>
      </c>
      <c r="CI1482" s="116">
        <f t="shared" si="345"/>
        <v>0.48640824122796283</v>
      </c>
      <c r="CJ1482" s="116">
        <f t="shared" si="346"/>
        <v>0.51359175877203711</v>
      </c>
      <c r="CR1482">
        <f t="shared" si="347"/>
        <v>1455</v>
      </c>
      <c r="CS1482">
        <f t="shared" si="348"/>
        <v>50</v>
      </c>
      <c r="CT1482" s="73">
        <f t="shared" si="349"/>
        <v>2.4</v>
      </c>
      <c r="CU1482" s="66">
        <f t="shared" si="350"/>
        <v>926.74973843348391</v>
      </c>
    </row>
    <row r="1483" spans="2:99" x14ac:dyDescent="0.25">
      <c r="B1483" s="107" t="s">
        <v>284</v>
      </c>
      <c r="C1483" s="107">
        <v>1473</v>
      </c>
      <c r="D1483" s="107" t="s">
        <v>235</v>
      </c>
      <c r="E1483" s="107">
        <v>50</v>
      </c>
      <c r="F1483" s="108">
        <v>2.4</v>
      </c>
      <c r="G1483" s="109"/>
      <c r="H1483" s="109">
        <v>1024.1364129611627</v>
      </c>
      <c r="I1483" s="109">
        <v>1326.3035870388371</v>
      </c>
      <c r="BA1483" t="str">
        <f t="shared" si="332"/>
        <v>MA</v>
      </c>
      <c r="BB1483">
        <f t="shared" si="333"/>
        <v>1470</v>
      </c>
      <c r="BC1483" s="73">
        <f t="shared" si="334"/>
        <v>2.4</v>
      </c>
      <c r="BD1483">
        <f t="shared" si="335"/>
        <v>50</v>
      </c>
      <c r="BE1483" s="341" t="str">
        <f t="shared" si="336"/>
        <v/>
      </c>
      <c r="BI1483" s="66">
        <f t="shared" si="342"/>
        <v>1019.5</v>
      </c>
      <c r="BK1483" s="66"/>
      <c r="BN1483" s="66">
        <f t="shared" si="343"/>
        <v>834.7320587874076</v>
      </c>
      <c r="BO1483" s="66"/>
      <c r="CI1483" s="116"/>
      <c r="CJ1483" s="116"/>
      <c r="CR1483">
        <f t="shared" si="347"/>
        <v>1456</v>
      </c>
      <c r="CS1483">
        <f t="shared" si="348"/>
        <v>50</v>
      </c>
      <c r="CT1483" s="73">
        <f t="shared" si="349"/>
        <v>2.4</v>
      </c>
      <c r="CU1483" s="66">
        <f t="shared" si="350"/>
        <v>1165.9369324926338</v>
      </c>
    </row>
    <row r="1484" spans="2:99" x14ac:dyDescent="0.25">
      <c r="B1484" s="107" t="s">
        <v>284</v>
      </c>
      <c r="C1484" s="107">
        <v>1474</v>
      </c>
      <c r="D1484" s="107" t="s">
        <v>235</v>
      </c>
      <c r="E1484" s="107">
        <v>50</v>
      </c>
      <c r="F1484" s="108">
        <v>2.4</v>
      </c>
      <c r="G1484" s="109"/>
      <c r="H1484" s="109">
        <v>1199</v>
      </c>
      <c r="I1484" s="109">
        <v>1775</v>
      </c>
      <c r="BA1484" t="str">
        <f t="shared" si="332"/>
        <v>MA</v>
      </c>
      <c r="BB1484">
        <f t="shared" si="333"/>
        <v>1471</v>
      </c>
      <c r="BC1484" s="73">
        <f t="shared" si="334"/>
        <v>2.4</v>
      </c>
      <c r="BD1484">
        <f t="shared" si="335"/>
        <v>50</v>
      </c>
      <c r="BE1484" s="66">
        <f t="shared" si="336"/>
        <v>897.77728030568665</v>
      </c>
      <c r="BI1484" s="66">
        <f t="shared" si="342"/>
        <v>1162.6627196943132</v>
      </c>
      <c r="BK1484" s="66">
        <f t="shared" si="337"/>
        <v>901.56384846925766</v>
      </c>
      <c r="BN1484" s="66">
        <f t="shared" si="343"/>
        <v>951.94884324257043</v>
      </c>
      <c r="BO1484" s="66">
        <f t="shared" si="344"/>
        <v>1853.5126917118282</v>
      </c>
      <c r="CI1484" s="116">
        <f t="shared" si="345"/>
        <v>0.48640824122796283</v>
      </c>
      <c r="CJ1484" s="116">
        <f t="shared" si="346"/>
        <v>0.51359175877203711</v>
      </c>
      <c r="CR1484">
        <f t="shared" si="347"/>
        <v>1457</v>
      </c>
      <c r="CS1484">
        <f t="shared" si="348"/>
        <v>50</v>
      </c>
      <c r="CT1484" s="73">
        <f t="shared" si="349"/>
        <v>2.4</v>
      </c>
      <c r="CU1484" s="66">
        <f t="shared" si="350"/>
        <v>950.90298940682112</v>
      </c>
    </row>
    <row r="1485" spans="2:99" x14ac:dyDescent="0.25">
      <c r="B1485" s="107" t="s">
        <v>284</v>
      </c>
      <c r="C1485" s="107">
        <v>1475</v>
      </c>
      <c r="D1485" s="107" t="s">
        <v>235</v>
      </c>
      <c r="E1485" s="107">
        <v>50</v>
      </c>
      <c r="F1485" s="108">
        <v>2.4</v>
      </c>
      <c r="G1485" s="109"/>
      <c r="H1485" s="109">
        <v>897.77728030568665</v>
      </c>
      <c r="I1485" s="109">
        <v>1162.6627196943132</v>
      </c>
      <c r="BA1485" t="str">
        <f t="shared" si="332"/>
        <v>MA</v>
      </c>
      <c r="BB1485">
        <f t="shared" si="333"/>
        <v>1472</v>
      </c>
      <c r="BC1485" s="73">
        <f t="shared" si="334"/>
        <v>2.4</v>
      </c>
      <c r="BD1485">
        <f t="shared" si="335"/>
        <v>50</v>
      </c>
      <c r="BE1485" s="66">
        <f t="shared" si="336"/>
        <v>2200</v>
      </c>
      <c r="BI1485" s="66">
        <f t="shared" si="342"/>
        <v>2849.1008175842421</v>
      </c>
      <c r="BK1485" s="66">
        <f t="shared" si="337"/>
        <v>2209.2789716810607</v>
      </c>
      <c r="BN1485" s="66">
        <f t="shared" si="343"/>
        <v>2332.7472203579996</v>
      </c>
      <c r="BO1485" s="66">
        <f t="shared" si="344"/>
        <v>4542.0261920390603</v>
      </c>
      <c r="CI1485" s="116">
        <f t="shared" si="345"/>
        <v>0.48640824122796283</v>
      </c>
      <c r="CJ1485" s="116">
        <f t="shared" si="346"/>
        <v>0.51359175877203711</v>
      </c>
      <c r="CR1485">
        <f t="shared" si="347"/>
        <v>1458</v>
      </c>
      <c r="CS1485">
        <f t="shared" si="348"/>
        <v>50</v>
      </c>
      <c r="CT1485" s="73">
        <f t="shared" si="349"/>
        <v>2.4</v>
      </c>
      <c r="CU1485" s="66">
        <f t="shared" si="350"/>
        <v>972.69342235015813</v>
      </c>
    </row>
    <row r="1486" spans="2:99" x14ac:dyDescent="0.25">
      <c r="B1486" s="107" t="s">
        <v>284</v>
      </c>
      <c r="C1486" s="107">
        <v>1476</v>
      </c>
      <c r="D1486" s="107" t="s">
        <v>235</v>
      </c>
      <c r="E1486" s="107">
        <v>50</v>
      </c>
      <c r="F1486" s="108">
        <v>2.4</v>
      </c>
      <c r="G1486" s="109"/>
      <c r="H1486" s="109">
        <v>1219.1477695518001</v>
      </c>
      <c r="I1486" s="109">
        <v>1578.8522304481996</v>
      </c>
      <c r="BA1486" t="str">
        <f t="shared" si="332"/>
        <v>MA</v>
      </c>
      <c r="BB1486">
        <f t="shared" si="333"/>
        <v>1473</v>
      </c>
      <c r="BC1486" s="73">
        <f t="shared" si="334"/>
        <v>2.4</v>
      </c>
      <c r="BD1486">
        <f t="shared" si="335"/>
        <v>50</v>
      </c>
      <c r="BE1486" s="66">
        <f t="shared" si="336"/>
        <v>1024.1364129611627</v>
      </c>
      <c r="BI1486" s="66">
        <f t="shared" si="342"/>
        <v>1326.3035870388371</v>
      </c>
      <c r="BK1486" s="66">
        <f t="shared" si="337"/>
        <v>1028.4559278581671</v>
      </c>
      <c r="BN1486" s="66">
        <f t="shared" si="343"/>
        <v>1085.9324411829839</v>
      </c>
      <c r="BO1486" s="66">
        <f t="shared" si="344"/>
        <v>2114.3883690411512</v>
      </c>
      <c r="CI1486" s="116">
        <f t="shared" si="345"/>
        <v>0.48640824122796278</v>
      </c>
      <c r="CJ1486" s="116">
        <f t="shared" si="346"/>
        <v>0.51359175877203711</v>
      </c>
      <c r="CR1486">
        <f t="shared" si="347"/>
        <v>1459</v>
      </c>
      <c r="CS1486">
        <f t="shared" si="348"/>
        <v>50</v>
      </c>
      <c r="CT1486" s="73">
        <f t="shared" si="349"/>
        <v>2.4</v>
      </c>
      <c r="CU1486" s="66">
        <f t="shared" si="350"/>
        <v>1005.5103394334968</v>
      </c>
    </row>
    <row r="1487" spans="2:99" x14ac:dyDescent="0.25">
      <c r="B1487" s="107" t="s">
        <v>284</v>
      </c>
      <c r="C1487" s="107">
        <v>1477</v>
      </c>
      <c r="D1487" s="107" t="s">
        <v>235</v>
      </c>
      <c r="E1487" s="107">
        <v>50</v>
      </c>
      <c r="F1487" s="108">
        <v>2.4</v>
      </c>
      <c r="G1487" s="109"/>
      <c r="H1487" s="109">
        <v>1209.7797648894114</v>
      </c>
      <c r="I1487" s="109">
        <v>1566.7202351105884</v>
      </c>
      <c r="BA1487" t="str">
        <f t="shared" ref="BA1487:BA1550" si="351">D1484</f>
        <v>MA</v>
      </c>
      <c r="BB1487">
        <f t="shared" ref="BB1487:BB1550" si="352">C1484</f>
        <v>1474</v>
      </c>
      <c r="BC1487" s="73">
        <f t="shared" ref="BC1487:BC1550" si="353">F1484</f>
        <v>2.4</v>
      </c>
      <c r="BD1487">
        <f t="shared" ref="BD1487:BD1550" si="354">E1484</f>
        <v>50</v>
      </c>
      <c r="BE1487" s="66">
        <f t="shared" ref="BE1487:BE1550" si="355">H1484</f>
        <v>1199</v>
      </c>
      <c r="BI1487" s="66">
        <f t="shared" si="342"/>
        <v>1775</v>
      </c>
      <c r="BK1487" s="66">
        <f t="shared" ref="BK1487:BK1550" si="356">BE1487/VLOOKUP($BA1487,$DQ$53:$DT$60,2,FALSE)</f>
        <v>1204.057039566178</v>
      </c>
      <c r="BN1487" s="66">
        <f t="shared" si="343"/>
        <v>1453.3098620379092</v>
      </c>
      <c r="BO1487" s="66">
        <f t="shared" si="344"/>
        <v>2657.3669016040872</v>
      </c>
      <c r="CI1487" s="116">
        <f t="shared" si="345"/>
        <v>0.45310154154451299</v>
      </c>
      <c r="CJ1487" s="116">
        <f t="shared" si="346"/>
        <v>0.54689845845548701</v>
      </c>
      <c r="CR1487">
        <f t="shared" si="347"/>
        <v>1460</v>
      </c>
      <c r="CS1487">
        <f t="shared" si="348"/>
        <v>50</v>
      </c>
      <c r="CT1487" s="73">
        <f t="shared" si="349"/>
        <v>2.4</v>
      </c>
      <c r="CU1487" s="66">
        <f t="shared" si="350"/>
        <v>1071.5117230715075</v>
      </c>
    </row>
    <row r="1488" spans="2:99" x14ac:dyDescent="0.25">
      <c r="B1488" s="107" t="s">
        <v>284</v>
      </c>
      <c r="C1488" s="107">
        <v>1478</v>
      </c>
      <c r="D1488" s="107" t="s">
        <v>235</v>
      </c>
      <c r="E1488" s="107">
        <v>50</v>
      </c>
      <c r="F1488" s="108">
        <v>2.4</v>
      </c>
      <c r="G1488" s="109"/>
      <c r="H1488" s="109">
        <v>1040.0663780986945</v>
      </c>
      <c r="I1488" s="109">
        <v>1346.9336219013055</v>
      </c>
      <c r="BA1488" t="str">
        <f t="shared" si="351"/>
        <v>MA</v>
      </c>
      <c r="BB1488">
        <f t="shared" si="352"/>
        <v>1475</v>
      </c>
      <c r="BC1488" s="73">
        <f t="shared" si="353"/>
        <v>2.4</v>
      </c>
      <c r="BD1488">
        <f t="shared" si="354"/>
        <v>50</v>
      </c>
      <c r="BE1488" s="66">
        <f t="shared" si="355"/>
        <v>897.77728030568665</v>
      </c>
      <c r="BI1488" s="66">
        <f t="shared" si="342"/>
        <v>1162.6627196943132</v>
      </c>
      <c r="BK1488" s="66">
        <f t="shared" si="356"/>
        <v>901.56384846925766</v>
      </c>
      <c r="BN1488" s="66">
        <f t="shared" si="343"/>
        <v>951.94884324257043</v>
      </c>
      <c r="BO1488" s="66">
        <f t="shared" si="344"/>
        <v>1853.5126917118282</v>
      </c>
      <c r="CI1488" s="116">
        <f t="shared" si="345"/>
        <v>0.48640824122796283</v>
      </c>
      <c r="CJ1488" s="116">
        <f t="shared" si="346"/>
        <v>0.51359175877203711</v>
      </c>
      <c r="CR1488">
        <f t="shared" si="347"/>
        <v>1461</v>
      </c>
      <c r="CS1488">
        <f t="shared" si="348"/>
        <v>50</v>
      </c>
      <c r="CT1488" s="73">
        <f t="shared" si="349"/>
        <v>2.4</v>
      </c>
      <c r="CU1488" s="66">
        <f t="shared" si="350"/>
        <v>1046.8596549585036</v>
      </c>
    </row>
    <row r="1489" spans="2:99" x14ac:dyDescent="0.25">
      <c r="B1489" s="107" t="s">
        <v>284</v>
      </c>
      <c r="C1489" s="107">
        <v>1479</v>
      </c>
      <c r="D1489" s="107" t="s">
        <v>235</v>
      </c>
      <c r="E1489" s="107">
        <v>50</v>
      </c>
      <c r="F1489" s="108">
        <v>2.4</v>
      </c>
      <c r="G1489" s="109"/>
      <c r="H1489" s="109">
        <v>1917.1643327635916</v>
      </c>
      <c r="I1489" s="109">
        <v>2482.8156672364075</v>
      </c>
      <c r="BA1489" t="str">
        <f t="shared" si="351"/>
        <v>MA</v>
      </c>
      <c r="BB1489">
        <f t="shared" si="352"/>
        <v>1476</v>
      </c>
      <c r="BC1489" s="73">
        <f t="shared" si="353"/>
        <v>2.4</v>
      </c>
      <c r="BD1489">
        <f t="shared" si="354"/>
        <v>50</v>
      </c>
      <c r="BE1489" s="66">
        <f t="shared" si="355"/>
        <v>1219.1477695518001</v>
      </c>
      <c r="BI1489" s="66">
        <f t="shared" si="342"/>
        <v>1578.8522304481996</v>
      </c>
      <c r="BK1489" s="66">
        <f t="shared" si="356"/>
        <v>1224.2897866557544</v>
      </c>
      <c r="BN1489" s="66">
        <f t="shared" si="343"/>
        <v>1292.7107139216441</v>
      </c>
      <c r="BO1489" s="66">
        <f t="shared" si="344"/>
        <v>2517.0005005773983</v>
      </c>
      <c r="CI1489" s="116">
        <f t="shared" si="345"/>
        <v>0.48640824122796283</v>
      </c>
      <c r="CJ1489" s="116">
        <f t="shared" si="346"/>
        <v>0.51359175877203722</v>
      </c>
      <c r="CR1489">
        <f t="shared" si="347"/>
        <v>1462</v>
      </c>
      <c r="CS1489">
        <f t="shared" si="348"/>
        <v>50</v>
      </c>
      <c r="CT1489" s="73">
        <f t="shared" si="349"/>
        <v>2.4</v>
      </c>
      <c r="CU1489" s="66">
        <f t="shared" si="350"/>
        <v>1421.5605543281783</v>
      </c>
    </row>
    <row r="1490" spans="2:99" x14ac:dyDescent="0.25">
      <c r="B1490" s="107" t="s">
        <v>284</v>
      </c>
      <c r="C1490" s="107">
        <v>1480</v>
      </c>
      <c r="D1490" s="107" t="s">
        <v>235</v>
      </c>
      <c r="E1490" s="107">
        <v>50</v>
      </c>
      <c r="F1490" s="108">
        <v>2.4</v>
      </c>
      <c r="G1490" s="109"/>
      <c r="H1490" s="109">
        <v>1199</v>
      </c>
      <c r="I1490" s="109">
        <v>1552.759945583412</v>
      </c>
      <c r="BA1490" t="str">
        <f t="shared" si="351"/>
        <v>MA</v>
      </c>
      <c r="BB1490">
        <f t="shared" si="352"/>
        <v>1477</v>
      </c>
      <c r="BC1490" s="73">
        <f t="shared" si="353"/>
        <v>2.4</v>
      </c>
      <c r="BD1490">
        <f t="shared" si="354"/>
        <v>50</v>
      </c>
      <c r="BE1490" s="66">
        <f t="shared" si="355"/>
        <v>1209.7797648894114</v>
      </c>
      <c r="BI1490" s="66">
        <f t="shared" si="342"/>
        <v>1566.7202351105884</v>
      </c>
      <c r="BK1490" s="66">
        <f t="shared" si="356"/>
        <v>1214.8822704251972</v>
      </c>
      <c r="BN1490" s="66">
        <f t="shared" si="343"/>
        <v>1282.7774471777859</v>
      </c>
      <c r="BO1490" s="66">
        <f t="shared" si="344"/>
        <v>2497.6597176029832</v>
      </c>
      <c r="CI1490" s="116">
        <f t="shared" si="345"/>
        <v>0.48640824122796278</v>
      </c>
      <c r="CJ1490" s="116">
        <f t="shared" si="346"/>
        <v>0.51359175877203722</v>
      </c>
      <c r="CR1490">
        <f t="shared" si="347"/>
        <v>1463</v>
      </c>
      <c r="CS1490">
        <f t="shared" si="348"/>
        <v>50</v>
      </c>
      <c r="CT1490" s="73">
        <f t="shared" si="349"/>
        <v>2.4</v>
      </c>
      <c r="CU1490" s="66">
        <f t="shared" si="350"/>
        <v>1180.5338972113029</v>
      </c>
    </row>
    <row r="1491" spans="2:99" x14ac:dyDescent="0.25">
      <c r="B1491" s="107" t="s">
        <v>284</v>
      </c>
      <c r="C1491" s="107">
        <v>1481</v>
      </c>
      <c r="D1491" s="107" t="s">
        <v>235</v>
      </c>
      <c r="E1491" s="107">
        <v>50</v>
      </c>
      <c r="F1491" s="108">
        <v>2.4</v>
      </c>
      <c r="G1491" s="109"/>
      <c r="H1491" s="109">
        <v>1175.4144380185928</v>
      </c>
      <c r="I1491" s="109">
        <v>1522.2155619814071</v>
      </c>
      <c r="BA1491" t="str">
        <f t="shared" si="351"/>
        <v>MA</v>
      </c>
      <c r="BB1491">
        <f t="shared" si="352"/>
        <v>1478</v>
      </c>
      <c r="BC1491" s="73">
        <f t="shared" si="353"/>
        <v>2.4</v>
      </c>
      <c r="BD1491">
        <f t="shared" si="354"/>
        <v>50</v>
      </c>
      <c r="BE1491" s="66">
        <f t="shared" si="355"/>
        <v>1040.0663780986945</v>
      </c>
      <c r="BI1491" s="66">
        <f t="shared" si="342"/>
        <v>1346.9336219013055</v>
      </c>
      <c r="BK1491" s="66">
        <f t="shared" si="356"/>
        <v>1044.4530810390586</v>
      </c>
      <c r="BN1491" s="66">
        <f t="shared" si="343"/>
        <v>1102.82361477161</v>
      </c>
      <c r="BO1491" s="66">
        <f t="shared" si="344"/>
        <v>2147.2766958106686</v>
      </c>
      <c r="CI1491" s="116">
        <f t="shared" si="345"/>
        <v>0.48640824122796278</v>
      </c>
      <c r="CJ1491" s="116">
        <f t="shared" si="346"/>
        <v>0.51359175877203722</v>
      </c>
      <c r="CR1491">
        <f t="shared" si="347"/>
        <v>1464</v>
      </c>
      <c r="CS1491">
        <f t="shared" si="348"/>
        <v>50</v>
      </c>
      <c r="CT1491" s="73">
        <f t="shared" si="349"/>
        <v>2.4</v>
      </c>
      <c r="CU1491" s="66">
        <f t="shared" si="350"/>
        <v>1012.6230166700142</v>
      </c>
    </row>
    <row r="1492" spans="2:99" x14ac:dyDescent="0.25">
      <c r="B1492" s="107" t="s">
        <v>284</v>
      </c>
      <c r="C1492" s="107">
        <v>1482</v>
      </c>
      <c r="D1492" s="107" t="s">
        <v>235</v>
      </c>
      <c r="E1492" s="107">
        <v>50</v>
      </c>
      <c r="F1492" s="108">
        <v>2.4</v>
      </c>
      <c r="G1492" s="109"/>
      <c r="H1492" s="109">
        <v>925.07956738221117</v>
      </c>
      <c r="I1492" s="109">
        <v>1198.0204326177886</v>
      </c>
      <c r="BA1492" t="str">
        <f t="shared" si="351"/>
        <v>MA</v>
      </c>
      <c r="BB1492">
        <f t="shared" si="352"/>
        <v>1479</v>
      </c>
      <c r="BC1492" s="73">
        <f t="shared" si="353"/>
        <v>2.4</v>
      </c>
      <c r="BD1492">
        <f t="shared" si="354"/>
        <v>50</v>
      </c>
      <c r="BE1492" s="66">
        <f t="shared" si="355"/>
        <v>1917.1643327635916</v>
      </c>
      <c r="BI1492" s="66">
        <f t="shared" si="342"/>
        <v>2482.8156672364075</v>
      </c>
      <c r="BK1492" s="66">
        <f t="shared" si="356"/>
        <v>1925.2503843779793</v>
      </c>
      <c r="BN1492" s="66">
        <f t="shared" si="343"/>
        <v>2032.8453491926214</v>
      </c>
      <c r="BO1492" s="66">
        <f t="shared" si="344"/>
        <v>3958.0957335706007</v>
      </c>
      <c r="CI1492" s="116">
        <f t="shared" si="345"/>
        <v>0.48640824122796283</v>
      </c>
      <c r="CJ1492" s="116">
        <f t="shared" si="346"/>
        <v>0.51359175877203711</v>
      </c>
      <c r="CR1492">
        <f t="shared" si="347"/>
        <v>1465</v>
      </c>
      <c r="CS1492">
        <f t="shared" si="348"/>
        <v>50</v>
      </c>
      <c r="CT1492" s="73">
        <f t="shared" si="349"/>
        <v>2.4</v>
      </c>
      <c r="CU1492" s="66">
        <f t="shared" si="350"/>
        <v>1311.8015655446575</v>
      </c>
    </row>
    <row r="1493" spans="2:99" x14ac:dyDescent="0.25">
      <c r="B1493" s="107" t="s">
        <v>284</v>
      </c>
      <c r="C1493" s="107">
        <v>1483</v>
      </c>
      <c r="D1493" s="107" t="s">
        <v>235</v>
      </c>
      <c r="E1493" s="107">
        <v>50</v>
      </c>
      <c r="F1493" s="108">
        <v>2.4</v>
      </c>
      <c r="G1493" s="109"/>
      <c r="H1493" s="109">
        <v>1066.7325123004707</v>
      </c>
      <c r="I1493" s="109">
        <v>1381.4674876995289</v>
      </c>
      <c r="BA1493" t="str">
        <f t="shared" si="351"/>
        <v>MA</v>
      </c>
      <c r="BB1493">
        <f t="shared" si="352"/>
        <v>1480</v>
      </c>
      <c r="BC1493" s="73">
        <f t="shared" si="353"/>
        <v>2.4</v>
      </c>
      <c r="BD1493">
        <f t="shared" si="354"/>
        <v>50</v>
      </c>
      <c r="BE1493" s="66">
        <f t="shared" si="355"/>
        <v>1199</v>
      </c>
      <c r="BI1493" s="66">
        <f t="shared" si="342"/>
        <v>1552.759945583412</v>
      </c>
      <c r="BK1493" s="66">
        <f t="shared" si="356"/>
        <v>1204.057039566178</v>
      </c>
      <c r="BN1493" s="66">
        <f t="shared" si="343"/>
        <v>1271.3472350951099</v>
      </c>
      <c r="BO1493" s="66">
        <f t="shared" si="344"/>
        <v>2475.4042746612877</v>
      </c>
      <c r="CI1493" s="116">
        <f t="shared" si="345"/>
        <v>0.48640824122796283</v>
      </c>
      <c r="CJ1493" s="116">
        <f t="shared" si="346"/>
        <v>0.51359175877203722</v>
      </c>
      <c r="CR1493">
        <f t="shared" si="347"/>
        <v>1466</v>
      </c>
      <c r="CS1493">
        <f t="shared" si="348"/>
        <v>50</v>
      </c>
      <c r="CT1493" s="73">
        <f t="shared" si="349"/>
        <v>2.4</v>
      </c>
      <c r="CU1493" s="66">
        <f t="shared" si="350"/>
        <v>939.92026115626379</v>
      </c>
    </row>
    <row r="1494" spans="2:99" x14ac:dyDescent="0.25">
      <c r="B1494" s="107" t="s">
        <v>284</v>
      </c>
      <c r="C1494" s="107">
        <v>1484</v>
      </c>
      <c r="D1494" s="107" t="s">
        <v>235</v>
      </c>
      <c r="E1494" s="107">
        <v>50</v>
      </c>
      <c r="F1494" s="108">
        <v>2.4</v>
      </c>
      <c r="G1494" s="109"/>
      <c r="H1494" s="109">
        <v>1196.5120559605866</v>
      </c>
      <c r="I1494" s="109">
        <v>1549.5379440394136</v>
      </c>
      <c r="BA1494" t="str">
        <f t="shared" si="351"/>
        <v>MA</v>
      </c>
      <c r="BB1494">
        <f t="shared" si="352"/>
        <v>1481</v>
      </c>
      <c r="BC1494" s="73">
        <f t="shared" si="353"/>
        <v>2.4</v>
      </c>
      <c r="BD1494">
        <f t="shared" si="354"/>
        <v>50</v>
      </c>
      <c r="BE1494" s="66">
        <f t="shared" si="355"/>
        <v>1175.4144380185928</v>
      </c>
      <c r="BI1494" s="66">
        <f t="shared" si="342"/>
        <v>1522.2155619814071</v>
      </c>
      <c r="BK1494" s="66">
        <f t="shared" si="356"/>
        <v>1180.3720004203585</v>
      </c>
      <c r="BN1494" s="66">
        <f t="shared" si="343"/>
        <v>1246.3385286620603</v>
      </c>
      <c r="BO1494" s="66">
        <f t="shared" si="344"/>
        <v>2426.7105290824188</v>
      </c>
      <c r="CI1494" s="116">
        <f t="shared" si="345"/>
        <v>0.48640824122796283</v>
      </c>
      <c r="CJ1494" s="116">
        <f t="shared" si="346"/>
        <v>0.51359175877203711</v>
      </c>
      <c r="CR1494">
        <f t="shared" si="347"/>
        <v>1467</v>
      </c>
      <c r="CS1494">
        <f t="shared" si="348"/>
        <v>50</v>
      </c>
      <c r="CT1494" s="73">
        <f t="shared" si="349"/>
        <v>2.4</v>
      </c>
      <c r="CU1494" s="66">
        <f t="shared" si="350"/>
        <v>972.15960049893567</v>
      </c>
    </row>
    <row r="1495" spans="2:99" x14ac:dyDescent="0.25">
      <c r="B1495" s="107" t="s">
        <v>284</v>
      </c>
      <c r="C1495" s="107">
        <v>1485</v>
      </c>
      <c r="D1495" s="107" t="s">
        <v>235</v>
      </c>
      <c r="E1495" s="107">
        <v>50</v>
      </c>
      <c r="F1495" s="108">
        <v>2.4</v>
      </c>
      <c r="G1495" s="109"/>
      <c r="H1495" s="109">
        <v>940.28623541557715</v>
      </c>
      <c r="I1495" s="109">
        <v>1217.7137645844227</v>
      </c>
      <c r="BA1495" t="str">
        <f t="shared" si="351"/>
        <v>MA</v>
      </c>
      <c r="BB1495">
        <f t="shared" si="352"/>
        <v>1482</v>
      </c>
      <c r="BC1495" s="73">
        <f t="shared" si="353"/>
        <v>2.4</v>
      </c>
      <c r="BD1495">
        <f t="shared" si="354"/>
        <v>50</v>
      </c>
      <c r="BE1495" s="66">
        <f t="shared" si="355"/>
        <v>925.07956738221117</v>
      </c>
      <c r="BI1495" s="66">
        <f t="shared" si="342"/>
        <v>1198.0204326177886</v>
      </c>
      <c r="BK1495" s="66">
        <f t="shared" si="356"/>
        <v>928.98128879515093</v>
      </c>
      <c r="BN1495" s="66">
        <f t="shared" si="343"/>
        <v>980.89854064583369</v>
      </c>
      <c r="BO1495" s="66">
        <f t="shared" si="344"/>
        <v>1909.8798294409846</v>
      </c>
      <c r="CI1495" s="116">
        <f t="shared" si="345"/>
        <v>0.48640824122796283</v>
      </c>
      <c r="CJ1495" s="116">
        <f t="shared" si="346"/>
        <v>0.51359175877203722</v>
      </c>
      <c r="CR1495">
        <f t="shared" si="347"/>
        <v>1468</v>
      </c>
      <c r="CS1495">
        <f t="shared" si="348"/>
        <v>50</v>
      </c>
      <c r="CT1495" s="73">
        <f t="shared" si="349"/>
        <v>2.4</v>
      </c>
      <c r="CU1495" s="66">
        <f t="shared" si="350"/>
        <v>1010.0959566472752</v>
      </c>
    </row>
    <row r="1496" spans="2:99" x14ac:dyDescent="0.25">
      <c r="B1496" s="107" t="s">
        <v>284</v>
      </c>
      <c r="C1496" s="107">
        <v>1486</v>
      </c>
      <c r="D1496" s="107" t="s">
        <v>235</v>
      </c>
      <c r="E1496" s="107">
        <v>50</v>
      </c>
      <c r="F1496" s="108">
        <v>2.4</v>
      </c>
      <c r="G1496" s="109"/>
      <c r="H1496" s="109">
        <v>1136.7964727521969</v>
      </c>
      <c r="I1496" s="109">
        <v>1472.2035272478031</v>
      </c>
      <c r="BA1496" t="str">
        <f t="shared" si="351"/>
        <v>MA</v>
      </c>
      <c r="BB1496">
        <f t="shared" si="352"/>
        <v>1483</v>
      </c>
      <c r="BC1496" s="73">
        <f t="shared" si="353"/>
        <v>2.4</v>
      </c>
      <c r="BD1496">
        <f t="shared" si="354"/>
        <v>50</v>
      </c>
      <c r="BE1496" s="66">
        <f t="shared" si="355"/>
        <v>1066.7325123004707</v>
      </c>
      <c r="BI1496" s="66">
        <f t="shared" si="342"/>
        <v>1381.4674876995289</v>
      </c>
      <c r="BK1496" s="66">
        <f t="shared" si="356"/>
        <v>1071.2316853790628</v>
      </c>
      <c r="BN1496" s="66">
        <f t="shared" si="343"/>
        <v>1131.0987740611038</v>
      </c>
      <c r="BO1496" s="66">
        <f t="shared" si="344"/>
        <v>2202.3304594401666</v>
      </c>
      <c r="CI1496" s="116">
        <f t="shared" si="345"/>
        <v>0.48640824122796283</v>
      </c>
      <c r="CJ1496" s="116">
        <f t="shared" si="346"/>
        <v>0.51359175877203711</v>
      </c>
      <c r="CR1496">
        <f t="shared" si="347"/>
        <v>1469</v>
      </c>
      <c r="CS1496">
        <f t="shared" si="348"/>
        <v>50</v>
      </c>
      <c r="CT1496" s="73">
        <f t="shared" si="349"/>
        <v>2.4</v>
      </c>
      <c r="CU1496" s="66">
        <f t="shared" si="350"/>
        <v>901.56384846925766</v>
      </c>
    </row>
    <row r="1497" spans="2:99" x14ac:dyDescent="0.25">
      <c r="B1497" s="107" t="s">
        <v>284</v>
      </c>
      <c r="C1497" s="107">
        <v>1487</v>
      </c>
      <c r="D1497" s="107" t="s">
        <v>235</v>
      </c>
      <c r="E1497" s="107">
        <v>50</v>
      </c>
      <c r="F1497" s="108">
        <v>2.4</v>
      </c>
      <c r="G1497" s="109"/>
      <c r="H1497" s="109">
        <v>1083.6384928074792</v>
      </c>
      <c r="I1497" s="109">
        <v>1403.3615071925205</v>
      </c>
      <c r="BA1497" t="str">
        <f t="shared" si="351"/>
        <v>MA</v>
      </c>
      <c r="BB1497">
        <f t="shared" si="352"/>
        <v>1484</v>
      </c>
      <c r="BC1497" s="73">
        <f t="shared" si="353"/>
        <v>2.4</v>
      </c>
      <c r="BD1497">
        <f t="shared" si="354"/>
        <v>50</v>
      </c>
      <c r="BE1497" s="66">
        <f t="shared" si="355"/>
        <v>1196.5120559605866</v>
      </c>
      <c r="BI1497" s="66">
        <f t="shared" si="342"/>
        <v>1549.5379440394136</v>
      </c>
      <c r="BK1497" s="66">
        <f t="shared" si="356"/>
        <v>1201.558602089362</v>
      </c>
      <c r="BN1497" s="66">
        <f t="shared" si="343"/>
        <v>1268.7091693940426</v>
      </c>
      <c r="BO1497" s="66">
        <f t="shared" si="344"/>
        <v>2470.2677714834044</v>
      </c>
      <c r="CI1497" s="116">
        <f t="shared" si="345"/>
        <v>0.48640824122796283</v>
      </c>
      <c r="CJ1497" s="116">
        <f t="shared" si="346"/>
        <v>0.51359175877203722</v>
      </c>
      <c r="CR1497">
        <f t="shared" ref="CR1497:CR1560" si="357">BB1484</f>
        <v>1471</v>
      </c>
      <c r="CS1497">
        <f t="shared" ref="CS1497:CS1560" si="358">BD1484</f>
        <v>50</v>
      </c>
      <c r="CT1497" s="73">
        <f t="shared" ref="CT1497:CT1560" si="359">BC1484</f>
        <v>2.4</v>
      </c>
      <c r="CU1497" s="66">
        <f t="shared" ref="CU1497:CU1560" si="360">BK1484</f>
        <v>901.56384846925766</v>
      </c>
    </row>
    <row r="1498" spans="2:99" x14ac:dyDescent="0.25">
      <c r="B1498" s="107" t="s">
        <v>284</v>
      </c>
      <c r="C1498" s="107">
        <v>1488</v>
      </c>
      <c r="D1498" s="107" t="s">
        <v>235</v>
      </c>
      <c r="E1498" s="107">
        <v>50</v>
      </c>
      <c r="F1498" s="108">
        <v>2.4</v>
      </c>
      <c r="G1498" s="109"/>
      <c r="H1498" s="109">
        <v>966.42950424084802</v>
      </c>
      <c r="I1498" s="109">
        <v>1251.5704957591518</v>
      </c>
      <c r="BA1498" t="str">
        <f t="shared" si="351"/>
        <v>MA</v>
      </c>
      <c r="BB1498">
        <f t="shared" si="352"/>
        <v>1485</v>
      </c>
      <c r="BC1498" s="73">
        <f t="shared" si="353"/>
        <v>2.4</v>
      </c>
      <c r="BD1498">
        <f t="shared" si="354"/>
        <v>50</v>
      </c>
      <c r="BE1498" s="66">
        <f t="shared" si="355"/>
        <v>940.28623541557715</v>
      </c>
      <c r="BI1498" s="66">
        <f t="shared" si="342"/>
        <v>1217.7137645844227</v>
      </c>
      <c r="BK1498" s="66">
        <f t="shared" si="356"/>
        <v>944.25209421126453</v>
      </c>
      <c r="BN1498" s="66">
        <f t="shared" si="343"/>
        <v>997.02277363935241</v>
      </c>
      <c r="BO1498" s="66">
        <f t="shared" si="344"/>
        <v>1941.2748678506168</v>
      </c>
      <c r="CI1498" s="116">
        <f t="shared" si="345"/>
        <v>0.48640824122796283</v>
      </c>
      <c r="CJ1498" s="116">
        <f t="shared" si="346"/>
        <v>0.51359175877203722</v>
      </c>
      <c r="CR1498">
        <f t="shared" si="357"/>
        <v>1472</v>
      </c>
      <c r="CS1498">
        <f t="shared" si="358"/>
        <v>50</v>
      </c>
      <c r="CT1498" s="73">
        <f t="shared" si="359"/>
        <v>2.4</v>
      </c>
      <c r="CU1498" s="66">
        <f t="shared" si="360"/>
        <v>2209.2789716810607</v>
      </c>
    </row>
    <row r="1499" spans="2:99" x14ac:dyDescent="0.25">
      <c r="B1499" s="107" t="s">
        <v>284</v>
      </c>
      <c r="C1499" s="107">
        <v>1489</v>
      </c>
      <c r="D1499" s="107" t="s">
        <v>235</v>
      </c>
      <c r="E1499" s="107">
        <v>50</v>
      </c>
      <c r="F1499" s="108">
        <v>2.4</v>
      </c>
      <c r="G1499" s="109"/>
      <c r="H1499" s="109">
        <v>1088.8627893610626</v>
      </c>
      <c r="I1499" s="109">
        <v>1410.1272106389372</v>
      </c>
      <c r="BA1499" t="str">
        <f t="shared" si="351"/>
        <v>MA</v>
      </c>
      <c r="BB1499">
        <f t="shared" si="352"/>
        <v>1486</v>
      </c>
      <c r="BC1499" s="73">
        <f t="shared" si="353"/>
        <v>2.4</v>
      </c>
      <c r="BD1499">
        <f t="shared" si="354"/>
        <v>50</v>
      </c>
      <c r="BE1499" s="66">
        <f t="shared" si="355"/>
        <v>1136.7964727521969</v>
      </c>
      <c r="BI1499" s="66">
        <f t="shared" si="342"/>
        <v>1472.2035272478031</v>
      </c>
      <c r="BK1499" s="66">
        <f t="shared" si="356"/>
        <v>1141.5911556057411</v>
      </c>
      <c r="BN1499" s="66">
        <f t="shared" si="343"/>
        <v>1205.3903690570298</v>
      </c>
      <c r="BO1499" s="66">
        <f t="shared" si="344"/>
        <v>2346.9815246627709</v>
      </c>
      <c r="CI1499" s="116">
        <f t="shared" si="345"/>
        <v>0.48640824122796283</v>
      </c>
      <c r="CJ1499" s="116">
        <f t="shared" si="346"/>
        <v>0.51359175877203722</v>
      </c>
      <c r="CR1499">
        <f t="shared" si="357"/>
        <v>1473</v>
      </c>
      <c r="CS1499">
        <f t="shared" si="358"/>
        <v>50</v>
      </c>
      <c r="CT1499" s="73">
        <f t="shared" si="359"/>
        <v>2.4</v>
      </c>
      <c r="CU1499" s="66">
        <f t="shared" si="360"/>
        <v>1028.4559278581671</v>
      </c>
    </row>
    <row r="1500" spans="2:99" x14ac:dyDescent="0.25">
      <c r="B1500" s="107" t="s">
        <v>284</v>
      </c>
      <c r="C1500" s="107">
        <v>1490</v>
      </c>
      <c r="D1500" s="107" t="s">
        <v>235</v>
      </c>
      <c r="E1500" s="107">
        <v>50</v>
      </c>
      <c r="F1500" s="108">
        <v>2.4</v>
      </c>
      <c r="G1500" s="109"/>
      <c r="H1500" s="109">
        <v>1119.9645648401931</v>
      </c>
      <c r="I1500" s="109">
        <v>1450.4054351598065</v>
      </c>
      <c r="BA1500" t="str">
        <f t="shared" si="351"/>
        <v>MA</v>
      </c>
      <c r="BB1500">
        <f t="shared" si="352"/>
        <v>1487</v>
      </c>
      <c r="BC1500" s="73">
        <f t="shared" si="353"/>
        <v>2.4</v>
      </c>
      <c r="BD1500">
        <f t="shared" si="354"/>
        <v>50</v>
      </c>
      <c r="BE1500" s="66">
        <f t="shared" si="355"/>
        <v>1083.6384928074792</v>
      </c>
      <c r="BI1500" s="66">
        <f t="shared" si="342"/>
        <v>1403.3615071925205</v>
      </c>
      <c r="BK1500" s="66">
        <f t="shared" si="356"/>
        <v>1088.20897048351</v>
      </c>
      <c r="BN1500" s="66">
        <f t="shared" si="343"/>
        <v>1149.0248554407181</v>
      </c>
      <c r="BO1500" s="66">
        <f t="shared" si="344"/>
        <v>2237.2338259242279</v>
      </c>
      <c r="CI1500" s="116">
        <f t="shared" si="345"/>
        <v>0.48640824122796283</v>
      </c>
      <c r="CJ1500" s="116">
        <f t="shared" si="346"/>
        <v>0.51359175877203722</v>
      </c>
      <c r="CR1500">
        <f t="shared" si="357"/>
        <v>1474</v>
      </c>
      <c r="CS1500">
        <f t="shared" si="358"/>
        <v>50</v>
      </c>
      <c r="CT1500" s="73">
        <f t="shared" si="359"/>
        <v>2.4</v>
      </c>
      <c r="CU1500" s="66">
        <f t="shared" si="360"/>
        <v>1204.057039566178</v>
      </c>
    </row>
    <row r="1501" spans="2:99" x14ac:dyDescent="0.25">
      <c r="B1501" s="107" t="s">
        <v>284</v>
      </c>
      <c r="C1501" s="107">
        <v>1491</v>
      </c>
      <c r="D1501" s="107" t="s">
        <v>235</v>
      </c>
      <c r="E1501" s="107">
        <v>50</v>
      </c>
      <c r="F1501" s="108">
        <v>2.4</v>
      </c>
      <c r="G1501" s="109"/>
      <c r="H1501" s="109">
        <v>1143.6895812991268</v>
      </c>
      <c r="I1501" s="109">
        <v>1481.1304187008734</v>
      </c>
      <c r="BA1501" t="str">
        <f t="shared" si="351"/>
        <v>MA</v>
      </c>
      <c r="BB1501">
        <f t="shared" si="352"/>
        <v>1488</v>
      </c>
      <c r="BC1501" s="73">
        <f t="shared" si="353"/>
        <v>2.4</v>
      </c>
      <c r="BD1501">
        <f t="shared" si="354"/>
        <v>50</v>
      </c>
      <c r="BE1501" s="66">
        <f t="shared" si="355"/>
        <v>966.42950424084802</v>
      </c>
      <c r="BI1501" s="66">
        <f t="shared" si="342"/>
        <v>1251.5704957591518</v>
      </c>
      <c r="BK1501" s="66">
        <f t="shared" si="356"/>
        <v>970.50562787793547</v>
      </c>
      <c r="BN1501" s="66">
        <f t="shared" si="343"/>
        <v>1024.7435180408172</v>
      </c>
      <c r="BO1501" s="66">
        <f t="shared" si="344"/>
        <v>1995.2491459187527</v>
      </c>
      <c r="CI1501" s="116">
        <f t="shared" si="345"/>
        <v>0.48640824122796283</v>
      </c>
      <c r="CJ1501" s="116">
        <f t="shared" si="346"/>
        <v>0.51359175877203722</v>
      </c>
      <c r="CR1501">
        <f t="shared" si="357"/>
        <v>1475</v>
      </c>
      <c r="CS1501">
        <f t="shared" si="358"/>
        <v>50</v>
      </c>
      <c r="CT1501" s="73">
        <f t="shared" si="359"/>
        <v>2.4</v>
      </c>
      <c r="CU1501" s="66">
        <f t="shared" si="360"/>
        <v>901.56384846925766</v>
      </c>
    </row>
    <row r="1502" spans="2:99" x14ac:dyDescent="0.25">
      <c r="B1502" s="107" t="s">
        <v>284</v>
      </c>
      <c r="C1502" s="107">
        <v>1492</v>
      </c>
      <c r="D1502" s="107" t="s">
        <v>235</v>
      </c>
      <c r="E1502" s="107">
        <v>50</v>
      </c>
      <c r="F1502" s="108">
        <v>2.4</v>
      </c>
      <c r="G1502" s="109"/>
      <c r="H1502" s="109">
        <v>1160.0988396984551</v>
      </c>
      <c r="I1502" s="109">
        <v>1502.3811603015449</v>
      </c>
      <c r="BA1502" t="str">
        <f t="shared" si="351"/>
        <v>MA</v>
      </c>
      <c r="BB1502">
        <f t="shared" si="352"/>
        <v>1489</v>
      </c>
      <c r="BC1502" s="73">
        <f t="shared" si="353"/>
        <v>2.4</v>
      </c>
      <c r="BD1502">
        <f t="shared" si="354"/>
        <v>50</v>
      </c>
      <c r="BE1502" s="66">
        <f t="shared" si="355"/>
        <v>1088.8627893610626</v>
      </c>
      <c r="BI1502" s="66">
        <f t="shared" si="342"/>
        <v>1410.1272106389372</v>
      </c>
      <c r="BK1502" s="66">
        <f t="shared" si="356"/>
        <v>1093.4553016278999</v>
      </c>
      <c r="BN1502" s="66">
        <f t="shared" si="343"/>
        <v>1154.564384196944</v>
      </c>
      <c r="BO1502" s="66">
        <f t="shared" si="344"/>
        <v>2248.0196858248437</v>
      </c>
      <c r="CI1502" s="116">
        <f t="shared" si="345"/>
        <v>0.48640824122796289</v>
      </c>
      <c r="CJ1502" s="116">
        <f t="shared" si="346"/>
        <v>0.51359175877203722</v>
      </c>
      <c r="CR1502">
        <f t="shared" si="357"/>
        <v>1476</v>
      </c>
      <c r="CS1502">
        <f t="shared" si="358"/>
        <v>50</v>
      </c>
      <c r="CT1502" s="73">
        <f t="shared" si="359"/>
        <v>2.4</v>
      </c>
      <c r="CU1502" s="66">
        <f t="shared" si="360"/>
        <v>1224.2897866557544</v>
      </c>
    </row>
    <row r="1503" spans="2:99" x14ac:dyDescent="0.25">
      <c r="B1503" s="107" t="s">
        <v>284</v>
      </c>
      <c r="C1503" s="107">
        <v>1493</v>
      </c>
      <c r="D1503" s="107" t="s">
        <v>235</v>
      </c>
      <c r="E1503" s="107">
        <v>50</v>
      </c>
      <c r="F1503" s="108">
        <v>2.4</v>
      </c>
      <c r="G1503" s="109"/>
      <c r="H1503" s="109">
        <v>2101.4220914441012</v>
      </c>
      <c r="I1503" s="109">
        <v>2721.4379085558985</v>
      </c>
      <c r="BA1503" t="str">
        <f t="shared" si="351"/>
        <v>MA</v>
      </c>
      <c r="BB1503">
        <f t="shared" si="352"/>
        <v>1490</v>
      </c>
      <c r="BC1503" s="73">
        <f t="shared" si="353"/>
        <v>2.4</v>
      </c>
      <c r="BD1503">
        <f t="shared" si="354"/>
        <v>50</v>
      </c>
      <c r="BE1503" s="66">
        <f t="shared" si="355"/>
        <v>1119.9645648401931</v>
      </c>
      <c r="BI1503" s="66">
        <f t="shared" si="342"/>
        <v>1450.4054351598065</v>
      </c>
      <c r="BK1503" s="66">
        <f t="shared" si="356"/>
        <v>1124.6882555133493</v>
      </c>
      <c r="BN1503" s="66">
        <f t="shared" si="343"/>
        <v>1187.5428297865533</v>
      </c>
      <c r="BO1503" s="66">
        <f t="shared" si="344"/>
        <v>2312.2310852999026</v>
      </c>
      <c r="CI1503" s="116">
        <f t="shared" si="345"/>
        <v>0.48640824122796283</v>
      </c>
      <c r="CJ1503" s="116">
        <f t="shared" si="346"/>
        <v>0.51359175877203722</v>
      </c>
      <c r="CR1503">
        <f t="shared" si="357"/>
        <v>1477</v>
      </c>
      <c r="CS1503">
        <f t="shared" si="358"/>
        <v>50</v>
      </c>
      <c r="CT1503" s="73">
        <f t="shared" si="359"/>
        <v>2.4</v>
      </c>
      <c r="CU1503" s="66">
        <f t="shared" si="360"/>
        <v>1214.8822704251972</v>
      </c>
    </row>
    <row r="1504" spans="2:99" x14ac:dyDescent="0.25">
      <c r="B1504" s="107" t="s">
        <v>284</v>
      </c>
      <c r="C1504" s="107">
        <v>1494</v>
      </c>
      <c r="D1504" s="107" t="s">
        <v>235</v>
      </c>
      <c r="E1504" s="107">
        <v>50</v>
      </c>
      <c r="F1504" s="108">
        <v>2.4</v>
      </c>
      <c r="G1504" s="109"/>
      <c r="H1504" s="109">
        <v>874.65355902973442</v>
      </c>
      <c r="I1504" s="109">
        <v>1132.7164409702652</v>
      </c>
      <c r="BA1504" t="str">
        <f t="shared" si="351"/>
        <v>MA</v>
      </c>
      <c r="BB1504">
        <f t="shared" si="352"/>
        <v>1491</v>
      </c>
      <c r="BC1504" s="73">
        <f t="shared" si="353"/>
        <v>2.4</v>
      </c>
      <c r="BD1504">
        <f t="shared" si="354"/>
        <v>50</v>
      </c>
      <c r="BE1504" s="66">
        <f t="shared" si="355"/>
        <v>1143.6895812991268</v>
      </c>
      <c r="BI1504" s="66">
        <f t="shared" si="342"/>
        <v>1481.1304187008734</v>
      </c>
      <c r="BK1504" s="66">
        <f t="shared" si="356"/>
        <v>1148.5133373158535</v>
      </c>
      <c r="BN1504" s="66">
        <f t="shared" si="343"/>
        <v>1212.6994053308829</v>
      </c>
      <c r="BO1504" s="66">
        <f t="shared" si="344"/>
        <v>2361.2127426467364</v>
      </c>
      <c r="CI1504" s="116">
        <f t="shared" si="345"/>
        <v>0.48640824122796283</v>
      </c>
      <c r="CJ1504" s="116">
        <f t="shared" si="346"/>
        <v>0.51359175877203711</v>
      </c>
      <c r="CR1504">
        <f t="shared" si="357"/>
        <v>1478</v>
      </c>
      <c r="CS1504">
        <f t="shared" si="358"/>
        <v>50</v>
      </c>
      <c r="CT1504" s="73">
        <f t="shared" si="359"/>
        <v>2.4</v>
      </c>
      <c r="CU1504" s="66">
        <f t="shared" si="360"/>
        <v>1044.4530810390586</v>
      </c>
    </row>
    <row r="1505" spans="2:99" x14ac:dyDescent="0.25">
      <c r="B1505" s="107" t="s">
        <v>284</v>
      </c>
      <c r="C1505" s="107">
        <v>1495</v>
      </c>
      <c r="D1505" s="107" t="s">
        <v>235</v>
      </c>
      <c r="E1505" s="107">
        <v>50</v>
      </c>
      <c r="F1505" s="108">
        <v>2.4</v>
      </c>
      <c r="G1505" s="109"/>
      <c r="H1505" s="109">
        <v>897.77728030568665</v>
      </c>
      <c r="I1505" s="109">
        <v>1162.6627196943132</v>
      </c>
      <c r="BA1505" t="str">
        <f t="shared" si="351"/>
        <v>MA</v>
      </c>
      <c r="BB1505">
        <f t="shared" si="352"/>
        <v>1492</v>
      </c>
      <c r="BC1505" s="73">
        <f t="shared" si="353"/>
        <v>2.4</v>
      </c>
      <c r="BD1505">
        <f t="shared" si="354"/>
        <v>50</v>
      </c>
      <c r="BE1505" s="66">
        <f t="shared" si="355"/>
        <v>1160.0988396984551</v>
      </c>
      <c r="BI1505" s="66">
        <f t="shared" si="342"/>
        <v>1502.3811603015449</v>
      </c>
      <c r="BK1505" s="66">
        <f t="shared" si="356"/>
        <v>1164.9918052806338</v>
      </c>
      <c r="BN1505" s="66">
        <f t="shared" si="343"/>
        <v>1230.098792566869</v>
      </c>
      <c r="BO1505" s="66">
        <f t="shared" si="344"/>
        <v>2395.090597847503</v>
      </c>
      <c r="CI1505" s="116">
        <f t="shared" si="345"/>
        <v>0.48640824122796278</v>
      </c>
      <c r="CJ1505" s="116">
        <f t="shared" si="346"/>
        <v>0.51359175877203711</v>
      </c>
      <c r="CR1505">
        <f t="shared" si="357"/>
        <v>1479</v>
      </c>
      <c r="CS1505">
        <f t="shared" si="358"/>
        <v>50</v>
      </c>
      <c r="CT1505" s="73">
        <f t="shared" si="359"/>
        <v>2.4</v>
      </c>
      <c r="CU1505" s="66">
        <f t="shared" si="360"/>
        <v>1925.2503843779793</v>
      </c>
    </row>
    <row r="1506" spans="2:99" x14ac:dyDescent="0.25">
      <c r="B1506" s="107" t="s">
        <v>284</v>
      </c>
      <c r="C1506" s="107">
        <v>1496</v>
      </c>
      <c r="D1506" s="107" t="s">
        <v>235</v>
      </c>
      <c r="E1506" s="107">
        <v>50</v>
      </c>
      <c r="F1506" s="108">
        <v>2.4</v>
      </c>
      <c r="G1506" s="109"/>
      <c r="H1506" s="109">
        <v>1125.4677229279127</v>
      </c>
      <c r="I1506" s="109">
        <v>1457.532277072087</v>
      </c>
      <c r="BA1506" t="str">
        <f t="shared" si="351"/>
        <v>MA</v>
      </c>
      <c r="BB1506">
        <f t="shared" si="352"/>
        <v>1493</v>
      </c>
      <c r="BC1506" s="73">
        <f t="shared" si="353"/>
        <v>2.4</v>
      </c>
      <c r="BD1506">
        <f t="shared" si="354"/>
        <v>50</v>
      </c>
      <c r="BE1506" s="66">
        <f t="shared" si="355"/>
        <v>2101.4220914441012</v>
      </c>
      <c r="BI1506" s="66">
        <f t="shared" si="342"/>
        <v>2721.4379085558985</v>
      </c>
      <c r="BK1506" s="66">
        <f t="shared" si="356"/>
        <v>2110.2852896606764</v>
      </c>
      <c r="BN1506" s="66">
        <f t="shared" si="343"/>
        <v>2228.2211557341461</v>
      </c>
      <c r="BO1506" s="66">
        <f t="shared" si="344"/>
        <v>4338.5064453948225</v>
      </c>
      <c r="CI1506" s="116">
        <f t="shared" si="345"/>
        <v>0.48640824122796283</v>
      </c>
      <c r="CJ1506" s="116">
        <f t="shared" si="346"/>
        <v>0.51359175877203711</v>
      </c>
      <c r="CR1506">
        <f t="shared" si="357"/>
        <v>1480</v>
      </c>
      <c r="CS1506">
        <f t="shared" si="358"/>
        <v>50</v>
      </c>
      <c r="CT1506" s="73">
        <f t="shared" si="359"/>
        <v>2.4</v>
      </c>
      <c r="CU1506" s="66">
        <f t="shared" si="360"/>
        <v>1204.057039566178</v>
      </c>
    </row>
    <row r="1507" spans="2:99" x14ac:dyDescent="0.25">
      <c r="B1507" s="107" t="s">
        <v>284</v>
      </c>
      <c r="C1507" s="107">
        <v>1497</v>
      </c>
      <c r="D1507" s="107" t="s">
        <v>235</v>
      </c>
      <c r="E1507" s="107">
        <v>50</v>
      </c>
      <c r="F1507" s="108">
        <v>2.4</v>
      </c>
      <c r="G1507" s="109"/>
      <c r="H1507" s="109">
        <v>919.30190497182639</v>
      </c>
      <c r="I1507" s="109">
        <v>1190.5380950281735</v>
      </c>
      <c r="BA1507" t="str">
        <f t="shared" si="351"/>
        <v>MA</v>
      </c>
      <c r="BB1507">
        <f t="shared" si="352"/>
        <v>1494</v>
      </c>
      <c r="BC1507" s="73">
        <f t="shared" si="353"/>
        <v>2.4</v>
      </c>
      <c r="BD1507">
        <f t="shared" si="354"/>
        <v>50</v>
      </c>
      <c r="BE1507" s="66">
        <f t="shared" si="355"/>
        <v>874.65355902973442</v>
      </c>
      <c r="BI1507" s="66">
        <f t="shared" si="342"/>
        <v>1132.7164409702652</v>
      </c>
      <c r="BK1507" s="66">
        <f t="shared" si="356"/>
        <v>878.34259794108709</v>
      </c>
      <c r="BN1507" s="66">
        <f t="shared" si="343"/>
        <v>927.42984481947474</v>
      </c>
      <c r="BO1507" s="66">
        <f t="shared" si="344"/>
        <v>1805.7724427605617</v>
      </c>
      <c r="CI1507" s="116">
        <f t="shared" si="345"/>
        <v>0.48640824122796289</v>
      </c>
      <c r="CJ1507" s="116">
        <f t="shared" si="346"/>
        <v>0.51359175877203722</v>
      </c>
      <c r="CR1507">
        <f t="shared" si="357"/>
        <v>1481</v>
      </c>
      <c r="CS1507">
        <f t="shared" si="358"/>
        <v>50</v>
      </c>
      <c r="CT1507" s="73">
        <f t="shared" si="359"/>
        <v>2.4</v>
      </c>
      <c r="CU1507" s="66">
        <f t="shared" si="360"/>
        <v>1180.3720004203585</v>
      </c>
    </row>
    <row r="1508" spans="2:99" x14ac:dyDescent="0.25">
      <c r="B1508" s="107" t="s">
        <v>284</v>
      </c>
      <c r="C1508" s="107">
        <v>1498</v>
      </c>
      <c r="D1508" s="107" t="s">
        <v>235</v>
      </c>
      <c r="E1508" s="107">
        <v>50</v>
      </c>
      <c r="F1508" s="108">
        <v>2.4</v>
      </c>
      <c r="G1508" s="109"/>
      <c r="H1508" s="109">
        <v>935.90723788734419</v>
      </c>
      <c r="I1508" s="109">
        <v>1212.0427621126555</v>
      </c>
      <c r="BA1508" t="str">
        <f t="shared" si="351"/>
        <v>MA</v>
      </c>
      <c r="BB1508">
        <f t="shared" si="352"/>
        <v>1495</v>
      </c>
      <c r="BC1508" s="73">
        <f t="shared" si="353"/>
        <v>2.4</v>
      </c>
      <c r="BD1508">
        <f t="shared" si="354"/>
        <v>50</v>
      </c>
      <c r="BE1508" s="66">
        <f t="shared" si="355"/>
        <v>897.77728030568665</v>
      </c>
      <c r="BI1508" s="66">
        <f t="shared" si="342"/>
        <v>1162.6627196943132</v>
      </c>
      <c r="BK1508" s="66">
        <f t="shared" si="356"/>
        <v>901.56384846925766</v>
      </c>
      <c r="BN1508" s="66">
        <f t="shared" si="343"/>
        <v>951.94884324257043</v>
      </c>
      <c r="BO1508" s="66">
        <f t="shared" si="344"/>
        <v>1853.5126917118282</v>
      </c>
      <c r="CI1508" s="116">
        <f t="shared" si="345"/>
        <v>0.48640824122796283</v>
      </c>
      <c r="CJ1508" s="116">
        <f t="shared" si="346"/>
        <v>0.51359175877203711</v>
      </c>
      <c r="CR1508">
        <f t="shared" si="357"/>
        <v>1482</v>
      </c>
      <c r="CS1508">
        <f t="shared" si="358"/>
        <v>50</v>
      </c>
      <c r="CT1508" s="73">
        <f t="shared" si="359"/>
        <v>2.4</v>
      </c>
      <c r="CU1508" s="66">
        <f t="shared" si="360"/>
        <v>928.98128879515093</v>
      </c>
    </row>
    <row r="1509" spans="2:99" x14ac:dyDescent="0.25">
      <c r="B1509" s="107" t="s">
        <v>284</v>
      </c>
      <c r="C1509" s="107">
        <v>1499</v>
      </c>
      <c r="D1509" s="107" t="s">
        <v>235</v>
      </c>
      <c r="E1509" s="107">
        <v>50</v>
      </c>
      <c r="F1509" s="108">
        <v>2.4</v>
      </c>
      <c r="G1509" s="109"/>
      <c r="H1509" s="109">
        <v>1199</v>
      </c>
      <c r="I1509" s="109">
        <v>1167.6600000000001</v>
      </c>
      <c r="BA1509" t="str">
        <f t="shared" si="351"/>
        <v>MA</v>
      </c>
      <c r="BB1509">
        <f t="shared" si="352"/>
        <v>1496</v>
      </c>
      <c r="BC1509" s="73">
        <f t="shared" si="353"/>
        <v>2.4</v>
      </c>
      <c r="BD1509">
        <f t="shared" si="354"/>
        <v>50</v>
      </c>
      <c r="BE1509" s="66">
        <f t="shared" si="355"/>
        <v>1125.4677229279127</v>
      </c>
      <c r="BI1509" s="66">
        <f t="shared" si="342"/>
        <v>1457.532277072087</v>
      </c>
      <c r="BK1509" s="66">
        <f t="shared" si="356"/>
        <v>1130.2146243501836</v>
      </c>
      <c r="BN1509" s="66">
        <f t="shared" si="343"/>
        <v>1193.3780464830618</v>
      </c>
      <c r="BO1509" s="66">
        <f t="shared" si="344"/>
        <v>2323.5926708332454</v>
      </c>
      <c r="CI1509" s="116">
        <f t="shared" si="345"/>
        <v>0.48640824122796283</v>
      </c>
      <c r="CJ1509" s="116">
        <f t="shared" si="346"/>
        <v>0.51359175877203722</v>
      </c>
      <c r="CR1509">
        <f t="shared" si="357"/>
        <v>1483</v>
      </c>
      <c r="CS1509">
        <f t="shared" si="358"/>
        <v>50</v>
      </c>
      <c r="CT1509" s="73">
        <f t="shared" si="359"/>
        <v>2.4</v>
      </c>
      <c r="CU1509" s="66">
        <f t="shared" si="360"/>
        <v>1071.2316853790628</v>
      </c>
    </row>
    <row r="1510" spans="2:99" x14ac:dyDescent="0.25">
      <c r="B1510" s="107" t="s">
        <v>284</v>
      </c>
      <c r="C1510" s="107">
        <v>1500</v>
      </c>
      <c r="D1510" s="107" t="s">
        <v>235</v>
      </c>
      <c r="E1510" s="107">
        <v>50</v>
      </c>
      <c r="F1510" s="108">
        <v>2.4</v>
      </c>
      <c r="G1510" s="109"/>
      <c r="H1510" s="109">
        <v>905.59411768444272</v>
      </c>
      <c r="I1510" s="109">
        <v>1172.7858823155573</v>
      </c>
      <c r="BA1510" t="str">
        <f t="shared" si="351"/>
        <v>MA</v>
      </c>
      <c r="BB1510">
        <f t="shared" si="352"/>
        <v>1497</v>
      </c>
      <c r="BC1510" s="73">
        <f t="shared" si="353"/>
        <v>2.4</v>
      </c>
      <c r="BD1510">
        <f t="shared" si="354"/>
        <v>50</v>
      </c>
      <c r="BE1510" s="66">
        <f t="shared" si="355"/>
        <v>919.30190497182639</v>
      </c>
      <c r="BI1510" s="66">
        <f t="shared" si="342"/>
        <v>1190.5380950281735</v>
      </c>
      <c r="BK1510" s="66">
        <f t="shared" si="356"/>
        <v>923.17925785481668</v>
      </c>
      <c r="BN1510" s="66">
        <f t="shared" si="343"/>
        <v>974.77225613310998</v>
      </c>
      <c r="BO1510" s="66">
        <f t="shared" si="344"/>
        <v>1897.9515139879268</v>
      </c>
      <c r="CI1510" s="116">
        <f t="shared" si="345"/>
        <v>0.48640824122796278</v>
      </c>
      <c r="CJ1510" s="116">
        <f t="shared" si="346"/>
        <v>0.51359175877203711</v>
      </c>
      <c r="CR1510">
        <f t="shared" si="357"/>
        <v>1484</v>
      </c>
      <c r="CS1510">
        <f t="shared" si="358"/>
        <v>50</v>
      </c>
      <c r="CT1510" s="73">
        <f t="shared" si="359"/>
        <v>2.4</v>
      </c>
      <c r="CU1510" s="66">
        <f t="shared" si="360"/>
        <v>1201.558602089362</v>
      </c>
    </row>
    <row r="1511" spans="2:99" x14ac:dyDescent="0.25">
      <c r="B1511" s="107" t="s">
        <v>284</v>
      </c>
      <c r="C1511" s="107">
        <v>1501</v>
      </c>
      <c r="D1511" s="107" t="s">
        <v>235</v>
      </c>
      <c r="E1511" s="107">
        <v>50</v>
      </c>
      <c r="F1511" s="108">
        <v>2.4</v>
      </c>
      <c r="G1511" s="109"/>
      <c r="H1511" s="109">
        <v>898.23043029865801</v>
      </c>
      <c r="I1511" s="109">
        <v>1163.2495697013419</v>
      </c>
      <c r="BA1511" t="str">
        <f t="shared" si="351"/>
        <v>MA</v>
      </c>
      <c r="BB1511">
        <f t="shared" si="352"/>
        <v>1498</v>
      </c>
      <c r="BC1511" s="73">
        <f t="shared" si="353"/>
        <v>2.4</v>
      </c>
      <c r="BD1511">
        <f t="shared" si="354"/>
        <v>50</v>
      </c>
      <c r="BE1511" s="66">
        <f t="shared" si="355"/>
        <v>935.90723788734419</v>
      </c>
      <c r="BI1511" s="66">
        <f t="shared" si="342"/>
        <v>1212.0427621126555</v>
      </c>
      <c r="BK1511" s="66">
        <f t="shared" si="356"/>
        <v>939.85462732209714</v>
      </c>
      <c r="BN1511" s="66">
        <f t="shared" si="343"/>
        <v>992.37954895210692</v>
      </c>
      <c r="BO1511" s="66">
        <f t="shared" si="344"/>
        <v>1932.2341762742039</v>
      </c>
      <c r="CI1511" s="116">
        <f t="shared" si="345"/>
        <v>0.48640824122796289</v>
      </c>
      <c r="CJ1511" s="116">
        <f t="shared" si="346"/>
        <v>0.51359175877203722</v>
      </c>
      <c r="CR1511">
        <f t="shared" si="357"/>
        <v>1485</v>
      </c>
      <c r="CS1511">
        <f t="shared" si="358"/>
        <v>50</v>
      </c>
      <c r="CT1511" s="73">
        <f t="shared" si="359"/>
        <v>2.4</v>
      </c>
      <c r="CU1511" s="66">
        <f t="shared" si="360"/>
        <v>944.25209421126453</v>
      </c>
    </row>
    <row r="1512" spans="2:99" x14ac:dyDescent="0.25">
      <c r="B1512" s="107" t="s">
        <v>284</v>
      </c>
      <c r="C1512" s="107">
        <v>1502</v>
      </c>
      <c r="D1512" s="107" t="s">
        <v>235</v>
      </c>
      <c r="E1512" s="107">
        <v>50</v>
      </c>
      <c r="F1512" s="108">
        <v>2.4</v>
      </c>
      <c r="G1512" s="109"/>
      <c r="H1512" s="109">
        <v>894.33508324369257</v>
      </c>
      <c r="I1512" s="109">
        <v>1158.2049167563073</v>
      </c>
      <c r="BA1512" t="str">
        <f t="shared" si="351"/>
        <v>MA</v>
      </c>
      <c r="BB1512">
        <f t="shared" si="352"/>
        <v>1499</v>
      </c>
      <c r="BC1512" s="73">
        <f t="shared" si="353"/>
        <v>2.4</v>
      </c>
      <c r="BD1512">
        <f t="shared" si="354"/>
        <v>50</v>
      </c>
      <c r="BE1512" s="66">
        <f t="shared" si="355"/>
        <v>1199</v>
      </c>
      <c r="BI1512" s="66">
        <f t="shared" si="342"/>
        <v>1167.6600000000001</v>
      </c>
      <c r="BK1512" s="66">
        <f t="shared" si="356"/>
        <v>1204.057039566178</v>
      </c>
      <c r="BN1512" s="66">
        <f t="shared" si="343"/>
        <v>956.04044704630155</v>
      </c>
      <c r="BO1512" s="66">
        <f t="shared" si="344"/>
        <v>2160.0974866124798</v>
      </c>
      <c r="CI1512" s="116">
        <f t="shared" si="345"/>
        <v>0.55740865726130306</v>
      </c>
      <c r="CJ1512" s="116">
        <f t="shared" si="346"/>
        <v>0.44259134273869682</v>
      </c>
      <c r="CR1512">
        <f t="shared" si="357"/>
        <v>1486</v>
      </c>
      <c r="CS1512">
        <f t="shared" si="358"/>
        <v>50</v>
      </c>
      <c r="CT1512" s="73">
        <f t="shared" si="359"/>
        <v>2.4</v>
      </c>
      <c r="CU1512" s="66">
        <f t="shared" si="360"/>
        <v>1141.5911556057411</v>
      </c>
    </row>
    <row r="1513" spans="2:99" x14ac:dyDescent="0.25">
      <c r="B1513" s="107" t="s">
        <v>284</v>
      </c>
      <c r="C1513" s="107">
        <v>1503</v>
      </c>
      <c r="D1513" s="107" t="s">
        <v>235</v>
      </c>
      <c r="E1513" s="107">
        <v>50</v>
      </c>
      <c r="F1513" s="108">
        <v>2.4</v>
      </c>
      <c r="G1513" s="109"/>
      <c r="H1513" s="109">
        <v>899.12365865018796</v>
      </c>
      <c r="I1513" s="109">
        <v>1164.4063413498116</v>
      </c>
      <c r="BA1513" t="str">
        <f t="shared" si="351"/>
        <v>MA</v>
      </c>
      <c r="BB1513">
        <f t="shared" si="352"/>
        <v>1500</v>
      </c>
      <c r="BC1513" s="73">
        <f t="shared" si="353"/>
        <v>2.4</v>
      </c>
      <c r="BD1513">
        <f t="shared" si="354"/>
        <v>50</v>
      </c>
      <c r="BE1513" s="66">
        <f t="shared" si="355"/>
        <v>905.59411768444272</v>
      </c>
      <c r="BI1513" s="66">
        <f t="shared" si="342"/>
        <v>1172.7858823155573</v>
      </c>
      <c r="BK1513" s="66">
        <f t="shared" si="356"/>
        <v>909.41365503559234</v>
      </c>
      <c r="BN1513" s="66">
        <f t="shared" si="343"/>
        <v>960.23734581860856</v>
      </c>
      <c r="BO1513" s="66">
        <f t="shared" si="344"/>
        <v>1869.6510008542009</v>
      </c>
      <c r="CI1513" s="116">
        <f t="shared" si="345"/>
        <v>0.48640824122796283</v>
      </c>
      <c r="CJ1513" s="116">
        <f t="shared" si="346"/>
        <v>0.51359175877203711</v>
      </c>
      <c r="CR1513">
        <f t="shared" si="357"/>
        <v>1487</v>
      </c>
      <c r="CS1513">
        <f t="shared" si="358"/>
        <v>50</v>
      </c>
      <c r="CT1513" s="73">
        <f t="shared" si="359"/>
        <v>2.4</v>
      </c>
      <c r="CU1513" s="66">
        <f t="shared" si="360"/>
        <v>1088.20897048351</v>
      </c>
    </row>
    <row r="1514" spans="2:99" x14ac:dyDescent="0.25">
      <c r="B1514" s="107" t="s">
        <v>284</v>
      </c>
      <c r="C1514" s="107">
        <v>1504</v>
      </c>
      <c r="D1514" s="107" t="s">
        <v>235</v>
      </c>
      <c r="E1514" s="107">
        <v>50</v>
      </c>
      <c r="F1514" s="108">
        <v>2.4</v>
      </c>
      <c r="G1514" s="109"/>
      <c r="H1514" s="109">
        <v>852.87621609828375</v>
      </c>
      <c r="I1514" s="109">
        <v>1104.5137839017159</v>
      </c>
      <c r="BA1514" t="str">
        <f t="shared" si="351"/>
        <v>MA</v>
      </c>
      <c r="BB1514">
        <f t="shared" si="352"/>
        <v>1501</v>
      </c>
      <c r="BC1514" s="73">
        <f t="shared" si="353"/>
        <v>2.4</v>
      </c>
      <c r="BD1514">
        <f t="shared" si="354"/>
        <v>50</v>
      </c>
      <c r="BE1514" s="66">
        <f t="shared" si="355"/>
        <v>898.23043029865801</v>
      </c>
      <c r="BI1514" s="66">
        <f t="shared" si="342"/>
        <v>1163.2495697013419</v>
      </c>
      <c r="BK1514" s="66">
        <f t="shared" si="356"/>
        <v>902.01890971947989</v>
      </c>
      <c r="BN1514" s="66">
        <f t="shared" si="343"/>
        <v>952.42933614552931</v>
      </c>
      <c r="BO1514" s="66">
        <f t="shared" si="344"/>
        <v>1854.4482458650091</v>
      </c>
      <c r="CI1514" s="116">
        <f t="shared" si="345"/>
        <v>0.48640824122796283</v>
      </c>
      <c r="CJ1514" s="116">
        <f t="shared" si="346"/>
        <v>0.51359175877203722</v>
      </c>
      <c r="CR1514">
        <f t="shared" si="357"/>
        <v>1488</v>
      </c>
      <c r="CS1514">
        <f t="shared" si="358"/>
        <v>50</v>
      </c>
      <c r="CT1514" s="73">
        <f t="shared" si="359"/>
        <v>2.4</v>
      </c>
      <c r="CU1514" s="66">
        <f t="shared" si="360"/>
        <v>970.50562787793547</v>
      </c>
    </row>
    <row r="1515" spans="2:99" x14ac:dyDescent="0.25">
      <c r="B1515" s="107" t="s">
        <v>284</v>
      </c>
      <c r="C1515" s="107">
        <v>1505</v>
      </c>
      <c r="D1515" s="107" t="s">
        <v>235</v>
      </c>
      <c r="E1515" s="107">
        <v>50</v>
      </c>
      <c r="F1515" s="108">
        <v>2.4</v>
      </c>
      <c r="G1515" s="109"/>
      <c r="H1515" s="109">
        <v>941.33632338005884</v>
      </c>
      <c r="I1515" s="109">
        <v>1219.0736766199409</v>
      </c>
      <c r="BA1515" t="str">
        <f t="shared" si="351"/>
        <v>MA</v>
      </c>
      <c r="BB1515">
        <f t="shared" si="352"/>
        <v>1502</v>
      </c>
      <c r="BC1515" s="73">
        <f t="shared" si="353"/>
        <v>2.4</v>
      </c>
      <c r="BD1515">
        <f t="shared" si="354"/>
        <v>50</v>
      </c>
      <c r="BE1515" s="66">
        <f t="shared" si="355"/>
        <v>894.33508324369257</v>
      </c>
      <c r="BI1515" s="66">
        <f t="shared" si="342"/>
        <v>1158.2049167563073</v>
      </c>
      <c r="BK1515" s="66">
        <f t="shared" si="356"/>
        <v>898.10713320314585</v>
      </c>
      <c r="BN1515" s="66">
        <f t="shared" si="343"/>
        <v>948.29894522971097</v>
      </c>
      <c r="BO1515" s="66">
        <f t="shared" si="344"/>
        <v>1846.4060784328567</v>
      </c>
      <c r="CI1515" s="116">
        <f t="shared" si="345"/>
        <v>0.48640824122796283</v>
      </c>
      <c r="CJ1515" s="116">
        <f t="shared" si="346"/>
        <v>0.51359175877203722</v>
      </c>
      <c r="CR1515">
        <f t="shared" si="357"/>
        <v>1489</v>
      </c>
      <c r="CS1515">
        <f t="shared" si="358"/>
        <v>50</v>
      </c>
      <c r="CT1515" s="73">
        <f t="shared" si="359"/>
        <v>2.4</v>
      </c>
      <c r="CU1515" s="66">
        <f t="shared" si="360"/>
        <v>1093.4553016278999</v>
      </c>
    </row>
    <row r="1516" spans="2:99" x14ac:dyDescent="0.25">
      <c r="B1516" s="107" t="s">
        <v>284</v>
      </c>
      <c r="C1516" s="107">
        <v>1506</v>
      </c>
      <c r="D1516" s="107" t="s">
        <v>235</v>
      </c>
      <c r="E1516" s="107">
        <v>50</v>
      </c>
      <c r="F1516" s="108">
        <v>2.4</v>
      </c>
      <c r="G1516" s="109"/>
      <c r="H1516" s="109">
        <v>897.77728030568665</v>
      </c>
      <c r="I1516" s="109">
        <v>1162.6627196943132</v>
      </c>
      <c r="BA1516" t="str">
        <f t="shared" si="351"/>
        <v>MA</v>
      </c>
      <c r="BB1516">
        <f t="shared" si="352"/>
        <v>1503</v>
      </c>
      <c r="BC1516" s="73">
        <f t="shared" si="353"/>
        <v>2.4</v>
      </c>
      <c r="BD1516">
        <f t="shared" si="354"/>
        <v>50</v>
      </c>
      <c r="BE1516" s="66">
        <f t="shared" si="355"/>
        <v>899.12365865018796</v>
      </c>
      <c r="BI1516" s="66">
        <f t="shared" si="342"/>
        <v>1164.4063413498116</v>
      </c>
      <c r="BK1516" s="66">
        <f t="shared" si="356"/>
        <v>902.915905453091</v>
      </c>
      <c r="BN1516" s="66">
        <f t="shared" si="343"/>
        <v>953.37646157924576</v>
      </c>
      <c r="BO1516" s="66">
        <f t="shared" si="344"/>
        <v>1856.2923670323366</v>
      </c>
      <c r="CI1516" s="116">
        <f t="shared" si="345"/>
        <v>0.48640824122796289</v>
      </c>
      <c r="CJ1516" s="116">
        <f t="shared" si="346"/>
        <v>0.51359175877203722</v>
      </c>
      <c r="CR1516">
        <f t="shared" si="357"/>
        <v>1490</v>
      </c>
      <c r="CS1516">
        <f t="shared" si="358"/>
        <v>50</v>
      </c>
      <c r="CT1516" s="73">
        <f t="shared" si="359"/>
        <v>2.4</v>
      </c>
      <c r="CU1516" s="66">
        <f t="shared" si="360"/>
        <v>1124.6882555133493</v>
      </c>
    </row>
    <row r="1517" spans="2:99" x14ac:dyDescent="0.25">
      <c r="B1517" s="107" t="s">
        <v>284</v>
      </c>
      <c r="C1517" s="107">
        <v>1507</v>
      </c>
      <c r="D1517" s="107" t="s">
        <v>235</v>
      </c>
      <c r="E1517" s="107">
        <v>50</v>
      </c>
      <c r="F1517" s="108">
        <v>2.4</v>
      </c>
      <c r="G1517" s="109"/>
      <c r="H1517" s="109">
        <v>1139.05</v>
      </c>
      <c r="I1517" s="109">
        <v>1210.24</v>
      </c>
      <c r="BA1517" t="str">
        <f t="shared" si="351"/>
        <v>MA</v>
      </c>
      <c r="BB1517">
        <f t="shared" si="352"/>
        <v>1504</v>
      </c>
      <c r="BC1517" s="73">
        <f t="shared" si="353"/>
        <v>2.4</v>
      </c>
      <c r="BD1517">
        <f t="shared" si="354"/>
        <v>50</v>
      </c>
      <c r="BE1517" s="66">
        <f t="shared" si="355"/>
        <v>852.87621609828375</v>
      </c>
      <c r="BI1517" s="66">
        <f t="shared" si="342"/>
        <v>1104.5137839017159</v>
      </c>
      <c r="BK1517" s="66">
        <f t="shared" si="356"/>
        <v>856.4734043967502</v>
      </c>
      <c r="BN1517" s="66">
        <f t="shared" si="343"/>
        <v>904.33846473305448</v>
      </c>
      <c r="BO1517" s="66">
        <f t="shared" si="344"/>
        <v>1760.8118691298046</v>
      </c>
      <c r="CI1517" s="116">
        <f t="shared" si="345"/>
        <v>0.48640824122796289</v>
      </c>
      <c r="CJ1517" s="116">
        <f t="shared" si="346"/>
        <v>0.51359175877203722</v>
      </c>
      <c r="CR1517">
        <f t="shared" si="357"/>
        <v>1491</v>
      </c>
      <c r="CS1517">
        <f t="shared" si="358"/>
        <v>50</v>
      </c>
      <c r="CT1517" s="73">
        <f t="shared" si="359"/>
        <v>2.4</v>
      </c>
      <c r="CU1517" s="66">
        <f t="shared" si="360"/>
        <v>1148.5133373158535</v>
      </c>
    </row>
    <row r="1518" spans="2:99" x14ac:dyDescent="0.25">
      <c r="B1518" s="107" t="s">
        <v>284</v>
      </c>
      <c r="C1518" s="107">
        <v>1508</v>
      </c>
      <c r="D1518" s="107" t="s">
        <v>235</v>
      </c>
      <c r="E1518" s="107">
        <v>50</v>
      </c>
      <c r="F1518" s="108">
        <v>2.4</v>
      </c>
      <c r="G1518" s="109"/>
      <c r="H1518" s="109">
        <v>898.67486586868756</v>
      </c>
      <c r="I1518" s="109">
        <v>1163.8251341313123</v>
      </c>
      <c r="BA1518" t="str">
        <f t="shared" si="351"/>
        <v>MA</v>
      </c>
      <c r="BB1518">
        <f t="shared" si="352"/>
        <v>1505</v>
      </c>
      <c r="BC1518" s="73">
        <f t="shared" si="353"/>
        <v>2.4</v>
      </c>
      <c r="BD1518">
        <f t="shared" si="354"/>
        <v>50</v>
      </c>
      <c r="BE1518" s="66">
        <f t="shared" si="355"/>
        <v>941.33632338005884</v>
      </c>
      <c r="BI1518" s="66">
        <f t="shared" si="342"/>
        <v>1219.0736766199409</v>
      </c>
      <c r="BK1518" s="66">
        <f t="shared" si="356"/>
        <v>945.30661114687575</v>
      </c>
      <c r="BN1518" s="66">
        <f t="shared" si="343"/>
        <v>998.13622353947778</v>
      </c>
      <c r="BO1518" s="66">
        <f t="shared" si="344"/>
        <v>1943.4428346863535</v>
      </c>
      <c r="CI1518" s="116">
        <f t="shared" si="345"/>
        <v>0.48640824122796283</v>
      </c>
      <c r="CJ1518" s="116">
        <f t="shared" si="346"/>
        <v>0.51359175877203711</v>
      </c>
      <c r="CR1518">
        <f t="shared" si="357"/>
        <v>1492</v>
      </c>
      <c r="CS1518">
        <f t="shared" si="358"/>
        <v>50</v>
      </c>
      <c r="CT1518" s="73">
        <f t="shared" si="359"/>
        <v>2.4</v>
      </c>
      <c r="CU1518" s="66">
        <f t="shared" si="360"/>
        <v>1164.9918052806338</v>
      </c>
    </row>
    <row r="1519" spans="2:99" x14ac:dyDescent="0.25">
      <c r="B1519" s="107" t="s">
        <v>284</v>
      </c>
      <c r="C1519" s="107">
        <v>1509</v>
      </c>
      <c r="D1519" s="107" t="s">
        <v>235</v>
      </c>
      <c r="E1519" s="107">
        <v>50</v>
      </c>
      <c r="F1519" s="108">
        <v>2.4</v>
      </c>
      <c r="G1519" s="109"/>
      <c r="H1519" s="109">
        <v>1036.2015315240253</v>
      </c>
      <c r="I1519" s="109">
        <v>1341.9284684759748</v>
      </c>
      <c r="BA1519" t="str">
        <f t="shared" si="351"/>
        <v>MA</v>
      </c>
      <c r="BB1519">
        <f t="shared" si="352"/>
        <v>1506</v>
      </c>
      <c r="BC1519" s="73">
        <f t="shared" si="353"/>
        <v>2.4</v>
      </c>
      <c r="BD1519">
        <f t="shared" si="354"/>
        <v>50</v>
      </c>
      <c r="BE1519" s="66">
        <f t="shared" si="355"/>
        <v>897.77728030568665</v>
      </c>
      <c r="BI1519" s="66">
        <f t="shared" si="342"/>
        <v>1162.6627196943132</v>
      </c>
      <c r="BK1519" s="66">
        <f t="shared" si="356"/>
        <v>901.56384846925766</v>
      </c>
      <c r="BN1519" s="66">
        <f t="shared" si="343"/>
        <v>951.94884324257043</v>
      </c>
      <c r="BO1519" s="66">
        <f t="shared" si="344"/>
        <v>1853.5126917118282</v>
      </c>
      <c r="CI1519" s="116">
        <f t="shared" si="345"/>
        <v>0.48640824122796283</v>
      </c>
      <c r="CJ1519" s="116">
        <f t="shared" si="346"/>
        <v>0.51359175877203711</v>
      </c>
      <c r="CR1519">
        <f t="shared" si="357"/>
        <v>1493</v>
      </c>
      <c r="CS1519">
        <f t="shared" si="358"/>
        <v>50</v>
      </c>
      <c r="CT1519" s="73">
        <f t="shared" si="359"/>
        <v>2.4</v>
      </c>
      <c r="CU1519" s="66">
        <f t="shared" si="360"/>
        <v>2110.2852896606764</v>
      </c>
    </row>
    <row r="1520" spans="2:99" x14ac:dyDescent="0.25">
      <c r="B1520" s="107" t="s">
        <v>284</v>
      </c>
      <c r="C1520" s="107">
        <v>1510</v>
      </c>
      <c r="D1520" s="107" t="s">
        <v>235</v>
      </c>
      <c r="E1520" s="107">
        <v>50</v>
      </c>
      <c r="F1520" s="108">
        <v>2.4</v>
      </c>
      <c r="G1520" s="109"/>
      <c r="H1520" s="109">
        <v>913.58088631056296</v>
      </c>
      <c r="I1520" s="109">
        <v>1183.129113689437</v>
      </c>
      <c r="BA1520" t="str">
        <f t="shared" si="351"/>
        <v>MA</v>
      </c>
      <c r="BB1520">
        <f t="shared" si="352"/>
        <v>1507</v>
      </c>
      <c r="BC1520" s="73">
        <f t="shared" si="353"/>
        <v>2.4</v>
      </c>
      <c r="BD1520">
        <f t="shared" si="354"/>
        <v>50</v>
      </c>
      <c r="BE1520" s="66">
        <f t="shared" si="355"/>
        <v>1139.05</v>
      </c>
      <c r="BI1520" s="66">
        <f t="shared" si="342"/>
        <v>1210.24</v>
      </c>
      <c r="BK1520" s="66">
        <f t="shared" si="356"/>
        <v>1143.8541875878691</v>
      </c>
      <c r="BN1520" s="66">
        <f t="shared" si="343"/>
        <v>990.90350841282213</v>
      </c>
      <c r="BO1520" s="66">
        <f t="shared" si="344"/>
        <v>2134.7576960006913</v>
      </c>
      <c r="CI1520" s="116">
        <f t="shared" si="345"/>
        <v>0.53582389689040322</v>
      </c>
      <c r="CJ1520" s="116">
        <f t="shared" si="346"/>
        <v>0.46417610310959678</v>
      </c>
      <c r="CR1520">
        <f t="shared" si="357"/>
        <v>1494</v>
      </c>
      <c r="CS1520">
        <f t="shared" si="358"/>
        <v>50</v>
      </c>
      <c r="CT1520" s="73">
        <f t="shared" si="359"/>
        <v>2.4</v>
      </c>
      <c r="CU1520" s="66">
        <f t="shared" si="360"/>
        <v>878.34259794108709</v>
      </c>
    </row>
    <row r="1521" spans="2:99" x14ac:dyDescent="0.25">
      <c r="B1521" s="107" t="s">
        <v>284</v>
      </c>
      <c r="C1521" s="107">
        <v>1511</v>
      </c>
      <c r="D1521" s="107" t="s">
        <v>235</v>
      </c>
      <c r="E1521" s="107">
        <v>50</v>
      </c>
      <c r="F1521" s="108">
        <v>2.4</v>
      </c>
      <c r="G1521" s="109"/>
      <c r="H1521" s="109">
        <v>1066.6453680710533</v>
      </c>
      <c r="I1521" s="109">
        <v>1381.3546319289467</v>
      </c>
      <c r="BA1521" t="str">
        <f t="shared" si="351"/>
        <v>MA</v>
      </c>
      <c r="BB1521">
        <f t="shared" si="352"/>
        <v>1508</v>
      </c>
      <c r="BC1521" s="73">
        <f t="shared" si="353"/>
        <v>2.4</v>
      </c>
      <c r="BD1521">
        <f t="shared" si="354"/>
        <v>50</v>
      </c>
      <c r="BE1521" s="66">
        <f t="shared" si="355"/>
        <v>898.67486586868756</v>
      </c>
      <c r="BI1521" s="66">
        <f t="shared" si="342"/>
        <v>1163.8251341313123</v>
      </c>
      <c r="BK1521" s="66">
        <f t="shared" si="356"/>
        <v>902.4652197918133</v>
      </c>
      <c r="BN1521" s="66">
        <f t="shared" si="343"/>
        <v>952.90058880035417</v>
      </c>
      <c r="BO1521" s="66">
        <f t="shared" si="344"/>
        <v>1855.3658085921675</v>
      </c>
      <c r="CI1521" s="116">
        <f t="shared" si="345"/>
        <v>0.48640824122796283</v>
      </c>
      <c r="CJ1521" s="116">
        <f t="shared" si="346"/>
        <v>0.51359175877203722</v>
      </c>
      <c r="CR1521">
        <f t="shared" si="357"/>
        <v>1495</v>
      </c>
      <c r="CS1521">
        <f t="shared" si="358"/>
        <v>50</v>
      </c>
      <c r="CT1521" s="73">
        <f t="shared" si="359"/>
        <v>2.4</v>
      </c>
      <c r="CU1521" s="66">
        <f t="shared" si="360"/>
        <v>901.56384846925766</v>
      </c>
    </row>
    <row r="1522" spans="2:99" x14ac:dyDescent="0.25">
      <c r="B1522" s="107" t="s">
        <v>284</v>
      </c>
      <c r="C1522" s="107">
        <v>1512</v>
      </c>
      <c r="D1522" s="107" t="s">
        <v>235</v>
      </c>
      <c r="E1522" s="107">
        <v>50</v>
      </c>
      <c r="F1522" s="108">
        <v>2.4</v>
      </c>
      <c r="G1522" s="109"/>
      <c r="H1522" s="109">
        <v>926.09915486639682</v>
      </c>
      <c r="I1522" s="109">
        <v>1199.3408451336031</v>
      </c>
      <c r="BA1522" t="str">
        <f t="shared" si="351"/>
        <v>MA</v>
      </c>
      <c r="BB1522">
        <f t="shared" si="352"/>
        <v>1509</v>
      </c>
      <c r="BC1522" s="73">
        <f t="shared" si="353"/>
        <v>2.4</v>
      </c>
      <c r="BD1522">
        <f t="shared" si="354"/>
        <v>50</v>
      </c>
      <c r="BE1522" s="66">
        <f t="shared" si="355"/>
        <v>1036.2015315240253</v>
      </c>
      <c r="BI1522" s="66">
        <f t="shared" si="342"/>
        <v>1341.9284684759748</v>
      </c>
      <c r="BK1522" s="66">
        <f t="shared" si="356"/>
        <v>1040.5719336453358</v>
      </c>
      <c r="BN1522" s="66">
        <f t="shared" si="343"/>
        <v>1098.72556472426</v>
      </c>
      <c r="BO1522" s="66">
        <f t="shared" si="344"/>
        <v>2139.2974983695958</v>
      </c>
      <c r="CI1522" s="116">
        <f t="shared" si="345"/>
        <v>0.48640824122796283</v>
      </c>
      <c r="CJ1522" s="116">
        <f t="shared" si="346"/>
        <v>0.51359175877203722</v>
      </c>
      <c r="CR1522">
        <f t="shared" si="357"/>
        <v>1496</v>
      </c>
      <c r="CS1522">
        <f t="shared" si="358"/>
        <v>50</v>
      </c>
      <c r="CT1522" s="73">
        <f t="shared" si="359"/>
        <v>2.4</v>
      </c>
      <c r="CU1522" s="66">
        <f t="shared" si="360"/>
        <v>1130.2146243501836</v>
      </c>
    </row>
    <row r="1523" spans="2:99" x14ac:dyDescent="0.25">
      <c r="B1523" s="107" t="s">
        <v>284</v>
      </c>
      <c r="C1523" s="107">
        <v>1513</v>
      </c>
      <c r="D1523" s="107" t="s">
        <v>235</v>
      </c>
      <c r="E1523" s="107">
        <v>50</v>
      </c>
      <c r="F1523" s="108">
        <v>2.4</v>
      </c>
      <c r="G1523" s="109"/>
      <c r="H1523" s="109">
        <v>1132.8706252169352</v>
      </c>
      <c r="I1523" s="109">
        <v>1467.1193747830644</v>
      </c>
      <c r="BA1523" t="str">
        <f t="shared" si="351"/>
        <v>MA</v>
      </c>
      <c r="BB1523">
        <f t="shared" si="352"/>
        <v>1510</v>
      </c>
      <c r="BC1523" s="73">
        <f t="shared" si="353"/>
        <v>2.4</v>
      </c>
      <c r="BD1523">
        <f t="shared" si="354"/>
        <v>50</v>
      </c>
      <c r="BE1523" s="66">
        <f t="shared" si="355"/>
        <v>913.58088631056296</v>
      </c>
      <c r="BI1523" s="66">
        <f t="shared" si="342"/>
        <v>1183.129113689437</v>
      </c>
      <c r="BK1523" s="66">
        <f t="shared" si="356"/>
        <v>917.43410957076026</v>
      </c>
      <c r="BN1523" s="66">
        <f t="shared" si="343"/>
        <v>968.70603323325599</v>
      </c>
      <c r="BO1523" s="66">
        <f t="shared" si="344"/>
        <v>1886.1401428040163</v>
      </c>
      <c r="CI1523" s="116">
        <f t="shared" si="345"/>
        <v>0.48640824122796283</v>
      </c>
      <c r="CJ1523" s="116">
        <f t="shared" si="346"/>
        <v>0.51359175877203711</v>
      </c>
      <c r="CR1523">
        <f t="shared" si="357"/>
        <v>1497</v>
      </c>
      <c r="CS1523">
        <f t="shared" si="358"/>
        <v>50</v>
      </c>
      <c r="CT1523" s="73">
        <f t="shared" si="359"/>
        <v>2.4</v>
      </c>
      <c r="CU1523" s="66">
        <f t="shared" si="360"/>
        <v>923.17925785481668</v>
      </c>
    </row>
    <row r="1524" spans="2:99" x14ac:dyDescent="0.25">
      <c r="B1524" s="107" t="s">
        <v>284</v>
      </c>
      <c r="C1524" s="107">
        <v>1514</v>
      </c>
      <c r="D1524" s="107" t="s">
        <v>235</v>
      </c>
      <c r="E1524" s="107">
        <v>50</v>
      </c>
      <c r="F1524" s="108">
        <v>2.4</v>
      </c>
      <c r="G1524" s="109"/>
      <c r="H1524" s="109">
        <v>905.42854364854929</v>
      </c>
      <c r="I1524" s="109">
        <v>1172.5714563514507</v>
      </c>
      <c r="BA1524" t="str">
        <f t="shared" si="351"/>
        <v>MA</v>
      </c>
      <c r="BB1524">
        <f t="shared" si="352"/>
        <v>1511</v>
      </c>
      <c r="BC1524" s="73">
        <f t="shared" si="353"/>
        <v>2.4</v>
      </c>
      <c r="BD1524">
        <f t="shared" si="354"/>
        <v>50</v>
      </c>
      <c r="BE1524" s="66">
        <f t="shared" si="355"/>
        <v>1066.6453680710533</v>
      </c>
      <c r="BI1524" s="66">
        <f t="shared" ref="BI1524:BI1587" si="361">I1521</f>
        <v>1381.3546319289467</v>
      </c>
      <c r="BK1524" s="66">
        <f t="shared" si="356"/>
        <v>1071.1441736001741</v>
      </c>
      <c r="BN1524" s="66">
        <f t="shared" ref="BN1524:BN1587" si="362">BI1524/VLOOKUP($BA1524,$DQ$53:$DT$60,3,FALSE)</f>
        <v>1131.0063715797658</v>
      </c>
      <c r="BO1524" s="66">
        <f t="shared" si="344"/>
        <v>2202.1505451799399</v>
      </c>
      <c r="CI1524" s="116">
        <f t="shared" si="345"/>
        <v>0.48640824122796283</v>
      </c>
      <c r="CJ1524" s="116">
        <f t="shared" si="346"/>
        <v>0.51359175877203711</v>
      </c>
      <c r="CR1524">
        <f t="shared" si="357"/>
        <v>1498</v>
      </c>
      <c r="CS1524">
        <f t="shared" si="358"/>
        <v>50</v>
      </c>
      <c r="CT1524" s="73">
        <f t="shared" si="359"/>
        <v>2.4</v>
      </c>
      <c r="CU1524" s="66">
        <f t="shared" si="360"/>
        <v>939.85462732209714</v>
      </c>
    </row>
    <row r="1525" spans="2:99" x14ac:dyDescent="0.25">
      <c r="B1525" s="107" t="s">
        <v>284</v>
      </c>
      <c r="C1525" s="107">
        <v>1515</v>
      </c>
      <c r="D1525" s="107" t="s">
        <v>235</v>
      </c>
      <c r="E1525" s="107">
        <v>50</v>
      </c>
      <c r="F1525" s="108">
        <v>2.4</v>
      </c>
      <c r="G1525" s="109"/>
      <c r="H1525" s="109">
        <v>1063</v>
      </c>
      <c r="I1525" s="109">
        <v>1563</v>
      </c>
      <c r="BA1525" t="str">
        <f t="shared" si="351"/>
        <v>MA</v>
      </c>
      <c r="BB1525">
        <f t="shared" si="352"/>
        <v>1512</v>
      </c>
      <c r="BC1525" s="73">
        <f t="shared" si="353"/>
        <v>2.4</v>
      </c>
      <c r="BD1525">
        <f t="shared" si="354"/>
        <v>50</v>
      </c>
      <c r="BE1525" s="66">
        <f t="shared" si="355"/>
        <v>926.09915486639682</v>
      </c>
      <c r="BI1525" s="66">
        <f t="shared" si="361"/>
        <v>1199.3408451336031</v>
      </c>
      <c r="BK1525" s="66">
        <f t="shared" si="356"/>
        <v>930.00517660815115</v>
      </c>
      <c r="BN1525" s="66">
        <f t="shared" si="362"/>
        <v>981.97964967749078</v>
      </c>
      <c r="BO1525" s="66">
        <f t="shared" ref="BO1525:BO1588" si="363">SUM(BK1525+BN1525)</f>
        <v>1911.9848262856419</v>
      </c>
      <c r="CI1525" s="116">
        <f t="shared" ref="CI1525:CI1588" si="364">BK1525/$BO1525</f>
        <v>0.48640824122796283</v>
      </c>
      <c r="CJ1525" s="116">
        <f t="shared" ref="CJ1525:CJ1588" si="365">BN1525/$BO1525</f>
        <v>0.51359175877203711</v>
      </c>
      <c r="CR1525">
        <f t="shared" si="357"/>
        <v>1499</v>
      </c>
      <c r="CS1525">
        <f t="shared" si="358"/>
        <v>50</v>
      </c>
      <c r="CT1525" s="73">
        <f t="shared" si="359"/>
        <v>2.4</v>
      </c>
      <c r="CU1525" s="66">
        <f t="shared" si="360"/>
        <v>1204.057039566178</v>
      </c>
    </row>
    <row r="1526" spans="2:99" x14ac:dyDescent="0.25">
      <c r="B1526" s="107" t="s">
        <v>284</v>
      </c>
      <c r="C1526" s="107">
        <v>1516</v>
      </c>
      <c r="D1526" s="107" t="s">
        <v>235</v>
      </c>
      <c r="E1526" s="107">
        <v>50</v>
      </c>
      <c r="F1526" s="108">
        <v>2.4</v>
      </c>
      <c r="G1526" s="109"/>
      <c r="H1526" s="109">
        <v>897.58556300096802</v>
      </c>
      <c r="I1526" s="109">
        <v>1162.414436999032</v>
      </c>
      <c r="BA1526" t="str">
        <f t="shared" si="351"/>
        <v>MA</v>
      </c>
      <c r="BB1526">
        <f t="shared" si="352"/>
        <v>1513</v>
      </c>
      <c r="BC1526" s="73">
        <f t="shared" si="353"/>
        <v>2.4</v>
      </c>
      <c r="BD1526">
        <f t="shared" si="354"/>
        <v>50</v>
      </c>
      <c r="BE1526" s="66">
        <f t="shared" si="355"/>
        <v>1132.8706252169352</v>
      </c>
      <c r="BI1526" s="66">
        <f t="shared" si="361"/>
        <v>1467.1193747830644</v>
      </c>
      <c r="BK1526" s="66">
        <f t="shared" si="356"/>
        <v>1137.6487499667958</v>
      </c>
      <c r="BN1526" s="66">
        <f t="shared" si="362"/>
        <v>1201.2276372727431</v>
      </c>
      <c r="BO1526" s="66">
        <f t="shared" si="363"/>
        <v>2338.8763872395389</v>
      </c>
      <c r="CI1526" s="116">
        <f t="shared" si="364"/>
        <v>0.48640824122796283</v>
      </c>
      <c r="CJ1526" s="116">
        <f t="shared" si="365"/>
        <v>0.51359175877203722</v>
      </c>
      <c r="CR1526">
        <f t="shared" si="357"/>
        <v>1500</v>
      </c>
      <c r="CS1526">
        <f t="shared" si="358"/>
        <v>50</v>
      </c>
      <c r="CT1526" s="73">
        <f t="shared" si="359"/>
        <v>2.4</v>
      </c>
      <c r="CU1526" s="66">
        <f t="shared" si="360"/>
        <v>909.41365503559234</v>
      </c>
    </row>
    <row r="1527" spans="2:99" x14ac:dyDescent="0.25">
      <c r="B1527" s="107" t="s">
        <v>284</v>
      </c>
      <c r="C1527" s="107">
        <v>1517</v>
      </c>
      <c r="D1527" s="107" t="s">
        <v>235</v>
      </c>
      <c r="E1527" s="107">
        <v>50</v>
      </c>
      <c r="F1527" s="108">
        <v>2.4</v>
      </c>
      <c r="G1527" s="109"/>
      <c r="H1527" s="109">
        <v>1199</v>
      </c>
      <c r="I1527" s="109">
        <v>1574.25</v>
      </c>
      <c r="BA1527" t="str">
        <f t="shared" si="351"/>
        <v>MA</v>
      </c>
      <c r="BB1527">
        <f t="shared" si="352"/>
        <v>1514</v>
      </c>
      <c r="BC1527" s="73">
        <f t="shared" si="353"/>
        <v>2.4</v>
      </c>
      <c r="BD1527">
        <f t="shared" si="354"/>
        <v>50</v>
      </c>
      <c r="BE1527" s="66">
        <f t="shared" si="355"/>
        <v>905.42854364854929</v>
      </c>
      <c r="BI1527" s="66">
        <f t="shared" si="361"/>
        <v>1172.5714563514507</v>
      </c>
      <c r="BK1527" s="66">
        <f t="shared" si="356"/>
        <v>909.24738265570329</v>
      </c>
      <c r="BN1527" s="66">
        <f t="shared" si="362"/>
        <v>960.06178110406597</v>
      </c>
      <c r="BO1527" s="66">
        <f t="shared" si="363"/>
        <v>1869.3091637597693</v>
      </c>
      <c r="CI1527" s="116">
        <f t="shared" si="364"/>
        <v>0.48640824122796283</v>
      </c>
      <c r="CJ1527" s="116">
        <f t="shared" si="365"/>
        <v>0.51359175877203722</v>
      </c>
      <c r="CR1527">
        <f t="shared" si="357"/>
        <v>1501</v>
      </c>
      <c r="CS1527">
        <f t="shared" si="358"/>
        <v>50</v>
      </c>
      <c r="CT1527" s="73">
        <f t="shared" si="359"/>
        <v>2.4</v>
      </c>
      <c r="CU1527" s="66">
        <f t="shared" si="360"/>
        <v>902.01890971947989</v>
      </c>
    </row>
    <row r="1528" spans="2:99" x14ac:dyDescent="0.25">
      <c r="B1528" s="107" t="s">
        <v>284</v>
      </c>
      <c r="C1528" s="107">
        <v>1518</v>
      </c>
      <c r="D1528" s="107" t="s">
        <v>235</v>
      </c>
      <c r="E1528" s="107">
        <v>50</v>
      </c>
      <c r="F1528" s="108">
        <v>2.4</v>
      </c>
      <c r="G1528" s="109"/>
      <c r="H1528" s="109">
        <v>952.32085349814349</v>
      </c>
      <c r="I1528" s="109">
        <v>1233.2991465018563</v>
      </c>
      <c r="BA1528" t="str">
        <f t="shared" si="351"/>
        <v>MA</v>
      </c>
      <c r="BB1528">
        <f t="shared" si="352"/>
        <v>1515</v>
      </c>
      <c r="BC1528" s="73">
        <f t="shared" si="353"/>
        <v>2.4</v>
      </c>
      <c r="BD1528">
        <f t="shared" si="354"/>
        <v>50</v>
      </c>
      <c r="BE1528" s="66">
        <f t="shared" si="355"/>
        <v>1063</v>
      </c>
      <c r="BI1528" s="66">
        <f t="shared" si="361"/>
        <v>1563</v>
      </c>
      <c r="BK1528" s="66">
        <f t="shared" si="356"/>
        <v>1067.4834304077126</v>
      </c>
      <c r="BN1528" s="66">
        <f t="shared" si="362"/>
        <v>1279.7314447128181</v>
      </c>
      <c r="BO1528" s="66">
        <f t="shared" si="363"/>
        <v>2347.2148751205305</v>
      </c>
      <c r="CI1528" s="116">
        <f t="shared" si="364"/>
        <v>0.4547872637152135</v>
      </c>
      <c r="CJ1528" s="116">
        <f t="shared" si="365"/>
        <v>0.54521273628478661</v>
      </c>
      <c r="CR1528">
        <f t="shared" si="357"/>
        <v>1502</v>
      </c>
      <c r="CS1528">
        <f t="shared" si="358"/>
        <v>50</v>
      </c>
      <c r="CT1528" s="73">
        <f t="shared" si="359"/>
        <v>2.4</v>
      </c>
      <c r="CU1528" s="66">
        <f t="shared" si="360"/>
        <v>898.10713320314585</v>
      </c>
    </row>
    <row r="1529" spans="2:99" x14ac:dyDescent="0.25">
      <c r="B1529" s="107" t="s">
        <v>284</v>
      </c>
      <c r="C1529" s="107">
        <v>1519</v>
      </c>
      <c r="D1529" s="107" t="s">
        <v>235</v>
      </c>
      <c r="E1529" s="107">
        <v>50</v>
      </c>
      <c r="F1529" s="108">
        <v>2.4</v>
      </c>
      <c r="G1529" s="109"/>
      <c r="H1529" s="109">
        <v>944.05958054935786</v>
      </c>
      <c r="I1529" s="109">
        <v>1222.600419450642</v>
      </c>
      <c r="BA1529" t="str">
        <f t="shared" si="351"/>
        <v>MA</v>
      </c>
      <c r="BB1529">
        <f t="shared" si="352"/>
        <v>1516</v>
      </c>
      <c r="BC1529" s="73">
        <f t="shared" si="353"/>
        <v>2.4</v>
      </c>
      <c r="BD1529">
        <f t="shared" si="354"/>
        <v>50</v>
      </c>
      <c r="BE1529" s="66">
        <f t="shared" si="355"/>
        <v>897.58556300096802</v>
      </c>
      <c r="BI1529" s="66">
        <f t="shared" si="361"/>
        <v>1162.414436999032</v>
      </c>
      <c r="BK1529" s="66">
        <f t="shared" si="356"/>
        <v>901.37132255570202</v>
      </c>
      <c r="BN1529" s="66">
        <f t="shared" si="362"/>
        <v>951.74555778362651</v>
      </c>
      <c r="BO1529" s="66">
        <f t="shared" si="363"/>
        <v>1853.1168803393284</v>
      </c>
      <c r="CI1529" s="116">
        <f t="shared" si="364"/>
        <v>0.48640824122796283</v>
      </c>
      <c r="CJ1529" s="116">
        <f t="shared" si="365"/>
        <v>0.51359175877203722</v>
      </c>
      <c r="CR1529">
        <f t="shared" si="357"/>
        <v>1503</v>
      </c>
      <c r="CS1529">
        <f t="shared" si="358"/>
        <v>50</v>
      </c>
      <c r="CT1529" s="73">
        <f t="shared" si="359"/>
        <v>2.4</v>
      </c>
      <c r="CU1529" s="66">
        <f t="shared" si="360"/>
        <v>902.915905453091</v>
      </c>
    </row>
    <row r="1530" spans="2:99" x14ac:dyDescent="0.25">
      <c r="B1530" s="107" t="s">
        <v>284</v>
      </c>
      <c r="C1530" s="107">
        <v>1520</v>
      </c>
      <c r="D1530" s="107" t="s">
        <v>235</v>
      </c>
      <c r="E1530" s="107">
        <v>50</v>
      </c>
      <c r="F1530" s="108">
        <v>2.4</v>
      </c>
      <c r="G1530" s="109"/>
      <c r="H1530" s="109">
        <v>1006.7075670776488</v>
      </c>
      <c r="I1530" s="109">
        <v>1303.7324329223511</v>
      </c>
      <c r="BA1530" t="str">
        <f t="shared" si="351"/>
        <v>MA</v>
      </c>
      <c r="BB1530">
        <f t="shared" si="352"/>
        <v>1517</v>
      </c>
      <c r="BC1530" s="73">
        <f t="shared" si="353"/>
        <v>2.4</v>
      </c>
      <c r="BD1530">
        <f t="shared" si="354"/>
        <v>50</v>
      </c>
      <c r="BE1530" s="66">
        <f t="shared" si="355"/>
        <v>1199</v>
      </c>
      <c r="BI1530" s="66">
        <f t="shared" si="361"/>
        <v>1574.25</v>
      </c>
      <c r="BK1530" s="66">
        <f t="shared" si="356"/>
        <v>1204.057039566178</v>
      </c>
      <c r="BN1530" s="66">
        <f t="shared" si="362"/>
        <v>1288.9425635567204</v>
      </c>
      <c r="BO1530" s="66">
        <f t="shared" si="363"/>
        <v>2492.9996031228984</v>
      </c>
      <c r="CI1530" s="116">
        <f t="shared" si="364"/>
        <v>0.48297522312394092</v>
      </c>
      <c r="CJ1530" s="116">
        <f t="shared" si="365"/>
        <v>0.51702477687605908</v>
      </c>
      <c r="CR1530">
        <f t="shared" si="357"/>
        <v>1504</v>
      </c>
      <c r="CS1530">
        <f t="shared" si="358"/>
        <v>50</v>
      </c>
      <c r="CT1530" s="73">
        <f t="shared" si="359"/>
        <v>2.4</v>
      </c>
      <c r="CU1530" s="66">
        <f t="shared" si="360"/>
        <v>856.4734043967502</v>
      </c>
    </row>
    <row r="1531" spans="2:99" x14ac:dyDescent="0.25">
      <c r="B1531" s="107" t="s">
        <v>284</v>
      </c>
      <c r="C1531" s="107">
        <v>1521</v>
      </c>
      <c r="D1531" s="107" t="s">
        <v>235</v>
      </c>
      <c r="E1531" s="107">
        <v>50</v>
      </c>
      <c r="F1531" s="108">
        <v>2.4</v>
      </c>
      <c r="G1531" s="109"/>
      <c r="H1531" s="109">
        <v>884.3134968606721</v>
      </c>
      <c r="I1531" s="109">
        <v>1145.2265031393276</v>
      </c>
      <c r="BA1531" t="str">
        <f t="shared" si="351"/>
        <v>MA</v>
      </c>
      <c r="BB1531">
        <f t="shared" si="352"/>
        <v>1518</v>
      </c>
      <c r="BC1531" s="73">
        <f t="shared" si="353"/>
        <v>2.4</v>
      </c>
      <c r="BD1531">
        <f t="shared" si="354"/>
        <v>50</v>
      </c>
      <c r="BE1531" s="66">
        <f t="shared" si="355"/>
        <v>952.32085349814349</v>
      </c>
      <c r="BI1531" s="66">
        <f t="shared" si="361"/>
        <v>1233.2991465018563</v>
      </c>
      <c r="BK1531" s="66">
        <f t="shared" si="356"/>
        <v>956.33747087582208</v>
      </c>
      <c r="BN1531" s="66">
        <f t="shared" si="362"/>
        <v>1009.7835563121599</v>
      </c>
      <c r="BO1531" s="66">
        <f t="shared" si="363"/>
        <v>1966.121027187982</v>
      </c>
      <c r="CI1531" s="116">
        <f t="shared" si="364"/>
        <v>0.48640824122796283</v>
      </c>
      <c r="CJ1531" s="116">
        <f t="shared" si="365"/>
        <v>0.51359175877203711</v>
      </c>
      <c r="CR1531">
        <f t="shared" si="357"/>
        <v>1505</v>
      </c>
      <c r="CS1531">
        <f t="shared" si="358"/>
        <v>50</v>
      </c>
      <c r="CT1531" s="73">
        <f t="shared" si="359"/>
        <v>2.4</v>
      </c>
      <c r="CU1531" s="66">
        <f t="shared" si="360"/>
        <v>945.30661114687575</v>
      </c>
    </row>
    <row r="1532" spans="2:99" x14ac:dyDescent="0.25">
      <c r="B1532" s="107" t="s">
        <v>284</v>
      </c>
      <c r="C1532" s="107">
        <v>1522</v>
      </c>
      <c r="D1532" s="107" t="s">
        <v>235</v>
      </c>
      <c r="E1532" s="107">
        <v>50</v>
      </c>
      <c r="F1532" s="108">
        <v>2.4</v>
      </c>
      <c r="G1532" s="109"/>
      <c r="H1532" s="109">
        <v>805.03403414803813</v>
      </c>
      <c r="I1532" s="109">
        <v>1042.5559658519619</v>
      </c>
      <c r="BA1532" t="str">
        <f t="shared" si="351"/>
        <v>MA</v>
      </c>
      <c r="BB1532">
        <f t="shared" si="352"/>
        <v>1519</v>
      </c>
      <c r="BC1532" s="73">
        <f t="shared" si="353"/>
        <v>2.4</v>
      </c>
      <c r="BD1532">
        <f t="shared" si="354"/>
        <v>50</v>
      </c>
      <c r="BE1532" s="66">
        <f t="shared" si="355"/>
        <v>944.05958054935786</v>
      </c>
      <c r="BI1532" s="66">
        <f t="shared" si="361"/>
        <v>1222.600419450642</v>
      </c>
      <c r="BK1532" s="66">
        <f t="shared" si="356"/>
        <v>948.041354237154</v>
      </c>
      <c r="BN1532" s="66">
        <f t="shared" si="362"/>
        <v>1001.0238010812972</v>
      </c>
      <c r="BO1532" s="66">
        <f t="shared" si="363"/>
        <v>1949.0651553184512</v>
      </c>
      <c r="CI1532" s="116">
        <f t="shared" si="364"/>
        <v>0.48640824122796283</v>
      </c>
      <c r="CJ1532" s="116">
        <f t="shared" si="365"/>
        <v>0.51359175877203722</v>
      </c>
      <c r="CR1532">
        <f t="shared" si="357"/>
        <v>1506</v>
      </c>
      <c r="CS1532">
        <f t="shared" si="358"/>
        <v>50</v>
      </c>
      <c r="CT1532" s="73">
        <f t="shared" si="359"/>
        <v>2.4</v>
      </c>
      <c r="CU1532" s="66">
        <f t="shared" si="360"/>
        <v>901.56384846925766</v>
      </c>
    </row>
    <row r="1533" spans="2:99" x14ac:dyDescent="0.25">
      <c r="B1533" s="107" t="s">
        <v>284</v>
      </c>
      <c r="C1533" s="107">
        <v>1523</v>
      </c>
      <c r="D1533" s="107" t="s">
        <v>235</v>
      </c>
      <c r="E1533" s="107">
        <v>50</v>
      </c>
      <c r="F1533" s="108">
        <v>2.4</v>
      </c>
      <c r="G1533" s="109"/>
      <c r="H1533" s="109">
        <v>1153.789597488623</v>
      </c>
      <c r="I1533" s="109">
        <v>1494.210402511377</v>
      </c>
      <c r="BA1533" t="str">
        <f t="shared" si="351"/>
        <v>MA</v>
      </c>
      <c r="BB1533">
        <f t="shared" si="352"/>
        <v>1520</v>
      </c>
      <c r="BC1533" s="73">
        <f t="shared" si="353"/>
        <v>2.4</v>
      </c>
      <c r="BD1533">
        <f t="shared" si="354"/>
        <v>50</v>
      </c>
      <c r="BE1533" s="66">
        <f t="shared" si="355"/>
        <v>1006.7075670776488</v>
      </c>
      <c r="BI1533" s="66">
        <f t="shared" si="361"/>
        <v>1303.7324329223511</v>
      </c>
      <c r="BK1533" s="66">
        <f t="shared" si="356"/>
        <v>1010.9535720803865</v>
      </c>
      <c r="BN1533" s="66">
        <f t="shared" si="362"/>
        <v>1067.4519449153408</v>
      </c>
      <c r="BO1533" s="66">
        <f t="shared" si="363"/>
        <v>2078.4055169957273</v>
      </c>
      <c r="CI1533" s="116">
        <f t="shared" si="364"/>
        <v>0.48640824122796278</v>
      </c>
      <c r="CJ1533" s="116">
        <f t="shared" si="365"/>
        <v>0.51359175877203722</v>
      </c>
      <c r="CR1533">
        <f t="shared" si="357"/>
        <v>1507</v>
      </c>
      <c r="CS1533">
        <f t="shared" si="358"/>
        <v>50</v>
      </c>
      <c r="CT1533" s="73">
        <f t="shared" si="359"/>
        <v>2.4</v>
      </c>
      <c r="CU1533" s="66">
        <f t="shared" si="360"/>
        <v>1143.8541875878691</v>
      </c>
    </row>
    <row r="1534" spans="2:99" x14ac:dyDescent="0.25">
      <c r="B1534" s="107" t="s">
        <v>284</v>
      </c>
      <c r="C1534" s="107">
        <v>1524</v>
      </c>
      <c r="D1534" s="107" t="s">
        <v>235</v>
      </c>
      <c r="E1534" s="107">
        <v>50</v>
      </c>
      <c r="F1534" s="108">
        <v>2.4</v>
      </c>
      <c r="G1534" s="109"/>
      <c r="H1534" s="109">
        <v>897.77728030568665</v>
      </c>
      <c r="I1534" s="109">
        <v>1162.6627196943132</v>
      </c>
      <c r="BA1534" t="str">
        <f t="shared" si="351"/>
        <v>MA</v>
      </c>
      <c r="BB1534">
        <f t="shared" si="352"/>
        <v>1521</v>
      </c>
      <c r="BC1534" s="73">
        <f t="shared" si="353"/>
        <v>2.4</v>
      </c>
      <c r="BD1534">
        <f t="shared" si="354"/>
        <v>50</v>
      </c>
      <c r="BE1534" s="66">
        <f t="shared" si="355"/>
        <v>884.3134968606721</v>
      </c>
      <c r="BI1534" s="66">
        <f t="shared" si="361"/>
        <v>1145.2265031393276</v>
      </c>
      <c r="BK1534" s="66">
        <f t="shared" si="356"/>
        <v>888.04327863092203</v>
      </c>
      <c r="BN1534" s="66">
        <f t="shared" si="362"/>
        <v>937.67265987581607</v>
      </c>
      <c r="BO1534" s="66">
        <f t="shared" si="363"/>
        <v>1825.715938506738</v>
      </c>
      <c r="CI1534" s="116">
        <f t="shared" si="364"/>
        <v>0.48640824122796289</v>
      </c>
      <c r="CJ1534" s="116">
        <f t="shared" si="365"/>
        <v>0.51359175877203722</v>
      </c>
      <c r="CR1534">
        <f t="shared" si="357"/>
        <v>1508</v>
      </c>
      <c r="CS1534">
        <f t="shared" si="358"/>
        <v>50</v>
      </c>
      <c r="CT1534" s="73">
        <f t="shared" si="359"/>
        <v>2.4</v>
      </c>
      <c r="CU1534" s="66">
        <f t="shared" si="360"/>
        <v>902.4652197918133</v>
      </c>
    </row>
    <row r="1535" spans="2:99" x14ac:dyDescent="0.25">
      <c r="B1535" s="107" t="s">
        <v>284</v>
      </c>
      <c r="C1535" s="107">
        <v>1525</v>
      </c>
      <c r="D1535" s="107" t="s">
        <v>235</v>
      </c>
      <c r="E1535" s="107">
        <v>50</v>
      </c>
      <c r="F1535" s="108">
        <v>2.4</v>
      </c>
      <c r="G1535" s="109"/>
      <c r="H1535" s="109">
        <v>1274</v>
      </c>
      <c r="I1535" s="109">
        <v>1061.44</v>
      </c>
      <c r="BA1535" t="str">
        <f t="shared" si="351"/>
        <v>MA</v>
      </c>
      <c r="BB1535">
        <f t="shared" si="352"/>
        <v>1522</v>
      </c>
      <c r="BC1535" s="73">
        <f t="shared" si="353"/>
        <v>2.4</v>
      </c>
      <c r="BD1535">
        <f t="shared" si="354"/>
        <v>50</v>
      </c>
      <c r="BE1535" s="66">
        <f t="shared" si="355"/>
        <v>805.03403414803813</v>
      </c>
      <c r="BI1535" s="66">
        <f t="shared" si="361"/>
        <v>1042.5559658519619</v>
      </c>
      <c r="BK1535" s="66">
        <f t="shared" si="356"/>
        <v>808.42943778674248</v>
      </c>
      <c r="BN1535" s="66">
        <f t="shared" si="362"/>
        <v>853.609502478374</v>
      </c>
      <c r="BO1535" s="66">
        <f t="shared" si="363"/>
        <v>1662.0389402651165</v>
      </c>
      <c r="CI1535" s="116">
        <f t="shared" si="364"/>
        <v>0.48640824122796283</v>
      </c>
      <c r="CJ1535" s="116">
        <f t="shared" si="365"/>
        <v>0.51359175877203722</v>
      </c>
      <c r="CR1535">
        <f t="shared" si="357"/>
        <v>1509</v>
      </c>
      <c r="CS1535">
        <f t="shared" si="358"/>
        <v>50</v>
      </c>
      <c r="CT1535" s="73">
        <f t="shared" si="359"/>
        <v>2.4</v>
      </c>
      <c r="CU1535" s="66">
        <f t="shared" si="360"/>
        <v>1040.5719336453358</v>
      </c>
    </row>
    <row r="1536" spans="2:99" x14ac:dyDescent="0.25">
      <c r="B1536" s="107" t="s">
        <v>284</v>
      </c>
      <c r="C1536" s="107">
        <v>1526</v>
      </c>
      <c r="D1536" s="107" t="s">
        <v>235</v>
      </c>
      <c r="E1536" s="107">
        <v>50</v>
      </c>
      <c r="F1536" s="108">
        <v>2.4</v>
      </c>
      <c r="G1536" s="109"/>
      <c r="H1536" s="109">
        <v>1199</v>
      </c>
      <c r="I1536" s="109">
        <v>1675</v>
      </c>
      <c r="BA1536" t="str">
        <f t="shared" si="351"/>
        <v>MA</v>
      </c>
      <c r="BB1536">
        <f t="shared" si="352"/>
        <v>1523</v>
      </c>
      <c r="BC1536" s="73">
        <f t="shared" si="353"/>
        <v>2.4</v>
      </c>
      <c r="BD1536">
        <f t="shared" si="354"/>
        <v>50</v>
      </c>
      <c r="BE1536" s="66">
        <f t="shared" si="355"/>
        <v>1153.789597488623</v>
      </c>
      <c r="BI1536" s="66">
        <f t="shared" si="361"/>
        <v>1494.210402511377</v>
      </c>
      <c r="BK1536" s="66">
        <f t="shared" si="356"/>
        <v>1158.6559524890772</v>
      </c>
      <c r="BN1536" s="66">
        <f t="shared" si="362"/>
        <v>1223.4088529179819</v>
      </c>
      <c r="BO1536" s="66">
        <f t="shared" si="363"/>
        <v>2382.0648054070589</v>
      </c>
      <c r="CI1536" s="116">
        <f t="shared" si="364"/>
        <v>0.48640824122796289</v>
      </c>
      <c r="CJ1536" s="116">
        <f t="shared" si="365"/>
        <v>0.51359175877203722</v>
      </c>
      <c r="CR1536">
        <f t="shared" si="357"/>
        <v>1510</v>
      </c>
      <c r="CS1536">
        <f t="shared" si="358"/>
        <v>50</v>
      </c>
      <c r="CT1536" s="73">
        <f t="shared" si="359"/>
        <v>2.4</v>
      </c>
      <c r="CU1536" s="66">
        <f t="shared" si="360"/>
        <v>917.43410957076026</v>
      </c>
    </row>
    <row r="1537" spans="2:99" x14ac:dyDescent="0.25">
      <c r="B1537" s="107" t="s">
        <v>284</v>
      </c>
      <c r="C1537" s="107">
        <v>1527</v>
      </c>
      <c r="D1537" s="107" t="s">
        <v>235</v>
      </c>
      <c r="E1537" s="107">
        <v>50</v>
      </c>
      <c r="F1537" s="108">
        <v>2.4</v>
      </c>
      <c r="G1537" s="109"/>
      <c r="H1537" s="109">
        <v>900.56589564704893</v>
      </c>
      <c r="I1537" s="109">
        <v>1166.2741043529511</v>
      </c>
      <c r="BA1537" t="str">
        <f t="shared" si="351"/>
        <v>MA</v>
      </c>
      <c r="BB1537">
        <f t="shared" si="352"/>
        <v>1524</v>
      </c>
      <c r="BC1537" s="73">
        <f t="shared" si="353"/>
        <v>2.4</v>
      </c>
      <c r="BD1537">
        <f t="shared" si="354"/>
        <v>50</v>
      </c>
      <c r="BE1537" s="66">
        <f t="shared" si="355"/>
        <v>897.77728030568665</v>
      </c>
      <c r="BI1537" s="66">
        <f t="shared" si="361"/>
        <v>1162.6627196943132</v>
      </c>
      <c r="BK1537" s="66">
        <f t="shared" si="356"/>
        <v>901.56384846925766</v>
      </c>
      <c r="BN1537" s="66">
        <f t="shared" si="362"/>
        <v>951.94884324257043</v>
      </c>
      <c r="BO1537" s="66">
        <f t="shared" si="363"/>
        <v>1853.5126917118282</v>
      </c>
      <c r="CI1537" s="116">
        <f t="shared" si="364"/>
        <v>0.48640824122796283</v>
      </c>
      <c r="CJ1537" s="116">
        <f t="shared" si="365"/>
        <v>0.51359175877203711</v>
      </c>
      <c r="CR1537">
        <f t="shared" si="357"/>
        <v>1511</v>
      </c>
      <c r="CS1537">
        <f t="shared" si="358"/>
        <v>50</v>
      </c>
      <c r="CT1537" s="73">
        <f t="shared" si="359"/>
        <v>2.4</v>
      </c>
      <c r="CU1537" s="66">
        <f t="shared" si="360"/>
        <v>1071.1441736001741</v>
      </c>
    </row>
    <row r="1538" spans="2:99" x14ac:dyDescent="0.25">
      <c r="B1538" s="107" t="s">
        <v>284</v>
      </c>
      <c r="C1538" s="107">
        <v>1528</v>
      </c>
      <c r="D1538" s="107" t="s">
        <v>235</v>
      </c>
      <c r="E1538" s="107">
        <v>50</v>
      </c>
      <c r="F1538" s="108">
        <v>2.4</v>
      </c>
      <c r="G1538" s="109"/>
      <c r="H1538" s="109">
        <v>1066.6453680710533</v>
      </c>
      <c r="I1538" s="109">
        <v>1381.3546319289467</v>
      </c>
      <c r="BA1538" t="str">
        <f t="shared" si="351"/>
        <v>MA</v>
      </c>
      <c r="BB1538">
        <f t="shared" si="352"/>
        <v>1525</v>
      </c>
      <c r="BC1538" s="73">
        <f t="shared" si="353"/>
        <v>2.4</v>
      </c>
      <c r="BD1538">
        <f t="shared" si="354"/>
        <v>50</v>
      </c>
      <c r="BE1538" s="66">
        <f t="shared" si="355"/>
        <v>1274</v>
      </c>
      <c r="BI1538" s="66">
        <f t="shared" si="361"/>
        <v>1061.44</v>
      </c>
      <c r="BK1538" s="66">
        <f t="shared" si="356"/>
        <v>1279.3733681462143</v>
      </c>
      <c r="BN1538" s="66">
        <f t="shared" si="362"/>
        <v>869.07110983747521</v>
      </c>
      <c r="BO1538" s="66">
        <f t="shared" si="363"/>
        <v>2148.4444779836895</v>
      </c>
      <c r="CI1538" s="116">
        <f t="shared" si="364"/>
        <v>0.59548821543059072</v>
      </c>
      <c r="CJ1538" s="116">
        <f t="shared" si="365"/>
        <v>0.40451178456940928</v>
      </c>
      <c r="CR1538">
        <f t="shared" si="357"/>
        <v>1512</v>
      </c>
      <c r="CS1538">
        <f t="shared" si="358"/>
        <v>50</v>
      </c>
      <c r="CT1538" s="73">
        <f t="shared" si="359"/>
        <v>2.4</v>
      </c>
      <c r="CU1538" s="66">
        <f t="shared" si="360"/>
        <v>930.00517660815115</v>
      </c>
    </row>
    <row r="1539" spans="2:99" x14ac:dyDescent="0.25">
      <c r="B1539" s="107" t="s">
        <v>284</v>
      </c>
      <c r="C1539" s="107">
        <v>1529</v>
      </c>
      <c r="D1539" s="107" t="s">
        <v>235</v>
      </c>
      <c r="E1539" s="107">
        <v>50</v>
      </c>
      <c r="F1539" s="108">
        <v>2.4</v>
      </c>
      <c r="G1539" s="109"/>
      <c r="H1539" s="109">
        <v>1020.3194957126733</v>
      </c>
      <c r="I1539" s="109">
        <v>1321.3605042873269</v>
      </c>
      <c r="BA1539" t="str">
        <f t="shared" si="351"/>
        <v>MA</v>
      </c>
      <c r="BB1539">
        <f t="shared" si="352"/>
        <v>1526</v>
      </c>
      <c r="BC1539" s="73">
        <f t="shared" si="353"/>
        <v>2.4</v>
      </c>
      <c r="BD1539">
        <f t="shared" si="354"/>
        <v>50</v>
      </c>
      <c r="BE1539" s="66">
        <f t="shared" si="355"/>
        <v>1199</v>
      </c>
      <c r="BI1539" s="66">
        <f t="shared" si="361"/>
        <v>1675</v>
      </c>
      <c r="BK1539" s="66">
        <f t="shared" si="356"/>
        <v>1204.057039566178</v>
      </c>
      <c r="BN1539" s="66">
        <f t="shared" si="362"/>
        <v>1371.4332500921116</v>
      </c>
      <c r="BO1539" s="66">
        <f t="shared" si="363"/>
        <v>2575.4902896582898</v>
      </c>
      <c r="CI1539" s="116">
        <f t="shared" si="364"/>
        <v>0.46750595193505062</v>
      </c>
      <c r="CJ1539" s="116">
        <f t="shared" si="365"/>
        <v>0.53249404806494927</v>
      </c>
      <c r="CR1539">
        <f t="shared" si="357"/>
        <v>1513</v>
      </c>
      <c r="CS1539">
        <f t="shared" si="358"/>
        <v>50</v>
      </c>
      <c r="CT1539" s="73">
        <f t="shared" si="359"/>
        <v>2.4</v>
      </c>
      <c r="CU1539" s="66">
        <f t="shared" si="360"/>
        <v>1137.6487499667958</v>
      </c>
    </row>
    <row r="1540" spans="2:99" x14ac:dyDescent="0.25">
      <c r="B1540" s="107" t="s">
        <v>284</v>
      </c>
      <c r="C1540" s="107">
        <v>1530</v>
      </c>
      <c r="D1540" s="107" t="s">
        <v>235</v>
      </c>
      <c r="E1540" s="107">
        <v>50</v>
      </c>
      <c r="F1540" s="108">
        <v>2.4</v>
      </c>
      <c r="G1540" s="109"/>
      <c r="H1540" s="109">
        <v>957.71508129909114</v>
      </c>
      <c r="I1540" s="109">
        <v>1240.2849187009087</v>
      </c>
      <c r="BA1540" t="str">
        <f t="shared" si="351"/>
        <v>MA</v>
      </c>
      <c r="BB1540">
        <f t="shared" si="352"/>
        <v>1527</v>
      </c>
      <c r="BC1540" s="73">
        <f t="shared" si="353"/>
        <v>2.4</v>
      </c>
      <c r="BD1540">
        <f t="shared" si="354"/>
        <v>50</v>
      </c>
      <c r="BE1540" s="66">
        <f t="shared" si="355"/>
        <v>900.56589564704893</v>
      </c>
      <c r="BI1540" s="66">
        <f t="shared" si="361"/>
        <v>1166.2741043529511</v>
      </c>
      <c r="BK1540" s="66">
        <f t="shared" si="356"/>
        <v>904.36422539370255</v>
      </c>
      <c r="BN1540" s="66">
        <f t="shared" si="362"/>
        <v>954.90572264539355</v>
      </c>
      <c r="BO1540" s="66">
        <f t="shared" si="363"/>
        <v>1859.2699480390961</v>
      </c>
      <c r="CI1540" s="116">
        <f t="shared" si="364"/>
        <v>0.48640824122796283</v>
      </c>
      <c r="CJ1540" s="116">
        <f t="shared" si="365"/>
        <v>0.51359175877203722</v>
      </c>
      <c r="CR1540">
        <f t="shared" si="357"/>
        <v>1514</v>
      </c>
      <c r="CS1540">
        <f t="shared" si="358"/>
        <v>50</v>
      </c>
      <c r="CT1540" s="73">
        <f t="shared" si="359"/>
        <v>2.4</v>
      </c>
      <c r="CU1540" s="66">
        <f t="shared" si="360"/>
        <v>909.24738265570329</v>
      </c>
    </row>
    <row r="1541" spans="2:99" x14ac:dyDescent="0.25">
      <c r="B1541" s="107" t="s">
        <v>284</v>
      </c>
      <c r="C1541" s="107">
        <v>1531</v>
      </c>
      <c r="D1541" s="107" t="s">
        <v>235</v>
      </c>
      <c r="E1541" s="107">
        <v>50</v>
      </c>
      <c r="F1541" s="108">
        <v>2.4</v>
      </c>
      <c r="G1541" s="109"/>
      <c r="H1541" s="109">
        <v>957.71508129909114</v>
      </c>
      <c r="I1541" s="109">
        <v>1240.2849187009087</v>
      </c>
      <c r="BA1541" t="str">
        <f t="shared" si="351"/>
        <v>MA</v>
      </c>
      <c r="BB1541">
        <f t="shared" si="352"/>
        <v>1528</v>
      </c>
      <c r="BC1541" s="73">
        <f t="shared" si="353"/>
        <v>2.4</v>
      </c>
      <c r="BD1541">
        <f t="shared" si="354"/>
        <v>50</v>
      </c>
      <c r="BE1541" s="66">
        <f t="shared" si="355"/>
        <v>1066.6453680710533</v>
      </c>
      <c r="BI1541" s="66">
        <f t="shared" si="361"/>
        <v>1381.3546319289467</v>
      </c>
      <c r="BK1541" s="66">
        <f t="shared" si="356"/>
        <v>1071.1441736001741</v>
      </c>
      <c r="BN1541" s="66">
        <f t="shared" si="362"/>
        <v>1131.0063715797658</v>
      </c>
      <c r="BO1541" s="66">
        <f t="shared" si="363"/>
        <v>2202.1505451799399</v>
      </c>
      <c r="CI1541" s="116">
        <f t="shared" si="364"/>
        <v>0.48640824122796283</v>
      </c>
      <c r="CJ1541" s="116">
        <f t="shared" si="365"/>
        <v>0.51359175877203711</v>
      </c>
      <c r="CR1541">
        <f t="shared" si="357"/>
        <v>1515</v>
      </c>
      <c r="CS1541">
        <f t="shared" si="358"/>
        <v>50</v>
      </c>
      <c r="CT1541" s="73">
        <f t="shared" si="359"/>
        <v>2.4</v>
      </c>
      <c r="CU1541" s="66">
        <f t="shared" si="360"/>
        <v>1067.4834304077126</v>
      </c>
    </row>
    <row r="1542" spans="2:99" x14ac:dyDescent="0.25">
      <c r="B1542" s="107" t="s">
        <v>284</v>
      </c>
      <c r="C1542" s="107">
        <v>1532</v>
      </c>
      <c r="D1542" s="107" t="s">
        <v>235</v>
      </c>
      <c r="E1542" s="107">
        <v>50</v>
      </c>
      <c r="F1542" s="108">
        <v>2.4</v>
      </c>
      <c r="G1542" s="109"/>
      <c r="H1542" s="109">
        <v>874.65355902973442</v>
      </c>
      <c r="I1542" s="109">
        <v>1132.7164409702652</v>
      </c>
      <c r="BA1542" t="str">
        <f t="shared" si="351"/>
        <v>MA</v>
      </c>
      <c r="BB1542">
        <f t="shared" si="352"/>
        <v>1529</v>
      </c>
      <c r="BC1542" s="73">
        <f t="shared" si="353"/>
        <v>2.4</v>
      </c>
      <c r="BD1542">
        <f t="shared" si="354"/>
        <v>50</v>
      </c>
      <c r="BE1542" s="66">
        <f t="shared" si="355"/>
        <v>1020.3194957126733</v>
      </c>
      <c r="BI1542" s="66">
        <f t="shared" si="361"/>
        <v>1321.3605042873269</v>
      </c>
      <c r="BK1542" s="66">
        <f t="shared" si="356"/>
        <v>1024.6229119428333</v>
      </c>
      <c r="BN1542" s="66">
        <f t="shared" si="362"/>
        <v>1081.8852125003702</v>
      </c>
      <c r="BO1542" s="66">
        <f t="shared" si="363"/>
        <v>2106.5081244432035</v>
      </c>
      <c r="CI1542" s="116">
        <f t="shared" si="364"/>
        <v>0.48640824122796283</v>
      </c>
      <c r="CJ1542" s="116">
        <f t="shared" si="365"/>
        <v>0.51359175877203722</v>
      </c>
      <c r="CR1542">
        <f t="shared" si="357"/>
        <v>1516</v>
      </c>
      <c r="CS1542">
        <f t="shared" si="358"/>
        <v>50</v>
      </c>
      <c r="CT1542" s="73">
        <f t="shared" si="359"/>
        <v>2.4</v>
      </c>
      <c r="CU1542" s="66">
        <f t="shared" si="360"/>
        <v>901.37132255570202</v>
      </c>
    </row>
    <row r="1543" spans="2:99" x14ac:dyDescent="0.25">
      <c r="B1543" s="107" t="s">
        <v>284</v>
      </c>
      <c r="C1543" s="107">
        <v>1533</v>
      </c>
      <c r="D1543" s="107" t="s">
        <v>235</v>
      </c>
      <c r="E1543" s="107">
        <v>50</v>
      </c>
      <c r="F1543" s="108">
        <v>2.4</v>
      </c>
      <c r="G1543" s="109"/>
      <c r="H1543" s="109">
        <v>898.66615144574587</v>
      </c>
      <c r="I1543" s="109">
        <v>1163.813848554254</v>
      </c>
      <c r="BA1543" t="str">
        <f t="shared" si="351"/>
        <v>MA</v>
      </c>
      <c r="BB1543">
        <f t="shared" si="352"/>
        <v>1530</v>
      </c>
      <c r="BC1543" s="73">
        <f t="shared" si="353"/>
        <v>2.4</v>
      </c>
      <c r="BD1543">
        <f t="shared" si="354"/>
        <v>50</v>
      </c>
      <c r="BE1543" s="66">
        <f t="shared" si="355"/>
        <v>957.71508129909114</v>
      </c>
      <c r="BI1543" s="66">
        <f t="shared" si="361"/>
        <v>1240.2849187009087</v>
      </c>
      <c r="BK1543" s="66">
        <f t="shared" si="356"/>
        <v>961.75444998904527</v>
      </c>
      <c r="BN1543" s="66">
        <f t="shared" si="362"/>
        <v>1015.5032699069956</v>
      </c>
      <c r="BO1543" s="66">
        <f t="shared" si="363"/>
        <v>1977.2577198960407</v>
      </c>
      <c r="CI1543" s="116">
        <f t="shared" si="364"/>
        <v>0.48640824122796289</v>
      </c>
      <c r="CJ1543" s="116">
        <f t="shared" si="365"/>
        <v>0.51359175877203711</v>
      </c>
      <c r="CR1543">
        <f t="shared" si="357"/>
        <v>1517</v>
      </c>
      <c r="CS1543">
        <f t="shared" si="358"/>
        <v>50</v>
      </c>
      <c r="CT1543" s="73">
        <f t="shared" si="359"/>
        <v>2.4</v>
      </c>
      <c r="CU1543" s="66">
        <f t="shared" si="360"/>
        <v>1204.057039566178</v>
      </c>
    </row>
    <row r="1544" spans="2:99" x14ac:dyDescent="0.25">
      <c r="B1544" s="107" t="s">
        <v>284</v>
      </c>
      <c r="C1544" s="107">
        <v>1534</v>
      </c>
      <c r="D1544" s="107" t="s">
        <v>235</v>
      </c>
      <c r="E1544" s="107">
        <v>50</v>
      </c>
      <c r="F1544" s="108">
        <v>2.4</v>
      </c>
      <c r="G1544" s="109"/>
      <c r="H1544" s="109">
        <v>965.12234079958455</v>
      </c>
      <c r="I1544" s="109">
        <v>1249.8776592004153</v>
      </c>
      <c r="BA1544" t="str">
        <f t="shared" si="351"/>
        <v>MA</v>
      </c>
      <c r="BB1544">
        <f t="shared" si="352"/>
        <v>1531</v>
      </c>
      <c r="BC1544" s="73">
        <f t="shared" si="353"/>
        <v>2.4</v>
      </c>
      <c r="BD1544">
        <f t="shared" si="354"/>
        <v>50</v>
      </c>
      <c r="BE1544" s="66">
        <f t="shared" si="355"/>
        <v>957.71508129909114</v>
      </c>
      <c r="BI1544" s="66">
        <f t="shared" si="361"/>
        <v>1240.2849187009087</v>
      </c>
      <c r="BK1544" s="66">
        <f t="shared" si="356"/>
        <v>961.75444998904527</v>
      </c>
      <c r="BN1544" s="66">
        <f t="shared" si="362"/>
        <v>1015.5032699069956</v>
      </c>
      <c r="BO1544" s="66">
        <f t="shared" si="363"/>
        <v>1977.2577198960407</v>
      </c>
      <c r="CI1544" s="116">
        <f t="shared" si="364"/>
        <v>0.48640824122796289</v>
      </c>
      <c r="CJ1544" s="116">
        <f t="shared" si="365"/>
        <v>0.51359175877203711</v>
      </c>
      <c r="CR1544">
        <f t="shared" si="357"/>
        <v>1518</v>
      </c>
      <c r="CS1544">
        <f t="shared" si="358"/>
        <v>50</v>
      </c>
      <c r="CT1544" s="73">
        <f t="shared" si="359"/>
        <v>2.4</v>
      </c>
      <c r="CU1544" s="66">
        <f t="shared" si="360"/>
        <v>956.33747087582208</v>
      </c>
    </row>
    <row r="1545" spans="2:99" x14ac:dyDescent="0.25">
      <c r="B1545" s="107" t="s">
        <v>284</v>
      </c>
      <c r="C1545" s="107">
        <v>1535</v>
      </c>
      <c r="D1545" s="107" t="s">
        <v>235</v>
      </c>
      <c r="E1545" s="107">
        <v>50</v>
      </c>
      <c r="F1545" s="108">
        <v>2.4</v>
      </c>
      <c r="G1545" s="109"/>
      <c r="H1545" s="109">
        <v>972.0938791529901</v>
      </c>
      <c r="I1545" s="109">
        <v>1258.9061208470098</v>
      </c>
      <c r="BA1545" t="str">
        <f t="shared" si="351"/>
        <v>MA</v>
      </c>
      <c r="BB1545">
        <f t="shared" si="352"/>
        <v>1532</v>
      </c>
      <c r="BC1545" s="73">
        <f t="shared" si="353"/>
        <v>2.4</v>
      </c>
      <c r="BD1545">
        <f t="shared" si="354"/>
        <v>50</v>
      </c>
      <c r="BE1545" s="66">
        <f t="shared" si="355"/>
        <v>874.65355902973442</v>
      </c>
      <c r="BI1545" s="66">
        <f t="shared" si="361"/>
        <v>1132.7164409702652</v>
      </c>
      <c r="BK1545" s="66">
        <f t="shared" si="356"/>
        <v>878.34259794108709</v>
      </c>
      <c r="BN1545" s="66">
        <f t="shared" si="362"/>
        <v>927.42984481947474</v>
      </c>
      <c r="BO1545" s="66">
        <f t="shared" si="363"/>
        <v>1805.7724427605617</v>
      </c>
      <c r="CI1545" s="116">
        <f t="shared" si="364"/>
        <v>0.48640824122796289</v>
      </c>
      <c r="CJ1545" s="116">
        <f t="shared" si="365"/>
        <v>0.51359175877203722</v>
      </c>
      <c r="CR1545">
        <f t="shared" si="357"/>
        <v>1519</v>
      </c>
      <c r="CS1545">
        <f t="shared" si="358"/>
        <v>50</v>
      </c>
      <c r="CT1545" s="73">
        <f t="shared" si="359"/>
        <v>2.4</v>
      </c>
      <c r="CU1545" s="66">
        <f t="shared" si="360"/>
        <v>948.041354237154</v>
      </c>
    </row>
    <row r="1546" spans="2:99" x14ac:dyDescent="0.25">
      <c r="B1546" s="107" t="s">
        <v>284</v>
      </c>
      <c r="C1546" s="107">
        <v>1536</v>
      </c>
      <c r="D1546" s="107" t="s">
        <v>235</v>
      </c>
      <c r="E1546" s="107">
        <v>50</v>
      </c>
      <c r="F1546" s="108">
        <v>2.4</v>
      </c>
      <c r="G1546" s="109"/>
      <c r="H1546" s="109">
        <v>1018.7116846799189</v>
      </c>
      <c r="I1546" s="109">
        <v>1319.2783153200808</v>
      </c>
      <c r="BA1546" t="str">
        <f t="shared" si="351"/>
        <v>MA</v>
      </c>
      <c r="BB1546">
        <f t="shared" si="352"/>
        <v>1533</v>
      </c>
      <c r="BC1546" s="73">
        <f t="shared" si="353"/>
        <v>2.4</v>
      </c>
      <c r="BD1546">
        <f t="shared" si="354"/>
        <v>50</v>
      </c>
      <c r="BE1546" s="66">
        <f t="shared" si="355"/>
        <v>898.66615144574587</v>
      </c>
      <c r="BI1546" s="66">
        <f t="shared" si="361"/>
        <v>1163.813848554254</v>
      </c>
      <c r="BK1546" s="66">
        <f t="shared" si="356"/>
        <v>902.45646861392447</v>
      </c>
      <c r="BN1546" s="66">
        <f t="shared" si="362"/>
        <v>952.89134855222039</v>
      </c>
      <c r="BO1546" s="66">
        <f t="shared" si="363"/>
        <v>1855.347817166145</v>
      </c>
      <c r="CI1546" s="116">
        <f t="shared" si="364"/>
        <v>0.48640824122796278</v>
      </c>
      <c r="CJ1546" s="116">
        <f t="shared" si="365"/>
        <v>0.51359175877203711</v>
      </c>
      <c r="CR1546">
        <f t="shared" si="357"/>
        <v>1520</v>
      </c>
      <c r="CS1546">
        <f t="shared" si="358"/>
        <v>50</v>
      </c>
      <c r="CT1546" s="73">
        <f t="shared" si="359"/>
        <v>2.4</v>
      </c>
      <c r="CU1546" s="66">
        <f t="shared" si="360"/>
        <v>1010.9535720803865</v>
      </c>
    </row>
    <row r="1547" spans="2:99" x14ac:dyDescent="0.25">
      <c r="B1547" s="107" t="s">
        <v>284</v>
      </c>
      <c r="C1547" s="107">
        <v>1537</v>
      </c>
      <c r="D1547" s="107" t="s">
        <v>235</v>
      </c>
      <c r="E1547" s="107">
        <v>50</v>
      </c>
      <c r="F1547" s="108">
        <v>2.4</v>
      </c>
      <c r="G1547" s="109"/>
      <c r="H1547" s="109">
        <v>1023.0732533622684</v>
      </c>
      <c r="I1547" s="109">
        <v>1324.9267466377314</v>
      </c>
      <c r="BA1547" t="str">
        <f t="shared" si="351"/>
        <v>MA</v>
      </c>
      <c r="BB1547">
        <f t="shared" si="352"/>
        <v>1534</v>
      </c>
      <c r="BC1547" s="73">
        <f t="shared" si="353"/>
        <v>2.4</v>
      </c>
      <c r="BD1547">
        <f t="shared" si="354"/>
        <v>50</v>
      </c>
      <c r="BE1547" s="66">
        <f t="shared" si="355"/>
        <v>965.12234079958455</v>
      </c>
      <c r="BI1547" s="66">
        <f t="shared" si="361"/>
        <v>1249.8776592004153</v>
      </c>
      <c r="BK1547" s="66">
        <f t="shared" si="356"/>
        <v>969.19295119460196</v>
      </c>
      <c r="BN1547" s="66">
        <f t="shared" si="362"/>
        <v>1023.3574808207439</v>
      </c>
      <c r="BO1547" s="66">
        <f t="shared" si="363"/>
        <v>1992.5504320153459</v>
      </c>
      <c r="CI1547" s="116">
        <f t="shared" si="364"/>
        <v>0.48640824122796283</v>
      </c>
      <c r="CJ1547" s="116">
        <f t="shared" si="365"/>
        <v>0.51359175877203711</v>
      </c>
      <c r="CR1547">
        <f t="shared" si="357"/>
        <v>1521</v>
      </c>
      <c r="CS1547">
        <f t="shared" si="358"/>
        <v>50</v>
      </c>
      <c r="CT1547" s="73">
        <f t="shared" si="359"/>
        <v>2.4</v>
      </c>
      <c r="CU1547" s="66">
        <f t="shared" si="360"/>
        <v>888.04327863092203</v>
      </c>
    </row>
    <row r="1548" spans="2:99" x14ac:dyDescent="0.25">
      <c r="B1548" s="107" t="s">
        <v>284</v>
      </c>
      <c r="C1548" s="107">
        <v>1538</v>
      </c>
      <c r="D1548" s="107" t="s">
        <v>235</v>
      </c>
      <c r="E1548" s="107">
        <v>50</v>
      </c>
      <c r="F1548" s="108">
        <v>2.4</v>
      </c>
      <c r="G1548" s="109"/>
      <c r="H1548" s="109">
        <v>970.56885513818258</v>
      </c>
      <c r="I1548" s="109">
        <v>1256.9311448618173</v>
      </c>
      <c r="BA1548" t="str">
        <f t="shared" si="351"/>
        <v>MA</v>
      </c>
      <c r="BB1548">
        <f t="shared" si="352"/>
        <v>1535</v>
      </c>
      <c r="BC1548" s="73">
        <f t="shared" si="353"/>
        <v>2.4</v>
      </c>
      <c r="BD1548">
        <f t="shared" si="354"/>
        <v>50</v>
      </c>
      <c r="BE1548" s="66">
        <f t="shared" si="355"/>
        <v>972.0938791529901</v>
      </c>
      <c r="BI1548" s="66">
        <f t="shared" si="361"/>
        <v>1258.9061208470098</v>
      </c>
      <c r="BK1548" s="66">
        <f t="shared" si="356"/>
        <v>976.19389350571419</v>
      </c>
      <c r="BN1548" s="66">
        <f t="shared" si="362"/>
        <v>1030.7496793278012</v>
      </c>
      <c r="BO1548" s="66">
        <f t="shared" si="363"/>
        <v>2006.9435728335154</v>
      </c>
      <c r="CI1548" s="116">
        <f t="shared" si="364"/>
        <v>0.48640824122796283</v>
      </c>
      <c r="CJ1548" s="116">
        <f t="shared" si="365"/>
        <v>0.51359175877203711</v>
      </c>
      <c r="CR1548">
        <f t="shared" si="357"/>
        <v>1522</v>
      </c>
      <c r="CS1548">
        <f t="shared" si="358"/>
        <v>50</v>
      </c>
      <c r="CT1548" s="73">
        <f t="shared" si="359"/>
        <v>2.4</v>
      </c>
      <c r="CU1548" s="66">
        <f t="shared" si="360"/>
        <v>808.42943778674248</v>
      </c>
    </row>
    <row r="1549" spans="2:99" x14ac:dyDescent="0.25">
      <c r="B1549" s="107" t="s">
        <v>284</v>
      </c>
      <c r="C1549" s="107">
        <v>1539</v>
      </c>
      <c r="D1549" s="107" t="s">
        <v>235</v>
      </c>
      <c r="E1549" s="107">
        <v>50</v>
      </c>
      <c r="F1549" s="108">
        <v>2.4</v>
      </c>
      <c r="G1549" s="109"/>
      <c r="H1549" s="109">
        <v>1134.2692900990871</v>
      </c>
      <c r="I1549" s="109">
        <v>1468.9307099009125</v>
      </c>
      <c r="BA1549" t="str">
        <f t="shared" si="351"/>
        <v>MA</v>
      </c>
      <c r="BB1549">
        <f t="shared" si="352"/>
        <v>1536</v>
      </c>
      <c r="BC1549" s="73">
        <f t="shared" si="353"/>
        <v>2.4</v>
      </c>
      <c r="BD1549">
        <f t="shared" si="354"/>
        <v>50</v>
      </c>
      <c r="BE1549" s="66">
        <f t="shared" si="355"/>
        <v>1018.7116846799189</v>
      </c>
      <c r="BI1549" s="66">
        <f t="shared" si="361"/>
        <v>1319.2783153200808</v>
      </c>
      <c r="BK1549" s="66">
        <f t="shared" si="356"/>
        <v>1023.0083196223328</v>
      </c>
      <c r="BN1549" s="66">
        <f t="shared" si="362"/>
        <v>1080.18038671968</v>
      </c>
      <c r="BO1549" s="66">
        <f t="shared" si="363"/>
        <v>2103.1887063420127</v>
      </c>
      <c r="CI1549" s="116">
        <f t="shared" si="364"/>
        <v>0.48640824122796283</v>
      </c>
      <c r="CJ1549" s="116">
        <f t="shared" si="365"/>
        <v>0.51359175877203722</v>
      </c>
      <c r="CR1549">
        <f t="shared" si="357"/>
        <v>1523</v>
      </c>
      <c r="CS1549">
        <f t="shared" si="358"/>
        <v>50</v>
      </c>
      <c r="CT1549" s="73">
        <f t="shared" si="359"/>
        <v>2.4</v>
      </c>
      <c r="CU1549" s="66">
        <f t="shared" si="360"/>
        <v>1158.6559524890772</v>
      </c>
    </row>
    <row r="1550" spans="2:99" x14ac:dyDescent="0.25">
      <c r="B1550" s="107" t="s">
        <v>284</v>
      </c>
      <c r="C1550" s="107">
        <v>1540</v>
      </c>
      <c r="D1550" s="107" t="s">
        <v>235</v>
      </c>
      <c r="E1550" s="107">
        <v>50</v>
      </c>
      <c r="F1550" s="108">
        <v>2.4</v>
      </c>
      <c r="G1550" s="109"/>
      <c r="H1550" s="109">
        <v>1099.99</v>
      </c>
      <c r="I1550" s="109">
        <v>1168.74</v>
      </c>
      <c r="BA1550" t="str">
        <f t="shared" si="351"/>
        <v>MA</v>
      </c>
      <c r="BB1550">
        <f t="shared" si="352"/>
        <v>1537</v>
      </c>
      <c r="BC1550" s="73">
        <f t="shared" si="353"/>
        <v>2.4</v>
      </c>
      <c r="BD1550">
        <f t="shared" si="354"/>
        <v>50</v>
      </c>
      <c r="BE1550" s="66">
        <f t="shared" si="355"/>
        <v>1023.0732533622684</v>
      </c>
      <c r="BI1550" s="66">
        <f t="shared" si="361"/>
        <v>1324.9267466377314</v>
      </c>
      <c r="BK1550" s="66">
        <f t="shared" si="356"/>
        <v>1027.3882841557224</v>
      </c>
      <c r="BN1550" s="66">
        <f t="shared" si="362"/>
        <v>1084.8051309106577</v>
      </c>
      <c r="BO1550" s="66">
        <f t="shared" si="363"/>
        <v>2112.1934150663801</v>
      </c>
      <c r="CI1550" s="116">
        <f t="shared" si="364"/>
        <v>0.48640824122796283</v>
      </c>
      <c r="CJ1550" s="116">
        <f t="shared" si="365"/>
        <v>0.51359175877203722</v>
      </c>
      <c r="CR1550">
        <f t="shared" si="357"/>
        <v>1524</v>
      </c>
      <c r="CS1550">
        <f t="shared" si="358"/>
        <v>50</v>
      </c>
      <c r="CT1550" s="73">
        <f t="shared" si="359"/>
        <v>2.4</v>
      </c>
      <c r="CU1550" s="66">
        <f t="shared" si="360"/>
        <v>901.56384846925766</v>
      </c>
    </row>
    <row r="1551" spans="2:99" x14ac:dyDescent="0.25">
      <c r="B1551" s="107" t="s">
        <v>284</v>
      </c>
      <c r="C1551" s="107">
        <v>1541</v>
      </c>
      <c r="D1551" s="107" t="s">
        <v>235</v>
      </c>
      <c r="E1551" s="107">
        <v>50</v>
      </c>
      <c r="F1551" s="108">
        <v>2.4</v>
      </c>
      <c r="G1551" s="109"/>
      <c r="H1551" s="109">
        <v>1086.2528196900064</v>
      </c>
      <c r="I1551" s="109">
        <v>1406.7471803099934</v>
      </c>
      <c r="BA1551" t="str">
        <f t="shared" ref="BA1551:BA1614" si="366">D1548</f>
        <v>MA</v>
      </c>
      <c r="BB1551">
        <f t="shared" ref="BB1551:BB1614" si="367">C1548</f>
        <v>1538</v>
      </c>
      <c r="BC1551" s="73">
        <f t="shared" ref="BC1551:BC1614" si="368">F1548</f>
        <v>2.4</v>
      </c>
      <c r="BD1551">
        <f t="shared" ref="BD1551:BD1614" si="369">E1548</f>
        <v>50</v>
      </c>
      <c r="BE1551" s="66">
        <f t="shared" ref="BE1551:BE1614" si="370">H1548</f>
        <v>970.56885513818258</v>
      </c>
      <c r="BI1551" s="66">
        <f t="shared" si="361"/>
        <v>1256.9311448618173</v>
      </c>
      <c r="BK1551" s="66">
        <f t="shared" ref="BK1551:BK1614" si="371">BE1551/VLOOKUP($BA1551,$DQ$53:$DT$60,2,FALSE)</f>
        <v>974.66243737515833</v>
      </c>
      <c r="BN1551" s="66">
        <f t="shared" si="362"/>
        <v>1029.1326359043826</v>
      </c>
      <c r="BO1551" s="66">
        <f t="shared" si="363"/>
        <v>2003.7950732795409</v>
      </c>
      <c r="CI1551" s="116">
        <f t="shared" si="364"/>
        <v>0.48640824122796278</v>
      </c>
      <c r="CJ1551" s="116">
        <f t="shared" si="365"/>
        <v>0.51359175877203722</v>
      </c>
      <c r="CR1551">
        <f t="shared" si="357"/>
        <v>1525</v>
      </c>
      <c r="CS1551">
        <f t="shared" si="358"/>
        <v>50</v>
      </c>
      <c r="CT1551" s="73">
        <f t="shared" si="359"/>
        <v>2.4</v>
      </c>
      <c r="CU1551" s="66">
        <f t="shared" si="360"/>
        <v>1279.3733681462143</v>
      </c>
    </row>
    <row r="1552" spans="2:99" x14ac:dyDescent="0.25">
      <c r="B1552" s="107" t="s">
        <v>284</v>
      </c>
      <c r="C1552" s="107">
        <v>1542</v>
      </c>
      <c r="D1552" s="107" t="s">
        <v>235</v>
      </c>
      <c r="E1552" s="107">
        <v>50</v>
      </c>
      <c r="F1552" s="108">
        <v>2.4</v>
      </c>
      <c r="G1552" s="109"/>
      <c r="H1552" s="109">
        <v>1199</v>
      </c>
      <c r="I1552" s="109">
        <v>1061.44</v>
      </c>
      <c r="BA1552" t="str">
        <f t="shared" si="366"/>
        <v>MA</v>
      </c>
      <c r="BB1552">
        <f t="shared" si="367"/>
        <v>1539</v>
      </c>
      <c r="BC1552" s="73">
        <f t="shared" si="368"/>
        <v>2.4</v>
      </c>
      <c r="BD1552">
        <f t="shared" si="369"/>
        <v>50</v>
      </c>
      <c r="BE1552" s="66">
        <f t="shared" si="370"/>
        <v>1134.2692900990871</v>
      </c>
      <c r="BI1552" s="66">
        <f t="shared" si="361"/>
        <v>1468.9307099009125</v>
      </c>
      <c r="BK1552" s="66">
        <f t="shared" si="371"/>
        <v>1139.0533140179627</v>
      </c>
      <c r="BN1552" s="66">
        <f t="shared" si="362"/>
        <v>1202.7106970982215</v>
      </c>
      <c r="BO1552" s="66">
        <f t="shared" si="363"/>
        <v>2341.7640111161845</v>
      </c>
      <c r="CI1552" s="116">
        <f t="shared" si="364"/>
        <v>0.48640824122796278</v>
      </c>
      <c r="CJ1552" s="116">
        <f t="shared" si="365"/>
        <v>0.51359175877203711</v>
      </c>
      <c r="CR1552">
        <f t="shared" si="357"/>
        <v>1526</v>
      </c>
      <c r="CS1552">
        <f t="shared" si="358"/>
        <v>50</v>
      </c>
      <c r="CT1552" s="73">
        <f t="shared" si="359"/>
        <v>2.4</v>
      </c>
      <c r="CU1552" s="66">
        <f t="shared" si="360"/>
        <v>1204.057039566178</v>
      </c>
    </row>
    <row r="1553" spans="2:99" x14ac:dyDescent="0.25">
      <c r="B1553" s="107" t="s">
        <v>284</v>
      </c>
      <c r="C1553" s="107">
        <v>1543</v>
      </c>
      <c r="D1553" s="107" t="s">
        <v>235</v>
      </c>
      <c r="E1553" s="107">
        <v>50</v>
      </c>
      <c r="F1553" s="108">
        <v>2.4</v>
      </c>
      <c r="G1553" s="109"/>
      <c r="H1553" s="109">
        <v>897.77728030568665</v>
      </c>
      <c r="I1553" s="109">
        <v>1162.6627196943132</v>
      </c>
      <c r="BA1553" t="str">
        <f t="shared" si="366"/>
        <v>MA</v>
      </c>
      <c r="BB1553">
        <f t="shared" si="367"/>
        <v>1540</v>
      </c>
      <c r="BC1553" s="73">
        <f t="shared" si="368"/>
        <v>2.4</v>
      </c>
      <c r="BD1553">
        <f t="shared" si="369"/>
        <v>50</v>
      </c>
      <c r="BE1553" s="66">
        <f t="shared" si="370"/>
        <v>1099.99</v>
      </c>
      <c r="BI1553" s="66">
        <f t="shared" si="361"/>
        <v>1168.74</v>
      </c>
      <c r="BK1553" s="66">
        <f t="shared" si="371"/>
        <v>1104.6294436633864</v>
      </c>
      <c r="BN1553" s="66">
        <f t="shared" si="362"/>
        <v>956.92471445531612</v>
      </c>
      <c r="BO1553" s="66">
        <f t="shared" si="363"/>
        <v>2061.5541581187026</v>
      </c>
      <c r="CI1553" s="116">
        <f t="shared" si="364"/>
        <v>0.53582363544183098</v>
      </c>
      <c r="CJ1553" s="116">
        <f t="shared" si="365"/>
        <v>0.46417636455816902</v>
      </c>
      <c r="CR1553">
        <f t="shared" si="357"/>
        <v>1527</v>
      </c>
      <c r="CS1553">
        <f t="shared" si="358"/>
        <v>50</v>
      </c>
      <c r="CT1553" s="73">
        <f t="shared" si="359"/>
        <v>2.4</v>
      </c>
      <c r="CU1553" s="66">
        <f t="shared" si="360"/>
        <v>904.36422539370255</v>
      </c>
    </row>
    <row r="1554" spans="2:99" x14ac:dyDescent="0.25">
      <c r="B1554" s="107" t="s">
        <v>284</v>
      </c>
      <c r="C1554" s="107">
        <v>1544</v>
      </c>
      <c r="D1554" s="107" t="s">
        <v>235</v>
      </c>
      <c r="E1554" s="107">
        <v>50</v>
      </c>
      <c r="F1554" s="108">
        <v>2.4</v>
      </c>
      <c r="G1554" s="109"/>
      <c r="H1554" s="109">
        <v>837.97891007935027</v>
      </c>
      <c r="I1554" s="109">
        <v>1085.2210899206495</v>
      </c>
      <c r="BA1554" t="str">
        <f t="shared" si="366"/>
        <v>MA</v>
      </c>
      <c r="BB1554">
        <f t="shared" si="367"/>
        <v>1541</v>
      </c>
      <c r="BC1554" s="73">
        <f t="shared" si="368"/>
        <v>2.4</v>
      </c>
      <c r="BD1554">
        <f t="shared" si="369"/>
        <v>50</v>
      </c>
      <c r="BE1554" s="66">
        <f t="shared" si="370"/>
        <v>1086.2528196900064</v>
      </c>
      <c r="BI1554" s="66">
        <f t="shared" si="361"/>
        <v>1406.7471803099934</v>
      </c>
      <c r="BK1554" s="66">
        <f t="shared" si="371"/>
        <v>1090.8343238501773</v>
      </c>
      <c r="BN1554" s="66">
        <f t="shared" si="362"/>
        <v>1151.7969298808644</v>
      </c>
      <c r="BO1554" s="66">
        <f t="shared" si="363"/>
        <v>2242.6312537310414</v>
      </c>
      <c r="CI1554" s="116">
        <f t="shared" si="364"/>
        <v>0.48640824122796289</v>
      </c>
      <c r="CJ1554" s="116">
        <f t="shared" si="365"/>
        <v>0.51359175877203722</v>
      </c>
      <c r="CR1554">
        <f t="shared" si="357"/>
        <v>1528</v>
      </c>
      <c r="CS1554">
        <f t="shared" si="358"/>
        <v>50</v>
      </c>
      <c r="CT1554" s="73">
        <f t="shared" si="359"/>
        <v>2.4</v>
      </c>
      <c r="CU1554" s="66">
        <f t="shared" si="360"/>
        <v>1071.1441736001741</v>
      </c>
    </row>
    <row r="1555" spans="2:99" x14ac:dyDescent="0.25">
      <c r="B1555" s="107" t="s">
        <v>284</v>
      </c>
      <c r="C1555" s="107">
        <v>1545</v>
      </c>
      <c r="D1555" s="107" t="s">
        <v>235</v>
      </c>
      <c r="E1555" s="107">
        <v>50</v>
      </c>
      <c r="F1555" s="108">
        <v>2.4</v>
      </c>
      <c r="G1555" s="109"/>
      <c r="H1555" s="109">
        <v>1898.1</v>
      </c>
      <c r="I1555" s="109">
        <v>2223.1999999999998</v>
      </c>
      <c r="BA1555" t="str">
        <f t="shared" si="366"/>
        <v>MA</v>
      </c>
      <c r="BB1555">
        <f t="shared" si="367"/>
        <v>1542</v>
      </c>
      <c r="BC1555" s="73">
        <f t="shared" si="368"/>
        <v>2.4</v>
      </c>
      <c r="BD1555">
        <f t="shared" si="369"/>
        <v>50</v>
      </c>
      <c r="BE1555" s="66">
        <f t="shared" si="370"/>
        <v>1199</v>
      </c>
      <c r="BI1555" s="66">
        <f t="shared" si="361"/>
        <v>1061.44</v>
      </c>
      <c r="BK1555" s="66">
        <f t="shared" si="371"/>
        <v>1204.057039566178</v>
      </c>
      <c r="BN1555" s="66">
        <f t="shared" si="362"/>
        <v>869.07110983747521</v>
      </c>
      <c r="BO1555" s="66">
        <f t="shared" si="363"/>
        <v>2073.128149403653</v>
      </c>
      <c r="CI1555" s="116">
        <f t="shared" si="364"/>
        <v>0.580792383679963</v>
      </c>
      <c r="CJ1555" s="116">
        <f t="shared" si="365"/>
        <v>0.41920761632003717</v>
      </c>
      <c r="CR1555">
        <f t="shared" si="357"/>
        <v>1529</v>
      </c>
      <c r="CS1555">
        <f t="shared" si="358"/>
        <v>50</v>
      </c>
      <c r="CT1555" s="73">
        <f t="shared" si="359"/>
        <v>2.4</v>
      </c>
      <c r="CU1555" s="66">
        <f t="shared" si="360"/>
        <v>1024.6229119428333</v>
      </c>
    </row>
    <row r="1556" spans="2:99" x14ac:dyDescent="0.25">
      <c r="B1556" s="107" t="s">
        <v>284</v>
      </c>
      <c r="C1556" s="107">
        <v>1546</v>
      </c>
      <c r="D1556" s="107" t="s">
        <v>235</v>
      </c>
      <c r="E1556" s="107">
        <v>50</v>
      </c>
      <c r="F1556" s="108">
        <v>2.4</v>
      </c>
      <c r="G1556" s="109"/>
      <c r="H1556" s="109">
        <v>957.71508129909114</v>
      </c>
      <c r="I1556" s="109">
        <v>1240.2849187009087</v>
      </c>
      <c r="BA1556" t="str">
        <f t="shared" si="366"/>
        <v>MA</v>
      </c>
      <c r="BB1556">
        <f t="shared" si="367"/>
        <v>1543</v>
      </c>
      <c r="BC1556" s="73">
        <f t="shared" si="368"/>
        <v>2.4</v>
      </c>
      <c r="BD1556">
        <f t="shared" si="369"/>
        <v>50</v>
      </c>
      <c r="BE1556" s="66">
        <f t="shared" si="370"/>
        <v>897.77728030568665</v>
      </c>
      <c r="BI1556" s="66">
        <f t="shared" si="361"/>
        <v>1162.6627196943132</v>
      </c>
      <c r="BK1556" s="66">
        <f t="shared" si="371"/>
        <v>901.56384846925766</v>
      </c>
      <c r="BN1556" s="66">
        <f t="shared" si="362"/>
        <v>951.94884324257043</v>
      </c>
      <c r="BO1556" s="66">
        <f t="shared" si="363"/>
        <v>1853.5126917118282</v>
      </c>
      <c r="CI1556" s="116">
        <f t="shared" si="364"/>
        <v>0.48640824122796283</v>
      </c>
      <c r="CJ1556" s="116">
        <f t="shared" si="365"/>
        <v>0.51359175877203711</v>
      </c>
      <c r="CR1556">
        <f t="shared" si="357"/>
        <v>1530</v>
      </c>
      <c r="CS1556">
        <f t="shared" si="358"/>
        <v>50</v>
      </c>
      <c r="CT1556" s="73">
        <f t="shared" si="359"/>
        <v>2.4</v>
      </c>
      <c r="CU1556" s="66">
        <f t="shared" si="360"/>
        <v>961.75444998904527</v>
      </c>
    </row>
    <row r="1557" spans="2:99" x14ac:dyDescent="0.25">
      <c r="B1557" s="107" t="s">
        <v>284</v>
      </c>
      <c r="C1557" s="107">
        <v>1547</v>
      </c>
      <c r="D1557" s="107" t="s">
        <v>235</v>
      </c>
      <c r="E1557" s="107">
        <v>50</v>
      </c>
      <c r="F1557" s="108">
        <v>2.4</v>
      </c>
      <c r="G1557" s="109"/>
      <c r="H1557" s="109">
        <v>1199.99</v>
      </c>
      <c r="I1557" s="109">
        <v>1554.0420409513249</v>
      </c>
      <c r="BA1557" t="str">
        <f t="shared" si="366"/>
        <v>MA</v>
      </c>
      <c r="BB1557">
        <f t="shared" si="367"/>
        <v>1544</v>
      </c>
      <c r="BC1557" s="73">
        <f t="shared" si="368"/>
        <v>2.4</v>
      </c>
      <c r="BD1557">
        <f t="shared" si="369"/>
        <v>50</v>
      </c>
      <c r="BE1557" s="66">
        <f t="shared" si="370"/>
        <v>837.97891007935027</v>
      </c>
      <c r="BI1557" s="66">
        <f t="shared" si="361"/>
        <v>1085.2210899206495</v>
      </c>
      <c r="BK1557" s="66">
        <f t="shared" si="371"/>
        <v>841.51326579569229</v>
      </c>
      <c r="BN1557" s="66">
        <f t="shared" si="362"/>
        <v>888.54226054828655</v>
      </c>
      <c r="BO1557" s="66">
        <f t="shared" si="363"/>
        <v>1730.0555263439787</v>
      </c>
      <c r="CI1557" s="116">
        <f t="shared" si="364"/>
        <v>0.48640824122796289</v>
      </c>
      <c r="CJ1557" s="116">
        <f t="shared" si="365"/>
        <v>0.51359175877203722</v>
      </c>
      <c r="CR1557">
        <f t="shared" si="357"/>
        <v>1531</v>
      </c>
      <c r="CS1557">
        <f t="shared" si="358"/>
        <v>50</v>
      </c>
      <c r="CT1557" s="73">
        <f t="shared" si="359"/>
        <v>2.4</v>
      </c>
      <c r="CU1557" s="66">
        <f t="shared" si="360"/>
        <v>961.75444998904527</v>
      </c>
    </row>
    <row r="1558" spans="2:99" x14ac:dyDescent="0.25">
      <c r="B1558" s="107" t="s">
        <v>284</v>
      </c>
      <c r="C1558" s="107">
        <v>1548</v>
      </c>
      <c r="D1558" s="107" t="s">
        <v>235</v>
      </c>
      <c r="E1558" s="107">
        <v>50</v>
      </c>
      <c r="F1558" s="108">
        <v>2.4</v>
      </c>
      <c r="G1558" s="109"/>
      <c r="H1558" s="109">
        <v>1199</v>
      </c>
      <c r="I1558" s="109">
        <v>1387.21</v>
      </c>
      <c r="BA1558" t="str">
        <f t="shared" si="366"/>
        <v>MA</v>
      </c>
      <c r="BB1558">
        <f t="shared" si="367"/>
        <v>1545</v>
      </c>
      <c r="BC1558" s="73">
        <f t="shared" si="368"/>
        <v>2.4</v>
      </c>
      <c r="BD1558">
        <f t="shared" si="369"/>
        <v>50</v>
      </c>
      <c r="BE1558" s="66">
        <f t="shared" si="370"/>
        <v>1898.1</v>
      </c>
      <c r="BI1558" s="66">
        <f t="shared" si="361"/>
        <v>2223.1999999999998</v>
      </c>
      <c r="BK1558" s="66">
        <f t="shared" si="371"/>
        <v>1906.105643703555</v>
      </c>
      <c r="BN1558" s="66">
        <f t="shared" si="362"/>
        <v>1820.2808367789744</v>
      </c>
      <c r="BO1558" s="66">
        <f t="shared" si="363"/>
        <v>3726.3864804825294</v>
      </c>
      <c r="CI1558" s="116">
        <f t="shared" si="364"/>
        <v>0.51151582201337675</v>
      </c>
      <c r="CJ1558" s="116">
        <f t="shared" si="365"/>
        <v>0.48848417798662325</v>
      </c>
      <c r="CR1558">
        <f t="shared" si="357"/>
        <v>1532</v>
      </c>
      <c r="CS1558">
        <f t="shared" si="358"/>
        <v>50</v>
      </c>
      <c r="CT1558" s="73">
        <f t="shared" si="359"/>
        <v>2.4</v>
      </c>
      <c r="CU1558" s="66">
        <f t="shared" si="360"/>
        <v>878.34259794108709</v>
      </c>
    </row>
    <row r="1559" spans="2:99" x14ac:dyDescent="0.25">
      <c r="B1559" s="107" t="s">
        <v>284</v>
      </c>
      <c r="C1559" s="107">
        <v>1549</v>
      </c>
      <c r="D1559" s="107" t="s">
        <v>235</v>
      </c>
      <c r="E1559" s="107">
        <v>50</v>
      </c>
      <c r="F1559" s="108">
        <v>2.4</v>
      </c>
      <c r="G1559" s="109"/>
      <c r="H1559" s="109">
        <v>1181.222600909274</v>
      </c>
      <c r="I1559" s="109">
        <v>1529.7373990907261</v>
      </c>
      <c r="BA1559" t="str">
        <f t="shared" si="366"/>
        <v>MA</v>
      </c>
      <c r="BB1559">
        <f t="shared" si="367"/>
        <v>1546</v>
      </c>
      <c r="BC1559" s="73">
        <f t="shared" si="368"/>
        <v>2.4</v>
      </c>
      <c r="BD1559">
        <f t="shared" si="369"/>
        <v>50</v>
      </c>
      <c r="BE1559" s="66">
        <f t="shared" si="370"/>
        <v>957.71508129909114</v>
      </c>
      <c r="BI1559" s="66">
        <f t="shared" si="361"/>
        <v>1240.2849187009087</v>
      </c>
      <c r="BK1559" s="66">
        <f t="shared" si="371"/>
        <v>961.75444998904527</v>
      </c>
      <c r="BN1559" s="66">
        <f t="shared" si="362"/>
        <v>1015.5032699069956</v>
      </c>
      <c r="BO1559" s="66">
        <f t="shared" si="363"/>
        <v>1977.2577198960407</v>
      </c>
      <c r="CI1559" s="116">
        <f t="shared" si="364"/>
        <v>0.48640824122796289</v>
      </c>
      <c r="CJ1559" s="116">
        <f t="shared" si="365"/>
        <v>0.51359175877203711</v>
      </c>
      <c r="CR1559">
        <f t="shared" si="357"/>
        <v>1533</v>
      </c>
      <c r="CS1559">
        <f t="shared" si="358"/>
        <v>50</v>
      </c>
      <c r="CT1559" s="73">
        <f t="shared" si="359"/>
        <v>2.4</v>
      </c>
      <c r="CU1559" s="66">
        <f t="shared" si="360"/>
        <v>902.45646861392447</v>
      </c>
    </row>
    <row r="1560" spans="2:99" x14ac:dyDescent="0.25">
      <c r="B1560" s="107" t="s">
        <v>284</v>
      </c>
      <c r="C1560" s="107">
        <v>1550</v>
      </c>
      <c r="D1560" s="107" t="s">
        <v>235</v>
      </c>
      <c r="E1560" s="107">
        <v>50</v>
      </c>
      <c r="F1560" s="108">
        <v>2.4</v>
      </c>
      <c r="G1560" s="109"/>
      <c r="H1560" s="109">
        <v>1274</v>
      </c>
      <c r="I1560" s="109">
        <v>1649.8883825465111</v>
      </c>
      <c r="BA1560" t="str">
        <f t="shared" si="366"/>
        <v>MA</v>
      </c>
      <c r="BB1560">
        <f t="shared" si="367"/>
        <v>1547</v>
      </c>
      <c r="BC1560" s="73">
        <f t="shared" si="368"/>
        <v>2.4</v>
      </c>
      <c r="BD1560">
        <f t="shared" si="369"/>
        <v>50</v>
      </c>
      <c r="BE1560" s="66">
        <f t="shared" si="370"/>
        <v>1199.99</v>
      </c>
      <c r="BI1560" s="66">
        <f t="shared" si="361"/>
        <v>1554.0420409513249</v>
      </c>
      <c r="BK1560" s="66">
        <f t="shared" si="371"/>
        <v>1205.0512151034345</v>
      </c>
      <c r="BN1560" s="66">
        <f t="shared" si="362"/>
        <v>1272.3969713442709</v>
      </c>
      <c r="BO1560" s="66">
        <f t="shared" si="363"/>
        <v>2477.4481864477057</v>
      </c>
      <c r="CI1560" s="116">
        <f t="shared" si="364"/>
        <v>0.48640824122796278</v>
      </c>
      <c r="CJ1560" s="116">
        <f t="shared" si="365"/>
        <v>0.51359175877203711</v>
      </c>
      <c r="CR1560">
        <f t="shared" si="357"/>
        <v>1534</v>
      </c>
      <c r="CS1560">
        <f t="shared" si="358"/>
        <v>50</v>
      </c>
      <c r="CT1560" s="73">
        <f t="shared" si="359"/>
        <v>2.4</v>
      </c>
      <c r="CU1560" s="66">
        <f t="shared" si="360"/>
        <v>969.19295119460196</v>
      </c>
    </row>
    <row r="1561" spans="2:99" x14ac:dyDescent="0.25">
      <c r="B1561" s="107" t="s">
        <v>284</v>
      </c>
      <c r="C1561" s="107">
        <v>1551</v>
      </c>
      <c r="D1561" s="107" t="s">
        <v>235</v>
      </c>
      <c r="E1561" s="107">
        <v>50</v>
      </c>
      <c r="F1561" s="108">
        <v>2.4</v>
      </c>
      <c r="G1561" s="109"/>
      <c r="H1561" s="109">
        <v>1199</v>
      </c>
      <c r="I1561" s="109">
        <v>1199.0999999999999</v>
      </c>
      <c r="BA1561" t="str">
        <f t="shared" si="366"/>
        <v>MA</v>
      </c>
      <c r="BB1561">
        <f t="shared" si="367"/>
        <v>1548</v>
      </c>
      <c r="BC1561" s="73">
        <f t="shared" si="368"/>
        <v>2.4</v>
      </c>
      <c r="BD1561">
        <f t="shared" si="369"/>
        <v>50</v>
      </c>
      <c r="BE1561" s="66">
        <f t="shared" si="370"/>
        <v>1199</v>
      </c>
      <c r="BI1561" s="66">
        <f t="shared" si="361"/>
        <v>1387.21</v>
      </c>
      <c r="BK1561" s="66">
        <f t="shared" si="371"/>
        <v>1204.057039566178</v>
      </c>
      <c r="BN1561" s="66">
        <f t="shared" si="362"/>
        <v>1135.8005485733004</v>
      </c>
      <c r="BO1561" s="66">
        <f t="shared" si="363"/>
        <v>2339.8575881394781</v>
      </c>
      <c r="CI1561" s="116">
        <f t="shared" si="364"/>
        <v>0.51458560797436215</v>
      </c>
      <c r="CJ1561" s="116">
        <f t="shared" si="365"/>
        <v>0.48541439202563796</v>
      </c>
      <c r="CR1561">
        <f t="shared" ref="CR1561:CR1624" si="372">BB1548</f>
        <v>1535</v>
      </c>
      <c r="CS1561">
        <f t="shared" ref="CS1561:CS1624" si="373">BD1548</f>
        <v>50</v>
      </c>
      <c r="CT1561" s="73">
        <f t="shared" ref="CT1561:CT1624" si="374">BC1548</f>
        <v>2.4</v>
      </c>
      <c r="CU1561" s="66">
        <f t="shared" ref="CU1561:CU1624" si="375">BK1548</f>
        <v>976.19389350571419</v>
      </c>
    </row>
    <row r="1562" spans="2:99" x14ac:dyDescent="0.25">
      <c r="B1562" s="107" t="s">
        <v>284</v>
      </c>
      <c r="C1562" s="107">
        <v>1552</v>
      </c>
      <c r="D1562" s="107" t="s">
        <v>235</v>
      </c>
      <c r="E1562" s="107">
        <v>50</v>
      </c>
      <c r="F1562" s="108">
        <v>2.4</v>
      </c>
      <c r="G1562" s="109"/>
      <c r="H1562" s="109">
        <v>1131.0231675532827</v>
      </c>
      <c r="I1562" s="109">
        <v>1464.726832446717</v>
      </c>
      <c r="BA1562" t="str">
        <f t="shared" si="366"/>
        <v>MA</v>
      </c>
      <c r="BB1562">
        <f t="shared" si="367"/>
        <v>1549</v>
      </c>
      <c r="BC1562" s="73">
        <f t="shared" si="368"/>
        <v>2.4</v>
      </c>
      <c r="BD1562">
        <f t="shared" si="369"/>
        <v>50</v>
      </c>
      <c r="BE1562" s="66">
        <f t="shared" si="370"/>
        <v>1181.222600909274</v>
      </c>
      <c r="BI1562" s="66">
        <f t="shared" si="361"/>
        <v>1529.7373990907261</v>
      </c>
      <c r="BK1562" s="66">
        <f t="shared" si="371"/>
        <v>1186.204660483304</v>
      </c>
      <c r="BN1562" s="66">
        <f t="shared" si="362"/>
        <v>1252.4971540432525</v>
      </c>
      <c r="BO1562" s="66">
        <f t="shared" si="363"/>
        <v>2438.7018145265565</v>
      </c>
      <c r="CI1562" s="116">
        <f t="shared" si="364"/>
        <v>0.48640824122796283</v>
      </c>
      <c r="CJ1562" s="116">
        <f t="shared" si="365"/>
        <v>0.51359175877203711</v>
      </c>
      <c r="CR1562">
        <f t="shared" si="372"/>
        <v>1536</v>
      </c>
      <c r="CS1562">
        <f t="shared" si="373"/>
        <v>50</v>
      </c>
      <c r="CT1562" s="73">
        <f t="shared" si="374"/>
        <v>2.4</v>
      </c>
      <c r="CU1562" s="66">
        <f t="shared" si="375"/>
        <v>1023.0083196223328</v>
      </c>
    </row>
    <row r="1563" spans="2:99" x14ac:dyDescent="0.25">
      <c r="B1563" s="107" t="s">
        <v>284</v>
      </c>
      <c r="C1563" s="107">
        <v>1553</v>
      </c>
      <c r="D1563" s="107" t="s">
        <v>235</v>
      </c>
      <c r="E1563" s="107">
        <v>50</v>
      </c>
      <c r="F1563" s="108">
        <v>2.4</v>
      </c>
      <c r="G1563" s="109"/>
      <c r="H1563" s="109">
        <v>1199</v>
      </c>
      <c r="I1563" s="109">
        <v>1146.54</v>
      </c>
      <c r="BA1563" t="str">
        <f t="shared" si="366"/>
        <v>MA</v>
      </c>
      <c r="BB1563">
        <f t="shared" si="367"/>
        <v>1550</v>
      </c>
      <c r="BC1563" s="73">
        <f t="shared" si="368"/>
        <v>2.4</v>
      </c>
      <c r="BD1563">
        <f t="shared" si="369"/>
        <v>50</v>
      </c>
      <c r="BE1563" s="66">
        <f t="shared" si="370"/>
        <v>1274</v>
      </c>
      <c r="BI1563" s="66">
        <f t="shared" si="361"/>
        <v>1649.8883825465111</v>
      </c>
      <c r="BK1563" s="66">
        <f t="shared" si="371"/>
        <v>1279.3733681462143</v>
      </c>
      <c r="BN1563" s="66">
        <f t="shared" si="362"/>
        <v>1350.8727085164053</v>
      </c>
      <c r="BO1563" s="66">
        <f t="shared" si="363"/>
        <v>2630.2460766626195</v>
      </c>
      <c r="CI1563" s="116">
        <f t="shared" si="364"/>
        <v>0.48640824122796283</v>
      </c>
      <c r="CJ1563" s="116">
        <f t="shared" si="365"/>
        <v>0.51359175877203722</v>
      </c>
      <c r="CR1563">
        <f t="shared" si="372"/>
        <v>1537</v>
      </c>
      <c r="CS1563">
        <f t="shared" si="373"/>
        <v>50</v>
      </c>
      <c r="CT1563" s="73">
        <f t="shared" si="374"/>
        <v>2.4</v>
      </c>
      <c r="CU1563" s="66">
        <f t="shared" si="375"/>
        <v>1027.3882841557224</v>
      </c>
    </row>
    <row r="1564" spans="2:99" x14ac:dyDescent="0.25">
      <c r="B1564" s="107" t="s">
        <v>284</v>
      </c>
      <c r="C1564" s="107">
        <v>1554</v>
      </c>
      <c r="D1564" s="107" t="s">
        <v>235</v>
      </c>
      <c r="E1564" s="107">
        <v>50</v>
      </c>
      <c r="F1564" s="108">
        <v>2.4</v>
      </c>
      <c r="G1564" s="109"/>
      <c r="H1564" s="109">
        <v>1274</v>
      </c>
      <c r="I1564" s="109">
        <v>1649.8883825465111</v>
      </c>
      <c r="BA1564" t="str">
        <f t="shared" si="366"/>
        <v>MA</v>
      </c>
      <c r="BB1564">
        <f t="shared" si="367"/>
        <v>1551</v>
      </c>
      <c r="BC1564" s="73">
        <f t="shared" si="368"/>
        <v>2.4</v>
      </c>
      <c r="BD1564">
        <f t="shared" si="369"/>
        <v>50</v>
      </c>
      <c r="BE1564" s="66">
        <f t="shared" si="370"/>
        <v>1199</v>
      </c>
      <c r="BI1564" s="66">
        <f t="shared" si="361"/>
        <v>1199.0999999999999</v>
      </c>
      <c r="BK1564" s="66">
        <f t="shared" si="371"/>
        <v>1204.057039566178</v>
      </c>
      <c r="BN1564" s="66">
        <f t="shared" si="362"/>
        <v>981.78245384206014</v>
      </c>
      <c r="BO1564" s="66">
        <f t="shared" si="363"/>
        <v>2185.839493408238</v>
      </c>
      <c r="CI1564" s="116">
        <f t="shared" si="364"/>
        <v>0.55084421486445456</v>
      </c>
      <c r="CJ1564" s="116">
        <f t="shared" si="365"/>
        <v>0.44915578513554549</v>
      </c>
      <c r="CR1564">
        <f t="shared" si="372"/>
        <v>1538</v>
      </c>
      <c r="CS1564">
        <f t="shared" si="373"/>
        <v>50</v>
      </c>
      <c r="CT1564" s="73">
        <f t="shared" si="374"/>
        <v>2.4</v>
      </c>
      <c r="CU1564" s="66">
        <f t="shared" si="375"/>
        <v>974.66243737515833</v>
      </c>
    </row>
    <row r="1565" spans="2:99" x14ac:dyDescent="0.25">
      <c r="B1565" s="107" t="s">
        <v>284</v>
      </c>
      <c r="C1565" s="107">
        <v>1555</v>
      </c>
      <c r="D1565" s="107" t="s">
        <v>235</v>
      </c>
      <c r="E1565" s="107">
        <v>50</v>
      </c>
      <c r="F1565" s="108">
        <v>2.4</v>
      </c>
      <c r="G1565" s="109"/>
      <c r="H1565" s="109">
        <v>1049</v>
      </c>
      <c r="I1565" s="109">
        <v>1799</v>
      </c>
      <c r="BA1565" t="str">
        <f t="shared" si="366"/>
        <v>MA</v>
      </c>
      <c r="BB1565">
        <f t="shared" si="367"/>
        <v>1552</v>
      </c>
      <c r="BC1565" s="73">
        <f t="shared" si="368"/>
        <v>2.4</v>
      </c>
      <c r="BD1565">
        <f t="shared" si="369"/>
        <v>50</v>
      </c>
      <c r="BE1565" s="66">
        <f t="shared" si="370"/>
        <v>1131.0231675532827</v>
      </c>
      <c r="BI1565" s="66">
        <f t="shared" si="361"/>
        <v>1464.726832446717</v>
      </c>
      <c r="BK1565" s="66">
        <f t="shared" si="371"/>
        <v>1135.7935002543511</v>
      </c>
      <c r="BN1565" s="66">
        <f t="shared" si="362"/>
        <v>1199.2687046683729</v>
      </c>
      <c r="BO1565" s="66">
        <f t="shared" si="363"/>
        <v>2335.062204922724</v>
      </c>
      <c r="CI1565" s="116">
        <f t="shared" si="364"/>
        <v>0.48640824122796283</v>
      </c>
      <c r="CJ1565" s="116">
        <f t="shared" si="365"/>
        <v>0.51359175877203722</v>
      </c>
      <c r="CR1565">
        <f t="shared" si="372"/>
        <v>1539</v>
      </c>
      <c r="CS1565">
        <f t="shared" si="373"/>
        <v>50</v>
      </c>
      <c r="CT1565" s="73">
        <f t="shared" si="374"/>
        <v>2.4</v>
      </c>
      <c r="CU1565" s="66">
        <f t="shared" si="375"/>
        <v>1139.0533140179627</v>
      </c>
    </row>
    <row r="1566" spans="2:99" x14ac:dyDescent="0.25">
      <c r="B1566" s="107" t="s">
        <v>284</v>
      </c>
      <c r="C1566" s="107">
        <v>1556</v>
      </c>
      <c r="D1566" s="107" t="s">
        <v>235</v>
      </c>
      <c r="E1566" s="107">
        <v>50</v>
      </c>
      <c r="F1566" s="108">
        <v>2.4</v>
      </c>
      <c r="G1566" s="109"/>
      <c r="H1566" s="109">
        <v>872.67102781048482</v>
      </c>
      <c r="I1566" s="109">
        <v>1130.148972189515</v>
      </c>
      <c r="BA1566" t="str">
        <f t="shared" si="366"/>
        <v>MA</v>
      </c>
      <c r="BB1566">
        <f t="shared" si="367"/>
        <v>1553</v>
      </c>
      <c r="BC1566" s="73">
        <f t="shared" si="368"/>
        <v>2.4</v>
      </c>
      <c r="BD1566">
        <f t="shared" si="369"/>
        <v>50</v>
      </c>
      <c r="BE1566" s="66">
        <f t="shared" si="370"/>
        <v>1199</v>
      </c>
      <c r="BI1566" s="66">
        <f t="shared" si="361"/>
        <v>1146.54</v>
      </c>
      <c r="BK1566" s="66">
        <f t="shared" si="371"/>
        <v>1204.057039566178</v>
      </c>
      <c r="BN1566" s="66">
        <f t="shared" si="362"/>
        <v>938.7481066033489</v>
      </c>
      <c r="BO1566" s="66">
        <f t="shared" si="363"/>
        <v>2142.8051461695268</v>
      </c>
      <c r="CI1566" s="116">
        <f t="shared" si="364"/>
        <v>0.56190691987022123</v>
      </c>
      <c r="CJ1566" s="116">
        <f t="shared" si="365"/>
        <v>0.43809308012977882</v>
      </c>
      <c r="CR1566">
        <f t="shared" si="372"/>
        <v>1540</v>
      </c>
      <c r="CS1566">
        <f t="shared" si="373"/>
        <v>50</v>
      </c>
      <c r="CT1566" s="73">
        <f t="shared" si="374"/>
        <v>2.4</v>
      </c>
      <c r="CU1566" s="66">
        <f t="shared" si="375"/>
        <v>1104.6294436633864</v>
      </c>
    </row>
    <row r="1567" spans="2:99" x14ac:dyDescent="0.25">
      <c r="B1567" s="107" t="s">
        <v>284</v>
      </c>
      <c r="C1567" s="107">
        <v>1557</v>
      </c>
      <c r="D1567" s="107" t="s">
        <v>235</v>
      </c>
      <c r="E1567" s="107">
        <v>50</v>
      </c>
      <c r="F1567" s="108">
        <v>2.4</v>
      </c>
      <c r="G1567" s="109"/>
      <c r="H1567" s="109">
        <v>895.08452361668378</v>
      </c>
      <c r="I1567" s="109">
        <v>1159.1754763833162</v>
      </c>
      <c r="BA1567" t="str">
        <f t="shared" si="366"/>
        <v>MA</v>
      </c>
      <c r="BB1567">
        <f t="shared" si="367"/>
        <v>1554</v>
      </c>
      <c r="BC1567" s="73">
        <f t="shared" si="368"/>
        <v>2.4</v>
      </c>
      <c r="BD1567">
        <f t="shared" si="369"/>
        <v>50</v>
      </c>
      <c r="BE1567" s="66">
        <f t="shared" si="370"/>
        <v>1274</v>
      </c>
      <c r="BI1567" s="66">
        <f t="shared" si="361"/>
        <v>1649.8883825465111</v>
      </c>
      <c r="BK1567" s="66">
        <f t="shared" si="371"/>
        <v>1279.3733681462143</v>
      </c>
      <c r="BN1567" s="66">
        <f t="shared" si="362"/>
        <v>1350.8727085164053</v>
      </c>
      <c r="BO1567" s="66">
        <f t="shared" si="363"/>
        <v>2630.2460766626195</v>
      </c>
      <c r="CI1567" s="116">
        <f t="shared" si="364"/>
        <v>0.48640824122796283</v>
      </c>
      <c r="CJ1567" s="116">
        <f t="shared" si="365"/>
        <v>0.51359175877203722</v>
      </c>
      <c r="CR1567">
        <f t="shared" si="372"/>
        <v>1541</v>
      </c>
      <c r="CS1567">
        <f t="shared" si="373"/>
        <v>50</v>
      </c>
      <c r="CT1567" s="73">
        <f t="shared" si="374"/>
        <v>2.4</v>
      </c>
      <c r="CU1567" s="66">
        <f t="shared" si="375"/>
        <v>1090.8343238501773</v>
      </c>
    </row>
    <row r="1568" spans="2:99" x14ac:dyDescent="0.25">
      <c r="B1568" s="107" t="s">
        <v>284</v>
      </c>
      <c r="C1568" s="107">
        <v>1558</v>
      </c>
      <c r="D1568" s="107" t="s">
        <v>235</v>
      </c>
      <c r="E1568" s="107">
        <v>50</v>
      </c>
      <c r="F1568" s="108">
        <v>2.4</v>
      </c>
      <c r="G1568" s="109"/>
      <c r="H1568" s="109">
        <v>1274</v>
      </c>
      <c r="I1568" s="109">
        <v>1649.8883825465111</v>
      </c>
      <c r="BA1568" t="str">
        <f t="shared" si="366"/>
        <v>MA</v>
      </c>
      <c r="BB1568">
        <f t="shared" si="367"/>
        <v>1555</v>
      </c>
      <c r="BC1568" s="73">
        <f t="shared" si="368"/>
        <v>2.4</v>
      </c>
      <c r="BD1568">
        <f t="shared" si="369"/>
        <v>50</v>
      </c>
      <c r="BE1568" s="66">
        <f t="shared" si="370"/>
        <v>1049</v>
      </c>
      <c r="BI1568" s="66">
        <f t="shared" si="361"/>
        <v>1799</v>
      </c>
      <c r="BK1568" s="66">
        <f t="shared" si="371"/>
        <v>1053.4243824061057</v>
      </c>
      <c r="BN1568" s="66">
        <f t="shared" si="362"/>
        <v>1472.9602489049007</v>
      </c>
      <c r="BO1568" s="66">
        <f t="shared" si="363"/>
        <v>2526.3846313110062</v>
      </c>
      <c r="CI1568" s="116">
        <f t="shared" si="364"/>
        <v>0.41696912233805689</v>
      </c>
      <c r="CJ1568" s="116">
        <f t="shared" si="365"/>
        <v>0.58303087766194317</v>
      </c>
      <c r="CR1568">
        <f t="shared" si="372"/>
        <v>1542</v>
      </c>
      <c r="CS1568">
        <f t="shared" si="373"/>
        <v>50</v>
      </c>
      <c r="CT1568" s="73">
        <f t="shared" si="374"/>
        <v>2.4</v>
      </c>
      <c r="CU1568" s="66">
        <f t="shared" si="375"/>
        <v>1204.057039566178</v>
      </c>
    </row>
    <row r="1569" spans="2:99" x14ac:dyDescent="0.25">
      <c r="B1569" s="107" t="s">
        <v>284</v>
      </c>
      <c r="C1569" s="107">
        <v>1559</v>
      </c>
      <c r="D1569" s="107" t="s">
        <v>235</v>
      </c>
      <c r="E1569" s="107">
        <v>50</v>
      </c>
      <c r="F1569" s="108">
        <v>2.4</v>
      </c>
      <c r="G1569" s="109"/>
      <c r="H1569" s="109">
        <v>1199</v>
      </c>
      <c r="I1569" s="109">
        <v>2073.94</v>
      </c>
      <c r="BA1569" t="str">
        <f t="shared" si="366"/>
        <v>MA</v>
      </c>
      <c r="BB1569">
        <f t="shared" si="367"/>
        <v>1556</v>
      </c>
      <c r="BC1569" s="73">
        <f t="shared" si="368"/>
        <v>2.4</v>
      </c>
      <c r="BD1569">
        <f t="shared" si="369"/>
        <v>50</v>
      </c>
      <c r="BE1569" s="66">
        <f t="shared" si="370"/>
        <v>872.67102781048482</v>
      </c>
      <c r="BI1569" s="66">
        <f t="shared" si="361"/>
        <v>1130.148972189515</v>
      </c>
      <c r="BK1569" s="66">
        <f t="shared" si="371"/>
        <v>876.3517049713646</v>
      </c>
      <c r="BN1569" s="66">
        <f t="shared" si="362"/>
        <v>925.3276883690304</v>
      </c>
      <c r="BO1569" s="66">
        <f t="shared" si="363"/>
        <v>1801.6793933403951</v>
      </c>
      <c r="CI1569" s="116">
        <f t="shared" si="364"/>
        <v>0.48640824122796283</v>
      </c>
      <c r="CJ1569" s="116">
        <f t="shared" si="365"/>
        <v>0.51359175877203711</v>
      </c>
      <c r="CR1569">
        <f t="shared" si="372"/>
        <v>1543</v>
      </c>
      <c r="CS1569">
        <f t="shared" si="373"/>
        <v>50</v>
      </c>
      <c r="CT1569" s="73">
        <f t="shared" si="374"/>
        <v>2.4</v>
      </c>
      <c r="CU1569" s="66">
        <f t="shared" si="375"/>
        <v>901.56384846925766</v>
      </c>
    </row>
    <row r="1570" spans="2:99" x14ac:dyDescent="0.25">
      <c r="B1570" s="107" t="s">
        <v>284</v>
      </c>
      <c r="C1570" s="107">
        <v>1560</v>
      </c>
      <c r="D1570" s="107" t="s">
        <v>235</v>
      </c>
      <c r="E1570" s="107">
        <v>50</v>
      </c>
      <c r="F1570" s="108">
        <v>2.4</v>
      </c>
      <c r="G1570" s="109"/>
      <c r="H1570" s="109">
        <v>1199.99</v>
      </c>
      <c r="I1570" s="109">
        <v>1634.66</v>
      </c>
      <c r="BA1570" t="str">
        <f t="shared" si="366"/>
        <v>MA</v>
      </c>
      <c r="BB1570">
        <f t="shared" si="367"/>
        <v>1557</v>
      </c>
      <c r="BC1570" s="73">
        <f t="shared" si="368"/>
        <v>2.4</v>
      </c>
      <c r="BD1570">
        <f t="shared" si="369"/>
        <v>50</v>
      </c>
      <c r="BE1570" s="66">
        <f t="shared" si="370"/>
        <v>895.08452361668378</v>
      </c>
      <c r="BI1570" s="66">
        <f t="shared" si="361"/>
        <v>1159.1754763833162</v>
      </c>
      <c r="BK1570" s="66">
        <f t="shared" si="371"/>
        <v>898.85973450159054</v>
      </c>
      <c r="BN1570" s="66">
        <f t="shared" si="362"/>
        <v>949.09360656921967</v>
      </c>
      <c r="BO1570" s="66">
        <f t="shared" si="363"/>
        <v>1847.9533410708102</v>
      </c>
      <c r="CI1570" s="116">
        <f t="shared" si="364"/>
        <v>0.48640824122796283</v>
      </c>
      <c r="CJ1570" s="116">
        <f t="shared" si="365"/>
        <v>0.51359175877203711</v>
      </c>
      <c r="CR1570">
        <f t="shared" si="372"/>
        <v>1544</v>
      </c>
      <c r="CS1570">
        <f t="shared" si="373"/>
        <v>50</v>
      </c>
      <c r="CT1570" s="73">
        <f t="shared" si="374"/>
        <v>2.4</v>
      </c>
      <c r="CU1570" s="66">
        <f t="shared" si="375"/>
        <v>841.51326579569229</v>
      </c>
    </row>
    <row r="1571" spans="2:99" x14ac:dyDescent="0.25">
      <c r="B1571" s="107" t="s">
        <v>284</v>
      </c>
      <c r="C1571" s="107">
        <v>1561</v>
      </c>
      <c r="D1571" s="107" t="s">
        <v>235</v>
      </c>
      <c r="E1571" s="107">
        <v>50</v>
      </c>
      <c r="F1571" s="108">
        <v>2.4</v>
      </c>
      <c r="G1571" s="109"/>
      <c r="H1571" s="109">
        <v>909.87289934884518</v>
      </c>
      <c r="I1571" s="109">
        <v>1178.3271006511545</v>
      </c>
      <c r="BA1571" t="str">
        <f t="shared" si="366"/>
        <v>MA</v>
      </c>
      <c r="BB1571">
        <f t="shared" si="367"/>
        <v>1558</v>
      </c>
      <c r="BC1571" s="73">
        <f t="shared" si="368"/>
        <v>2.4</v>
      </c>
      <c r="BD1571">
        <f t="shared" si="369"/>
        <v>50</v>
      </c>
      <c r="BE1571" s="66">
        <f t="shared" si="370"/>
        <v>1274</v>
      </c>
      <c r="BI1571" s="66">
        <f t="shared" si="361"/>
        <v>1649.8883825465111</v>
      </c>
      <c r="BK1571" s="66">
        <f t="shared" si="371"/>
        <v>1279.3733681462143</v>
      </c>
      <c r="BN1571" s="66">
        <f t="shared" si="362"/>
        <v>1350.8727085164053</v>
      </c>
      <c r="BO1571" s="66">
        <f t="shared" si="363"/>
        <v>2630.2460766626195</v>
      </c>
      <c r="CI1571" s="116">
        <f t="shared" si="364"/>
        <v>0.48640824122796283</v>
      </c>
      <c r="CJ1571" s="116">
        <f t="shared" si="365"/>
        <v>0.51359175877203722</v>
      </c>
      <c r="CR1571">
        <f t="shared" si="372"/>
        <v>1545</v>
      </c>
      <c r="CS1571">
        <f t="shared" si="373"/>
        <v>50</v>
      </c>
      <c r="CT1571" s="73">
        <f t="shared" si="374"/>
        <v>2.4</v>
      </c>
      <c r="CU1571" s="66">
        <f t="shared" si="375"/>
        <v>1906.105643703555</v>
      </c>
    </row>
    <row r="1572" spans="2:99" x14ac:dyDescent="0.25">
      <c r="B1572" s="107" t="s">
        <v>284</v>
      </c>
      <c r="C1572" s="107">
        <v>1562</v>
      </c>
      <c r="D1572" s="107" t="s">
        <v>235</v>
      </c>
      <c r="E1572" s="107">
        <v>50</v>
      </c>
      <c r="F1572" s="108">
        <v>2.4</v>
      </c>
      <c r="G1572" s="109"/>
      <c r="H1572" s="109">
        <v>1058.0180893587137</v>
      </c>
      <c r="I1572" s="109">
        <v>1370.1819106412859</v>
      </c>
      <c r="BA1572" t="str">
        <f t="shared" si="366"/>
        <v>MA</v>
      </c>
      <c r="BB1572">
        <f t="shared" si="367"/>
        <v>1559</v>
      </c>
      <c r="BC1572" s="73">
        <f t="shared" si="368"/>
        <v>2.4</v>
      </c>
      <c r="BD1572">
        <f t="shared" si="369"/>
        <v>50</v>
      </c>
      <c r="BE1572" s="66">
        <f t="shared" si="370"/>
        <v>1199</v>
      </c>
      <c r="BI1572" s="66">
        <f t="shared" si="361"/>
        <v>2073.94</v>
      </c>
      <c r="BK1572" s="66">
        <f t="shared" si="371"/>
        <v>1204.057039566178</v>
      </c>
      <c r="BN1572" s="66">
        <f t="shared" si="362"/>
        <v>1698.071805788677</v>
      </c>
      <c r="BO1572" s="66">
        <f t="shared" si="363"/>
        <v>2902.128845354855</v>
      </c>
      <c r="CI1572" s="116">
        <f t="shared" si="364"/>
        <v>0.41488752006768781</v>
      </c>
      <c r="CJ1572" s="116">
        <f t="shared" si="365"/>
        <v>0.58511247993231219</v>
      </c>
      <c r="CR1572">
        <f t="shared" si="372"/>
        <v>1546</v>
      </c>
      <c r="CS1572">
        <f t="shared" si="373"/>
        <v>50</v>
      </c>
      <c r="CT1572" s="73">
        <f t="shared" si="374"/>
        <v>2.4</v>
      </c>
      <c r="CU1572" s="66">
        <f t="shared" si="375"/>
        <v>961.75444998904527</v>
      </c>
    </row>
    <row r="1573" spans="2:99" x14ac:dyDescent="0.25">
      <c r="B1573" s="107" t="s">
        <v>284</v>
      </c>
      <c r="C1573" s="107">
        <v>1563</v>
      </c>
      <c r="D1573" s="107" t="s">
        <v>235</v>
      </c>
      <c r="E1573" s="107">
        <v>50</v>
      </c>
      <c r="F1573" s="108">
        <v>2.4</v>
      </c>
      <c r="G1573" s="109"/>
      <c r="H1573" s="109">
        <v>1802.5435278106625</v>
      </c>
      <c r="I1573" s="109">
        <v>2334.3764721893376</v>
      </c>
      <c r="BA1573" t="str">
        <f t="shared" si="366"/>
        <v>MA</v>
      </c>
      <c r="BB1573">
        <f t="shared" si="367"/>
        <v>1560</v>
      </c>
      <c r="BC1573" s="73">
        <f t="shared" si="368"/>
        <v>2.4</v>
      </c>
      <c r="BD1573">
        <f t="shared" si="369"/>
        <v>50</v>
      </c>
      <c r="BE1573" s="66">
        <f t="shared" si="370"/>
        <v>1199.99</v>
      </c>
      <c r="BI1573" s="66">
        <f t="shared" si="361"/>
        <v>1634.66</v>
      </c>
      <c r="BK1573" s="66">
        <f t="shared" si="371"/>
        <v>1205.0512151034345</v>
      </c>
      <c r="BN1573" s="66">
        <f t="shared" si="362"/>
        <v>1338.4042248331768</v>
      </c>
      <c r="BO1573" s="66">
        <f t="shared" si="363"/>
        <v>2543.4554399366116</v>
      </c>
      <c r="CI1573" s="116">
        <f t="shared" si="364"/>
        <v>0.47378507057055697</v>
      </c>
      <c r="CJ1573" s="116">
        <f t="shared" si="365"/>
        <v>0.52621492942944292</v>
      </c>
      <c r="CR1573">
        <f t="shared" si="372"/>
        <v>1547</v>
      </c>
      <c r="CS1573">
        <f t="shared" si="373"/>
        <v>50</v>
      </c>
      <c r="CT1573" s="73">
        <f t="shared" si="374"/>
        <v>2.4</v>
      </c>
      <c r="CU1573" s="66">
        <f t="shared" si="375"/>
        <v>1205.0512151034345</v>
      </c>
    </row>
    <row r="1574" spans="2:99" x14ac:dyDescent="0.25">
      <c r="B1574" s="107" t="s">
        <v>284</v>
      </c>
      <c r="C1574" s="107">
        <v>1564</v>
      </c>
      <c r="D1574" s="107" t="s">
        <v>235</v>
      </c>
      <c r="E1574" s="107">
        <v>50</v>
      </c>
      <c r="F1574" s="108">
        <v>2.4</v>
      </c>
      <c r="G1574" s="109"/>
      <c r="H1574" s="109">
        <v>898.66615144574587</v>
      </c>
      <c r="I1574" s="109">
        <v>1163.813848554254</v>
      </c>
      <c r="BA1574" t="str">
        <f t="shared" si="366"/>
        <v>MA</v>
      </c>
      <c r="BB1574">
        <f t="shared" si="367"/>
        <v>1561</v>
      </c>
      <c r="BC1574" s="73">
        <f t="shared" si="368"/>
        <v>2.4</v>
      </c>
      <c r="BD1574">
        <f t="shared" si="369"/>
        <v>50</v>
      </c>
      <c r="BE1574" s="66">
        <f t="shared" si="370"/>
        <v>909.87289934884518</v>
      </c>
      <c r="BI1574" s="66">
        <f t="shared" si="361"/>
        <v>1178.3271006511545</v>
      </c>
      <c r="BK1574" s="66">
        <f t="shared" si="371"/>
        <v>913.71048337903721</v>
      </c>
      <c r="BN1574" s="66">
        <f t="shared" si="362"/>
        <v>964.77430765231486</v>
      </c>
      <c r="BO1574" s="66">
        <f t="shared" si="363"/>
        <v>1878.484791031352</v>
      </c>
      <c r="CI1574" s="116">
        <f t="shared" si="364"/>
        <v>0.48640824122796283</v>
      </c>
      <c r="CJ1574" s="116">
        <f t="shared" si="365"/>
        <v>0.51359175877203722</v>
      </c>
      <c r="CR1574">
        <f t="shared" si="372"/>
        <v>1548</v>
      </c>
      <c r="CS1574">
        <f t="shared" si="373"/>
        <v>50</v>
      </c>
      <c r="CT1574" s="73">
        <f t="shared" si="374"/>
        <v>2.4</v>
      </c>
      <c r="CU1574" s="66">
        <f t="shared" si="375"/>
        <v>1204.057039566178</v>
      </c>
    </row>
    <row r="1575" spans="2:99" x14ac:dyDescent="0.25">
      <c r="B1575" s="107" t="s">
        <v>284</v>
      </c>
      <c r="C1575" s="107">
        <v>1565</v>
      </c>
      <c r="D1575" s="107" t="s">
        <v>235</v>
      </c>
      <c r="E1575" s="107">
        <v>50</v>
      </c>
      <c r="F1575" s="108">
        <v>2.4</v>
      </c>
      <c r="G1575" s="109"/>
      <c r="H1575" s="109">
        <v>1159.0182512536771</v>
      </c>
      <c r="I1575" s="109">
        <v>1500.9817487463226</v>
      </c>
      <c r="BA1575" t="str">
        <f t="shared" si="366"/>
        <v>MA</v>
      </c>
      <c r="BB1575">
        <f t="shared" si="367"/>
        <v>1562</v>
      </c>
      <c r="BC1575" s="73">
        <f t="shared" si="368"/>
        <v>2.4</v>
      </c>
      <c r="BD1575">
        <f t="shared" si="369"/>
        <v>50</v>
      </c>
      <c r="BE1575" s="66">
        <f t="shared" si="370"/>
        <v>1058.0180893587137</v>
      </c>
      <c r="BI1575" s="66">
        <f t="shared" si="361"/>
        <v>1370.1819106412859</v>
      </c>
      <c r="BK1575" s="66">
        <f t="shared" si="371"/>
        <v>1062.4805074901726</v>
      </c>
      <c r="BN1575" s="66">
        <f t="shared" si="362"/>
        <v>1121.8585259272822</v>
      </c>
      <c r="BO1575" s="66">
        <f t="shared" si="363"/>
        <v>2184.3390334174546</v>
      </c>
      <c r="CI1575" s="116">
        <f t="shared" si="364"/>
        <v>0.48640824122796289</v>
      </c>
      <c r="CJ1575" s="116">
        <f t="shared" si="365"/>
        <v>0.51359175877203722</v>
      </c>
      <c r="CR1575">
        <f t="shared" si="372"/>
        <v>1549</v>
      </c>
      <c r="CS1575">
        <f t="shared" si="373"/>
        <v>50</v>
      </c>
      <c r="CT1575" s="73">
        <f t="shared" si="374"/>
        <v>2.4</v>
      </c>
      <c r="CU1575" s="66">
        <f t="shared" si="375"/>
        <v>1186.204660483304</v>
      </c>
    </row>
    <row r="1576" spans="2:99" x14ac:dyDescent="0.25">
      <c r="B1576" s="107" t="s">
        <v>284</v>
      </c>
      <c r="C1576" s="107">
        <v>1566</v>
      </c>
      <c r="D1576" s="107" t="s">
        <v>235</v>
      </c>
      <c r="E1576" s="107">
        <v>50</v>
      </c>
      <c r="F1576" s="108">
        <v>2.4</v>
      </c>
      <c r="G1576" s="109"/>
      <c r="H1576" s="109">
        <v>1021.3303687739169</v>
      </c>
      <c r="I1576" s="109">
        <v>1322.6696312260829</v>
      </c>
      <c r="BA1576" t="str">
        <f t="shared" si="366"/>
        <v>MA</v>
      </c>
      <c r="BB1576">
        <f t="shared" si="367"/>
        <v>1563</v>
      </c>
      <c r="BC1576" s="73">
        <f t="shared" si="368"/>
        <v>2.4</v>
      </c>
      <c r="BD1576">
        <f t="shared" si="369"/>
        <v>50</v>
      </c>
      <c r="BE1576" s="66">
        <f t="shared" si="370"/>
        <v>1802.5435278106625</v>
      </c>
      <c r="BI1576" s="66">
        <f t="shared" si="361"/>
        <v>2334.3764721893376</v>
      </c>
      <c r="BK1576" s="66">
        <f t="shared" si="371"/>
        <v>1810.1461416054053</v>
      </c>
      <c r="BN1576" s="66">
        <f t="shared" si="362"/>
        <v>1911.3083654884663</v>
      </c>
      <c r="BO1576" s="66">
        <f t="shared" si="363"/>
        <v>3721.4545070938716</v>
      </c>
      <c r="CI1576" s="116">
        <f t="shared" si="364"/>
        <v>0.48640824122796278</v>
      </c>
      <c r="CJ1576" s="116">
        <f t="shared" si="365"/>
        <v>0.51359175877203722</v>
      </c>
      <c r="CR1576">
        <f t="shared" si="372"/>
        <v>1550</v>
      </c>
      <c r="CS1576">
        <f t="shared" si="373"/>
        <v>50</v>
      </c>
      <c r="CT1576" s="73">
        <f t="shared" si="374"/>
        <v>2.4</v>
      </c>
      <c r="CU1576" s="66">
        <f t="shared" si="375"/>
        <v>1279.3733681462143</v>
      </c>
    </row>
    <row r="1577" spans="2:99" x14ac:dyDescent="0.25">
      <c r="B1577" s="107" t="s">
        <v>284</v>
      </c>
      <c r="C1577" s="107">
        <v>1567</v>
      </c>
      <c r="D1577" s="107" t="s">
        <v>235</v>
      </c>
      <c r="E1577" s="107">
        <v>50</v>
      </c>
      <c r="F1577" s="108">
        <v>2.4</v>
      </c>
      <c r="G1577" s="109"/>
      <c r="H1577" s="109">
        <v>897.77728030568665</v>
      </c>
      <c r="I1577" s="109">
        <v>1162.6627196943132</v>
      </c>
      <c r="BA1577" t="str">
        <f t="shared" si="366"/>
        <v>MA</v>
      </c>
      <c r="BB1577">
        <f t="shared" si="367"/>
        <v>1564</v>
      </c>
      <c r="BC1577" s="73">
        <f t="shared" si="368"/>
        <v>2.4</v>
      </c>
      <c r="BD1577">
        <f t="shared" si="369"/>
        <v>50</v>
      </c>
      <c r="BE1577" s="66">
        <f t="shared" si="370"/>
        <v>898.66615144574587</v>
      </c>
      <c r="BI1577" s="66">
        <f t="shared" si="361"/>
        <v>1163.813848554254</v>
      </c>
      <c r="BK1577" s="66">
        <f t="shared" si="371"/>
        <v>902.45646861392447</v>
      </c>
      <c r="BN1577" s="66">
        <f t="shared" si="362"/>
        <v>952.89134855222039</v>
      </c>
      <c r="BO1577" s="66">
        <f t="shared" si="363"/>
        <v>1855.347817166145</v>
      </c>
      <c r="CI1577" s="116">
        <f t="shared" si="364"/>
        <v>0.48640824122796278</v>
      </c>
      <c r="CJ1577" s="116">
        <f t="shared" si="365"/>
        <v>0.51359175877203711</v>
      </c>
      <c r="CR1577">
        <f t="shared" si="372"/>
        <v>1551</v>
      </c>
      <c r="CS1577">
        <f t="shared" si="373"/>
        <v>50</v>
      </c>
      <c r="CT1577" s="73">
        <f t="shared" si="374"/>
        <v>2.4</v>
      </c>
      <c r="CU1577" s="66">
        <f t="shared" si="375"/>
        <v>1204.057039566178</v>
      </c>
    </row>
    <row r="1578" spans="2:99" x14ac:dyDescent="0.25">
      <c r="B1578" s="107" t="s">
        <v>284</v>
      </c>
      <c r="C1578" s="107">
        <v>1568</v>
      </c>
      <c r="D1578" s="107" t="s">
        <v>235</v>
      </c>
      <c r="E1578" s="107">
        <v>50</v>
      </c>
      <c r="F1578" s="108">
        <v>2.4</v>
      </c>
      <c r="G1578" s="109"/>
      <c r="H1578" s="109">
        <v>898.66615144574587</v>
      </c>
      <c r="I1578" s="109">
        <v>1163.813848554254</v>
      </c>
      <c r="BA1578" t="str">
        <f t="shared" si="366"/>
        <v>MA</v>
      </c>
      <c r="BB1578">
        <f t="shared" si="367"/>
        <v>1565</v>
      </c>
      <c r="BC1578" s="73">
        <f t="shared" si="368"/>
        <v>2.4</v>
      </c>
      <c r="BD1578">
        <f t="shared" si="369"/>
        <v>50</v>
      </c>
      <c r="BE1578" s="66">
        <f t="shared" si="370"/>
        <v>1159.0182512536771</v>
      </c>
      <c r="BI1578" s="66">
        <f t="shared" si="361"/>
        <v>1500.9817487463226</v>
      </c>
      <c r="BK1578" s="66">
        <f t="shared" si="371"/>
        <v>1163.9066592224115</v>
      </c>
      <c r="BN1578" s="66">
        <f t="shared" si="362"/>
        <v>1228.953001798275</v>
      </c>
      <c r="BO1578" s="66">
        <f t="shared" si="363"/>
        <v>2392.8596610206864</v>
      </c>
      <c r="CI1578" s="116">
        <f t="shared" si="364"/>
        <v>0.48640824122796283</v>
      </c>
      <c r="CJ1578" s="116">
        <f t="shared" si="365"/>
        <v>0.51359175877203711</v>
      </c>
      <c r="CR1578">
        <f t="shared" si="372"/>
        <v>1552</v>
      </c>
      <c r="CS1578">
        <f t="shared" si="373"/>
        <v>50</v>
      </c>
      <c r="CT1578" s="73">
        <f t="shared" si="374"/>
        <v>2.4</v>
      </c>
      <c r="CU1578" s="66">
        <f t="shared" si="375"/>
        <v>1135.7935002543511</v>
      </c>
    </row>
    <row r="1579" spans="2:99" x14ac:dyDescent="0.25">
      <c r="B1579" s="107" t="s">
        <v>284</v>
      </c>
      <c r="C1579" s="107">
        <v>1569</v>
      </c>
      <c r="D1579" s="107" t="s">
        <v>235</v>
      </c>
      <c r="E1579" s="107">
        <v>50</v>
      </c>
      <c r="F1579" s="108">
        <v>2.4</v>
      </c>
      <c r="G1579" s="109"/>
      <c r="H1579" s="109">
        <v>941.3493950144715</v>
      </c>
      <c r="I1579" s="109">
        <v>1219.0906049855284</v>
      </c>
      <c r="BA1579" t="str">
        <f t="shared" si="366"/>
        <v>MA</v>
      </c>
      <c r="BB1579">
        <f t="shared" si="367"/>
        <v>1566</v>
      </c>
      <c r="BC1579" s="73">
        <f t="shared" si="368"/>
        <v>2.4</v>
      </c>
      <c r="BD1579">
        <f t="shared" si="369"/>
        <v>50</v>
      </c>
      <c r="BE1579" s="66">
        <f t="shared" si="370"/>
        <v>1021.3303687739169</v>
      </c>
      <c r="BI1579" s="66">
        <f t="shared" si="361"/>
        <v>1322.6696312260829</v>
      </c>
      <c r="BK1579" s="66">
        <f t="shared" si="371"/>
        <v>1025.6380485779443</v>
      </c>
      <c r="BN1579" s="66">
        <f t="shared" si="362"/>
        <v>1082.9570812838933</v>
      </c>
      <c r="BO1579" s="66">
        <f t="shared" si="363"/>
        <v>2108.5951298618374</v>
      </c>
      <c r="CI1579" s="116">
        <f t="shared" si="364"/>
        <v>0.48640824122796289</v>
      </c>
      <c r="CJ1579" s="116">
        <f t="shared" si="365"/>
        <v>0.51359175877203722</v>
      </c>
      <c r="CR1579">
        <f t="shared" si="372"/>
        <v>1553</v>
      </c>
      <c r="CS1579">
        <f t="shared" si="373"/>
        <v>50</v>
      </c>
      <c r="CT1579" s="73">
        <f t="shared" si="374"/>
        <v>2.4</v>
      </c>
      <c r="CU1579" s="66">
        <f t="shared" si="375"/>
        <v>1204.057039566178</v>
      </c>
    </row>
    <row r="1580" spans="2:99" x14ac:dyDescent="0.25">
      <c r="B1580" s="107" t="s">
        <v>284</v>
      </c>
      <c r="C1580" s="107">
        <v>1570</v>
      </c>
      <c r="D1580" s="107" t="s">
        <v>235</v>
      </c>
      <c r="E1580" s="107">
        <v>50</v>
      </c>
      <c r="F1580" s="108">
        <v>2.4</v>
      </c>
      <c r="G1580" s="109"/>
      <c r="H1580" s="109">
        <v>898.66615144574587</v>
      </c>
      <c r="I1580" s="109">
        <v>1163.813848554254</v>
      </c>
      <c r="BA1580" t="str">
        <f t="shared" si="366"/>
        <v>MA</v>
      </c>
      <c r="BB1580">
        <f t="shared" si="367"/>
        <v>1567</v>
      </c>
      <c r="BC1580" s="73">
        <f t="shared" si="368"/>
        <v>2.4</v>
      </c>
      <c r="BD1580">
        <f t="shared" si="369"/>
        <v>50</v>
      </c>
      <c r="BE1580" s="66">
        <f t="shared" si="370"/>
        <v>897.77728030568665</v>
      </c>
      <c r="BI1580" s="66">
        <f t="shared" si="361"/>
        <v>1162.6627196943132</v>
      </c>
      <c r="BK1580" s="66">
        <f t="shared" si="371"/>
        <v>901.56384846925766</v>
      </c>
      <c r="BN1580" s="66">
        <f t="shared" si="362"/>
        <v>951.94884324257043</v>
      </c>
      <c r="BO1580" s="66">
        <f t="shared" si="363"/>
        <v>1853.5126917118282</v>
      </c>
      <c r="CI1580" s="116">
        <f t="shared" si="364"/>
        <v>0.48640824122796283</v>
      </c>
      <c r="CJ1580" s="116">
        <f t="shared" si="365"/>
        <v>0.51359175877203711</v>
      </c>
      <c r="CR1580">
        <f t="shared" si="372"/>
        <v>1554</v>
      </c>
      <c r="CS1580">
        <f t="shared" si="373"/>
        <v>50</v>
      </c>
      <c r="CT1580" s="73">
        <f t="shared" si="374"/>
        <v>2.4</v>
      </c>
      <c r="CU1580" s="66">
        <f t="shared" si="375"/>
        <v>1279.3733681462143</v>
      </c>
    </row>
    <row r="1581" spans="2:99" x14ac:dyDescent="0.25">
      <c r="B1581" s="107" t="s">
        <v>284</v>
      </c>
      <c r="C1581" s="107">
        <v>1571</v>
      </c>
      <c r="D1581" s="107" t="s">
        <v>235</v>
      </c>
      <c r="E1581" s="107">
        <v>50</v>
      </c>
      <c r="F1581" s="108">
        <v>2.4</v>
      </c>
      <c r="G1581" s="109"/>
      <c r="H1581" s="109">
        <v>919.56333766007913</v>
      </c>
      <c r="I1581" s="109">
        <v>1190.8766623399208</v>
      </c>
      <c r="BA1581" t="str">
        <f t="shared" si="366"/>
        <v>MA</v>
      </c>
      <c r="BB1581">
        <f t="shared" si="367"/>
        <v>1568</v>
      </c>
      <c r="BC1581" s="73">
        <f t="shared" si="368"/>
        <v>2.4</v>
      </c>
      <c r="BD1581">
        <f t="shared" si="369"/>
        <v>50</v>
      </c>
      <c r="BE1581" s="66">
        <f t="shared" si="370"/>
        <v>898.66615144574587</v>
      </c>
      <c r="BI1581" s="66">
        <f t="shared" si="361"/>
        <v>1163.813848554254</v>
      </c>
      <c r="BK1581" s="66">
        <f t="shared" si="371"/>
        <v>902.45646861392447</v>
      </c>
      <c r="BN1581" s="66">
        <f t="shared" si="362"/>
        <v>952.89134855222039</v>
      </c>
      <c r="BO1581" s="66">
        <f t="shared" si="363"/>
        <v>1855.347817166145</v>
      </c>
      <c r="CI1581" s="116">
        <f t="shared" si="364"/>
        <v>0.48640824122796278</v>
      </c>
      <c r="CJ1581" s="116">
        <f t="shared" si="365"/>
        <v>0.51359175877203711</v>
      </c>
      <c r="CR1581">
        <f t="shared" si="372"/>
        <v>1555</v>
      </c>
      <c r="CS1581">
        <f t="shared" si="373"/>
        <v>50</v>
      </c>
      <c r="CT1581" s="73">
        <f t="shared" si="374"/>
        <v>2.4</v>
      </c>
      <c r="CU1581" s="66">
        <f t="shared" si="375"/>
        <v>1053.4243824061057</v>
      </c>
    </row>
    <row r="1582" spans="2:99" x14ac:dyDescent="0.25">
      <c r="B1582" s="107" t="s">
        <v>284</v>
      </c>
      <c r="C1582" s="107">
        <v>1572</v>
      </c>
      <c r="D1582" s="107" t="s">
        <v>235</v>
      </c>
      <c r="E1582" s="107">
        <v>50</v>
      </c>
      <c r="F1582" s="108">
        <v>2.4</v>
      </c>
      <c r="G1582" s="109"/>
      <c r="H1582" s="109">
        <v>1199</v>
      </c>
      <c r="I1582" s="109">
        <v>1061.44</v>
      </c>
      <c r="BA1582" t="str">
        <f t="shared" si="366"/>
        <v>MA</v>
      </c>
      <c r="BB1582">
        <f t="shared" si="367"/>
        <v>1569</v>
      </c>
      <c r="BC1582" s="73">
        <f t="shared" si="368"/>
        <v>2.4</v>
      </c>
      <c r="BD1582">
        <f t="shared" si="369"/>
        <v>50</v>
      </c>
      <c r="BE1582" s="66">
        <f t="shared" si="370"/>
        <v>941.3493950144715</v>
      </c>
      <c r="BI1582" s="66">
        <f t="shared" si="361"/>
        <v>1219.0906049855284</v>
      </c>
      <c r="BK1582" s="66">
        <f t="shared" si="371"/>
        <v>945.31973791370922</v>
      </c>
      <c r="BN1582" s="66">
        <f t="shared" si="362"/>
        <v>998.15008391167862</v>
      </c>
      <c r="BO1582" s="66">
        <f t="shared" si="363"/>
        <v>1943.469821825388</v>
      </c>
      <c r="CI1582" s="116">
        <f t="shared" si="364"/>
        <v>0.48640824122796283</v>
      </c>
      <c r="CJ1582" s="116">
        <f t="shared" si="365"/>
        <v>0.51359175877203711</v>
      </c>
      <c r="CR1582">
        <f t="shared" si="372"/>
        <v>1556</v>
      </c>
      <c r="CS1582">
        <f t="shared" si="373"/>
        <v>50</v>
      </c>
      <c r="CT1582" s="73">
        <f t="shared" si="374"/>
        <v>2.4</v>
      </c>
      <c r="CU1582" s="66">
        <f t="shared" si="375"/>
        <v>876.3517049713646</v>
      </c>
    </row>
    <row r="1583" spans="2:99" x14ac:dyDescent="0.25">
      <c r="B1583" s="107" t="s">
        <v>284</v>
      </c>
      <c r="C1583" s="107">
        <v>1573</v>
      </c>
      <c r="D1583" s="107" t="s">
        <v>235</v>
      </c>
      <c r="E1583" s="107">
        <v>50</v>
      </c>
      <c r="F1583" s="108">
        <v>2.4</v>
      </c>
      <c r="G1583" s="109"/>
      <c r="H1583" s="109">
        <v>913.02752045376133</v>
      </c>
      <c r="I1583" s="109">
        <v>1182.4124795462385</v>
      </c>
      <c r="BA1583" t="str">
        <f t="shared" si="366"/>
        <v>MA</v>
      </c>
      <c r="BB1583">
        <f t="shared" si="367"/>
        <v>1570</v>
      </c>
      <c r="BC1583" s="73">
        <f t="shared" si="368"/>
        <v>2.4</v>
      </c>
      <c r="BD1583">
        <f t="shared" si="369"/>
        <v>50</v>
      </c>
      <c r="BE1583" s="66">
        <f t="shared" si="370"/>
        <v>898.66615144574587</v>
      </c>
      <c r="BI1583" s="66">
        <f t="shared" si="361"/>
        <v>1163.813848554254</v>
      </c>
      <c r="BK1583" s="66">
        <f t="shared" si="371"/>
        <v>902.45646861392447</v>
      </c>
      <c r="BN1583" s="66">
        <f t="shared" si="362"/>
        <v>952.89134855222039</v>
      </c>
      <c r="BO1583" s="66">
        <f t="shared" si="363"/>
        <v>1855.347817166145</v>
      </c>
      <c r="CI1583" s="116">
        <f t="shared" si="364"/>
        <v>0.48640824122796278</v>
      </c>
      <c r="CJ1583" s="116">
        <f t="shared" si="365"/>
        <v>0.51359175877203711</v>
      </c>
      <c r="CR1583">
        <f t="shared" si="372"/>
        <v>1557</v>
      </c>
      <c r="CS1583">
        <f t="shared" si="373"/>
        <v>50</v>
      </c>
      <c r="CT1583" s="73">
        <f t="shared" si="374"/>
        <v>2.4</v>
      </c>
      <c r="CU1583" s="66">
        <f t="shared" si="375"/>
        <v>898.85973450159054</v>
      </c>
    </row>
    <row r="1584" spans="2:99" x14ac:dyDescent="0.25">
      <c r="B1584" s="107" t="s">
        <v>284</v>
      </c>
      <c r="C1584" s="107">
        <v>1574</v>
      </c>
      <c r="D1584" s="107" t="s">
        <v>235</v>
      </c>
      <c r="E1584" s="107">
        <v>50</v>
      </c>
      <c r="F1584" s="108">
        <v>2.4</v>
      </c>
      <c r="G1584" s="109"/>
      <c r="H1584" s="109">
        <v>898.67486586868756</v>
      </c>
      <c r="I1584" s="109">
        <v>1163.8251341313123</v>
      </c>
      <c r="BA1584" t="str">
        <f t="shared" si="366"/>
        <v>MA</v>
      </c>
      <c r="BB1584">
        <f t="shared" si="367"/>
        <v>1571</v>
      </c>
      <c r="BC1584" s="73">
        <f t="shared" si="368"/>
        <v>2.4</v>
      </c>
      <c r="BD1584">
        <f t="shared" si="369"/>
        <v>50</v>
      </c>
      <c r="BE1584" s="66">
        <f t="shared" si="370"/>
        <v>919.56333766007913</v>
      </c>
      <c r="BI1584" s="66">
        <f t="shared" si="361"/>
        <v>1190.8766623399208</v>
      </c>
      <c r="BK1584" s="66">
        <f t="shared" si="371"/>
        <v>923.4417931914835</v>
      </c>
      <c r="BN1584" s="66">
        <f t="shared" si="362"/>
        <v>975.04946357712458</v>
      </c>
      <c r="BO1584" s="66">
        <f t="shared" si="363"/>
        <v>1898.4912567686081</v>
      </c>
      <c r="CI1584" s="116">
        <f t="shared" si="364"/>
        <v>0.48640824122796283</v>
      </c>
      <c r="CJ1584" s="116">
        <f t="shared" si="365"/>
        <v>0.51359175877203711</v>
      </c>
      <c r="CR1584">
        <f t="shared" si="372"/>
        <v>1558</v>
      </c>
      <c r="CS1584">
        <f t="shared" si="373"/>
        <v>50</v>
      </c>
      <c r="CT1584" s="73">
        <f t="shared" si="374"/>
        <v>2.4</v>
      </c>
      <c r="CU1584" s="66">
        <f t="shared" si="375"/>
        <v>1279.3733681462143</v>
      </c>
    </row>
    <row r="1585" spans="2:99" x14ac:dyDescent="0.25">
      <c r="B1585" s="107" t="s">
        <v>284</v>
      </c>
      <c r="C1585" s="107">
        <v>1575</v>
      </c>
      <c r="D1585" s="107" t="s">
        <v>235</v>
      </c>
      <c r="E1585" s="107">
        <v>50</v>
      </c>
      <c r="F1585" s="108">
        <v>2.4</v>
      </c>
      <c r="G1585" s="109"/>
      <c r="H1585" s="109">
        <v>957.71508129909114</v>
      </c>
      <c r="I1585" s="109">
        <v>1240.2849187009087</v>
      </c>
      <c r="BA1585" t="str">
        <f t="shared" si="366"/>
        <v>MA</v>
      </c>
      <c r="BB1585">
        <f t="shared" si="367"/>
        <v>1572</v>
      </c>
      <c r="BC1585" s="73">
        <f t="shared" si="368"/>
        <v>2.4</v>
      </c>
      <c r="BD1585">
        <f t="shared" si="369"/>
        <v>50</v>
      </c>
      <c r="BE1585" s="66">
        <f t="shared" si="370"/>
        <v>1199</v>
      </c>
      <c r="BI1585" s="66">
        <f t="shared" si="361"/>
        <v>1061.44</v>
      </c>
      <c r="BK1585" s="66">
        <f t="shared" si="371"/>
        <v>1204.057039566178</v>
      </c>
      <c r="BN1585" s="66">
        <f t="shared" si="362"/>
        <v>869.07110983747521</v>
      </c>
      <c r="BO1585" s="66">
        <f t="shared" si="363"/>
        <v>2073.128149403653</v>
      </c>
      <c r="CI1585" s="116">
        <f t="shared" si="364"/>
        <v>0.580792383679963</v>
      </c>
      <c r="CJ1585" s="116">
        <f t="shared" si="365"/>
        <v>0.41920761632003717</v>
      </c>
      <c r="CR1585">
        <f t="shared" si="372"/>
        <v>1559</v>
      </c>
      <c r="CS1585">
        <f t="shared" si="373"/>
        <v>50</v>
      </c>
      <c r="CT1585" s="73">
        <f t="shared" si="374"/>
        <v>2.4</v>
      </c>
      <c r="CU1585" s="66">
        <f t="shared" si="375"/>
        <v>1204.057039566178</v>
      </c>
    </row>
    <row r="1586" spans="2:99" x14ac:dyDescent="0.25">
      <c r="B1586" s="107" t="s">
        <v>284</v>
      </c>
      <c r="C1586" s="107">
        <v>1576</v>
      </c>
      <c r="D1586" s="107" t="s">
        <v>235</v>
      </c>
      <c r="E1586" s="107">
        <v>50</v>
      </c>
      <c r="F1586" s="108">
        <v>2.4</v>
      </c>
      <c r="G1586" s="109"/>
      <c r="H1586" s="109">
        <v>898.66615144574587</v>
      </c>
      <c r="I1586" s="109">
        <v>1163.813848554254</v>
      </c>
      <c r="BA1586" t="str">
        <f t="shared" si="366"/>
        <v>MA</v>
      </c>
      <c r="BB1586">
        <f t="shared" si="367"/>
        <v>1573</v>
      </c>
      <c r="BC1586" s="73">
        <f t="shared" si="368"/>
        <v>2.4</v>
      </c>
      <c r="BD1586">
        <f t="shared" si="369"/>
        <v>50</v>
      </c>
      <c r="BE1586" s="66">
        <f t="shared" si="370"/>
        <v>913.02752045376133</v>
      </c>
      <c r="BI1586" s="66">
        <f t="shared" si="361"/>
        <v>1182.4124795462385</v>
      </c>
      <c r="BK1586" s="66">
        <f t="shared" si="371"/>
        <v>916.87840977481562</v>
      </c>
      <c r="BN1586" s="66">
        <f t="shared" si="362"/>
        <v>968.11927747675827</v>
      </c>
      <c r="BO1586" s="66">
        <f t="shared" si="363"/>
        <v>1884.997687251574</v>
      </c>
      <c r="CI1586" s="116">
        <f t="shared" si="364"/>
        <v>0.48640824122796283</v>
      </c>
      <c r="CJ1586" s="116">
        <f t="shared" si="365"/>
        <v>0.51359175877203711</v>
      </c>
      <c r="CR1586">
        <f t="shared" si="372"/>
        <v>1560</v>
      </c>
      <c r="CS1586">
        <f t="shared" si="373"/>
        <v>50</v>
      </c>
      <c r="CT1586" s="73">
        <f t="shared" si="374"/>
        <v>2.4</v>
      </c>
      <c r="CU1586" s="66">
        <f t="shared" si="375"/>
        <v>1205.0512151034345</v>
      </c>
    </row>
    <row r="1587" spans="2:99" x14ac:dyDescent="0.25">
      <c r="B1587" s="107" t="s">
        <v>284</v>
      </c>
      <c r="C1587" s="107">
        <v>1577</v>
      </c>
      <c r="D1587" s="107" t="s">
        <v>235</v>
      </c>
      <c r="E1587" s="107">
        <v>50</v>
      </c>
      <c r="F1587" s="108">
        <v>2.4</v>
      </c>
      <c r="G1587" s="109"/>
      <c r="H1587" s="109">
        <v>1116.3175788390679</v>
      </c>
      <c r="I1587" s="109">
        <v>1445.6824211609319</v>
      </c>
      <c r="BA1587" t="str">
        <f t="shared" si="366"/>
        <v>MA</v>
      </c>
      <c r="BB1587">
        <f t="shared" si="367"/>
        <v>1574</v>
      </c>
      <c r="BC1587" s="73">
        <f t="shared" si="368"/>
        <v>2.4</v>
      </c>
      <c r="BD1587">
        <f t="shared" si="369"/>
        <v>50</v>
      </c>
      <c r="BE1587" s="66">
        <f t="shared" si="370"/>
        <v>898.67486586868756</v>
      </c>
      <c r="BI1587" s="66">
        <f t="shared" si="361"/>
        <v>1163.8251341313123</v>
      </c>
      <c r="BK1587" s="66">
        <f t="shared" si="371"/>
        <v>902.4652197918133</v>
      </c>
      <c r="BN1587" s="66">
        <f t="shared" si="362"/>
        <v>952.90058880035417</v>
      </c>
      <c r="BO1587" s="66">
        <f t="shared" si="363"/>
        <v>1855.3658085921675</v>
      </c>
      <c r="CI1587" s="116">
        <f t="shared" si="364"/>
        <v>0.48640824122796283</v>
      </c>
      <c r="CJ1587" s="116">
        <f t="shared" si="365"/>
        <v>0.51359175877203722</v>
      </c>
      <c r="CR1587">
        <f t="shared" si="372"/>
        <v>1561</v>
      </c>
      <c r="CS1587">
        <f t="shared" si="373"/>
        <v>50</v>
      </c>
      <c r="CT1587" s="73">
        <f t="shared" si="374"/>
        <v>2.4</v>
      </c>
      <c r="CU1587" s="66">
        <f t="shared" si="375"/>
        <v>913.71048337903721</v>
      </c>
    </row>
    <row r="1588" spans="2:99" x14ac:dyDescent="0.25">
      <c r="B1588" s="107" t="s">
        <v>284</v>
      </c>
      <c r="C1588" s="107">
        <v>1578</v>
      </c>
      <c r="D1588" s="107" t="s">
        <v>235</v>
      </c>
      <c r="E1588" s="107">
        <v>50</v>
      </c>
      <c r="F1588" s="108">
        <v>2.4</v>
      </c>
      <c r="G1588" s="109"/>
      <c r="H1588" s="109">
        <v>1100</v>
      </c>
      <c r="I1588" s="109">
        <v>1989.2</v>
      </c>
      <c r="BA1588" t="str">
        <f t="shared" si="366"/>
        <v>MA</v>
      </c>
      <c r="BB1588">
        <f t="shared" si="367"/>
        <v>1575</v>
      </c>
      <c r="BC1588" s="73">
        <f t="shared" si="368"/>
        <v>2.4</v>
      </c>
      <c r="BD1588">
        <f t="shared" si="369"/>
        <v>50</v>
      </c>
      <c r="BE1588" s="66">
        <f t="shared" si="370"/>
        <v>957.71508129909114</v>
      </c>
      <c r="BI1588" s="66">
        <f t="shared" ref="BI1588:BI1651" si="376">I1585</f>
        <v>1240.2849187009087</v>
      </c>
      <c r="BK1588" s="66">
        <f t="shared" si="371"/>
        <v>961.75444998904527</v>
      </c>
      <c r="BN1588" s="66">
        <f t="shared" ref="BN1588:BN1651" si="377">BI1588/VLOOKUP($BA1588,$DQ$53:$DT$60,3,FALSE)</f>
        <v>1015.5032699069956</v>
      </c>
      <c r="BO1588" s="66">
        <f t="shared" si="363"/>
        <v>1977.2577198960407</v>
      </c>
      <c r="CI1588" s="116">
        <f t="shared" si="364"/>
        <v>0.48640824122796289</v>
      </c>
      <c r="CJ1588" s="116">
        <f t="shared" si="365"/>
        <v>0.51359175877203711</v>
      </c>
      <c r="CR1588">
        <f t="shared" si="372"/>
        <v>1562</v>
      </c>
      <c r="CS1588">
        <f t="shared" si="373"/>
        <v>50</v>
      </c>
      <c r="CT1588" s="73">
        <f t="shared" si="374"/>
        <v>2.4</v>
      </c>
      <c r="CU1588" s="66">
        <f t="shared" si="375"/>
        <v>1062.4805074901726</v>
      </c>
    </row>
    <row r="1589" spans="2:99" x14ac:dyDescent="0.25">
      <c r="B1589" s="107" t="s">
        <v>284</v>
      </c>
      <c r="C1589" s="107">
        <v>1579</v>
      </c>
      <c r="D1589" s="107" t="s">
        <v>235</v>
      </c>
      <c r="E1589" s="107">
        <v>50</v>
      </c>
      <c r="F1589" s="108">
        <v>2.4</v>
      </c>
      <c r="G1589" s="109"/>
      <c r="H1589" s="109">
        <v>1199</v>
      </c>
      <c r="I1589" s="109">
        <v>1210.24</v>
      </c>
      <c r="BA1589" t="str">
        <f t="shared" si="366"/>
        <v>MA</v>
      </c>
      <c r="BB1589">
        <f t="shared" si="367"/>
        <v>1576</v>
      </c>
      <c r="BC1589" s="73">
        <f t="shared" si="368"/>
        <v>2.4</v>
      </c>
      <c r="BD1589">
        <f t="shared" si="369"/>
        <v>50</v>
      </c>
      <c r="BE1589" s="66">
        <f t="shared" si="370"/>
        <v>898.66615144574587</v>
      </c>
      <c r="BI1589" s="66">
        <f t="shared" si="376"/>
        <v>1163.813848554254</v>
      </c>
      <c r="BK1589" s="66">
        <f t="shared" si="371"/>
        <v>902.45646861392447</v>
      </c>
      <c r="BN1589" s="66">
        <f t="shared" si="377"/>
        <v>952.89134855222039</v>
      </c>
      <c r="BO1589" s="66">
        <f t="shared" ref="BO1589:BO1652" si="378">SUM(BK1589+BN1589)</f>
        <v>1855.347817166145</v>
      </c>
      <c r="CI1589" s="116">
        <f t="shared" ref="CI1589:CI1652" si="379">BK1589/$BO1589</f>
        <v>0.48640824122796278</v>
      </c>
      <c r="CJ1589" s="116">
        <f t="shared" ref="CJ1589:CJ1652" si="380">BN1589/$BO1589</f>
        <v>0.51359175877203711</v>
      </c>
      <c r="CR1589">
        <f t="shared" si="372"/>
        <v>1563</v>
      </c>
      <c r="CS1589">
        <f t="shared" si="373"/>
        <v>50</v>
      </c>
      <c r="CT1589" s="73">
        <f t="shared" si="374"/>
        <v>2.4</v>
      </c>
      <c r="CU1589" s="66">
        <f t="shared" si="375"/>
        <v>1810.1461416054053</v>
      </c>
    </row>
    <row r="1590" spans="2:99" x14ac:dyDescent="0.25">
      <c r="B1590" s="107" t="s">
        <v>284</v>
      </c>
      <c r="C1590" s="107">
        <v>1580</v>
      </c>
      <c r="D1590" s="107" t="s">
        <v>235</v>
      </c>
      <c r="E1590" s="107">
        <v>50</v>
      </c>
      <c r="F1590" s="108">
        <v>2.4</v>
      </c>
      <c r="G1590" s="109"/>
      <c r="H1590" s="109">
        <v>1079.0999999999999</v>
      </c>
      <c r="I1590" s="109">
        <v>1397.4839510250706</v>
      </c>
      <c r="BA1590" t="str">
        <f t="shared" si="366"/>
        <v>MA</v>
      </c>
      <c r="BB1590">
        <f t="shared" si="367"/>
        <v>1577</v>
      </c>
      <c r="BC1590" s="73">
        <f t="shared" si="368"/>
        <v>2.4</v>
      </c>
      <c r="BD1590">
        <f t="shared" si="369"/>
        <v>50</v>
      </c>
      <c r="BE1590" s="66">
        <f t="shared" si="370"/>
        <v>1116.3175788390679</v>
      </c>
      <c r="BI1590" s="66">
        <f t="shared" si="376"/>
        <v>1445.6824211609319</v>
      </c>
      <c r="BK1590" s="66">
        <f t="shared" si="371"/>
        <v>1121.0258875668487</v>
      </c>
      <c r="BN1590" s="66">
        <f t="shared" si="377"/>
        <v>1183.6757859425491</v>
      </c>
      <c r="BO1590" s="66">
        <f t="shared" si="378"/>
        <v>2304.7016735093976</v>
      </c>
      <c r="CI1590" s="116">
        <f t="shared" si="379"/>
        <v>0.48640824122796283</v>
      </c>
      <c r="CJ1590" s="116">
        <f t="shared" si="380"/>
        <v>0.51359175877203722</v>
      </c>
      <c r="CR1590">
        <f t="shared" si="372"/>
        <v>1564</v>
      </c>
      <c r="CS1590">
        <f t="shared" si="373"/>
        <v>50</v>
      </c>
      <c r="CT1590" s="73">
        <f t="shared" si="374"/>
        <v>2.4</v>
      </c>
      <c r="CU1590" s="66">
        <f t="shared" si="375"/>
        <v>902.45646861392447</v>
      </c>
    </row>
    <row r="1591" spans="2:99" x14ac:dyDescent="0.25">
      <c r="B1591" s="107" t="s">
        <v>284</v>
      </c>
      <c r="C1591" s="107">
        <v>1581</v>
      </c>
      <c r="D1591" s="107" t="s">
        <v>235</v>
      </c>
      <c r="E1591" s="107">
        <v>50</v>
      </c>
      <c r="F1591" s="108">
        <v>2.4</v>
      </c>
      <c r="G1591" s="109"/>
      <c r="H1591" s="109">
        <v>1274</v>
      </c>
      <c r="I1591" s="109">
        <v>1649.8883825465111</v>
      </c>
      <c r="BA1591" t="str">
        <f t="shared" si="366"/>
        <v>MA</v>
      </c>
      <c r="BB1591">
        <f t="shared" si="367"/>
        <v>1578</v>
      </c>
      <c r="BC1591" s="73">
        <f t="shared" si="368"/>
        <v>2.4</v>
      </c>
      <c r="BD1591">
        <f t="shared" si="369"/>
        <v>50</v>
      </c>
      <c r="BE1591" s="66">
        <f t="shared" si="370"/>
        <v>1100</v>
      </c>
      <c r="BI1591" s="66">
        <f t="shared" si="376"/>
        <v>1989.2</v>
      </c>
      <c r="BK1591" s="66">
        <f t="shared" si="371"/>
        <v>1104.6394858405304</v>
      </c>
      <c r="BN1591" s="66">
        <f t="shared" si="377"/>
        <v>1628.689564825808</v>
      </c>
      <c r="BO1591" s="66">
        <f t="shared" si="378"/>
        <v>2733.3290506663384</v>
      </c>
      <c r="CI1591" s="116">
        <f t="shared" si="379"/>
        <v>0.40413703047250693</v>
      </c>
      <c r="CJ1591" s="116">
        <f t="shared" si="380"/>
        <v>0.59586296952749307</v>
      </c>
      <c r="CR1591">
        <f t="shared" si="372"/>
        <v>1565</v>
      </c>
      <c r="CS1591">
        <f t="shared" si="373"/>
        <v>50</v>
      </c>
      <c r="CT1591" s="73">
        <f t="shared" si="374"/>
        <v>2.4</v>
      </c>
      <c r="CU1591" s="66">
        <f t="shared" si="375"/>
        <v>1163.9066592224115</v>
      </c>
    </row>
    <row r="1592" spans="2:99" x14ac:dyDescent="0.25">
      <c r="B1592" s="107" t="s">
        <v>284</v>
      </c>
      <c r="C1592" s="107">
        <v>1582</v>
      </c>
      <c r="D1592" s="107" t="s">
        <v>235</v>
      </c>
      <c r="E1592" s="107">
        <v>50</v>
      </c>
      <c r="F1592" s="108">
        <v>2.4</v>
      </c>
      <c r="G1592" s="109"/>
      <c r="H1592" s="109">
        <v>1199.99</v>
      </c>
      <c r="I1592" s="109">
        <v>1554.0420409513249</v>
      </c>
      <c r="BA1592" t="str">
        <f t="shared" si="366"/>
        <v>MA</v>
      </c>
      <c r="BB1592">
        <f t="shared" si="367"/>
        <v>1579</v>
      </c>
      <c r="BC1592" s="73">
        <f t="shared" si="368"/>
        <v>2.4</v>
      </c>
      <c r="BD1592">
        <f t="shared" si="369"/>
        <v>50</v>
      </c>
      <c r="BE1592" s="66">
        <f t="shared" si="370"/>
        <v>1199</v>
      </c>
      <c r="BI1592" s="66">
        <f t="shared" si="376"/>
        <v>1210.24</v>
      </c>
      <c r="BK1592" s="66">
        <f t="shared" si="371"/>
        <v>1204.057039566178</v>
      </c>
      <c r="BN1592" s="66">
        <f t="shared" si="377"/>
        <v>990.90350841282213</v>
      </c>
      <c r="BO1592" s="66">
        <f t="shared" si="378"/>
        <v>2194.9605479790002</v>
      </c>
      <c r="CI1592" s="116">
        <f t="shared" si="379"/>
        <v>0.54855520782585721</v>
      </c>
      <c r="CJ1592" s="116">
        <f t="shared" si="380"/>
        <v>0.45144479217414268</v>
      </c>
      <c r="CR1592">
        <f t="shared" si="372"/>
        <v>1566</v>
      </c>
      <c r="CS1592">
        <f t="shared" si="373"/>
        <v>50</v>
      </c>
      <c r="CT1592" s="73">
        <f t="shared" si="374"/>
        <v>2.4</v>
      </c>
      <c r="CU1592" s="66">
        <f t="shared" si="375"/>
        <v>1025.6380485779443</v>
      </c>
    </row>
    <row r="1593" spans="2:99" x14ac:dyDescent="0.25">
      <c r="B1593" s="107" t="s">
        <v>284</v>
      </c>
      <c r="C1593" s="107">
        <v>1583</v>
      </c>
      <c r="D1593" s="107" t="s">
        <v>235</v>
      </c>
      <c r="E1593" s="107">
        <v>50</v>
      </c>
      <c r="F1593" s="108">
        <v>2.4</v>
      </c>
      <c r="G1593" s="109"/>
      <c r="H1593" s="109">
        <v>1223.9407021697666</v>
      </c>
      <c r="I1593" s="109">
        <v>1585.0592978302334</v>
      </c>
      <c r="BA1593" t="str">
        <f t="shared" si="366"/>
        <v>MA</v>
      </c>
      <c r="BB1593">
        <f t="shared" si="367"/>
        <v>1580</v>
      </c>
      <c r="BC1593" s="73">
        <f t="shared" si="368"/>
        <v>2.4</v>
      </c>
      <c r="BD1593">
        <f t="shared" si="369"/>
        <v>50</v>
      </c>
      <c r="BE1593" s="66">
        <f t="shared" si="370"/>
        <v>1079.0999999999999</v>
      </c>
      <c r="BI1593" s="66">
        <f t="shared" si="376"/>
        <v>1397.4839510250706</v>
      </c>
      <c r="BK1593" s="66">
        <f t="shared" si="371"/>
        <v>1083.6513356095602</v>
      </c>
      <c r="BN1593" s="66">
        <f t="shared" si="377"/>
        <v>1144.2125115855986</v>
      </c>
      <c r="BO1593" s="66">
        <f t="shared" si="378"/>
        <v>2227.863847195159</v>
      </c>
      <c r="CI1593" s="116">
        <f t="shared" si="379"/>
        <v>0.48640824122796283</v>
      </c>
      <c r="CJ1593" s="116">
        <f t="shared" si="380"/>
        <v>0.51359175877203711</v>
      </c>
      <c r="CR1593">
        <f t="shared" si="372"/>
        <v>1567</v>
      </c>
      <c r="CS1593">
        <f t="shared" si="373"/>
        <v>50</v>
      </c>
      <c r="CT1593" s="73">
        <f t="shared" si="374"/>
        <v>2.4</v>
      </c>
      <c r="CU1593" s="66">
        <f t="shared" si="375"/>
        <v>901.56384846925766</v>
      </c>
    </row>
    <row r="1594" spans="2:99" x14ac:dyDescent="0.25">
      <c r="B1594" s="107" t="s">
        <v>284</v>
      </c>
      <c r="C1594" s="107">
        <v>1584</v>
      </c>
      <c r="D1594" s="107" t="s">
        <v>235</v>
      </c>
      <c r="E1594" s="107">
        <v>50</v>
      </c>
      <c r="F1594" s="108">
        <v>2.4</v>
      </c>
      <c r="G1594" s="109"/>
      <c r="H1594" s="109">
        <v>1106.7186419687227</v>
      </c>
      <c r="I1594" s="109">
        <v>1433.2513580312773</v>
      </c>
      <c r="BA1594" t="str">
        <f t="shared" si="366"/>
        <v>MA</v>
      </c>
      <c r="BB1594">
        <f t="shared" si="367"/>
        <v>1581</v>
      </c>
      <c r="BC1594" s="73">
        <f t="shared" si="368"/>
        <v>2.4</v>
      </c>
      <c r="BD1594">
        <f t="shared" si="369"/>
        <v>50</v>
      </c>
      <c r="BE1594" s="66">
        <f t="shared" si="370"/>
        <v>1274</v>
      </c>
      <c r="BI1594" s="66">
        <f t="shared" si="376"/>
        <v>1649.8883825465111</v>
      </c>
      <c r="BK1594" s="66">
        <f t="shared" si="371"/>
        <v>1279.3733681462143</v>
      </c>
      <c r="BN1594" s="66">
        <f t="shared" si="377"/>
        <v>1350.8727085164053</v>
      </c>
      <c r="BO1594" s="66">
        <f t="shared" si="378"/>
        <v>2630.2460766626195</v>
      </c>
      <c r="CI1594" s="116">
        <f t="shared" si="379"/>
        <v>0.48640824122796283</v>
      </c>
      <c r="CJ1594" s="116">
        <f t="shared" si="380"/>
        <v>0.51359175877203722</v>
      </c>
      <c r="CR1594">
        <f t="shared" si="372"/>
        <v>1568</v>
      </c>
      <c r="CS1594">
        <f t="shared" si="373"/>
        <v>50</v>
      </c>
      <c r="CT1594" s="73">
        <f t="shared" si="374"/>
        <v>2.4</v>
      </c>
      <c r="CU1594" s="66">
        <f t="shared" si="375"/>
        <v>902.45646861392447</v>
      </c>
    </row>
    <row r="1595" spans="2:99" x14ac:dyDescent="0.25">
      <c r="B1595" s="107" t="s">
        <v>284</v>
      </c>
      <c r="C1595" s="107">
        <v>1585</v>
      </c>
      <c r="D1595" s="107" t="s">
        <v>235</v>
      </c>
      <c r="E1595" s="107">
        <v>50</v>
      </c>
      <c r="F1595" s="108">
        <v>2.4</v>
      </c>
      <c r="G1595" s="109"/>
      <c r="H1595" s="109">
        <v>944.64344688645565</v>
      </c>
      <c r="I1595" s="109">
        <v>1223.3565531135444</v>
      </c>
      <c r="BA1595" t="str">
        <f t="shared" si="366"/>
        <v>MA</v>
      </c>
      <c r="BB1595">
        <f t="shared" si="367"/>
        <v>1582</v>
      </c>
      <c r="BC1595" s="73">
        <f t="shared" si="368"/>
        <v>2.4</v>
      </c>
      <c r="BD1595">
        <f t="shared" si="369"/>
        <v>50</v>
      </c>
      <c r="BE1595" s="66">
        <f t="shared" si="370"/>
        <v>1199.99</v>
      </c>
      <c r="BI1595" s="66">
        <f t="shared" si="376"/>
        <v>1554.0420409513249</v>
      </c>
      <c r="BK1595" s="66">
        <f t="shared" si="371"/>
        <v>1205.0512151034345</v>
      </c>
      <c r="BN1595" s="66">
        <f t="shared" si="377"/>
        <v>1272.3969713442709</v>
      </c>
      <c r="BO1595" s="66">
        <f t="shared" si="378"/>
        <v>2477.4481864477057</v>
      </c>
      <c r="CI1595" s="116">
        <f t="shared" si="379"/>
        <v>0.48640824122796278</v>
      </c>
      <c r="CJ1595" s="116">
        <f t="shared" si="380"/>
        <v>0.51359175877203711</v>
      </c>
      <c r="CR1595">
        <f t="shared" si="372"/>
        <v>1569</v>
      </c>
      <c r="CS1595">
        <f t="shared" si="373"/>
        <v>50</v>
      </c>
      <c r="CT1595" s="73">
        <f t="shared" si="374"/>
        <v>2.4</v>
      </c>
      <c r="CU1595" s="66">
        <f t="shared" si="375"/>
        <v>945.31973791370922</v>
      </c>
    </row>
    <row r="1596" spans="2:99" x14ac:dyDescent="0.25">
      <c r="B1596" s="107" t="s">
        <v>284</v>
      </c>
      <c r="C1596" s="107">
        <v>1586</v>
      </c>
      <c r="D1596" s="107" t="s">
        <v>235</v>
      </c>
      <c r="E1596" s="107">
        <v>50</v>
      </c>
      <c r="F1596" s="108">
        <v>2.4</v>
      </c>
      <c r="G1596" s="109"/>
      <c r="H1596" s="109">
        <v>949.00065835733415</v>
      </c>
      <c r="I1596" s="109">
        <v>1228.9993416426657</v>
      </c>
      <c r="BA1596" t="str">
        <f t="shared" si="366"/>
        <v>MA</v>
      </c>
      <c r="BB1596">
        <f t="shared" si="367"/>
        <v>1583</v>
      </c>
      <c r="BC1596" s="73">
        <f t="shared" si="368"/>
        <v>2.4</v>
      </c>
      <c r="BD1596">
        <f t="shared" si="369"/>
        <v>50</v>
      </c>
      <c r="BE1596" s="66">
        <f t="shared" si="370"/>
        <v>1223.9407021697666</v>
      </c>
      <c r="BI1596" s="66">
        <f t="shared" si="376"/>
        <v>1585.0592978302334</v>
      </c>
      <c r="BK1596" s="66">
        <f t="shared" si="371"/>
        <v>1229.1029344946442</v>
      </c>
      <c r="BN1596" s="66">
        <f t="shared" si="377"/>
        <v>1297.792850395246</v>
      </c>
      <c r="BO1596" s="66">
        <f t="shared" si="378"/>
        <v>2526.8957848898899</v>
      </c>
      <c r="CI1596" s="116">
        <f t="shared" si="379"/>
        <v>0.48640824122796289</v>
      </c>
      <c r="CJ1596" s="116">
        <f t="shared" si="380"/>
        <v>0.51359175877203722</v>
      </c>
      <c r="CR1596">
        <f t="shared" si="372"/>
        <v>1570</v>
      </c>
      <c r="CS1596">
        <f t="shared" si="373"/>
        <v>50</v>
      </c>
      <c r="CT1596" s="73">
        <f t="shared" si="374"/>
        <v>2.4</v>
      </c>
      <c r="CU1596" s="66">
        <f t="shared" si="375"/>
        <v>902.45646861392447</v>
      </c>
    </row>
    <row r="1597" spans="2:99" x14ac:dyDescent="0.25">
      <c r="B1597" s="107" t="s">
        <v>284</v>
      </c>
      <c r="C1597" s="107">
        <v>1587</v>
      </c>
      <c r="D1597" s="107" t="s">
        <v>235</v>
      </c>
      <c r="E1597" s="107">
        <v>50</v>
      </c>
      <c r="F1597" s="108">
        <v>2.4</v>
      </c>
      <c r="G1597" s="109"/>
      <c r="H1597" s="109">
        <v>1199</v>
      </c>
      <c r="I1597" s="109">
        <v>1079.0999999999999</v>
      </c>
      <c r="BA1597" t="str">
        <f t="shared" si="366"/>
        <v>MA</v>
      </c>
      <c r="BB1597">
        <f t="shared" si="367"/>
        <v>1584</v>
      </c>
      <c r="BC1597" s="73">
        <f t="shared" si="368"/>
        <v>2.4</v>
      </c>
      <c r="BD1597">
        <f t="shared" si="369"/>
        <v>50</v>
      </c>
      <c r="BE1597" s="66">
        <f t="shared" si="370"/>
        <v>1106.7186419687227</v>
      </c>
      <c r="BI1597" s="66">
        <f t="shared" si="376"/>
        <v>1433.2513580312773</v>
      </c>
      <c r="BK1597" s="66">
        <f t="shared" si="371"/>
        <v>1111.3864651222361</v>
      </c>
      <c r="BN1597" s="66">
        <f t="shared" si="377"/>
        <v>1173.4976526231446</v>
      </c>
      <c r="BO1597" s="66">
        <f t="shared" si="378"/>
        <v>2284.8841177453805</v>
      </c>
      <c r="CI1597" s="116">
        <f t="shared" si="379"/>
        <v>0.48640824122796283</v>
      </c>
      <c r="CJ1597" s="116">
        <f t="shared" si="380"/>
        <v>0.51359175877203722</v>
      </c>
      <c r="CR1597">
        <f t="shared" si="372"/>
        <v>1571</v>
      </c>
      <c r="CS1597">
        <f t="shared" si="373"/>
        <v>50</v>
      </c>
      <c r="CT1597" s="73">
        <f t="shared" si="374"/>
        <v>2.4</v>
      </c>
      <c r="CU1597" s="66">
        <f t="shared" si="375"/>
        <v>923.4417931914835</v>
      </c>
    </row>
    <row r="1598" spans="2:99" x14ac:dyDescent="0.25">
      <c r="B1598" s="107" t="s">
        <v>284</v>
      </c>
      <c r="C1598" s="107">
        <v>1588</v>
      </c>
      <c r="D1598" s="107" t="s">
        <v>235</v>
      </c>
      <c r="E1598" s="107">
        <v>50</v>
      </c>
      <c r="F1598" s="108">
        <v>2.4</v>
      </c>
      <c r="G1598" s="109"/>
      <c r="H1598" s="109">
        <v>1199.99</v>
      </c>
      <c r="I1598" s="109">
        <v>1274.99</v>
      </c>
      <c r="BA1598" t="str">
        <f t="shared" si="366"/>
        <v>MA</v>
      </c>
      <c r="BB1598">
        <f t="shared" si="367"/>
        <v>1585</v>
      </c>
      <c r="BC1598" s="73">
        <f t="shared" si="368"/>
        <v>2.4</v>
      </c>
      <c r="BD1598">
        <f t="shared" si="369"/>
        <v>50</v>
      </c>
      <c r="BE1598" s="66">
        <f t="shared" si="370"/>
        <v>944.64344688645565</v>
      </c>
      <c r="BI1598" s="66">
        <f t="shared" si="376"/>
        <v>1223.3565531135444</v>
      </c>
      <c r="BK1598" s="66">
        <f t="shared" si="371"/>
        <v>948.62768315570975</v>
      </c>
      <c r="BN1598" s="66">
        <f t="shared" si="377"/>
        <v>1001.6428977062633</v>
      </c>
      <c r="BO1598" s="66">
        <f t="shared" si="378"/>
        <v>1950.270580861973</v>
      </c>
      <c r="CI1598" s="116">
        <f t="shared" si="379"/>
        <v>0.48640824122796283</v>
      </c>
      <c r="CJ1598" s="116">
        <f t="shared" si="380"/>
        <v>0.51359175877203722</v>
      </c>
      <c r="CR1598">
        <f t="shared" si="372"/>
        <v>1572</v>
      </c>
      <c r="CS1598">
        <f t="shared" si="373"/>
        <v>50</v>
      </c>
      <c r="CT1598" s="73">
        <f t="shared" si="374"/>
        <v>2.4</v>
      </c>
      <c r="CU1598" s="66">
        <f t="shared" si="375"/>
        <v>1204.057039566178</v>
      </c>
    </row>
    <row r="1599" spans="2:99" x14ac:dyDescent="0.25">
      <c r="B1599" s="107" t="s">
        <v>284</v>
      </c>
      <c r="C1599" s="107">
        <v>1589</v>
      </c>
      <c r="D1599" s="107" t="s">
        <v>235</v>
      </c>
      <c r="E1599" s="107">
        <v>50</v>
      </c>
      <c r="F1599" s="108">
        <v>2.4</v>
      </c>
      <c r="G1599" s="109"/>
      <c r="H1599" s="109">
        <v>980.41615306236793</v>
      </c>
      <c r="I1599" s="109">
        <v>1269.6838469376319</v>
      </c>
      <c r="BA1599" t="str">
        <f t="shared" si="366"/>
        <v>MA</v>
      </c>
      <c r="BB1599">
        <f t="shared" si="367"/>
        <v>1586</v>
      </c>
      <c r="BC1599" s="73">
        <f t="shared" si="368"/>
        <v>2.4</v>
      </c>
      <c r="BD1599">
        <f t="shared" si="369"/>
        <v>50</v>
      </c>
      <c r="BE1599" s="66">
        <f t="shared" si="370"/>
        <v>949.00065835733415</v>
      </c>
      <c r="BI1599" s="66">
        <f t="shared" si="376"/>
        <v>1228.9993416426657</v>
      </c>
      <c r="BK1599" s="66">
        <f t="shared" si="371"/>
        <v>953.00327210015485</v>
      </c>
      <c r="BN1599" s="66">
        <f t="shared" si="377"/>
        <v>1006.2630217731739</v>
      </c>
      <c r="BO1599" s="66">
        <f t="shared" si="378"/>
        <v>1959.2662938733288</v>
      </c>
      <c r="CI1599" s="116">
        <f t="shared" si="379"/>
        <v>0.48640824122796283</v>
      </c>
      <c r="CJ1599" s="116">
        <f t="shared" si="380"/>
        <v>0.51359175877203711</v>
      </c>
      <c r="CR1599">
        <f t="shared" si="372"/>
        <v>1573</v>
      </c>
      <c r="CS1599">
        <f t="shared" si="373"/>
        <v>50</v>
      </c>
      <c r="CT1599" s="73">
        <f t="shared" si="374"/>
        <v>2.4</v>
      </c>
      <c r="CU1599" s="66">
        <f t="shared" si="375"/>
        <v>916.87840977481562</v>
      </c>
    </row>
    <row r="1600" spans="2:99" x14ac:dyDescent="0.25">
      <c r="B1600" s="107" t="s">
        <v>284</v>
      </c>
      <c r="C1600" s="107">
        <v>1590</v>
      </c>
      <c r="D1600" s="107" t="s">
        <v>235</v>
      </c>
      <c r="E1600" s="107">
        <v>50</v>
      </c>
      <c r="F1600" s="108">
        <v>2.4</v>
      </c>
      <c r="G1600" s="109"/>
      <c r="H1600" s="109">
        <v>987.16111641928785</v>
      </c>
      <c r="I1600" s="109">
        <v>1278.418883580712</v>
      </c>
      <c r="BA1600" t="str">
        <f t="shared" si="366"/>
        <v>MA</v>
      </c>
      <c r="BB1600">
        <f t="shared" si="367"/>
        <v>1587</v>
      </c>
      <c r="BC1600" s="73">
        <f t="shared" si="368"/>
        <v>2.4</v>
      </c>
      <c r="BD1600">
        <f t="shared" si="369"/>
        <v>50</v>
      </c>
      <c r="BE1600" s="66">
        <f t="shared" si="370"/>
        <v>1199</v>
      </c>
      <c r="BI1600" s="66">
        <f t="shared" si="376"/>
        <v>1079.0999999999999</v>
      </c>
      <c r="BK1600" s="66">
        <f t="shared" si="371"/>
        <v>1204.057039566178</v>
      </c>
      <c r="BN1600" s="66">
        <f t="shared" si="377"/>
        <v>883.53051950710289</v>
      </c>
      <c r="BO1600" s="66">
        <f t="shared" si="378"/>
        <v>2087.5875590732808</v>
      </c>
      <c r="CI1600" s="116">
        <f t="shared" si="379"/>
        <v>0.57676959911596781</v>
      </c>
      <c r="CJ1600" s="116">
        <f t="shared" si="380"/>
        <v>0.42323040088403219</v>
      </c>
      <c r="CR1600">
        <f t="shared" si="372"/>
        <v>1574</v>
      </c>
      <c r="CS1600">
        <f t="shared" si="373"/>
        <v>50</v>
      </c>
      <c r="CT1600" s="73">
        <f t="shared" si="374"/>
        <v>2.4</v>
      </c>
      <c r="CU1600" s="66">
        <f t="shared" si="375"/>
        <v>902.4652197918133</v>
      </c>
    </row>
    <row r="1601" spans="2:99" x14ac:dyDescent="0.25">
      <c r="B1601" s="107" t="s">
        <v>284</v>
      </c>
      <c r="C1601" s="107">
        <v>1591</v>
      </c>
      <c r="D1601" s="107" t="s">
        <v>235</v>
      </c>
      <c r="E1601" s="107">
        <v>50</v>
      </c>
      <c r="F1601" s="108">
        <v>2.4</v>
      </c>
      <c r="G1601" s="109"/>
      <c r="H1601" s="109">
        <v>1144.9749586830358</v>
      </c>
      <c r="I1601" s="109">
        <v>1482.795041316964</v>
      </c>
      <c r="BA1601" t="str">
        <f t="shared" si="366"/>
        <v>MA</v>
      </c>
      <c r="BB1601">
        <f t="shared" si="367"/>
        <v>1588</v>
      </c>
      <c r="BC1601" s="73">
        <f t="shared" si="368"/>
        <v>2.4</v>
      </c>
      <c r="BD1601">
        <f t="shared" si="369"/>
        <v>50</v>
      </c>
      <c r="BE1601" s="66">
        <f t="shared" si="370"/>
        <v>1199.99</v>
      </c>
      <c r="BI1601" s="66">
        <f t="shared" si="376"/>
        <v>1274.99</v>
      </c>
      <c r="BK1601" s="66">
        <f t="shared" si="371"/>
        <v>1205.0512151034345</v>
      </c>
      <c r="BN1601" s="66">
        <f t="shared" si="377"/>
        <v>1043.9186146477261</v>
      </c>
      <c r="BO1601" s="66">
        <f t="shared" si="378"/>
        <v>2248.9698297511604</v>
      </c>
      <c r="CI1601" s="116">
        <f t="shared" si="379"/>
        <v>0.53582364652564884</v>
      </c>
      <c r="CJ1601" s="116">
        <f t="shared" si="380"/>
        <v>0.46417635347435121</v>
      </c>
      <c r="CR1601">
        <f t="shared" si="372"/>
        <v>1575</v>
      </c>
      <c r="CS1601">
        <f t="shared" si="373"/>
        <v>50</v>
      </c>
      <c r="CT1601" s="73">
        <f t="shared" si="374"/>
        <v>2.4</v>
      </c>
      <c r="CU1601" s="66">
        <f t="shared" si="375"/>
        <v>961.75444998904527</v>
      </c>
    </row>
    <row r="1602" spans="2:99" x14ac:dyDescent="0.25">
      <c r="B1602" s="107" t="s">
        <v>284</v>
      </c>
      <c r="C1602" s="107">
        <v>1592</v>
      </c>
      <c r="D1602" s="107" t="s">
        <v>235</v>
      </c>
      <c r="E1602" s="107">
        <v>50</v>
      </c>
      <c r="F1602" s="108">
        <v>2.4</v>
      </c>
      <c r="G1602" s="109"/>
      <c r="H1602" s="109">
        <v>979.50113865348351</v>
      </c>
      <c r="I1602" s="109">
        <v>1268.4988613465164</v>
      </c>
      <c r="BA1602" t="str">
        <f t="shared" si="366"/>
        <v>MA</v>
      </c>
      <c r="BB1602">
        <f t="shared" si="367"/>
        <v>1589</v>
      </c>
      <c r="BC1602" s="73">
        <f t="shared" si="368"/>
        <v>2.4</v>
      </c>
      <c r="BD1602">
        <f t="shared" si="369"/>
        <v>50</v>
      </c>
      <c r="BE1602" s="66">
        <f t="shared" si="370"/>
        <v>980.41615306236793</v>
      </c>
      <c r="BI1602" s="66">
        <f t="shared" si="376"/>
        <v>1269.6838469376319</v>
      </c>
      <c r="BK1602" s="66">
        <f t="shared" si="371"/>
        <v>984.55126838960439</v>
      </c>
      <c r="BN1602" s="66">
        <f t="shared" si="377"/>
        <v>1039.574116295601</v>
      </c>
      <c r="BO1602" s="66">
        <f t="shared" si="378"/>
        <v>2024.1253846852055</v>
      </c>
      <c r="CI1602" s="116">
        <f t="shared" si="379"/>
        <v>0.48640824122796278</v>
      </c>
      <c r="CJ1602" s="116">
        <f t="shared" si="380"/>
        <v>0.51359175877203722</v>
      </c>
      <c r="CR1602">
        <f t="shared" si="372"/>
        <v>1576</v>
      </c>
      <c r="CS1602">
        <f t="shared" si="373"/>
        <v>50</v>
      </c>
      <c r="CT1602" s="73">
        <f t="shared" si="374"/>
        <v>2.4</v>
      </c>
      <c r="CU1602" s="66">
        <f t="shared" si="375"/>
        <v>902.45646861392447</v>
      </c>
    </row>
    <row r="1603" spans="2:99" x14ac:dyDescent="0.25">
      <c r="B1603" s="107" t="s">
        <v>284</v>
      </c>
      <c r="C1603" s="107">
        <v>1593</v>
      </c>
      <c r="D1603" s="107" t="s">
        <v>235</v>
      </c>
      <c r="E1603" s="107">
        <v>50</v>
      </c>
      <c r="F1603" s="108">
        <v>2.4</v>
      </c>
      <c r="G1603" s="109"/>
      <c r="H1603" s="109">
        <v>1299</v>
      </c>
      <c r="I1603" s="109">
        <v>1682.2645282008775</v>
      </c>
      <c r="BA1603" t="str">
        <f t="shared" si="366"/>
        <v>MA</v>
      </c>
      <c r="BB1603">
        <f t="shared" si="367"/>
        <v>1590</v>
      </c>
      <c r="BC1603" s="73">
        <f t="shared" si="368"/>
        <v>2.4</v>
      </c>
      <c r="BD1603">
        <f t="shared" si="369"/>
        <v>50</v>
      </c>
      <c r="BE1603" s="66">
        <f t="shared" si="370"/>
        <v>987.16111641928785</v>
      </c>
      <c r="BI1603" s="66">
        <f t="shared" si="376"/>
        <v>1278.418883580712</v>
      </c>
      <c r="BK1603" s="66">
        <f t="shared" si="371"/>
        <v>991.32468007560544</v>
      </c>
      <c r="BN1603" s="66">
        <f t="shared" si="377"/>
        <v>1046.7260683511788</v>
      </c>
      <c r="BO1603" s="66">
        <f t="shared" si="378"/>
        <v>2038.0507484267841</v>
      </c>
      <c r="CI1603" s="116">
        <f t="shared" si="379"/>
        <v>0.48640824122796283</v>
      </c>
      <c r="CJ1603" s="116">
        <f t="shared" si="380"/>
        <v>0.51359175877203722</v>
      </c>
      <c r="CR1603">
        <f t="shared" si="372"/>
        <v>1577</v>
      </c>
      <c r="CS1603">
        <f t="shared" si="373"/>
        <v>50</v>
      </c>
      <c r="CT1603" s="73">
        <f t="shared" si="374"/>
        <v>2.4</v>
      </c>
      <c r="CU1603" s="66">
        <f t="shared" si="375"/>
        <v>1121.0258875668487</v>
      </c>
    </row>
    <row r="1604" spans="2:99" x14ac:dyDescent="0.25">
      <c r="B1604" s="107" t="s">
        <v>284</v>
      </c>
      <c r="C1604" s="107">
        <v>1594</v>
      </c>
      <c r="D1604" s="107" t="s">
        <v>235</v>
      </c>
      <c r="E1604" s="107">
        <v>50</v>
      </c>
      <c r="F1604" s="108">
        <v>2.4</v>
      </c>
      <c r="G1604" s="109"/>
      <c r="H1604" s="109">
        <v>1274</v>
      </c>
      <c r="I1604" s="109">
        <v>1061.44</v>
      </c>
      <c r="BA1604" t="str">
        <f t="shared" si="366"/>
        <v>MA</v>
      </c>
      <c r="BB1604">
        <f t="shared" si="367"/>
        <v>1591</v>
      </c>
      <c r="BC1604" s="73">
        <f t="shared" si="368"/>
        <v>2.4</v>
      </c>
      <c r="BD1604">
        <f t="shared" si="369"/>
        <v>50</v>
      </c>
      <c r="BE1604" s="66">
        <f t="shared" si="370"/>
        <v>1144.9749586830358</v>
      </c>
      <c r="BI1604" s="66">
        <f t="shared" si="376"/>
        <v>1482.795041316964</v>
      </c>
      <c r="BK1604" s="66">
        <f t="shared" si="371"/>
        <v>1149.8041360544646</v>
      </c>
      <c r="BN1604" s="66">
        <f t="shared" si="377"/>
        <v>1214.0623419306214</v>
      </c>
      <c r="BO1604" s="66">
        <f t="shared" si="378"/>
        <v>2363.866477985086</v>
      </c>
      <c r="CI1604" s="116">
        <f t="shared" si="379"/>
        <v>0.48640824122796283</v>
      </c>
      <c r="CJ1604" s="116">
        <f t="shared" si="380"/>
        <v>0.51359175877203722</v>
      </c>
      <c r="CR1604">
        <f t="shared" si="372"/>
        <v>1578</v>
      </c>
      <c r="CS1604">
        <f t="shared" si="373"/>
        <v>50</v>
      </c>
      <c r="CT1604" s="73">
        <f t="shared" si="374"/>
        <v>2.4</v>
      </c>
      <c r="CU1604" s="66">
        <f t="shared" si="375"/>
        <v>1104.6394858405304</v>
      </c>
    </row>
    <row r="1605" spans="2:99" x14ac:dyDescent="0.25">
      <c r="B1605" s="107" t="s">
        <v>284</v>
      </c>
      <c r="C1605" s="107">
        <v>1595</v>
      </c>
      <c r="D1605" s="107" t="s">
        <v>235</v>
      </c>
      <c r="E1605" s="107">
        <v>50</v>
      </c>
      <c r="F1605" s="108">
        <v>2.4</v>
      </c>
      <c r="G1605" s="109"/>
      <c r="H1605" s="109">
        <v>1079.99</v>
      </c>
      <c r="I1605" s="109">
        <v>1398.6365418103662</v>
      </c>
      <c r="BA1605" t="str">
        <f t="shared" si="366"/>
        <v>MA</v>
      </c>
      <c r="BB1605">
        <f t="shared" si="367"/>
        <v>1592</v>
      </c>
      <c r="BC1605" s="73">
        <f t="shared" si="368"/>
        <v>2.4</v>
      </c>
      <c r="BD1605">
        <f t="shared" si="369"/>
        <v>50</v>
      </c>
      <c r="BE1605" s="66">
        <f t="shared" si="370"/>
        <v>979.50113865348351</v>
      </c>
      <c r="BI1605" s="66">
        <f t="shared" si="376"/>
        <v>1268.4988613465164</v>
      </c>
      <c r="BK1605" s="66">
        <f t="shared" si="371"/>
        <v>983.63239471127099</v>
      </c>
      <c r="BN1605" s="66">
        <f t="shared" si="377"/>
        <v>1038.6038902415496</v>
      </c>
      <c r="BO1605" s="66">
        <f t="shared" si="378"/>
        <v>2022.2362849528206</v>
      </c>
      <c r="CI1605" s="116">
        <f t="shared" si="379"/>
        <v>0.48640824122796283</v>
      </c>
      <c r="CJ1605" s="116">
        <f t="shared" si="380"/>
        <v>0.51359175877203711</v>
      </c>
      <c r="CR1605">
        <f t="shared" si="372"/>
        <v>1579</v>
      </c>
      <c r="CS1605">
        <f t="shared" si="373"/>
        <v>50</v>
      </c>
      <c r="CT1605" s="73">
        <f t="shared" si="374"/>
        <v>2.4</v>
      </c>
      <c r="CU1605" s="66">
        <f t="shared" si="375"/>
        <v>1204.057039566178</v>
      </c>
    </row>
    <row r="1606" spans="2:99" x14ac:dyDescent="0.25">
      <c r="B1606" s="107" t="s">
        <v>284</v>
      </c>
      <c r="C1606" s="107">
        <v>1596</v>
      </c>
      <c r="D1606" s="107" t="s">
        <v>235</v>
      </c>
      <c r="E1606" s="107">
        <v>50</v>
      </c>
      <c r="F1606" s="108">
        <v>2.4</v>
      </c>
      <c r="G1606" s="109"/>
      <c r="H1606" s="109">
        <v>1199</v>
      </c>
      <c r="I1606" s="109">
        <v>1552.759945583412</v>
      </c>
      <c r="BA1606" t="str">
        <f t="shared" si="366"/>
        <v>MA</v>
      </c>
      <c r="BB1606">
        <f t="shared" si="367"/>
        <v>1593</v>
      </c>
      <c r="BC1606" s="73">
        <f t="shared" si="368"/>
        <v>2.4</v>
      </c>
      <c r="BD1606">
        <f t="shared" si="369"/>
        <v>50</v>
      </c>
      <c r="BE1606" s="66">
        <f t="shared" si="370"/>
        <v>1299</v>
      </c>
      <c r="BI1606" s="66">
        <f t="shared" si="376"/>
        <v>1682.2645282008775</v>
      </c>
      <c r="BK1606" s="66">
        <f t="shared" si="371"/>
        <v>1304.4788110062264</v>
      </c>
      <c r="BN1606" s="66">
        <f t="shared" si="377"/>
        <v>1377.381199656837</v>
      </c>
      <c r="BO1606" s="66">
        <f t="shared" si="378"/>
        <v>2681.8600106630633</v>
      </c>
      <c r="CI1606" s="116">
        <f t="shared" si="379"/>
        <v>0.48640824122796283</v>
      </c>
      <c r="CJ1606" s="116">
        <f t="shared" si="380"/>
        <v>0.51359175877203711</v>
      </c>
      <c r="CR1606">
        <f t="shared" si="372"/>
        <v>1580</v>
      </c>
      <c r="CS1606">
        <f t="shared" si="373"/>
        <v>50</v>
      </c>
      <c r="CT1606" s="73">
        <f t="shared" si="374"/>
        <v>2.4</v>
      </c>
      <c r="CU1606" s="66">
        <f t="shared" si="375"/>
        <v>1083.6513356095602</v>
      </c>
    </row>
    <row r="1607" spans="2:99" x14ac:dyDescent="0.25">
      <c r="B1607" s="107" t="s">
        <v>284</v>
      </c>
      <c r="C1607" s="107">
        <v>1597</v>
      </c>
      <c r="D1607" s="107" t="s">
        <v>235</v>
      </c>
      <c r="E1607" s="107">
        <v>50</v>
      </c>
      <c r="F1607" s="108">
        <v>2.4</v>
      </c>
      <c r="G1607" s="109"/>
      <c r="H1607" s="109">
        <v>897.77728030568665</v>
      </c>
      <c r="I1607" s="109">
        <v>1162.6627196943132</v>
      </c>
      <c r="BA1607" t="str">
        <f t="shared" si="366"/>
        <v>MA</v>
      </c>
      <c r="BB1607">
        <f t="shared" si="367"/>
        <v>1594</v>
      </c>
      <c r="BC1607" s="73">
        <f t="shared" si="368"/>
        <v>2.4</v>
      </c>
      <c r="BD1607">
        <f t="shared" si="369"/>
        <v>50</v>
      </c>
      <c r="BE1607" s="66">
        <f t="shared" si="370"/>
        <v>1274</v>
      </c>
      <c r="BI1607" s="66">
        <f t="shared" si="376"/>
        <v>1061.44</v>
      </c>
      <c r="BK1607" s="66">
        <f t="shared" si="371"/>
        <v>1279.3733681462143</v>
      </c>
      <c r="BN1607" s="66">
        <f t="shared" si="377"/>
        <v>869.07110983747521</v>
      </c>
      <c r="BO1607" s="66">
        <f t="shared" si="378"/>
        <v>2148.4444779836895</v>
      </c>
      <c r="CI1607" s="116">
        <f t="shared" si="379"/>
        <v>0.59548821543059072</v>
      </c>
      <c r="CJ1607" s="116">
        <f t="shared" si="380"/>
        <v>0.40451178456940928</v>
      </c>
      <c r="CR1607">
        <f t="shared" si="372"/>
        <v>1581</v>
      </c>
      <c r="CS1607">
        <f t="shared" si="373"/>
        <v>50</v>
      </c>
      <c r="CT1607" s="73">
        <f t="shared" si="374"/>
        <v>2.4</v>
      </c>
      <c r="CU1607" s="66">
        <f t="shared" si="375"/>
        <v>1279.3733681462143</v>
      </c>
    </row>
    <row r="1608" spans="2:99" x14ac:dyDescent="0.25">
      <c r="B1608" s="107" t="s">
        <v>284</v>
      </c>
      <c r="C1608" s="107">
        <v>1598</v>
      </c>
      <c r="D1608" s="107" t="s">
        <v>235</v>
      </c>
      <c r="E1608" s="107">
        <v>50</v>
      </c>
      <c r="F1608" s="108">
        <v>2.4</v>
      </c>
      <c r="G1608" s="109"/>
      <c r="H1608" s="109">
        <v>1051.1641957150221</v>
      </c>
      <c r="I1608" s="109">
        <v>1361.305804284978</v>
      </c>
      <c r="BA1608" t="str">
        <f t="shared" si="366"/>
        <v>MA</v>
      </c>
      <c r="BB1608">
        <f t="shared" si="367"/>
        <v>1595</v>
      </c>
      <c r="BC1608" s="73">
        <f t="shared" si="368"/>
        <v>2.4</v>
      </c>
      <c r="BD1608">
        <f t="shared" si="369"/>
        <v>50</v>
      </c>
      <c r="BE1608" s="66">
        <f t="shared" si="370"/>
        <v>1079.99</v>
      </c>
      <c r="BI1608" s="66">
        <f t="shared" si="376"/>
        <v>1398.6365418103662</v>
      </c>
      <c r="BK1608" s="66">
        <f t="shared" si="371"/>
        <v>1084.5450893753766</v>
      </c>
      <c r="BN1608" s="66">
        <f t="shared" si="377"/>
        <v>1145.1562138701981</v>
      </c>
      <c r="BO1608" s="66">
        <f t="shared" si="378"/>
        <v>2229.7013032455748</v>
      </c>
      <c r="CI1608" s="116">
        <f t="shared" si="379"/>
        <v>0.48640824122796283</v>
      </c>
      <c r="CJ1608" s="116">
        <f t="shared" si="380"/>
        <v>0.51359175877203722</v>
      </c>
      <c r="CR1608">
        <f t="shared" si="372"/>
        <v>1582</v>
      </c>
      <c r="CS1608">
        <f t="shared" si="373"/>
        <v>50</v>
      </c>
      <c r="CT1608" s="73">
        <f t="shared" si="374"/>
        <v>2.4</v>
      </c>
      <c r="CU1608" s="66">
        <f t="shared" si="375"/>
        <v>1205.0512151034345</v>
      </c>
    </row>
    <row r="1609" spans="2:99" x14ac:dyDescent="0.25">
      <c r="B1609" s="107" t="s">
        <v>284</v>
      </c>
      <c r="C1609" s="107">
        <v>1599</v>
      </c>
      <c r="D1609" s="107" t="s">
        <v>235</v>
      </c>
      <c r="E1609" s="107">
        <v>50</v>
      </c>
      <c r="F1609" s="108">
        <v>2.4</v>
      </c>
      <c r="G1609" s="109"/>
      <c r="H1609" s="109">
        <v>940.28623541557715</v>
      </c>
      <c r="I1609" s="109">
        <v>1217.7137645844227</v>
      </c>
      <c r="BA1609" t="str">
        <f t="shared" si="366"/>
        <v>MA</v>
      </c>
      <c r="BB1609">
        <f t="shared" si="367"/>
        <v>1596</v>
      </c>
      <c r="BC1609" s="73">
        <f t="shared" si="368"/>
        <v>2.4</v>
      </c>
      <c r="BD1609">
        <f t="shared" si="369"/>
        <v>50</v>
      </c>
      <c r="BE1609" s="66">
        <f t="shared" si="370"/>
        <v>1199</v>
      </c>
      <c r="BI1609" s="66">
        <f t="shared" si="376"/>
        <v>1552.759945583412</v>
      </c>
      <c r="BK1609" s="66">
        <f t="shared" si="371"/>
        <v>1204.057039566178</v>
      </c>
      <c r="BN1609" s="66">
        <f t="shared" si="377"/>
        <v>1271.3472350951099</v>
      </c>
      <c r="BO1609" s="66">
        <f t="shared" si="378"/>
        <v>2475.4042746612877</v>
      </c>
      <c r="CI1609" s="116">
        <f t="shared" si="379"/>
        <v>0.48640824122796283</v>
      </c>
      <c r="CJ1609" s="116">
        <f t="shared" si="380"/>
        <v>0.51359175877203722</v>
      </c>
      <c r="CR1609">
        <f t="shared" si="372"/>
        <v>1583</v>
      </c>
      <c r="CS1609">
        <f t="shared" si="373"/>
        <v>50</v>
      </c>
      <c r="CT1609" s="73">
        <f t="shared" si="374"/>
        <v>2.4</v>
      </c>
      <c r="CU1609" s="66">
        <f t="shared" si="375"/>
        <v>1229.1029344946442</v>
      </c>
    </row>
    <row r="1610" spans="2:99" x14ac:dyDescent="0.25">
      <c r="B1610" s="107" t="s">
        <v>284</v>
      </c>
      <c r="C1610" s="107">
        <v>1600</v>
      </c>
      <c r="D1610" s="107" t="s">
        <v>235</v>
      </c>
      <c r="E1610" s="107">
        <v>50</v>
      </c>
      <c r="F1610" s="108">
        <v>2.4</v>
      </c>
      <c r="G1610" s="109"/>
      <c r="H1610" s="109">
        <v>1549.6814745211714</v>
      </c>
      <c r="I1610" s="109">
        <v>2006.9085254788286</v>
      </c>
      <c r="BA1610" t="str">
        <f t="shared" si="366"/>
        <v>MA</v>
      </c>
      <c r="BB1610">
        <f t="shared" si="367"/>
        <v>1597</v>
      </c>
      <c r="BC1610" s="73">
        <f t="shared" si="368"/>
        <v>2.4</v>
      </c>
      <c r="BD1610">
        <f t="shared" si="369"/>
        <v>50</v>
      </c>
      <c r="BE1610" s="66">
        <f t="shared" si="370"/>
        <v>897.77728030568665</v>
      </c>
      <c r="BI1610" s="66">
        <f t="shared" si="376"/>
        <v>1162.6627196943132</v>
      </c>
      <c r="BK1610" s="66">
        <f t="shared" si="371"/>
        <v>901.56384846925766</v>
      </c>
      <c r="BN1610" s="66">
        <f t="shared" si="377"/>
        <v>951.94884324257043</v>
      </c>
      <c r="BO1610" s="66">
        <f t="shared" si="378"/>
        <v>1853.5126917118282</v>
      </c>
      <c r="CI1610" s="116">
        <f t="shared" si="379"/>
        <v>0.48640824122796283</v>
      </c>
      <c r="CJ1610" s="116">
        <f t="shared" si="380"/>
        <v>0.51359175877203711</v>
      </c>
      <c r="CR1610">
        <f t="shared" si="372"/>
        <v>1584</v>
      </c>
      <c r="CS1610">
        <f t="shared" si="373"/>
        <v>50</v>
      </c>
      <c r="CT1610" s="73">
        <f t="shared" si="374"/>
        <v>2.4</v>
      </c>
      <c r="CU1610" s="66">
        <f t="shared" si="375"/>
        <v>1111.3864651222361</v>
      </c>
    </row>
    <row r="1611" spans="2:99" x14ac:dyDescent="0.25">
      <c r="B1611" s="107" t="s">
        <v>284</v>
      </c>
      <c r="C1611" s="107">
        <v>1601</v>
      </c>
      <c r="D1611" s="107" t="s">
        <v>235</v>
      </c>
      <c r="E1611" s="107">
        <v>50</v>
      </c>
      <c r="F1611" s="108">
        <v>2.4</v>
      </c>
      <c r="G1611" s="109"/>
      <c r="H1611" s="109">
        <v>1067.1028752754955</v>
      </c>
      <c r="I1611" s="109">
        <v>1381.9471247245044</v>
      </c>
      <c r="BA1611" t="str">
        <f t="shared" si="366"/>
        <v>MA</v>
      </c>
      <c r="BB1611">
        <f t="shared" si="367"/>
        <v>1598</v>
      </c>
      <c r="BC1611" s="73">
        <f t="shared" si="368"/>
        <v>2.4</v>
      </c>
      <c r="BD1611">
        <f t="shared" si="369"/>
        <v>50</v>
      </c>
      <c r="BE1611" s="66">
        <f t="shared" si="370"/>
        <v>1051.1641957150221</v>
      </c>
      <c r="BI1611" s="66">
        <f t="shared" si="376"/>
        <v>1361.305804284978</v>
      </c>
      <c r="BK1611" s="66">
        <f t="shared" si="371"/>
        <v>1055.5977060805606</v>
      </c>
      <c r="BN1611" s="66">
        <f t="shared" si="377"/>
        <v>1114.5910707700318</v>
      </c>
      <c r="BO1611" s="66">
        <f t="shared" si="378"/>
        <v>2170.1887768505921</v>
      </c>
      <c r="CI1611" s="116">
        <f t="shared" si="379"/>
        <v>0.48640824122796289</v>
      </c>
      <c r="CJ1611" s="116">
        <f t="shared" si="380"/>
        <v>0.51359175877203722</v>
      </c>
      <c r="CR1611">
        <f t="shared" si="372"/>
        <v>1585</v>
      </c>
      <c r="CS1611">
        <f t="shared" si="373"/>
        <v>50</v>
      </c>
      <c r="CT1611" s="73">
        <f t="shared" si="374"/>
        <v>2.4</v>
      </c>
      <c r="CU1611" s="66">
        <f t="shared" si="375"/>
        <v>948.62768315570975</v>
      </c>
    </row>
    <row r="1612" spans="2:99" x14ac:dyDescent="0.25">
      <c r="B1612" s="107" t="s">
        <v>284</v>
      </c>
      <c r="C1612" s="107">
        <v>1602</v>
      </c>
      <c r="D1612" s="107" t="s">
        <v>235</v>
      </c>
      <c r="E1612" s="107">
        <v>50</v>
      </c>
      <c r="F1612" s="108">
        <v>2.4</v>
      </c>
      <c r="G1612" s="109"/>
      <c r="H1612" s="109">
        <v>979.5447107681922</v>
      </c>
      <c r="I1612" s="109">
        <v>1268.5552892318076</v>
      </c>
      <c r="BA1612" t="str">
        <f t="shared" si="366"/>
        <v>MA</v>
      </c>
      <c r="BB1612">
        <f t="shared" si="367"/>
        <v>1599</v>
      </c>
      <c r="BC1612" s="73">
        <f t="shared" si="368"/>
        <v>2.4</v>
      </c>
      <c r="BD1612">
        <f t="shared" si="369"/>
        <v>50</v>
      </c>
      <c r="BE1612" s="66">
        <f t="shared" si="370"/>
        <v>940.28623541557715</v>
      </c>
      <c r="BI1612" s="66">
        <f t="shared" si="376"/>
        <v>1217.7137645844227</v>
      </c>
      <c r="BK1612" s="66">
        <f t="shared" si="371"/>
        <v>944.25209421126453</v>
      </c>
      <c r="BN1612" s="66">
        <f t="shared" si="377"/>
        <v>997.02277363935241</v>
      </c>
      <c r="BO1612" s="66">
        <f t="shared" si="378"/>
        <v>1941.2748678506168</v>
      </c>
      <c r="CI1612" s="116">
        <f t="shared" si="379"/>
        <v>0.48640824122796283</v>
      </c>
      <c r="CJ1612" s="116">
        <f t="shared" si="380"/>
        <v>0.51359175877203722</v>
      </c>
      <c r="CR1612">
        <f t="shared" si="372"/>
        <v>1586</v>
      </c>
      <c r="CS1612">
        <f t="shared" si="373"/>
        <v>50</v>
      </c>
      <c r="CT1612" s="73">
        <f t="shared" si="374"/>
        <v>2.4</v>
      </c>
      <c r="CU1612" s="66">
        <f t="shared" si="375"/>
        <v>953.00327210015485</v>
      </c>
    </row>
    <row r="1613" spans="2:99" x14ac:dyDescent="0.25">
      <c r="B1613" s="107" t="s">
        <v>284</v>
      </c>
      <c r="C1613" s="107">
        <v>1603</v>
      </c>
      <c r="D1613" s="107" t="s">
        <v>235</v>
      </c>
      <c r="E1613" s="107">
        <v>50</v>
      </c>
      <c r="F1613" s="108">
        <v>2.4</v>
      </c>
      <c r="G1613" s="109"/>
      <c r="H1613" s="109">
        <v>1898.1</v>
      </c>
      <c r="I1613" s="109">
        <v>2148.1</v>
      </c>
      <c r="BA1613" t="str">
        <f t="shared" si="366"/>
        <v>MA</v>
      </c>
      <c r="BB1613">
        <f t="shared" si="367"/>
        <v>1600</v>
      </c>
      <c r="BC1613" s="73">
        <f t="shared" si="368"/>
        <v>2.4</v>
      </c>
      <c r="BD1613">
        <f t="shared" si="369"/>
        <v>50</v>
      </c>
      <c r="BE1613" s="66">
        <f t="shared" si="370"/>
        <v>1549.6814745211714</v>
      </c>
      <c r="BI1613" s="66">
        <f t="shared" si="376"/>
        <v>2006.9085254788286</v>
      </c>
      <c r="BK1613" s="66">
        <f t="shared" si="371"/>
        <v>1556.2175883924197</v>
      </c>
      <c r="BN1613" s="66">
        <f t="shared" si="377"/>
        <v>1643.1887055134312</v>
      </c>
      <c r="BO1613" s="66">
        <f t="shared" si="378"/>
        <v>3199.4062939058508</v>
      </c>
      <c r="CI1613" s="116">
        <f t="shared" si="379"/>
        <v>0.48640824122796283</v>
      </c>
      <c r="CJ1613" s="116">
        <f t="shared" si="380"/>
        <v>0.51359175877203711</v>
      </c>
      <c r="CR1613">
        <f t="shared" si="372"/>
        <v>1587</v>
      </c>
      <c r="CS1613">
        <f t="shared" si="373"/>
        <v>50</v>
      </c>
      <c r="CT1613" s="73">
        <f t="shared" si="374"/>
        <v>2.4</v>
      </c>
      <c r="CU1613" s="66">
        <f t="shared" si="375"/>
        <v>1204.057039566178</v>
      </c>
    </row>
    <row r="1614" spans="2:99" x14ac:dyDescent="0.25">
      <c r="B1614" s="107" t="s">
        <v>284</v>
      </c>
      <c r="C1614" s="107">
        <v>1604</v>
      </c>
      <c r="D1614" s="107" t="s">
        <v>235</v>
      </c>
      <c r="E1614" s="107">
        <v>50</v>
      </c>
      <c r="F1614" s="108">
        <v>2.4</v>
      </c>
      <c r="G1614" s="109"/>
      <c r="H1614" s="109">
        <v>1654.8689166396487</v>
      </c>
      <c r="I1614" s="109">
        <v>2143.1310833603511</v>
      </c>
      <c r="BA1614" t="str">
        <f t="shared" si="366"/>
        <v>MA</v>
      </c>
      <c r="BB1614">
        <f t="shared" si="367"/>
        <v>1601</v>
      </c>
      <c r="BC1614" s="73">
        <f t="shared" si="368"/>
        <v>2.4</v>
      </c>
      <c r="BD1614">
        <f t="shared" si="369"/>
        <v>50</v>
      </c>
      <c r="BE1614" s="66">
        <f t="shared" si="370"/>
        <v>1067.1028752754955</v>
      </c>
      <c r="BI1614" s="66">
        <f t="shared" si="376"/>
        <v>1381.9471247245044</v>
      </c>
      <c r="BK1614" s="66">
        <f t="shared" si="371"/>
        <v>1071.6036104393409</v>
      </c>
      <c r="BN1614" s="66">
        <f t="shared" si="377"/>
        <v>1131.4914846067913</v>
      </c>
      <c r="BO1614" s="66">
        <f t="shared" si="378"/>
        <v>2203.095095046132</v>
      </c>
      <c r="CI1614" s="116">
        <f t="shared" si="379"/>
        <v>0.48640824122796295</v>
      </c>
      <c r="CJ1614" s="116">
        <f t="shared" si="380"/>
        <v>0.51359175877203722</v>
      </c>
      <c r="CR1614">
        <f t="shared" si="372"/>
        <v>1588</v>
      </c>
      <c r="CS1614">
        <f t="shared" si="373"/>
        <v>50</v>
      </c>
      <c r="CT1614" s="73">
        <f t="shared" si="374"/>
        <v>2.4</v>
      </c>
      <c r="CU1614" s="66">
        <f t="shared" si="375"/>
        <v>1205.0512151034345</v>
      </c>
    </row>
    <row r="1615" spans="2:99" x14ac:dyDescent="0.25">
      <c r="B1615" s="107" t="s">
        <v>284</v>
      </c>
      <c r="C1615" s="107">
        <v>1605</v>
      </c>
      <c r="D1615" s="107" t="s">
        <v>235</v>
      </c>
      <c r="E1615" s="107">
        <v>50</v>
      </c>
      <c r="F1615" s="108">
        <v>2.4</v>
      </c>
      <c r="G1615" s="109"/>
      <c r="H1615" s="109">
        <v>1192.5513507335579</v>
      </c>
      <c r="I1615" s="109">
        <v>1544.4086492664419</v>
      </c>
      <c r="BA1615" t="str">
        <f t="shared" ref="BA1615:BA1678" si="381">D1612</f>
        <v>MA</v>
      </c>
      <c r="BB1615">
        <f t="shared" ref="BB1615:BB1678" si="382">C1612</f>
        <v>1602</v>
      </c>
      <c r="BC1615" s="73">
        <f t="shared" ref="BC1615:BC1678" si="383">F1612</f>
        <v>2.4</v>
      </c>
      <c r="BD1615">
        <f t="shared" ref="BD1615:BD1678" si="384">E1612</f>
        <v>50</v>
      </c>
      <c r="BE1615" s="66">
        <f t="shared" ref="BE1615:BE1678" si="385">H1612</f>
        <v>979.5447107681922</v>
      </c>
      <c r="BI1615" s="66">
        <f t="shared" si="376"/>
        <v>1268.5552892318076</v>
      </c>
      <c r="BK1615" s="66">
        <f t="shared" ref="BK1615:BK1678" si="386">BE1615/VLOOKUP($BA1615,$DQ$53:$DT$60,2,FALSE)</f>
        <v>983.67615060071535</v>
      </c>
      <c r="BN1615" s="66">
        <f t="shared" si="377"/>
        <v>1038.6500914822188</v>
      </c>
      <c r="BO1615" s="66">
        <f t="shared" si="378"/>
        <v>2022.3262420829342</v>
      </c>
      <c r="CI1615" s="116">
        <f t="shared" si="379"/>
        <v>0.48640824122796278</v>
      </c>
      <c r="CJ1615" s="116">
        <f t="shared" si="380"/>
        <v>0.51359175877203722</v>
      </c>
      <c r="CR1615">
        <f t="shared" si="372"/>
        <v>1589</v>
      </c>
      <c r="CS1615">
        <f t="shared" si="373"/>
        <v>50</v>
      </c>
      <c r="CT1615" s="73">
        <f t="shared" si="374"/>
        <v>2.4</v>
      </c>
      <c r="CU1615" s="66">
        <f t="shared" si="375"/>
        <v>984.55126838960439</v>
      </c>
    </row>
    <row r="1616" spans="2:99" x14ac:dyDescent="0.25">
      <c r="B1616" s="107" t="s">
        <v>284</v>
      </c>
      <c r="C1616" s="107">
        <v>1606</v>
      </c>
      <c r="D1616" s="107" t="s">
        <v>235</v>
      </c>
      <c r="E1616" s="107">
        <v>50</v>
      </c>
      <c r="F1616" s="108">
        <v>2.4</v>
      </c>
      <c r="G1616" s="109"/>
      <c r="H1616" s="109">
        <v>901.94277447184652</v>
      </c>
      <c r="I1616" s="109">
        <v>1168.0572255281534</v>
      </c>
      <c r="BA1616" t="str">
        <f t="shared" si="381"/>
        <v>MA</v>
      </c>
      <c r="BB1616">
        <f t="shared" si="382"/>
        <v>1603</v>
      </c>
      <c r="BC1616" s="73">
        <f t="shared" si="383"/>
        <v>2.4</v>
      </c>
      <c r="BD1616">
        <f t="shared" si="384"/>
        <v>50</v>
      </c>
      <c r="BE1616" s="66">
        <f t="shared" si="385"/>
        <v>1898.1</v>
      </c>
      <c r="BI1616" s="66">
        <f t="shared" si="376"/>
        <v>2148.1</v>
      </c>
      <c r="BK1616" s="66">
        <f t="shared" si="386"/>
        <v>1906.105643703555</v>
      </c>
      <c r="BN1616" s="66">
        <f t="shared" si="377"/>
        <v>1758.7915012076803</v>
      </c>
      <c r="BO1616" s="66">
        <f t="shared" si="378"/>
        <v>3664.897144911235</v>
      </c>
      <c r="CI1616" s="116">
        <f t="shared" si="379"/>
        <v>0.52009799138570956</v>
      </c>
      <c r="CJ1616" s="116">
        <f t="shared" si="380"/>
        <v>0.47990200861429055</v>
      </c>
      <c r="CR1616">
        <f t="shared" si="372"/>
        <v>1590</v>
      </c>
      <c r="CS1616">
        <f t="shared" si="373"/>
        <v>50</v>
      </c>
      <c r="CT1616" s="73">
        <f t="shared" si="374"/>
        <v>2.4</v>
      </c>
      <c r="CU1616" s="66">
        <f t="shared" si="375"/>
        <v>991.32468007560544</v>
      </c>
    </row>
    <row r="1617" spans="2:99" x14ac:dyDescent="0.25">
      <c r="B1617" s="107" t="s">
        <v>284</v>
      </c>
      <c r="C1617" s="107">
        <v>1607</v>
      </c>
      <c r="D1617" s="107" t="s">
        <v>235</v>
      </c>
      <c r="E1617" s="107">
        <v>50</v>
      </c>
      <c r="F1617" s="108">
        <v>2.4</v>
      </c>
      <c r="G1617" s="109"/>
      <c r="H1617" s="109">
        <v>1274</v>
      </c>
      <c r="I1617" s="109">
        <v>1649.8883825465111</v>
      </c>
      <c r="BA1617" t="str">
        <f t="shared" si="381"/>
        <v>MA</v>
      </c>
      <c r="BB1617">
        <f t="shared" si="382"/>
        <v>1604</v>
      </c>
      <c r="BC1617" s="73">
        <f t="shared" si="383"/>
        <v>2.4</v>
      </c>
      <c r="BD1617">
        <f t="shared" si="384"/>
        <v>50</v>
      </c>
      <c r="BE1617" s="66">
        <f t="shared" si="385"/>
        <v>1654.8689166396487</v>
      </c>
      <c r="BI1617" s="66">
        <f t="shared" si="376"/>
        <v>2143.1310833603511</v>
      </c>
      <c r="BK1617" s="66">
        <f t="shared" si="386"/>
        <v>1661.8486811002699</v>
      </c>
      <c r="BN1617" s="66">
        <f t="shared" si="377"/>
        <v>1754.7231206127249</v>
      </c>
      <c r="BO1617" s="66">
        <f t="shared" si="378"/>
        <v>3416.5718017129948</v>
      </c>
      <c r="CI1617" s="116">
        <f t="shared" si="379"/>
        <v>0.48640824122796283</v>
      </c>
      <c r="CJ1617" s="116">
        <f t="shared" si="380"/>
        <v>0.51359175877203722</v>
      </c>
      <c r="CR1617">
        <f t="shared" si="372"/>
        <v>1591</v>
      </c>
      <c r="CS1617">
        <f t="shared" si="373"/>
        <v>50</v>
      </c>
      <c r="CT1617" s="73">
        <f t="shared" si="374"/>
        <v>2.4</v>
      </c>
      <c r="CU1617" s="66">
        <f t="shared" si="375"/>
        <v>1149.8041360544646</v>
      </c>
    </row>
    <row r="1618" spans="2:99" x14ac:dyDescent="0.25">
      <c r="B1618" s="107" t="s">
        <v>284</v>
      </c>
      <c r="C1618" s="107">
        <v>1608</v>
      </c>
      <c r="D1618" s="107" t="s">
        <v>235</v>
      </c>
      <c r="E1618" s="107">
        <v>50</v>
      </c>
      <c r="F1618" s="108">
        <v>2.4</v>
      </c>
      <c r="G1618" s="109"/>
      <c r="H1618" s="109">
        <v>1199.99</v>
      </c>
      <c r="I1618" s="109">
        <v>1599.99</v>
      </c>
      <c r="BA1618" t="str">
        <f t="shared" si="381"/>
        <v>MA</v>
      </c>
      <c r="BB1618">
        <f t="shared" si="382"/>
        <v>1605</v>
      </c>
      <c r="BC1618" s="73">
        <f t="shared" si="383"/>
        <v>2.4</v>
      </c>
      <c r="BD1618">
        <f t="shared" si="384"/>
        <v>50</v>
      </c>
      <c r="BE1618" s="66">
        <f t="shared" si="385"/>
        <v>1192.5513507335579</v>
      </c>
      <c r="BI1618" s="66">
        <f t="shared" si="376"/>
        <v>1544.4086492664419</v>
      </c>
      <c r="BK1618" s="66">
        <f t="shared" si="386"/>
        <v>1197.5811917388612</v>
      </c>
      <c r="BN1618" s="66">
        <f t="shared" si="377"/>
        <v>1264.5094766172206</v>
      </c>
      <c r="BO1618" s="66">
        <f t="shared" si="378"/>
        <v>2462.0906683560816</v>
      </c>
      <c r="CI1618" s="116">
        <f t="shared" si="379"/>
        <v>0.48640824122796283</v>
      </c>
      <c r="CJ1618" s="116">
        <f t="shared" si="380"/>
        <v>0.51359175877203722</v>
      </c>
      <c r="CR1618">
        <f t="shared" si="372"/>
        <v>1592</v>
      </c>
      <c r="CS1618">
        <f t="shared" si="373"/>
        <v>50</v>
      </c>
      <c r="CT1618" s="73">
        <f t="shared" si="374"/>
        <v>2.4</v>
      </c>
      <c r="CU1618" s="66">
        <f t="shared" si="375"/>
        <v>983.63239471127099</v>
      </c>
    </row>
    <row r="1619" spans="2:99" x14ac:dyDescent="0.25">
      <c r="B1619" s="107" t="s">
        <v>284</v>
      </c>
      <c r="C1619" s="107">
        <v>1609</v>
      </c>
      <c r="D1619" s="107" t="s">
        <v>235</v>
      </c>
      <c r="E1619" s="107">
        <v>50</v>
      </c>
      <c r="F1619" s="108">
        <v>2.4</v>
      </c>
      <c r="G1619" s="109"/>
      <c r="H1619" s="109">
        <v>1075.3597910128101</v>
      </c>
      <c r="I1619" s="109">
        <v>1392.6402089871897</v>
      </c>
      <c r="BA1619" t="str">
        <f t="shared" si="381"/>
        <v>MA</v>
      </c>
      <c r="BB1619">
        <f t="shared" si="382"/>
        <v>1606</v>
      </c>
      <c r="BC1619" s="73">
        <f t="shared" si="383"/>
        <v>2.4</v>
      </c>
      <c r="BD1619">
        <f t="shared" si="384"/>
        <v>50</v>
      </c>
      <c r="BE1619" s="66">
        <f t="shared" si="385"/>
        <v>901.94277447184652</v>
      </c>
      <c r="BI1619" s="66">
        <f t="shared" si="376"/>
        <v>1168.0572255281534</v>
      </c>
      <c r="BK1619" s="66">
        <f t="shared" si="386"/>
        <v>905.74691150014723</v>
      </c>
      <c r="BN1619" s="66">
        <f t="shared" si="377"/>
        <v>956.36568185053727</v>
      </c>
      <c r="BO1619" s="66">
        <f t="shared" si="378"/>
        <v>1862.1125933506846</v>
      </c>
      <c r="CI1619" s="116">
        <f t="shared" si="379"/>
        <v>0.48640824122796283</v>
      </c>
      <c r="CJ1619" s="116">
        <f t="shared" si="380"/>
        <v>0.51359175877203711</v>
      </c>
      <c r="CR1619">
        <f t="shared" si="372"/>
        <v>1593</v>
      </c>
      <c r="CS1619">
        <f t="shared" si="373"/>
        <v>50</v>
      </c>
      <c r="CT1619" s="73">
        <f t="shared" si="374"/>
        <v>2.4</v>
      </c>
      <c r="CU1619" s="66">
        <f t="shared" si="375"/>
        <v>1304.4788110062264</v>
      </c>
    </row>
    <row r="1620" spans="2:99" x14ac:dyDescent="0.25">
      <c r="B1620" s="107" t="s">
        <v>284</v>
      </c>
      <c r="C1620" s="107">
        <v>1610</v>
      </c>
      <c r="D1620" s="107" t="s">
        <v>235</v>
      </c>
      <c r="E1620" s="107">
        <v>50</v>
      </c>
      <c r="F1620" s="108">
        <v>2.4</v>
      </c>
      <c r="G1620" s="109"/>
      <c r="H1620" s="109">
        <v>943.77200459227993</v>
      </c>
      <c r="I1620" s="109">
        <v>1222.2279954077198</v>
      </c>
      <c r="BA1620" t="str">
        <f t="shared" si="381"/>
        <v>MA</v>
      </c>
      <c r="BB1620">
        <f t="shared" si="382"/>
        <v>1607</v>
      </c>
      <c r="BC1620" s="73">
        <f t="shared" si="383"/>
        <v>2.4</v>
      </c>
      <c r="BD1620">
        <f t="shared" si="384"/>
        <v>50</v>
      </c>
      <c r="BE1620" s="66">
        <f t="shared" si="385"/>
        <v>1274</v>
      </c>
      <c r="BI1620" s="66">
        <f t="shared" si="376"/>
        <v>1649.8883825465111</v>
      </c>
      <c r="BK1620" s="66">
        <f t="shared" si="386"/>
        <v>1279.3733681462143</v>
      </c>
      <c r="BN1620" s="66">
        <f t="shared" si="377"/>
        <v>1350.8727085164053</v>
      </c>
      <c r="BO1620" s="66">
        <f t="shared" si="378"/>
        <v>2630.2460766626195</v>
      </c>
      <c r="CI1620" s="116">
        <f t="shared" si="379"/>
        <v>0.48640824122796283</v>
      </c>
      <c r="CJ1620" s="116">
        <f t="shared" si="380"/>
        <v>0.51359175877203722</v>
      </c>
      <c r="CR1620">
        <f t="shared" si="372"/>
        <v>1594</v>
      </c>
      <c r="CS1620">
        <f t="shared" si="373"/>
        <v>50</v>
      </c>
      <c r="CT1620" s="73">
        <f t="shared" si="374"/>
        <v>2.4</v>
      </c>
      <c r="CU1620" s="66">
        <f t="shared" si="375"/>
        <v>1279.3733681462143</v>
      </c>
    </row>
    <row r="1621" spans="2:99" x14ac:dyDescent="0.25">
      <c r="B1621" s="107" t="s">
        <v>284</v>
      </c>
      <c r="C1621" s="107">
        <v>1611</v>
      </c>
      <c r="D1621" s="107" t="s">
        <v>235</v>
      </c>
      <c r="E1621" s="107">
        <v>50</v>
      </c>
      <c r="F1621" s="108">
        <v>2.4</v>
      </c>
      <c r="G1621" s="109"/>
      <c r="H1621" s="109">
        <v>898.44829087220194</v>
      </c>
      <c r="I1621" s="109">
        <v>1163.531709127798</v>
      </c>
      <c r="BA1621" t="str">
        <f t="shared" si="381"/>
        <v>MA</v>
      </c>
      <c r="BB1621">
        <f t="shared" si="382"/>
        <v>1608</v>
      </c>
      <c r="BC1621" s="73">
        <f t="shared" si="383"/>
        <v>2.4</v>
      </c>
      <c r="BD1621">
        <f t="shared" si="384"/>
        <v>50</v>
      </c>
      <c r="BE1621" s="66">
        <f t="shared" si="385"/>
        <v>1199.99</v>
      </c>
      <c r="BI1621" s="66">
        <f t="shared" si="376"/>
        <v>1599.99</v>
      </c>
      <c r="BK1621" s="66">
        <f t="shared" si="386"/>
        <v>1205.0512151034345</v>
      </c>
      <c r="BN1621" s="66">
        <f t="shared" si="377"/>
        <v>1310.0176034715687</v>
      </c>
      <c r="BO1621" s="66">
        <f t="shared" si="378"/>
        <v>2515.0688185750032</v>
      </c>
      <c r="CI1621" s="116">
        <f t="shared" si="379"/>
        <v>0.47913250174450367</v>
      </c>
      <c r="CJ1621" s="116">
        <f t="shared" si="380"/>
        <v>0.52086749825549628</v>
      </c>
      <c r="CR1621">
        <f t="shared" si="372"/>
        <v>1595</v>
      </c>
      <c r="CS1621">
        <f t="shared" si="373"/>
        <v>50</v>
      </c>
      <c r="CT1621" s="73">
        <f t="shared" si="374"/>
        <v>2.4</v>
      </c>
      <c r="CU1621" s="66">
        <f t="shared" si="375"/>
        <v>1084.5450893753766</v>
      </c>
    </row>
    <row r="1622" spans="2:99" x14ac:dyDescent="0.25">
      <c r="B1622" s="107" t="s">
        <v>284</v>
      </c>
      <c r="C1622" s="107">
        <v>1612</v>
      </c>
      <c r="D1622" s="107" t="s">
        <v>235</v>
      </c>
      <c r="E1622" s="107">
        <v>50</v>
      </c>
      <c r="F1622" s="108">
        <v>2.4</v>
      </c>
      <c r="G1622" s="109"/>
      <c r="H1622" s="109">
        <v>907.94701187871692</v>
      </c>
      <c r="I1622" s="109">
        <v>1175.8329881212828</v>
      </c>
      <c r="BA1622" t="str">
        <f t="shared" si="381"/>
        <v>MA</v>
      </c>
      <c r="BB1622">
        <f t="shared" si="382"/>
        <v>1609</v>
      </c>
      <c r="BC1622" s="73">
        <f t="shared" si="383"/>
        <v>2.4</v>
      </c>
      <c r="BD1622">
        <f t="shared" si="384"/>
        <v>50</v>
      </c>
      <c r="BE1622" s="66">
        <f t="shared" si="385"/>
        <v>1075.3597910128101</v>
      </c>
      <c r="BI1622" s="66">
        <f t="shared" si="376"/>
        <v>1392.6402089871897</v>
      </c>
      <c r="BK1622" s="66">
        <f t="shared" si="386"/>
        <v>1079.8953514890643</v>
      </c>
      <c r="BN1622" s="66">
        <f t="shared" si="377"/>
        <v>1140.2466197135875</v>
      </c>
      <c r="BO1622" s="66">
        <f t="shared" si="378"/>
        <v>2220.1419712026518</v>
      </c>
      <c r="CI1622" s="116">
        <f t="shared" si="379"/>
        <v>0.48640824122796278</v>
      </c>
      <c r="CJ1622" s="116">
        <f t="shared" si="380"/>
        <v>0.51359175877203722</v>
      </c>
      <c r="CR1622">
        <f t="shared" si="372"/>
        <v>1596</v>
      </c>
      <c r="CS1622">
        <f t="shared" si="373"/>
        <v>50</v>
      </c>
      <c r="CT1622" s="73">
        <f t="shared" si="374"/>
        <v>2.4</v>
      </c>
      <c r="CU1622" s="66">
        <f t="shared" si="375"/>
        <v>1204.057039566178</v>
      </c>
    </row>
    <row r="1623" spans="2:99" x14ac:dyDescent="0.25">
      <c r="B1623" s="107" t="s">
        <v>284</v>
      </c>
      <c r="C1623" s="107">
        <v>1613</v>
      </c>
      <c r="D1623" s="107" t="s">
        <v>235</v>
      </c>
      <c r="E1623" s="107">
        <v>50</v>
      </c>
      <c r="F1623" s="108">
        <v>2.35</v>
      </c>
      <c r="G1623" s="109"/>
      <c r="H1623" s="109">
        <v>904.12138020728571</v>
      </c>
      <c r="I1623" s="109">
        <v>1170.8786197927141</v>
      </c>
      <c r="BA1623" t="str">
        <f t="shared" si="381"/>
        <v>MA</v>
      </c>
      <c r="BB1623">
        <f t="shared" si="382"/>
        <v>1610</v>
      </c>
      <c r="BC1623" s="73">
        <f t="shared" si="383"/>
        <v>2.4</v>
      </c>
      <c r="BD1623">
        <f t="shared" si="384"/>
        <v>50</v>
      </c>
      <c r="BE1623" s="66">
        <f t="shared" si="385"/>
        <v>943.77200459227993</v>
      </c>
      <c r="BI1623" s="66">
        <f t="shared" si="376"/>
        <v>1222.2279954077198</v>
      </c>
      <c r="BK1623" s="66">
        <f t="shared" si="386"/>
        <v>947.7525653668207</v>
      </c>
      <c r="BN1623" s="66">
        <f t="shared" si="377"/>
        <v>1000.7188728928809</v>
      </c>
      <c r="BO1623" s="66">
        <f t="shared" si="378"/>
        <v>1948.4714382597017</v>
      </c>
      <c r="CI1623" s="116">
        <f t="shared" si="379"/>
        <v>0.48640824122796283</v>
      </c>
      <c r="CJ1623" s="116">
        <f t="shared" si="380"/>
        <v>0.51359175877203711</v>
      </c>
      <c r="CR1623">
        <f t="shared" si="372"/>
        <v>1597</v>
      </c>
      <c r="CS1623">
        <f t="shared" si="373"/>
        <v>50</v>
      </c>
      <c r="CT1623" s="73">
        <f t="shared" si="374"/>
        <v>2.4</v>
      </c>
      <c r="CU1623" s="66">
        <f t="shared" si="375"/>
        <v>901.56384846925766</v>
      </c>
    </row>
    <row r="1624" spans="2:99" x14ac:dyDescent="0.25">
      <c r="B1624" s="107" t="s">
        <v>284</v>
      </c>
      <c r="C1624" s="107">
        <v>1614</v>
      </c>
      <c r="D1624" s="107" t="s">
        <v>235</v>
      </c>
      <c r="E1624" s="107">
        <v>50</v>
      </c>
      <c r="F1624" s="108">
        <v>2.35</v>
      </c>
      <c r="G1624" s="109"/>
      <c r="H1624" s="109">
        <v>979.50113865348351</v>
      </c>
      <c r="I1624" s="109">
        <v>1268.4988613465164</v>
      </c>
      <c r="BA1624" t="str">
        <f t="shared" si="381"/>
        <v>MA</v>
      </c>
      <c r="BB1624">
        <f t="shared" si="382"/>
        <v>1611</v>
      </c>
      <c r="BC1624" s="73">
        <f t="shared" si="383"/>
        <v>2.4</v>
      </c>
      <c r="BD1624">
        <f t="shared" si="384"/>
        <v>50</v>
      </c>
      <c r="BE1624" s="66">
        <f t="shared" si="385"/>
        <v>898.44829087220194</v>
      </c>
      <c r="BI1624" s="66">
        <f t="shared" si="376"/>
        <v>1163.531709127798</v>
      </c>
      <c r="BK1624" s="66">
        <f t="shared" si="386"/>
        <v>902.23768916670213</v>
      </c>
      <c r="BN1624" s="66">
        <f t="shared" si="377"/>
        <v>952.66034234887479</v>
      </c>
      <c r="BO1624" s="66">
        <f t="shared" si="378"/>
        <v>1854.8980315155768</v>
      </c>
      <c r="CI1624" s="116">
        <f t="shared" si="379"/>
        <v>0.48640824122796283</v>
      </c>
      <c r="CJ1624" s="116">
        <f t="shared" si="380"/>
        <v>0.51359175877203722</v>
      </c>
      <c r="CR1624">
        <f t="shared" si="372"/>
        <v>1598</v>
      </c>
      <c r="CS1624">
        <f t="shared" si="373"/>
        <v>50</v>
      </c>
      <c r="CT1624" s="73">
        <f t="shared" si="374"/>
        <v>2.4</v>
      </c>
      <c r="CU1624" s="66">
        <f t="shared" si="375"/>
        <v>1055.5977060805606</v>
      </c>
    </row>
    <row r="1625" spans="2:99" x14ac:dyDescent="0.25">
      <c r="B1625" s="107" t="s">
        <v>284</v>
      </c>
      <c r="C1625" s="107">
        <v>1615</v>
      </c>
      <c r="D1625" s="107" t="s">
        <v>235</v>
      </c>
      <c r="E1625" s="107">
        <v>50</v>
      </c>
      <c r="F1625" s="108">
        <v>2.35</v>
      </c>
      <c r="G1625" s="109"/>
      <c r="H1625" s="109">
        <v>1199</v>
      </c>
      <c r="I1625" s="109">
        <v>1552.759945583412</v>
      </c>
      <c r="BA1625" t="str">
        <f t="shared" si="381"/>
        <v>MA</v>
      </c>
      <c r="BB1625">
        <f t="shared" si="382"/>
        <v>1612</v>
      </c>
      <c r="BC1625" s="73">
        <f t="shared" si="383"/>
        <v>2.4</v>
      </c>
      <c r="BD1625">
        <f t="shared" si="384"/>
        <v>50</v>
      </c>
      <c r="BE1625" s="66">
        <f t="shared" si="385"/>
        <v>907.94701187871692</v>
      </c>
      <c r="BI1625" s="66">
        <f t="shared" si="376"/>
        <v>1175.8329881212828</v>
      </c>
      <c r="BK1625" s="66">
        <f t="shared" si="386"/>
        <v>911.77647306559254</v>
      </c>
      <c r="BN1625" s="66">
        <f t="shared" si="377"/>
        <v>962.73221281474036</v>
      </c>
      <c r="BO1625" s="66">
        <f t="shared" si="378"/>
        <v>1874.5086858803329</v>
      </c>
      <c r="CI1625" s="116">
        <f t="shared" si="379"/>
        <v>0.48640824122796283</v>
      </c>
      <c r="CJ1625" s="116">
        <f t="shared" si="380"/>
        <v>0.51359175877203722</v>
      </c>
      <c r="CR1625">
        <f t="shared" ref="CR1625:CR1688" si="387">BB1612</f>
        <v>1599</v>
      </c>
      <c r="CS1625">
        <f t="shared" ref="CS1625:CS1688" si="388">BD1612</f>
        <v>50</v>
      </c>
      <c r="CT1625" s="73">
        <f t="shared" ref="CT1625:CT1688" si="389">BC1612</f>
        <v>2.4</v>
      </c>
      <c r="CU1625" s="66">
        <f t="shared" ref="CU1625:CU1688" si="390">BK1612</f>
        <v>944.25209421126453</v>
      </c>
    </row>
    <row r="1626" spans="2:99" x14ac:dyDescent="0.25">
      <c r="B1626" s="107" t="s">
        <v>284</v>
      </c>
      <c r="C1626" s="107">
        <v>1616</v>
      </c>
      <c r="D1626" s="107" t="s">
        <v>235</v>
      </c>
      <c r="E1626" s="107">
        <v>50</v>
      </c>
      <c r="F1626" s="108">
        <v>2.35</v>
      </c>
      <c r="G1626" s="109"/>
      <c r="H1626" s="109">
        <v>1399.99</v>
      </c>
      <c r="I1626" s="109">
        <v>1813.051206186256</v>
      </c>
      <c r="BA1626" t="str">
        <f t="shared" si="381"/>
        <v>MA</v>
      </c>
      <c r="BB1626">
        <f t="shared" si="382"/>
        <v>1613</v>
      </c>
      <c r="BC1626" s="73">
        <f t="shared" si="383"/>
        <v>2.35</v>
      </c>
      <c r="BD1626">
        <f t="shared" si="384"/>
        <v>50</v>
      </c>
      <c r="BE1626" s="66">
        <f t="shared" si="385"/>
        <v>904.12138020728571</v>
      </c>
      <c r="BI1626" s="66">
        <f t="shared" si="376"/>
        <v>1170.8786197927141</v>
      </c>
      <c r="BK1626" s="66">
        <f t="shared" si="386"/>
        <v>907.93470597236978</v>
      </c>
      <c r="BN1626" s="66">
        <f t="shared" si="377"/>
        <v>958.6757438839926</v>
      </c>
      <c r="BO1626" s="66">
        <f t="shared" si="378"/>
        <v>1866.6104498563623</v>
      </c>
      <c r="CI1626" s="116">
        <f t="shared" si="379"/>
        <v>0.48640824122796289</v>
      </c>
      <c r="CJ1626" s="116">
        <f t="shared" si="380"/>
        <v>0.51359175877203722</v>
      </c>
      <c r="CR1626">
        <f t="shared" si="387"/>
        <v>1600</v>
      </c>
      <c r="CS1626">
        <f t="shared" si="388"/>
        <v>50</v>
      </c>
      <c r="CT1626" s="73">
        <f t="shared" si="389"/>
        <v>2.4</v>
      </c>
      <c r="CU1626" s="66">
        <f t="shared" si="390"/>
        <v>1556.2175883924197</v>
      </c>
    </row>
    <row r="1627" spans="2:99" x14ac:dyDescent="0.25">
      <c r="B1627" s="107" t="s">
        <v>284</v>
      </c>
      <c r="C1627" s="107">
        <v>1617</v>
      </c>
      <c r="D1627" s="107" t="s">
        <v>235</v>
      </c>
      <c r="E1627" s="107">
        <v>50</v>
      </c>
      <c r="F1627" s="108">
        <v>2.35</v>
      </c>
      <c r="G1627" s="109"/>
      <c r="H1627" s="109">
        <v>941.3493950144715</v>
      </c>
      <c r="I1627" s="109">
        <v>1219.0906049855284</v>
      </c>
      <c r="BA1627" t="str">
        <f t="shared" si="381"/>
        <v>MA</v>
      </c>
      <c r="BB1627">
        <f t="shared" si="382"/>
        <v>1614</v>
      </c>
      <c r="BC1627" s="73">
        <f t="shared" si="383"/>
        <v>2.35</v>
      </c>
      <c r="BD1627">
        <f t="shared" si="384"/>
        <v>50</v>
      </c>
      <c r="BE1627" s="66">
        <f t="shared" si="385"/>
        <v>979.50113865348351</v>
      </c>
      <c r="BI1627" s="66">
        <f t="shared" si="376"/>
        <v>1268.4988613465164</v>
      </c>
      <c r="BK1627" s="66">
        <f t="shared" si="386"/>
        <v>983.63239471127099</v>
      </c>
      <c r="BN1627" s="66">
        <f t="shared" si="377"/>
        <v>1038.6038902415496</v>
      </c>
      <c r="BO1627" s="66">
        <f t="shared" si="378"/>
        <v>2022.2362849528206</v>
      </c>
      <c r="CI1627" s="116">
        <f t="shared" si="379"/>
        <v>0.48640824122796283</v>
      </c>
      <c r="CJ1627" s="116">
        <f t="shared" si="380"/>
        <v>0.51359175877203711</v>
      </c>
      <c r="CR1627">
        <f t="shared" si="387"/>
        <v>1601</v>
      </c>
      <c r="CS1627">
        <f t="shared" si="388"/>
        <v>50</v>
      </c>
      <c r="CT1627" s="73">
        <f t="shared" si="389"/>
        <v>2.4</v>
      </c>
      <c r="CU1627" s="66">
        <f t="shared" si="390"/>
        <v>1071.6036104393409</v>
      </c>
    </row>
    <row r="1628" spans="2:99" x14ac:dyDescent="0.25">
      <c r="B1628" s="107" t="s">
        <v>284</v>
      </c>
      <c r="C1628" s="107">
        <v>1618</v>
      </c>
      <c r="D1628" s="107" t="s">
        <v>235</v>
      </c>
      <c r="E1628" s="107">
        <v>50</v>
      </c>
      <c r="F1628" s="108">
        <v>2.35</v>
      </c>
      <c r="G1628" s="109"/>
      <c r="H1628" s="109">
        <v>1200</v>
      </c>
      <c r="I1628" s="109">
        <v>1784.46</v>
      </c>
      <c r="BA1628" t="str">
        <f t="shared" si="381"/>
        <v>MA</v>
      </c>
      <c r="BB1628">
        <f t="shared" si="382"/>
        <v>1615</v>
      </c>
      <c r="BC1628" s="73">
        <f t="shared" si="383"/>
        <v>2.35</v>
      </c>
      <c r="BD1628">
        <f t="shared" si="384"/>
        <v>50</v>
      </c>
      <c r="BE1628" s="66">
        <f t="shared" si="385"/>
        <v>1199</v>
      </c>
      <c r="BI1628" s="66">
        <f t="shared" si="376"/>
        <v>1552.759945583412</v>
      </c>
      <c r="BK1628" s="66">
        <f t="shared" si="386"/>
        <v>1204.057039566178</v>
      </c>
      <c r="BN1628" s="66">
        <f t="shared" si="377"/>
        <v>1271.3472350951099</v>
      </c>
      <c r="BO1628" s="66">
        <f t="shared" si="378"/>
        <v>2475.4042746612877</v>
      </c>
      <c r="CI1628" s="116">
        <f t="shared" si="379"/>
        <v>0.48640824122796283</v>
      </c>
      <c r="CJ1628" s="116">
        <f t="shared" si="380"/>
        <v>0.51359175877203722</v>
      </c>
      <c r="CR1628">
        <f t="shared" si="387"/>
        <v>1602</v>
      </c>
      <c r="CS1628">
        <f t="shared" si="388"/>
        <v>50</v>
      </c>
      <c r="CT1628" s="73">
        <f t="shared" si="389"/>
        <v>2.4</v>
      </c>
      <c r="CU1628" s="66">
        <f t="shared" si="390"/>
        <v>983.67615060071535</v>
      </c>
    </row>
    <row r="1629" spans="2:99" x14ac:dyDescent="0.25">
      <c r="B1629" s="107" t="s">
        <v>284</v>
      </c>
      <c r="C1629" s="107">
        <v>1619</v>
      </c>
      <c r="D1629" s="107" t="s">
        <v>235</v>
      </c>
      <c r="E1629" s="107">
        <v>50</v>
      </c>
      <c r="F1629" s="108">
        <v>2.35</v>
      </c>
      <c r="G1629" s="109"/>
      <c r="H1629" s="109">
        <v>879.72099597036618</v>
      </c>
      <c r="I1629" s="109">
        <v>1139.2790040296336</v>
      </c>
      <c r="BA1629" t="str">
        <f t="shared" si="381"/>
        <v>MA</v>
      </c>
      <c r="BB1629">
        <f t="shared" si="382"/>
        <v>1616</v>
      </c>
      <c r="BC1629" s="73">
        <f t="shared" si="383"/>
        <v>2.35</v>
      </c>
      <c r="BD1629">
        <f t="shared" si="384"/>
        <v>50</v>
      </c>
      <c r="BE1629" s="66">
        <f t="shared" si="385"/>
        <v>1399.99</v>
      </c>
      <c r="BI1629" s="66">
        <f t="shared" si="376"/>
        <v>1813.051206186256</v>
      </c>
      <c r="BK1629" s="66">
        <f t="shared" si="386"/>
        <v>1405.894757983531</v>
      </c>
      <c r="BN1629" s="66">
        <f t="shared" si="377"/>
        <v>1484.4649004677253</v>
      </c>
      <c r="BO1629" s="66">
        <f t="shared" si="378"/>
        <v>2890.3596584512561</v>
      </c>
      <c r="CI1629" s="116">
        <f t="shared" si="379"/>
        <v>0.48640824122796289</v>
      </c>
      <c r="CJ1629" s="116">
        <f t="shared" si="380"/>
        <v>0.51359175877203722</v>
      </c>
      <c r="CR1629">
        <f t="shared" si="387"/>
        <v>1603</v>
      </c>
      <c r="CS1629">
        <f t="shared" si="388"/>
        <v>50</v>
      </c>
      <c r="CT1629" s="73">
        <f t="shared" si="389"/>
        <v>2.4</v>
      </c>
      <c r="CU1629" s="66">
        <f t="shared" si="390"/>
        <v>1906.105643703555</v>
      </c>
    </row>
    <row r="1630" spans="2:99" x14ac:dyDescent="0.25">
      <c r="B1630" s="107" t="s">
        <v>284</v>
      </c>
      <c r="C1630" s="107">
        <v>1620</v>
      </c>
      <c r="D1630" s="107" t="s">
        <v>235</v>
      </c>
      <c r="E1630" s="107">
        <v>50</v>
      </c>
      <c r="F1630" s="108">
        <v>2.35</v>
      </c>
      <c r="G1630" s="109"/>
      <c r="H1630" s="109">
        <v>1066.6453680710533</v>
      </c>
      <c r="I1630" s="109">
        <v>1381.3546319289467</v>
      </c>
      <c r="BA1630" t="str">
        <f t="shared" si="381"/>
        <v>MA</v>
      </c>
      <c r="BB1630">
        <f t="shared" si="382"/>
        <v>1617</v>
      </c>
      <c r="BC1630" s="73">
        <f t="shared" si="383"/>
        <v>2.35</v>
      </c>
      <c r="BD1630">
        <f t="shared" si="384"/>
        <v>50</v>
      </c>
      <c r="BE1630" s="66">
        <f t="shared" si="385"/>
        <v>941.3493950144715</v>
      </c>
      <c r="BI1630" s="66">
        <f t="shared" si="376"/>
        <v>1219.0906049855284</v>
      </c>
      <c r="BK1630" s="66">
        <f t="shared" si="386"/>
        <v>945.31973791370922</v>
      </c>
      <c r="BN1630" s="66">
        <f t="shared" si="377"/>
        <v>998.15008391167862</v>
      </c>
      <c r="BO1630" s="66">
        <f t="shared" si="378"/>
        <v>1943.469821825388</v>
      </c>
      <c r="CI1630" s="116">
        <f t="shared" si="379"/>
        <v>0.48640824122796283</v>
      </c>
      <c r="CJ1630" s="116">
        <f t="shared" si="380"/>
        <v>0.51359175877203711</v>
      </c>
      <c r="CR1630">
        <f t="shared" si="387"/>
        <v>1604</v>
      </c>
      <c r="CS1630">
        <f t="shared" si="388"/>
        <v>50</v>
      </c>
      <c r="CT1630" s="73">
        <f t="shared" si="389"/>
        <v>2.4</v>
      </c>
      <c r="CU1630" s="66">
        <f t="shared" si="390"/>
        <v>1661.8486811002699</v>
      </c>
    </row>
    <row r="1631" spans="2:99" x14ac:dyDescent="0.25">
      <c r="B1631" s="107" t="s">
        <v>284</v>
      </c>
      <c r="C1631" s="107">
        <v>1621</v>
      </c>
      <c r="D1631" s="107" t="s">
        <v>235</v>
      </c>
      <c r="E1631" s="107">
        <v>50</v>
      </c>
      <c r="F1631" s="108">
        <v>2.35</v>
      </c>
      <c r="G1631" s="109"/>
      <c r="H1631" s="109">
        <v>1033.8399229068091</v>
      </c>
      <c r="I1631" s="109">
        <v>1338.8700770931907</v>
      </c>
      <c r="BA1631" t="str">
        <f t="shared" si="381"/>
        <v>MA</v>
      </c>
      <c r="BB1631">
        <f t="shared" si="382"/>
        <v>1618</v>
      </c>
      <c r="BC1631" s="73">
        <f t="shared" si="383"/>
        <v>2.35</v>
      </c>
      <c r="BD1631">
        <f t="shared" si="384"/>
        <v>50</v>
      </c>
      <c r="BE1631" s="66">
        <f t="shared" si="385"/>
        <v>1200</v>
      </c>
      <c r="BI1631" s="66">
        <f t="shared" si="376"/>
        <v>1784.46</v>
      </c>
      <c r="BK1631" s="66">
        <f t="shared" si="386"/>
        <v>1205.0612572805785</v>
      </c>
      <c r="BN1631" s="66">
        <f t="shared" si="377"/>
        <v>1461.0553895279818</v>
      </c>
      <c r="BO1631" s="66">
        <f t="shared" si="378"/>
        <v>2666.1166468085603</v>
      </c>
      <c r="CI1631" s="116">
        <f t="shared" si="379"/>
        <v>0.45199119803069426</v>
      </c>
      <c r="CJ1631" s="116">
        <f t="shared" si="380"/>
        <v>0.54800880196930579</v>
      </c>
      <c r="CR1631">
        <f t="shared" si="387"/>
        <v>1605</v>
      </c>
      <c r="CS1631">
        <f t="shared" si="388"/>
        <v>50</v>
      </c>
      <c r="CT1631" s="73">
        <f t="shared" si="389"/>
        <v>2.4</v>
      </c>
      <c r="CU1631" s="66">
        <f t="shared" si="390"/>
        <v>1197.5811917388612</v>
      </c>
    </row>
    <row r="1632" spans="2:99" x14ac:dyDescent="0.25">
      <c r="B1632" s="107" t="s">
        <v>284</v>
      </c>
      <c r="C1632" s="107">
        <v>1622</v>
      </c>
      <c r="D1632" s="107" t="s">
        <v>235</v>
      </c>
      <c r="E1632" s="107">
        <v>50</v>
      </c>
      <c r="F1632" s="108">
        <v>2.35</v>
      </c>
      <c r="G1632" s="109"/>
      <c r="H1632" s="109">
        <v>1062.5</v>
      </c>
      <c r="I1632" s="109">
        <v>1073</v>
      </c>
      <c r="BA1632" t="str">
        <f t="shared" si="381"/>
        <v>MA</v>
      </c>
      <c r="BB1632">
        <f t="shared" si="382"/>
        <v>1619</v>
      </c>
      <c r="BC1632" s="73">
        <f t="shared" si="383"/>
        <v>2.35</v>
      </c>
      <c r="BD1632">
        <f t="shared" si="384"/>
        <v>50</v>
      </c>
      <c r="BE1632" s="66">
        <f t="shared" si="385"/>
        <v>879.72099597036618</v>
      </c>
      <c r="BI1632" s="66">
        <f t="shared" si="376"/>
        <v>1139.2790040296336</v>
      </c>
      <c r="BK1632" s="66">
        <f t="shared" si="386"/>
        <v>883.43140788347682</v>
      </c>
      <c r="BN1632" s="66">
        <f t="shared" si="377"/>
        <v>932.80304910929203</v>
      </c>
      <c r="BO1632" s="66">
        <f t="shared" si="378"/>
        <v>1816.2344569927689</v>
      </c>
      <c r="CI1632" s="116">
        <f t="shared" si="379"/>
        <v>0.48640824122796283</v>
      </c>
      <c r="CJ1632" s="116">
        <f t="shared" si="380"/>
        <v>0.51359175877203711</v>
      </c>
      <c r="CR1632">
        <f t="shared" si="387"/>
        <v>1606</v>
      </c>
      <c r="CS1632">
        <f t="shared" si="388"/>
        <v>50</v>
      </c>
      <c r="CT1632" s="73">
        <f t="shared" si="389"/>
        <v>2.4</v>
      </c>
      <c r="CU1632" s="66">
        <f t="shared" si="390"/>
        <v>905.74691150014723</v>
      </c>
    </row>
    <row r="1633" spans="2:99" x14ac:dyDescent="0.25">
      <c r="B1633" s="107" t="s">
        <v>284</v>
      </c>
      <c r="C1633" s="107">
        <v>1623</v>
      </c>
      <c r="D1633" s="107" t="s">
        <v>235</v>
      </c>
      <c r="E1633" s="107">
        <v>50</v>
      </c>
      <c r="F1633" s="108">
        <v>2.35</v>
      </c>
      <c r="G1633" s="109"/>
      <c r="H1633" s="109">
        <v>1862.2721826534646</v>
      </c>
      <c r="I1633" s="109">
        <v>2411.7278173465352</v>
      </c>
      <c r="BA1633" t="str">
        <f t="shared" si="381"/>
        <v>MA</v>
      </c>
      <c r="BB1633">
        <f t="shared" si="382"/>
        <v>1620</v>
      </c>
      <c r="BC1633" s="73">
        <f t="shared" si="383"/>
        <v>2.35</v>
      </c>
      <c r="BD1633">
        <f t="shared" si="384"/>
        <v>50</v>
      </c>
      <c r="BE1633" s="66">
        <f t="shared" si="385"/>
        <v>1066.6453680710533</v>
      </c>
      <c r="BI1633" s="66">
        <f t="shared" si="376"/>
        <v>1381.3546319289467</v>
      </c>
      <c r="BK1633" s="66">
        <f t="shared" si="386"/>
        <v>1071.1441736001741</v>
      </c>
      <c r="BN1633" s="66">
        <f t="shared" si="377"/>
        <v>1131.0063715797658</v>
      </c>
      <c r="BO1633" s="66">
        <f t="shared" si="378"/>
        <v>2202.1505451799399</v>
      </c>
      <c r="CI1633" s="116">
        <f t="shared" si="379"/>
        <v>0.48640824122796283</v>
      </c>
      <c r="CJ1633" s="116">
        <f t="shared" si="380"/>
        <v>0.51359175877203711</v>
      </c>
      <c r="CR1633">
        <f t="shared" si="387"/>
        <v>1607</v>
      </c>
      <c r="CS1633">
        <f t="shared" si="388"/>
        <v>50</v>
      </c>
      <c r="CT1633" s="73">
        <f t="shared" si="389"/>
        <v>2.4</v>
      </c>
      <c r="CU1633" s="66">
        <f t="shared" si="390"/>
        <v>1279.3733681462143</v>
      </c>
    </row>
    <row r="1634" spans="2:99" x14ac:dyDescent="0.25">
      <c r="B1634" s="107" t="s">
        <v>284</v>
      </c>
      <c r="C1634" s="107">
        <v>1624</v>
      </c>
      <c r="D1634" s="107" t="s">
        <v>235</v>
      </c>
      <c r="E1634" s="107">
        <v>50</v>
      </c>
      <c r="F1634" s="108">
        <v>2.35</v>
      </c>
      <c r="G1634" s="109"/>
      <c r="H1634" s="109">
        <v>1199.94</v>
      </c>
      <c r="I1634" s="109">
        <v>1294.99</v>
      </c>
      <c r="BA1634" t="str">
        <f t="shared" si="381"/>
        <v>MA</v>
      </c>
      <c r="BB1634">
        <f t="shared" si="382"/>
        <v>1621</v>
      </c>
      <c r="BC1634" s="73">
        <f t="shared" si="383"/>
        <v>2.35</v>
      </c>
      <c r="BD1634">
        <f t="shared" si="384"/>
        <v>50</v>
      </c>
      <c r="BE1634" s="66">
        <f t="shared" si="385"/>
        <v>1033.8399229068091</v>
      </c>
      <c r="BI1634" s="66">
        <f t="shared" si="376"/>
        <v>1338.8700770931907</v>
      </c>
      <c r="BK1634" s="66">
        <f t="shared" si="386"/>
        <v>1038.2003644374465</v>
      </c>
      <c r="BN1634" s="66">
        <f t="shared" si="377"/>
        <v>1096.2214574799943</v>
      </c>
      <c r="BO1634" s="66">
        <f t="shared" si="378"/>
        <v>2134.4218219174409</v>
      </c>
      <c r="CI1634" s="116">
        <f t="shared" si="379"/>
        <v>0.48640824122796283</v>
      </c>
      <c r="CJ1634" s="116">
        <f t="shared" si="380"/>
        <v>0.51359175877203711</v>
      </c>
      <c r="CR1634">
        <f t="shared" si="387"/>
        <v>1608</v>
      </c>
      <c r="CS1634">
        <f t="shared" si="388"/>
        <v>50</v>
      </c>
      <c r="CT1634" s="73">
        <f t="shared" si="389"/>
        <v>2.4</v>
      </c>
      <c r="CU1634" s="66">
        <f t="shared" si="390"/>
        <v>1205.0512151034345</v>
      </c>
    </row>
    <row r="1635" spans="2:99" x14ac:dyDescent="0.25">
      <c r="B1635" s="107" t="s">
        <v>284</v>
      </c>
      <c r="C1635" s="107">
        <v>1625</v>
      </c>
      <c r="D1635" s="107" t="s">
        <v>235</v>
      </c>
      <c r="E1635" s="107">
        <v>50</v>
      </c>
      <c r="F1635" s="108">
        <v>2.35</v>
      </c>
      <c r="G1635" s="109"/>
      <c r="H1635" s="109">
        <v>1024.9250682373918</v>
      </c>
      <c r="I1635" s="109">
        <v>1327.3249317626082</v>
      </c>
      <c r="BA1635" t="str">
        <f t="shared" si="381"/>
        <v>MA</v>
      </c>
      <c r="BB1635">
        <f t="shared" si="382"/>
        <v>1622</v>
      </c>
      <c r="BC1635" s="73">
        <f t="shared" si="383"/>
        <v>2.35</v>
      </c>
      <c r="BD1635">
        <f t="shared" si="384"/>
        <v>50</v>
      </c>
      <c r="BE1635" s="66">
        <f t="shared" si="385"/>
        <v>1062.5</v>
      </c>
      <c r="BI1635" s="66">
        <f t="shared" si="376"/>
        <v>1073</v>
      </c>
      <c r="BK1635" s="66">
        <f t="shared" si="386"/>
        <v>1066.9813215505123</v>
      </c>
      <c r="BN1635" s="66">
        <f t="shared" si="377"/>
        <v>878.53604617840938</v>
      </c>
      <c r="BO1635" s="66">
        <f t="shared" si="378"/>
        <v>1945.5173677289217</v>
      </c>
      <c r="CI1635" s="116">
        <f t="shared" si="379"/>
        <v>0.54843063302798534</v>
      </c>
      <c r="CJ1635" s="116">
        <f t="shared" si="380"/>
        <v>0.45156936697201461</v>
      </c>
      <c r="CR1635">
        <f t="shared" si="387"/>
        <v>1609</v>
      </c>
      <c r="CS1635">
        <f t="shared" si="388"/>
        <v>50</v>
      </c>
      <c r="CT1635" s="73">
        <f t="shared" si="389"/>
        <v>2.4</v>
      </c>
      <c r="CU1635" s="66">
        <f t="shared" si="390"/>
        <v>1079.8953514890643</v>
      </c>
    </row>
    <row r="1636" spans="2:99" x14ac:dyDescent="0.25">
      <c r="B1636" s="107" t="s">
        <v>284</v>
      </c>
      <c r="C1636" s="107">
        <v>1626</v>
      </c>
      <c r="D1636" s="107" t="s">
        <v>235</v>
      </c>
      <c r="E1636" s="107">
        <v>50</v>
      </c>
      <c r="F1636" s="108">
        <v>2.35</v>
      </c>
      <c r="G1636" s="109"/>
      <c r="H1636" s="109">
        <v>1680.1930297083945</v>
      </c>
      <c r="I1636" s="109">
        <v>2175.9269702916054</v>
      </c>
      <c r="BA1636" t="str">
        <f t="shared" si="381"/>
        <v>MA</v>
      </c>
      <c r="BB1636">
        <f t="shared" si="382"/>
        <v>1623</v>
      </c>
      <c r="BC1636" s="73">
        <f t="shared" si="383"/>
        <v>2.35</v>
      </c>
      <c r="BD1636">
        <f t="shared" si="384"/>
        <v>50</v>
      </c>
      <c r="BE1636" s="66">
        <f t="shared" si="385"/>
        <v>1862.2721826534646</v>
      </c>
      <c r="BI1636" s="66">
        <f t="shared" si="376"/>
        <v>2411.7278173465352</v>
      </c>
      <c r="BK1636" s="66">
        <f t="shared" si="386"/>
        <v>1870.1267148558593</v>
      </c>
      <c r="BN1636" s="66">
        <f t="shared" si="377"/>
        <v>1974.6410261976794</v>
      </c>
      <c r="BO1636" s="66">
        <f t="shared" si="378"/>
        <v>3844.7677410535389</v>
      </c>
      <c r="CI1636" s="116">
        <f t="shared" si="379"/>
        <v>0.48640824122796278</v>
      </c>
      <c r="CJ1636" s="116">
        <f t="shared" si="380"/>
        <v>0.51359175877203711</v>
      </c>
      <c r="CR1636">
        <f t="shared" si="387"/>
        <v>1610</v>
      </c>
      <c r="CS1636">
        <f t="shared" si="388"/>
        <v>50</v>
      </c>
      <c r="CT1636" s="73">
        <f t="shared" si="389"/>
        <v>2.4</v>
      </c>
      <c r="CU1636" s="66">
        <f t="shared" si="390"/>
        <v>947.7525653668207</v>
      </c>
    </row>
    <row r="1637" spans="2:99" x14ac:dyDescent="0.25">
      <c r="B1637" s="107" t="s">
        <v>284</v>
      </c>
      <c r="C1637" s="107">
        <v>1627</v>
      </c>
      <c r="D1637" s="107" t="s">
        <v>235</v>
      </c>
      <c r="E1637" s="107">
        <v>50</v>
      </c>
      <c r="F1637" s="108">
        <v>2.35</v>
      </c>
      <c r="G1637" s="109"/>
      <c r="H1637" s="109">
        <v>999.87110227984044</v>
      </c>
      <c r="I1637" s="109">
        <v>1294.8788977201593</v>
      </c>
      <c r="BA1637" t="str">
        <f t="shared" si="381"/>
        <v>MA</v>
      </c>
      <c r="BB1637">
        <f t="shared" si="382"/>
        <v>1624</v>
      </c>
      <c r="BC1637" s="73">
        <f t="shared" si="383"/>
        <v>2.35</v>
      </c>
      <c r="BD1637">
        <f t="shared" si="384"/>
        <v>50</v>
      </c>
      <c r="BE1637" s="66">
        <f t="shared" si="385"/>
        <v>1199.94</v>
      </c>
      <c r="BI1637" s="66">
        <f t="shared" si="376"/>
        <v>1294.99</v>
      </c>
      <c r="BK1637" s="66">
        <f t="shared" si="386"/>
        <v>1205.0010042177146</v>
      </c>
      <c r="BN1637" s="66">
        <f t="shared" si="377"/>
        <v>1060.2939370368856</v>
      </c>
      <c r="BO1637" s="66">
        <f t="shared" si="378"/>
        <v>2265.2949412546004</v>
      </c>
      <c r="CI1637" s="116">
        <f t="shared" si="379"/>
        <v>0.53194000581237444</v>
      </c>
      <c r="CJ1637" s="116">
        <f t="shared" si="380"/>
        <v>0.46805999418762545</v>
      </c>
      <c r="CR1637">
        <f t="shared" si="387"/>
        <v>1611</v>
      </c>
      <c r="CS1637">
        <f t="shared" si="388"/>
        <v>50</v>
      </c>
      <c r="CT1637" s="73">
        <f t="shared" si="389"/>
        <v>2.4</v>
      </c>
      <c r="CU1637" s="66">
        <f t="shared" si="390"/>
        <v>902.23768916670213</v>
      </c>
    </row>
    <row r="1638" spans="2:99" x14ac:dyDescent="0.25">
      <c r="B1638" s="107" t="s">
        <v>284</v>
      </c>
      <c r="C1638" s="107">
        <v>1628</v>
      </c>
      <c r="D1638" s="107" t="s">
        <v>235</v>
      </c>
      <c r="E1638" s="107">
        <v>50</v>
      </c>
      <c r="F1638" s="108">
        <v>2.35</v>
      </c>
      <c r="G1638" s="109"/>
      <c r="H1638" s="109">
        <v>1121.1300000000001</v>
      </c>
      <c r="I1638" s="109">
        <v>1310.03</v>
      </c>
      <c r="BA1638" t="str">
        <f t="shared" si="381"/>
        <v>MA</v>
      </c>
      <c r="BB1638">
        <f t="shared" si="382"/>
        <v>1625</v>
      </c>
      <c r="BC1638" s="73">
        <f t="shared" si="383"/>
        <v>2.35</v>
      </c>
      <c r="BD1638">
        <f t="shared" si="384"/>
        <v>50</v>
      </c>
      <c r="BE1638" s="66">
        <f t="shared" si="385"/>
        <v>1024.9250682373918</v>
      </c>
      <c r="BI1638" s="66">
        <f t="shared" si="376"/>
        <v>1327.3249317626082</v>
      </c>
      <c r="BK1638" s="66">
        <f t="shared" si="386"/>
        <v>1029.2479094571117</v>
      </c>
      <c r="BN1638" s="66">
        <f t="shared" si="377"/>
        <v>1086.7686836390949</v>
      </c>
      <c r="BO1638" s="66">
        <f t="shared" si="378"/>
        <v>2116.0165930962066</v>
      </c>
      <c r="CI1638" s="116">
        <f t="shared" si="379"/>
        <v>0.48640824122796283</v>
      </c>
      <c r="CJ1638" s="116">
        <f t="shared" si="380"/>
        <v>0.51359175877203722</v>
      </c>
      <c r="CR1638">
        <f t="shared" si="387"/>
        <v>1612</v>
      </c>
      <c r="CS1638">
        <f t="shared" si="388"/>
        <v>50</v>
      </c>
      <c r="CT1638" s="73">
        <f t="shared" si="389"/>
        <v>2.4</v>
      </c>
      <c r="CU1638" s="66">
        <f t="shared" si="390"/>
        <v>911.77647306559254</v>
      </c>
    </row>
    <row r="1639" spans="2:99" x14ac:dyDescent="0.25">
      <c r="B1639" s="107" t="s">
        <v>284</v>
      </c>
      <c r="C1639" s="107">
        <v>1629</v>
      </c>
      <c r="D1639" s="107" t="s">
        <v>235</v>
      </c>
      <c r="E1639" s="107">
        <v>50</v>
      </c>
      <c r="F1639" s="108">
        <v>2.35</v>
      </c>
      <c r="G1639" s="109"/>
      <c r="H1639" s="109">
        <v>1399.99</v>
      </c>
      <c r="I1639" s="109">
        <v>2260</v>
      </c>
      <c r="BA1639" t="str">
        <f t="shared" si="381"/>
        <v>MA</v>
      </c>
      <c r="BB1639">
        <f t="shared" si="382"/>
        <v>1626</v>
      </c>
      <c r="BC1639" s="73">
        <f t="shared" si="383"/>
        <v>2.35</v>
      </c>
      <c r="BD1639">
        <f t="shared" si="384"/>
        <v>50</v>
      </c>
      <c r="BE1639" s="66">
        <f t="shared" si="385"/>
        <v>1680.1930297083945</v>
      </c>
      <c r="BI1639" s="66">
        <f t="shared" si="376"/>
        <v>2175.9269702916054</v>
      </c>
      <c r="BK1639" s="66">
        <f t="shared" si="386"/>
        <v>1687.2796040453852</v>
      </c>
      <c r="BN1639" s="66">
        <f t="shared" si="377"/>
        <v>1781.5752816896106</v>
      </c>
      <c r="BO1639" s="66">
        <f t="shared" si="378"/>
        <v>3468.8548857349961</v>
      </c>
      <c r="CI1639" s="116">
        <f t="shared" si="379"/>
        <v>0.48640824122796278</v>
      </c>
      <c r="CJ1639" s="116">
        <f t="shared" si="380"/>
        <v>0.51359175877203711</v>
      </c>
      <c r="CR1639">
        <f t="shared" si="387"/>
        <v>1613</v>
      </c>
      <c r="CS1639">
        <f t="shared" si="388"/>
        <v>50</v>
      </c>
      <c r="CT1639" s="73">
        <f t="shared" si="389"/>
        <v>2.35</v>
      </c>
      <c r="CU1639" s="66">
        <f t="shared" si="390"/>
        <v>907.93470597236978</v>
      </c>
    </row>
    <row r="1640" spans="2:99" x14ac:dyDescent="0.25">
      <c r="B1640" s="107" t="s">
        <v>284</v>
      </c>
      <c r="C1640" s="107">
        <v>1630</v>
      </c>
      <c r="D1640" s="107" t="s">
        <v>235</v>
      </c>
      <c r="E1640" s="107">
        <v>50</v>
      </c>
      <c r="F1640" s="108">
        <v>2.35</v>
      </c>
      <c r="G1640" s="109"/>
      <c r="H1640" s="109">
        <v>792.34147713336904</v>
      </c>
      <c r="I1640" s="109">
        <v>1026.1185228666309</v>
      </c>
      <c r="BA1640" t="str">
        <f t="shared" si="381"/>
        <v>MA</v>
      </c>
      <c r="BB1640">
        <f t="shared" si="382"/>
        <v>1627</v>
      </c>
      <c r="BC1640" s="73">
        <f t="shared" si="383"/>
        <v>2.35</v>
      </c>
      <c r="BD1640">
        <f t="shared" si="384"/>
        <v>50</v>
      </c>
      <c r="BE1640" s="66">
        <f t="shared" si="385"/>
        <v>999.87110227984044</v>
      </c>
      <c r="BI1640" s="66">
        <f t="shared" si="376"/>
        <v>1294.8788977201593</v>
      </c>
      <c r="BK1640" s="66">
        <f t="shared" si="386"/>
        <v>1004.0882730265521</v>
      </c>
      <c r="BN1640" s="66">
        <f t="shared" si="377"/>
        <v>1060.2029702543575</v>
      </c>
      <c r="BO1640" s="66">
        <f t="shared" si="378"/>
        <v>2064.2912432809098</v>
      </c>
      <c r="CI1640" s="116">
        <f t="shared" si="379"/>
        <v>0.48640824122796283</v>
      </c>
      <c r="CJ1640" s="116">
        <f t="shared" si="380"/>
        <v>0.51359175877203711</v>
      </c>
      <c r="CR1640">
        <f t="shared" si="387"/>
        <v>1614</v>
      </c>
      <c r="CS1640">
        <f t="shared" si="388"/>
        <v>50</v>
      </c>
      <c r="CT1640" s="73">
        <f t="shared" si="389"/>
        <v>2.35</v>
      </c>
      <c r="CU1640" s="66">
        <f t="shared" si="390"/>
        <v>983.63239471127099</v>
      </c>
    </row>
    <row r="1641" spans="2:99" x14ac:dyDescent="0.25">
      <c r="B1641" s="107" t="s">
        <v>284</v>
      </c>
      <c r="C1641" s="107">
        <v>1631</v>
      </c>
      <c r="D1641" s="107" t="s">
        <v>235</v>
      </c>
      <c r="E1641" s="107">
        <v>50</v>
      </c>
      <c r="F1641" s="108">
        <v>2.35</v>
      </c>
      <c r="G1641" s="109"/>
      <c r="H1641" s="109">
        <v>1032.5501883114291</v>
      </c>
      <c r="I1641" s="109">
        <v>1337.1998116885709</v>
      </c>
      <c r="BA1641" t="str">
        <f t="shared" si="381"/>
        <v>MA</v>
      </c>
      <c r="BB1641">
        <f t="shared" si="382"/>
        <v>1628</v>
      </c>
      <c r="BC1641" s="73">
        <f t="shared" si="383"/>
        <v>2.35</v>
      </c>
      <c r="BD1641">
        <f t="shared" si="384"/>
        <v>50</v>
      </c>
      <c r="BE1641" s="66">
        <f t="shared" si="385"/>
        <v>1121.1300000000001</v>
      </c>
      <c r="BI1641" s="66">
        <f t="shared" si="376"/>
        <v>1310.03</v>
      </c>
      <c r="BK1641" s="66">
        <f t="shared" si="386"/>
        <v>1125.8586061458127</v>
      </c>
      <c r="BN1641" s="66">
        <f t="shared" si="377"/>
        <v>1072.6081794735337</v>
      </c>
      <c r="BO1641" s="66">
        <f t="shared" si="378"/>
        <v>2198.4667856193464</v>
      </c>
      <c r="CI1641" s="116">
        <f t="shared" si="379"/>
        <v>0.51211080991093472</v>
      </c>
      <c r="CJ1641" s="116">
        <f t="shared" si="380"/>
        <v>0.48788919008906534</v>
      </c>
      <c r="CR1641">
        <f t="shared" si="387"/>
        <v>1615</v>
      </c>
      <c r="CS1641">
        <f t="shared" si="388"/>
        <v>50</v>
      </c>
      <c r="CT1641" s="73">
        <f t="shared" si="389"/>
        <v>2.35</v>
      </c>
      <c r="CU1641" s="66">
        <f t="shared" si="390"/>
        <v>1204.057039566178</v>
      </c>
    </row>
    <row r="1642" spans="2:99" x14ac:dyDescent="0.25">
      <c r="B1642" s="107" t="s">
        <v>284</v>
      </c>
      <c r="C1642" s="107">
        <v>1632</v>
      </c>
      <c r="D1642" s="107" t="s">
        <v>235</v>
      </c>
      <c r="E1642" s="107">
        <v>50</v>
      </c>
      <c r="F1642" s="108">
        <v>2.35</v>
      </c>
      <c r="G1642" s="109"/>
      <c r="H1642" s="109">
        <v>836.58460240866918</v>
      </c>
      <c r="I1642" s="109">
        <v>1083.4153975913307</v>
      </c>
      <c r="BA1642" t="str">
        <f t="shared" si="381"/>
        <v>MA</v>
      </c>
      <c r="BB1642">
        <f t="shared" si="382"/>
        <v>1629</v>
      </c>
      <c r="BC1642" s="73">
        <f t="shared" si="383"/>
        <v>2.35</v>
      </c>
      <c r="BD1642">
        <f t="shared" si="384"/>
        <v>50</v>
      </c>
      <c r="BE1642" s="66">
        <f t="shared" si="385"/>
        <v>1399.99</v>
      </c>
      <c r="BI1642" s="66">
        <f t="shared" si="376"/>
        <v>2260</v>
      </c>
      <c r="BK1642" s="66">
        <f t="shared" si="386"/>
        <v>1405.894757983531</v>
      </c>
      <c r="BN1642" s="66">
        <f t="shared" si="377"/>
        <v>1850.4114299750281</v>
      </c>
      <c r="BO1642" s="66">
        <f t="shared" si="378"/>
        <v>3256.3061879585593</v>
      </c>
      <c r="CI1642" s="116">
        <f t="shared" si="379"/>
        <v>0.43174525884032833</v>
      </c>
      <c r="CJ1642" s="116">
        <f t="shared" si="380"/>
        <v>0.56825474115967156</v>
      </c>
      <c r="CR1642">
        <f t="shared" si="387"/>
        <v>1616</v>
      </c>
      <c r="CS1642">
        <f t="shared" si="388"/>
        <v>50</v>
      </c>
      <c r="CT1642" s="73">
        <f t="shared" si="389"/>
        <v>2.35</v>
      </c>
      <c r="CU1642" s="66">
        <f t="shared" si="390"/>
        <v>1405.894757983531</v>
      </c>
    </row>
    <row r="1643" spans="2:99" x14ac:dyDescent="0.25">
      <c r="B1643" s="107" t="s">
        <v>284</v>
      </c>
      <c r="C1643" s="107">
        <v>1633</v>
      </c>
      <c r="D1643" s="107" t="s">
        <v>235</v>
      </c>
      <c r="E1643" s="107">
        <v>50</v>
      </c>
      <c r="F1643" s="108">
        <v>2.35</v>
      </c>
      <c r="G1643" s="109"/>
      <c r="H1643" s="109">
        <v>1399.99</v>
      </c>
      <c r="I1643" s="109">
        <v>1813.051206186256</v>
      </c>
      <c r="BA1643" t="str">
        <f t="shared" si="381"/>
        <v>MA</v>
      </c>
      <c r="BB1643">
        <f t="shared" si="382"/>
        <v>1630</v>
      </c>
      <c r="BC1643" s="73">
        <f t="shared" si="383"/>
        <v>2.35</v>
      </c>
      <c r="BD1643">
        <f t="shared" si="384"/>
        <v>50</v>
      </c>
      <c r="BE1643" s="66">
        <f t="shared" si="385"/>
        <v>792.34147713336904</v>
      </c>
      <c r="BI1643" s="66">
        <f t="shared" si="376"/>
        <v>1026.1185228666309</v>
      </c>
      <c r="BK1643" s="66">
        <f t="shared" si="386"/>
        <v>795.68334719157372</v>
      </c>
      <c r="BN1643" s="66">
        <f t="shared" si="377"/>
        <v>840.15108107146284</v>
      </c>
      <c r="BO1643" s="66">
        <f t="shared" si="378"/>
        <v>1635.8344282630364</v>
      </c>
      <c r="CI1643" s="116">
        <f t="shared" si="379"/>
        <v>0.48640824122796283</v>
      </c>
      <c r="CJ1643" s="116">
        <f t="shared" si="380"/>
        <v>0.51359175877203722</v>
      </c>
      <c r="CR1643">
        <f t="shared" si="387"/>
        <v>1617</v>
      </c>
      <c r="CS1643">
        <f t="shared" si="388"/>
        <v>50</v>
      </c>
      <c r="CT1643" s="73">
        <f t="shared" si="389"/>
        <v>2.35</v>
      </c>
      <c r="CU1643" s="66">
        <f t="shared" si="390"/>
        <v>945.31973791370922</v>
      </c>
    </row>
    <row r="1644" spans="2:99" x14ac:dyDescent="0.25">
      <c r="B1644" s="107" t="s">
        <v>284</v>
      </c>
      <c r="C1644" s="107">
        <v>1634</v>
      </c>
      <c r="D1644" s="107" t="s">
        <v>235</v>
      </c>
      <c r="E1644" s="107">
        <v>50</v>
      </c>
      <c r="F1644" s="108">
        <v>2.35</v>
      </c>
      <c r="G1644" s="109"/>
      <c r="H1644" s="109">
        <v>1052.3699999999999</v>
      </c>
      <c r="I1644" s="109">
        <v>1202.3699999999999</v>
      </c>
      <c r="BA1644" t="str">
        <f t="shared" si="381"/>
        <v>MA</v>
      </c>
      <c r="BB1644">
        <f t="shared" si="382"/>
        <v>1631</v>
      </c>
      <c r="BC1644" s="73">
        <f t="shared" si="383"/>
        <v>2.35</v>
      </c>
      <c r="BD1644">
        <f t="shared" si="384"/>
        <v>50</v>
      </c>
      <c r="BE1644" s="66">
        <f t="shared" si="385"/>
        <v>1032.5501883114291</v>
      </c>
      <c r="BI1644" s="66">
        <f t="shared" si="376"/>
        <v>1337.1998116885709</v>
      </c>
      <c r="BK1644" s="66">
        <f t="shared" si="386"/>
        <v>1036.9051901098908</v>
      </c>
      <c r="BN1644" s="66">
        <f t="shared" si="377"/>
        <v>1094.8539007561888</v>
      </c>
      <c r="BO1644" s="66">
        <f t="shared" si="378"/>
        <v>2131.7590908660795</v>
      </c>
      <c r="CI1644" s="116">
        <f t="shared" si="379"/>
        <v>0.48640824122796283</v>
      </c>
      <c r="CJ1644" s="116">
        <f t="shared" si="380"/>
        <v>0.51359175877203711</v>
      </c>
      <c r="CR1644">
        <f t="shared" si="387"/>
        <v>1618</v>
      </c>
      <c r="CS1644">
        <f t="shared" si="388"/>
        <v>50</v>
      </c>
      <c r="CT1644" s="73">
        <f t="shared" si="389"/>
        <v>2.35</v>
      </c>
      <c r="CU1644" s="66">
        <f t="shared" si="390"/>
        <v>1205.0612572805785</v>
      </c>
    </row>
    <row r="1645" spans="2:99" x14ac:dyDescent="0.25">
      <c r="B1645" s="107" t="s">
        <v>284</v>
      </c>
      <c r="C1645" s="107">
        <v>1635</v>
      </c>
      <c r="D1645" s="107" t="s">
        <v>235</v>
      </c>
      <c r="E1645" s="107">
        <v>50</v>
      </c>
      <c r="F1645" s="108">
        <v>2.35</v>
      </c>
      <c r="G1645" s="109"/>
      <c r="H1645" s="109">
        <v>897.77728030568665</v>
      </c>
      <c r="I1645" s="109">
        <v>1162.6627196943132</v>
      </c>
      <c r="BA1645" t="str">
        <f t="shared" si="381"/>
        <v>MA</v>
      </c>
      <c r="BB1645">
        <f t="shared" si="382"/>
        <v>1632</v>
      </c>
      <c r="BC1645" s="73">
        <f t="shared" si="383"/>
        <v>2.35</v>
      </c>
      <c r="BD1645">
        <f t="shared" si="384"/>
        <v>50</v>
      </c>
      <c r="BE1645" s="66">
        <f t="shared" si="385"/>
        <v>836.58460240866918</v>
      </c>
      <c r="BI1645" s="66">
        <f t="shared" si="376"/>
        <v>1083.4153975913307</v>
      </c>
      <c r="BK1645" s="66">
        <f t="shared" si="386"/>
        <v>840.11307733346985</v>
      </c>
      <c r="BN1645" s="66">
        <f t="shared" si="377"/>
        <v>887.06382084687516</v>
      </c>
      <c r="BO1645" s="66">
        <f t="shared" si="378"/>
        <v>1727.176898180345</v>
      </c>
      <c r="CI1645" s="116">
        <f t="shared" si="379"/>
        <v>0.48640824122796283</v>
      </c>
      <c r="CJ1645" s="116">
        <f t="shared" si="380"/>
        <v>0.51359175877203722</v>
      </c>
      <c r="CR1645">
        <f t="shared" si="387"/>
        <v>1619</v>
      </c>
      <c r="CS1645">
        <f t="shared" si="388"/>
        <v>50</v>
      </c>
      <c r="CT1645" s="73">
        <f t="shared" si="389"/>
        <v>2.35</v>
      </c>
      <c r="CU1645" s="66">
        <f t="shared" si="390"/>
        <v>883.43140788347682</v>
      </c>
    </row>
    <row r="1646" spans="2:99" x14ac:dyDescent="0.25">
      <c r="B1646" s="107" t="s">
        <v>284</v>
      </c>
      <c r="C1646" s="107">
        <v>1636</v>
      </c>
      <c r="D1646" s="107" t="s">
        <v>235</v>
      </c>
      <c r="E1646" s="107">
        <v>60</v>
      </c>
      <c r="F1646" s="108">
        <v>2.33</v>
      </c>
      <c r="G1646" s="109"/>
      <c r="H1646" s="109">
        <v>1226.4635276114052</v>
      </c>
      <c r="I1646" s="109">
        <v>1588.3264723885945</v>
      </c>
      <c r="BA1646" t="str">
        <f t="shared" si="381"/>
        <v>MA</v>
      </c>
      <c r="BB1646">
        <f t="shared" si="382"/>
        <v>1633</v>
      </c>
      <c r="BC1646" s="73">
        <f t="shared" si="383"/>
        <v>2.35</v>
      </c>
      <c r="BD1646">
        <f t="shared" si="384"/>
        <v>50</v>
      </c>
      <c r="BE1646" s="66">
        <f t="shared" si="385"/>
        <v>1399.99</v>
      </c>
      <c r="BI1646" s="66">
        <f t="shared" si="376"/>
        <v>1813.051206186256</v>
      </c>
      <c r="BK1646" s="66">
        <f t="shared" si="386"/>
        <v>1405.894757983531</v>
      </c>
      <c r="BN1646" s="66">
        <f t="shared" si="377"/>
        <v>1484.4649004677253</v>
      </c>
      <c r="BO1646" s="66">
        <f t="shared" si="378"/>
        <v>2890.3596584512561</v>
      </c>
      <c r="CI1646" s="116">
        <f t="shared" si="379"/>
        <v>0.48640824122796289</v>
      </c>
      <c r="CJ1646" s="116">
        <f t="shared" si="380"/>
        <v>0.51359175877203722</v>
      </c>
      <c r="CR1646">
        <f t="shared" si="387"/>
        <v>1620</v>
      </c>
      <c r="CS1646">
        <f t="shared" si="388"/>
        <v>50</v>
      </c>
      <c r="CT1646" s="73">
        <f t="shared" si="389"/>
        <v>2.35</v>
      </c>
      <c r="CU1646" s="66">
        <f t="shared" si="390"/>
        <v>1071.1441736001741</v>
      </c>
    </row>
    <row r="1647" spans="2:99" x14ac:dyDescent="0.25">
      <c r="B1647" s="107" t="s">
        <v>284</v>
      </c>
      <c r="C1647" s="107">
        <v>1637</v>
      </c>
      <c r="D1647" s="107" t="s">
        <v>235</v>
      </c>
      <c r="E1647" s="107">
        <v>60</v>
      </c>
      <c r="F1647" s="108">
        <v>2.33</v>
      </c>
      <c r="G1647" s="109"/>
      <c r="H1647" s="109">
        <v>1012.8599496745292</v>
      </c>
      <c r="I1647" s="109">
        <v>1311.7000503254706</v>
      </c>
      <c r="BA1647" t="str">
        <f t="shared" si="381"/>
        <v>MA</v>
      </c>
      <c r="BB1647">
        <f t="shared" si="382"/>
        <v>1634</v>
      </c>
      <c r="BC1647" s="73">
        <f t="shared" si="383"/>
        <v>2.35</v>
      </c>
      <c r="BD1647">
        <f t="shared" si="384"/>
        <v>50</v>
      </c>
      <c r="BE1647" s="66">
        <f t="shared" si="385"/>
        <v>1052.3699999999999</v>
      </c>
      <c r="BI1647" s="66">
        <f t="shared" si="376"/>
        <v>1202.3699999999999</v>
      </c>
      <c r="BK1647" s="66">
        <f t="shared" si="386"/>
        <v>1056.8085961036352</v>
      </c>
      <c r="BN1647" s="66">
        <f t="shared" si="377"/>
        <v>984.45981905268775</v>
      </c>
      <c r="BO1647" s="66">
        <f t="shared" si="378"/>
        <v>2041.268415156323</v>
      </c>
      <c r="CI1647" s="116">
        <f t="shared" si="379"/>
        <v>0.51772152464461829</v>
      </c>
      <c r="CJ1647" s="116">
        <f t="shared" si="380"/>
        <v>0.48227847535538165</v>
      </c>
      <c r="CR1647">
        <f t="shared" si="387"/>
        <v>1621</v>
      </c>
      <c r="CS1647">
        <f t="shared" si="388"/>
        <v>50</v>
      </c>
      <c r="CT1647" s="73">
        <f t="shared" si="389"/>
        <v>2.35</v>
      </c>
      <c r="CU1647" s="66">
        <f t="shared" si="390"/>
        <v>1038.2003644374465</v>
      </c>
    </row>
    <row r="1648" spans="2:99" x14ac:dyDescent="0.25">
      <c r="B1648" s="107" t="s">
        <v>284</v>
      </c>
      <c r="C1648" s="107">
        <v>1638</v>
      </c>
      <c r="D1648" s="107" t="s">
        <v>235</v>
      </c>
      <c r="E1648" s="107">
        <v>60</v>
      </c>
      <c r="F1648" s="108">
        <v>2.33</v>
      </c>
      <c r="G1648" s="109"/>
      <c r="H1648" s="109">
        <v>1700</v>
      </c>
      <c r="I1648" s="109">
        <v>2201.5779044969145</v>
      </c>
      <c r="BA1648" t="str">
        <f t="shared" si="381"/>
        <v>MA</v>
      </c>
      <c r="BB1648">
        <f t="shared" si="382"/>
        <v>1635</v>
      </c>
      <c r="BC1648" s="73">
        <f t="shared" si="383"/>
        <v>2.35</v>
      </c>
      <c r="BD1648">
        <f t="shared" si="384"/>
        <v>50</v>
      </c>
      <c r="BE1648" s="66">
        <f t="shared" si="385"/>
        <v>897.77728030568665</v>
      </c>
      <c r="BI1648" s="66">
        <f t="shared" si="376"/>
        <v>1162.6627196943132</v>
      </c>
      <c r="BK1648" s="66">
        <f t="shared" si="386"/>
        <v>901.56384846925766</v>
      </c>
      <c r="BN1648" s="66">
        <f t="shared" si="377"/>
        <v>951.94884324257043</v>
      </c>
      <c r="BO1648" s="66">
        <f t="shared" si="378"/>
        <v>1853.5126917118282</v>
      </c>
      <c r="CI1648" s="116">
        <f t="shared" si="379"/>
        <v>0.48640824122796283</v>
      </c>
      <c r="CJ1648" s="116">
        <f t="shared" si="380"/>
        <v>0.51359175877203711</v>
      </c>
      <c r="CR1648">
        <f t="shared" si="387"/>
        <v>1622</v>
      </c>
      <c r="CS1648">
        <f t="shared" si="388"/>
        <v>50</v>
      </c>
      <c r="CT1648" s="73">
        <f t="shared" si="389"/>
        <v>2.35</v>
      </c>
      <c r="CU1648" s="66">
        <f t="shared" si="390"/>
        <v>1066.9813215505123</v>
      </c>
    </row>
    <row r="1649" spans="2:99" x14ac:dyDescent="0.25">
      <c r="B1649" s="107" t="s">
        <v>284</v>
      </c>
      <c r="C1649" s="107">
        <v>1639</v>
      </c>
      <c r="D1649" s="107" t="s">
        <v>235</v>
      </c>
      <c r="E1649" s="107">
        <v>60</v>
      </c>
      <c r="F1649" s="108">
        <v>2.33</v>
      </c>
      <c r="G1649" s="109"/>
      <c r="H1649" s="109">
        <v>1156.8396455182378</v>
      </c>
      <c r="I1649" s="109">
        <v>1498.1603544817619</v>
      </c>
      <c r="BA1649" t="str">
        <f t="shared" si="381"/>
        <v>MA</v>
      </c>
      <c r="BB1649">
        <f t="shared" si="382"/>
        <v>1636</v>
      </c>
      <c r="BC1649" s="73">
        <f t="shared" si="383"/>
        <v>2.33</v>
      </c>
      <c r="BD1649">
        <f t="shared" si="384"/>
        <v>60</v>
      </c>
      <c r="BE1649" s="66">
        <f t="shared" si="385"/>
        <v>1226.4635276114052</v>
      </c>
      <c r="BI1649" s="66">
        <f t="shared" si="376"/>
        <v>1588.3264723885945</v>
      </c>
      <c r="BK1649" s="66">
        <f t="shared" si="386"/>
        <v>1231.6364004934778</v>
      </c>
      <c r="BN1649" s="66">
        <f t="shared" si="377"/>
        <v>1300.4679022299872</v>
      </c>
      <c r="BO1649" s="66">
        <f t="shared" si="378"/>
        <v>2532.104302723465</v>
      </c>
      <c r="CI1649" s="116">
        <f t="shared" si="379"/>
        <v>0.48640824122796283</v>
      </c>
      <c r="CJ1649" s="116">
        <f t="shared" si="380"/>
        <v>0.51359175877203711</v>
      </c>
      <c r="CR1649">
        <f t="shared" si="387"/>
        <v>1623</v>
      </c>
      <c r="CS1649">
        <f t="shared" si="388"/>
        <v>50</v>
      </c>
      <c r="CT1649" s="73">
        <f t="shared" si="389"/>
        <v>2.35</v>
      </c>
      <c r="CU1649" s="66">
        <f t="shared" si="390"/>
        <v>1870.1267148558593</v>
      </c>
    </row>
    <row r="1650" spans="2:99" x14ac:dyDescent="0.25">
      <c r="B1650" s="107" t="s">
        <v>284</v>
      </c>
      <c r="C1650" s="107">
        <v>1640</v>
      </c>
      <c r="D1650" s="107" t="s">
        <v>235</v>
      </c>
      <c r="E1650" s="107">
        <v>60</v>
      </c>
      <c r="F1650" s="108">
        <v>2.33</v>
      </c>
      <c r="G1650" s="109"/>
      <c r="H1650" s="109">
        <v>1837.7</v>
      </c>
      <c r="I1650" s="109">
        <v>2200</v>
      </c>
      <c r="BA1650" t="str">
        <f t="shared" si="381"/>
        <v>MA</v>
      </c>
      <c r="BB1650">
        <f t="shared" si="382"/>
        <v>1637</v>
      </c>
      <c r="BC1650" s="73">
        <f t="shared" si="383"/>
        <v>2.33</v>
      </c>
      <c r="BD1650">
        <f t="shared" si="384"/>
        <v>60</v>
      </c>
      <c r="BE1650" s="66">
        <f t="shared" si="385"/>
        <v>1012.8599496745292</v>
      </c>
      <c r="BI1650" s="66">
        <f t="shared" si="376"/>
        <v>1311.7000503254706</v>
      </c>
      <c r="BK1650" s="66">
        <f t="shared" si="386"/>
        <v>1017.131903669943</v>
      </c>
      <c r="BN1650" s="66">
        <f t="shared" si="377"/>
        <v>1073.9755600978187</v>
      </c>
      <c r="BO1650" s="66">
        <f t="shared" si="378"/>
        <v>2091.1074637677616</v>
      </c>
      <c r="CI1650" s="116">
        <f t="shared" si="379"/>
        <v>0.48640824122796283</v>
      </c>
      <c r="CJ1650" s="116">
        <f t="shared" si="380"/>
        <v>0.51359175877203722</v>
      </c>
      <c r="CR1650">
        <f t="shared" si="387"/>
        <v>1624</v>
      </c>
      <c r="CS1650">
        <f t="shared" si="388"/>
        <v>50</v>
      </c>
      <c r="CT1650" s="73">
        <f t="shared" si="389"/>
        <v>2.35</v>
      </c>
      <c r="CU1650" s="66">
        <f t="shared" si="390"/>
        <v>1205.0010042177146</v>
      </c>
    </row>
    <row r="1651" spans="2:99" x14ac:dyDescent="0.25">
      <c r="B1651" s="107" t="s">
        <v>284</v>
      </c>
      <c r="C1651" s="107">
        <v>1641</v>
      </c>
      <c r="D1651" s="107" t="s">
        <v>235</v>
      </c>
      <c r="E1651" s="107">
        <v>60</v>
      </c>
      <c r="F1651" s="108">
        <v>2.33</v>
      </c>
      <c r="G1651" s="109"/>
      <c r="H1651" s="109">
        <v>1358.9488995949364</v>
      </c>
      <c r="I1651" s="109">
        <v>1759.9011004050633</v>
      </c>
      <c r="BA1651" t="str">
        <f t="shared" si="381"/>
        <v>MA</v>
      </c>
      <c r="BB1651">
        <f t="shared" si="382"/>
        <v>1638</v>
      </c>
      <c r="BC1651" s="73">
        <f t="shared" si="383"/>
        <v>2.33</v>
      </c>
      <c r="BD1651">
        <f t="shared" si="384"/>
        <v>60</v>
      </c>
      <c r="BE1651" s="66">
        <f t="shared" si="385"/>
        <v>1700</v>
      </c>
      <c r="BI1651" s="66">
        <f t="shared" si="376"/>
        <v>2201.5779044969145</v>
      </c>
      <c r="BK1651" s="66">
        <f t="shared" si="386"/>
        <v>1707.1701144808196</v>
      </c>
      <c r="BN1651" s="66">
        <f t="shared" si="377"/>
        <v>1802.5773975493635</v>
      </c>
      <c r="BO1651" s="66">
        <f t="shared" si="378"/>
        <v>3509.7475120301833</v>
      </c>
      <c r="CI1651" s="116">
        <f t="shared" si="379"/>
        <v>0.48640824122796278</v>
      </c>
      <c r="CJ1651" s="116">
        <f t="shared" si="380"/>
        <v>0.51359175877203711</v>
      </c>
      <c r="CR1651">
        <f t="shared" si="387"/>
        <v>1625</v>
      </c>
      <c r="CS1651">
        <f t="shared" si="388"/>
        <v>50</v>
      </c>
      <c r="CT1651" s="73">
        <f t="shared" si="389"/>
        <v>2.35</v>
      </c>
      <c r="CU1651" s="66">
        <f t="shared" si="390"/>
        <v>1029.2479094571117</v>
      </c>
    </row>
    <row r="1652" spans="2:99" x14ac:dyDescent="0.25">
      <c r="B1652" s="107" t="s">
        <v>284</v>
      </c>
      <c r="C1652" s="107">
        <v>1642</v>
      </c>
      <c r="D1652" s="107" t="s">
        <v>235</v>
      </c>
      <c r="E1652" s="107">
        <v>60</v>
      </c>
      <c r="F1652" s="108">
        <v>2.33</v>
      </c>
      <c r="G1652" s="109"/>
      <c r="H1652" s="109">
        <v>828.27975734517486</v>
      </c>
      <c r="I1652" s="109">
        <v>1072.6602426548252</v>
      </c>
      <c r="BA1652" t="str">
        <f t="shared" si="381"/>
        <v>MA</v>
      </c>
      <c r="BB1652">
        <f t="shared" si="382"/>
        <v>1639</v>
      </c>
      <c r="BC1652" s="73">
        <f t="shared" si="383"/>
        <v>2.33</v>
      </c>
      <c r="BD1652">
        <f t="shared" si="384"/>
        <v>60</v>
      </c>
      <c r="BE1652" s="66">
        <f t="shared" si="385"/>
        <v>1156.8396455182378</v>
      </c>
      <c r="BI1652" s="66">
        <f t="shared" ref="BI1652:BI1715" si="391">I1649</f>
        <v>1498.1603544817619</v>
      </c>
      <c r="BK1652" s="66">
        <f t="shared" si="386"/>
        <v>1161.7188647501887</v>
      </c>
      <c r="BN1652" s="66">
        <f t="shared" ref="BN1652:BN1715" si="392">BI1652/VLOOKUP($BA1652,$DQ$53:$DT$60,3,FALSE)</f>
        <v>1226.6429397648194</v>
      </c>
      <c r="BO1652" s="66">
        <f t="shared" si="378"/>
        <v>2388.3618045150079</v>
      </c>
      <c r="CI1652" s="116">
        <f t="shared" si="379"/>
        <v>0.48640824122796289</v>
      </c>
      <c r="CJ1652" s="116">
        <f t="shared" si="380"/>
        <v>0.51359175877203722</v>
      </c>
      <c r="CR1652">
        <f t="shared" si="387"/>
        <v>1626</v>
      </c>
      <c r="CS1652">
        <f t="shared" si="388"/>
        <v>50</v>
      </c>
      <c r="CT1652" s="73">
        <f t="shared" si="389"/>
        <v>2.35</v>
      </c>
      <c r="CU1652" s="66">
        <f t="shared" si="390"/>
        <v>1687.2796040453852</v>
      </c>
    </row>
    <row r="1653" spans="2:99" x14ac:dyDescent="0.25">
      <c r="B1653" s="107" t="s">
        <v>284</v>
      </c>
      <c r="C1653" s="107">
        <v>1643</v>
      </c>
      <c r="D1653" s="107" t="s">
        <v>235</v>
      </c>
      <c r="E1653" s="107">
        <v>60</v>
      </c>
      <c r="F1653" s="108">
        <v>2.33</v>
      </c>
      <c r="G1653" s="109"/>
      <c r="H1653" s="109">
        <v>1357</v>
      </c>
      <c r="I1653" s="109">
        <v>1798.81</v>
      </c>
      <c r="BA1653" t="str">
        <f t="shared" si="381"/>
        <v>MA</v>
      </c>
      <c r="BB1653">
        <f t="shared" si="382"/>
        <v>1640</v>
      </c>
      <c r="BC1653" s="73">
        <f t="shared" si="383"/>
        <v>2.33</v>
      </c>
      <c r="BD1653">
        <f t="shared" si="384"/>
        <v>60</v>
      </c>
      <c r="BE1653" s="66">
        <f t="shared" si="385"/>
        <v>1837.7</v>
      </c>
      <c r="BI1653" s="66">
        <f t="shared" si="391"/>
        <v>2200</v>
      </c>
      <c r="BK1653" s="66">
        <f t="shared" si="386"/>
        <v>1845.450893753766</v>
      </c>
      <c r="BN1653" s="66">
        <f t="shared" si="392"/>
        <v>1801.2854628075495</v>
      </c>
      <c r="BO1653" s="66">
        <f t="shared" ref="BO1653:BO1716" si="393">SUM(BK1653+BN1653)</f>
        <v>3646.7363565613155</v>
      </c>
      <c r="CI1653" s="116">
        <f t="shared" ref="CI1653:CI1716" si="394">BK1653/$BO1653</f>
        <v>0.5060554735286461</v>
      </c>
      <c r="CJ1653" s="116">
        <f t="shared" ref="CJ1653:CJ1716" si="395">BN1653/$BO1653</f>
        <v>0.49394452647135395</v>
      </c>
      <c r="CR1653">
        <f t="shared" si="387"/>
        <v>1627</v>
      </c>
      <c r="CS1653">
        <f t="shared" si="388"/>
        <v>50</v>
      </c>
      <c r="CT1653" s="73">
        <f t="shared" si="389"/>
        <v>2.35</v>
      </c>
      <c r="CU1653" s="66">
        <f t="shared" si="390"/>
        <v>1004.0882730265521</v>
      </c>
    </row>
    <row r="1654" spans="2:99" x14ac:dyDescent="0.25">
      <c r="B1654" s="107" t="s">
        <v>284</v>
      </c>
      <c r="C1654" s="107">
        <v>1644</v>
      </c>
      <c r="D1654" s="107" t="s">
        <v>235</v>
      </c>
      <c r="E1654" s="107">
        <v>60</v>
      </c>
      <c r="F1654" s="108">
        <v>2.33</v>
      </c>
      <c r="G1654" s="109"/>
      <c r="H1654" s="109">
        <v>1318.8</v>
      </c>
      <c r="I1654" s="109">
        <v>2450</v>
      </c>
      <c r="BA1654" t="str">
        <f t="shared" si="381"/>
        <v>MA</v>
      </c>
      <c r="BB1654">
        <f t="shared" si="382"/>
        <v>1641</v>
      </c>
      <c r="BC1654" s="73">
        <f t="shared" si="383"/>
        <v>2.33</v>
      </c>
      <c r="BD1654">
        <f t="shared" si="384"/>
        <v>60</v>
      </c>
      <c r="BE1654" s="66">
        <f t="shared" si="385"/>
        <v>1358.9488995949364</v>
      </c>
      <c r="BI1654" s="66">
        <f t="shared" si="391"/>
        <v>1759.9011004050633</v>
      </c>
      <c r="BK1654" s="66">
        <f t="shared" si="386"/>
        <v>1364.6805579382774</v>
      </c>
      <c r="BN1654" s="66">
        <f t="shared" si="392"/>
        <v>1440.9473946084772</v>
      </c>
      <c r="BO1654" s="66">
        <f t="shared" si="393"/>
        <v>2805.6279525467544</v>
      </c>
      <c r="CI1654" s="116">
        <f t="shared" si="394"/>
        <v>0.48640824122796289</v>
      </c>
      <c r="CJ1654" s="116">
        <f t="shared" si="395"/>
        <v>0.51359175877203722</v>
      </c>
      <c r="CR1654">
        <f t="shared" si="387"/>
        <v>1628</v>
      </c>
      <c r="CS1654">
        <f t="shared" si="388"/>
        <v>50</v>
      </c>
      <c r="CT1654" s="73">
        <f t="shared" si="389"/>
        <v>2.35</v>
      </c>
      <c r="CU1654" s="66">
        <f t="shared" si="390"/>
        <v>1125.8586061458127</v>
      </c>
    </row>
    <row r="1655" spans="2:99" x14ac:dyDescent="0.25">
      <c r="B1655" s="107" t="s">
        <v>284</v>
      </c>
      <c r="C1655" s="107">
        <v>1645</v>
      </c>
      <c r="D1655" s="107" t="s">
        <v>235</v>
      </c>
      <c r="E1655" s="107">
        <v>60</v>
      </c>
      <c r="F1655" s="108">
        <v>2.33</v>
      </c>
      <c r="G1655" s="109"/>
      <c r="H1655" s="109">
        <v>2026.1033339584958</v>
      </c>
      <c r="I1655" s="109">
        <v>2623.896666041504</v>
      </c>
      <c r="BA1655" t="str">
        <f t="shared" si="381"/>
        <v>MA</v>
      </c>
      <c r="BB1655">
        <f t="shared" si="382"/>
        <v>1642</v>
      </c>
      <c r="BC1655" s="73">
        <f t="shared" si="383"/>
        <v>2.33</v>
      </c>
      <c r="BD1655">
        <f t="shared" si="384"/>
        <v>60</v>
      </c>
      <c r="BE1655" s="66">
        <f t="shared" si="385"/>
        <v>828.27975734517486</v>
      </c>
      <c r="BI1655" s="66">
        <f t="shared" si="391"/>
        <v>1072.6602426548252</v>
      </c>
      <c r="BK1655" s="66">
        <f t="shared" si="386"/>
        <v>831.77320480535741</v>
      </c>
      <c r="BN1655" s="66">
        <f t="shared" si="392"/>
        <v>878.25786437534327</v>
      </c>
      <c r="BO1655" s="66">
        <f t="shared" si="393"/>
        <v>1710.0310691807008</v>
      </c>
      <c r="CI1655" s="116">
        <f t="shared" si="394"/>
        <v>0.48640824122796278</v>
      </c>
      <c r="CJ1655" s="116">
        <f t="shared" si="395"/>
        <v>0.51359175877203711</v>
      </c>
      <c r="CR1655">
        <f t="shared" si="387"/>
        <v>1629</v>
      </c>
      <c r="CS1655">
        <f t="shared" si="388"/>
        <v>50</v>
      </c>
      <c r="CT1655" s="73">
        <f t="shared" si="389"/>
        <v>2.35</v>
      </c>
      <c r="CU1655" s="66">
        <f t="shared" si="390"/>
        <v>1405.894757983531</v>
      </c>
    </row>
    <row r="1656" spans="2:99" x14ac:dyDescent="0.25">
      <c r="B1656" s="107" t="s">
        <v>284</v>
      </c>
      <c r="C1656" s="107">
        <v>1646</v>
      </c>
      <c r="D1656" s="107" t="s">
        <v>235</v>
      </c>
      <c r="E1656" s="107">
        <v>60</v>
      </c>
      <c r="F1656" s="108">
        <v>2.33</v>
      </c>
      <c r="G1656" s="109"/>
      <c r="H1656" s="109">
        <v>826.99437996126562</v>
      </c>
      <c r="I1656" s="109">
        <v>1070.9956200387342</v>
      </c>
      <c r="BA1656" t="str">
        <f t="shared" si="381"/>
        <v>MA</v>
      </c>
      <c r="BB1656">
        <f t="shared" si="382"/>
        <v>1643</v>
      </c>
      <c r="BC1656" s="73">
        <f t="shared" si="383"/>
        <v>2.33</v>
      </c>
      <c r="BD1656">
        <f t="shared" si="384"/>
        <v>60</v>
      </c>
      <c r="BE1656" s="66">
        <f t="shared" si="385"/>
        <v>1357</v>
      </c>
      <c r="BI1656" s="66">
        <f t="shared" si="391"/>
        <v>1798.81</v>
      </c>
      <c r="BK1656" s="66">
        <f t="shared" si="386"/>
        <v>1362.7234384414542</v>
      </c>
      <c r="BN1656" s="66">
        <f t="shared" si="392"/>
        <v>1472.8046833422036</v>
      </c>
      <c r="BO1656" s="66">
        <f t="shared" si="393"/>
        <v>2835.5281217836578</v>
      </c>
      <c r="CI1656" s="116">
        <f t="shared" si="394"/>
        <v>0.48058893437609357</v>
      </c>
      <c r="CJ1656" s="116">
        <f t="shared" si="395"/>
        <v>0.51941106562390638</v>
      </c>
      <c r="CR1656">
        <f t="shared" si="387"/>
        <v>1630</v>
      </c>
      <c r="CS1656">
        <f t="shared" si="388"/>
        <v>50</v>
      </c>
      <c r="CT1656" s="73">
        <f t="shared" si="389"/>
        <v>2.35</v>
      </c>
      <c r="CU1656" s="66">
        <f t="shared" si="390"/>
        <v>795.68334719157372</v>
      </c>
    </row>
    <row r="1657" spans="2:99" x14ac:dyDescent="0.25">
      <c r="B1657" s="107" t="s">
        <v>284</v>
      </c>
      <c r="C1657" s="107">
        <v>1647</v>
      </c>
      <c r="D1657" s="107" t="s">
        <v>235</v>
      </c>
      <c r="E1657" s="107">
        <v>60</v>
      </c>
      <c r="F1657" s="108">
        <v>2.33</v>
      </c>
      <c r="G1657" s="109"/>
      <c r="H1657" s="109">
        <v>1500</v>
      </c>
      <c r="I1657" s="109">
        <v>1725</v>
      </c>
      <c r="BA1657" t="str">
        <f t="shared" si="381"/>
        <v>MA</v>
      </c>
      <c r="BB1657">
        <f t="shared" si="382"/>
        <v>1644</v>
      </c>
      <c r="BC1657" s="73">
        <f t="shared" si="383"/>
        <v>2.33</v>
      </c>
      <c r="BD1657">
        <f t="shared" si="384"/>
        <v>60</v>
      </c>
      <c r="BE1657" s="66">
        <f t="shared" si="385"/>
        <v>1318.8</v>
      </c>
      <c r="BI1657" s="66">
        <f t="shared" si="391"/>
        <v>2450</v>
      </c>
      <c r="BK1657" s="66">
        <f t="shared" si="386"/>
        <v>1324.3623217513557</v>
      </c>
      <c r="BN1657" s="66">
        <f t="shared" si="392"/>
        <v>2005.9769926720437</v>
      </c>
      <c r="BO1657" s="66">
        <f t="shared" si="393"/>
        <v>3330.3393144233996</v>
      </c>
      <c r="CI1657" s="116">
        <f t="shared" si="394"/>
        <v>0.39766588227681837</v>
      </c>
      <c r="CJ1657" s="116">
        <f t="shared" si="395"/>
        <v>0.60233411772318157</v>
      </c>
      <c r="CR1657">
        <f t="shared" si="387"/>
        <v>1631</v>
      </c>
      <c r="CS1657">
        <f t="shared" si="388"/>
        <v>50</v>
      </c>
      <c r="CT1657" s="73">
        <f t="shared" si="389"/>
        <v>2.35</v>
      </c>
      <c r="CU1657" s="66">
        <f t="shared" si="390"/>
        <v>1036.9051901098908</v>
      </c>
    </row>
    <row r="1658" spans="2:99" x14ac:dyDescent="0.25">
      <c r="B1658" s="107" t="s">
        <v>284</v>
      </c>
      <c r="C1658" s="107">
        <v>1648</v>
      </c>
      <c r="D1658" s="107" t="s">
        <v>235</v>
      </c>
      <c r="E1658" s="107">
        <v>60</v>
      </c>
      <c r="F1658" s="108">
        <v>2.33</v>
      </c>
      <c r="G1658" s="109"/>
      <c r="H1658" s="109">
        <v>1400</v>
      </c>
      <c r="I1658" s="109">
        <v>2087.5</v>
      </c>
      <c r="BA1658" t="str">
        <f t="shared" si="381"/>
        <v>MA</v>
      </c>
      <c r="BB1658">
        <f t="shared" si="382"/>
        <v>1645</v>
      </c>
      <c r="BC1658" s="73">
        <f t="shared" si="383"/>
        <v>2.33</v>
      </c>
      <c r="BD1658">
        <f t="shared" si="384"/>
        <v>60</v>
      </c>
      <c r="BE1658" s="66">
        <f t="shared" si="385"/>
        <v>2026.1033339584958</v>
      </c>
      <c r="BI1658" s="66">
        <f t="shared" si="391"/>
        <v>2623.896666041504</v>
      </c>
      <c r="BK1658" s="66">
        <f t="shared" si="386"/>
        <v>2034.6488591669975</v>
      </c>
      <c r="BN1658" s="66">
        <f t="shared" si="392"/>
        <v>2148.3576911135256</v>
      </c>
      <c r="BO1658" s="66">
        <f t="shared" si="393"/>
        <v>4183.0065502805228</v>
      </c>
      <c r="CI1658" s="116">
        <f t="shared" si="394"/>
        <v>0.48640824122796289</v>
      </c>
      <c r="CJ1658" s="116">
        <f t="shared" si="395"/>
        <v>0.51359175877203711</v>
      </c>
      <c r="CR1658">
        <f t="shared" si="387"/>
        <v>1632</v>
      </c>
      <c r="CS1658">
        <f t="shared" si="388"/>
        <v>50</v>
      </c>
      <c r="CT1658" s="73">
        <f t="shared" si="389"/>
        <v>2.35</v>
      </c>
      <c r="CU1658" s="66">
        <f t="shared" si="390"/>
        <v>840.11307733346985</v>
      </c>
    </row>
    <row r="1659" spans="2:99" x14ac:dyDescent="0.25">
      <c r="B1659" s="107" t="s">
        <v>284</v>
      </c>
      <c r="C1659" s="107">
        <v>1649</v>
      </c>
      <c r="D1659" s="107" t="s">
        <v>235</v>
      </c>
      <c r="E1659" s="107">
        <v>60</v>
      </c>
      <c r="F1659" s="108">
        <v>2.33</v>
      </c>
      <c r="G1659" s="109"/>
      <c r="H1659" s="109">
        <v>1600</v>
      </c>
      <c r="I1659" s="109">
        <v>2025</v>
      </c>
      <c r="BA1659" t="str">
        <f t="shared" si="381"/>
        <v>MA</v>
      </c>
      <c r="BB1659">
        <f t="shared" si="382"/>
        <v>1646</v>
      </c>
      <c r="BC1659" s="73">
        <f t="shared" si="383"/>
        <v>2.33</v>
      </c>
      <c r="BD1659">
        <f t="shared" si="384"/>
        <v>60</v>
      </c>
      <c r="BE1659" s="66">
        <f t="shared" si="385"/>
        <v>826.99437996126562</v>
      </c>
      <c r="BI1659" s="66">
        <f t="shared" si="391"/>
        <v>1070.9956200387342</v>
      </c>
      <c r="BK1659" s="66">
        <f t="shared" si="386"/>
        <v>830.48240606674608</v>
      </c>
      <c r="BN1659" s="66">
        <f t="shared" si="392"/>
        <v>876.8949277756044</v>
      </c>
      <c r="BO1659" s="66">
        <f t="shared" si="393"/>
        <v>1707.3773338423505</v>
      </c>
      <c r="CI1659" s="116">
        <f t="shared" si="394"/>
        <v>0.48640824122796283</v>
      </c>
      <c r="CJ1659" s="116">
        <f t="shared" si="395"/>
        <v>0.51359175877203711</v>
      </c>
      <c r="CR1659">
        <f t="shared" si="387"/>
        <v>1633</v>
      </c>
      <c r="CS1659">
        <f t="shared" si="388"/>
        <v>50</v>
      </c>
      <c r="CT1659" s="73">
        <f t="shared" si="389"/>
        <v>2.35</v>
      </c>
      <c r="CU1659" s="66">
        <f t="shared" si="390"/>
        <v>1405.894757983531</v>
      </c>
    </row>
    <row r="1660" spans="2:99" x14ac:dyDescent="0.25">
      <c r="B1660" s="107" t="s">
        <v>284</v>
      </c>
      <c r="C1660" s="107">
        <v>1650</v>
      </c>
      <c r="D1660" s="107" t="s">
        <v>235</v>
      </c>
      <c r="E1660" s="107">
        <v>60</v>
      </c>
      <c r="F1660" s="108">
        <v>2.33</v>
      </c>
      <c r="G1660" s="109"/>
      <c r="H1660" s="109">
        <v>2500</v>
      </c>
      <c r="I1660" s="109">
        <v>2550</v>
      </c>
      <c r="BA1660" t="str">
        <f t="shared" si="381"/>
        <v>MA</v>
      </c>
      <c r="BB1660">
        <f t="shared" si="382"/>
        <v>1647</v>
      </c>
      <c r="BC1660" s="73">
        <f t="shared" si="383"/>
        <v>2.33</v>
      </c>
      <c r="BD1660">
        <f t="shared" si="384"/>
        <v>60</v>
      </c>
      <c r="BE1660" s="66">
        <f t="shared" si="385"/>
        <v>1500</v>
      </c>
      <c r="BI1660" s="66">
        <f t="shared" si="391"/>
        <v>1725</v>
      </c>
      <c r="BK1660" s="66">
        <f t="shared" si="386"/>
        <v>1506.3265716007231</v>
      </c>
      <c r="BN1660" s="66">
        <f t="shared" si="392"/>
        <v>1412.3715560650103</v>
      </c>
      <c r="BO1660" s="66">
        <f t="shared" si="393"/>
        <v>2918.6981276657334</v>
      </c>
      <c r="CI1660" s="116">
        <f t="shared" si="394"/>
        <v>0.51609536365633923</v>
      </c>
      <c r="CJ1660" s="116">
        <f t="shared" si="395"/>
        <v>0.48390463634366077</v>
      </c>
      <c r="CR1660">
        <f t="shared" si="387"/>
        <v>1634</v>
      </c>
      <c r="CS1660">
        <f t="shared" si="388"/>
        <v>50</v>
      </c>
      <c r="CT1660" s="73">
        <f t="shared" si="389"/>
        <v>2.35</v>
      </c>
      <c r="CU1660" s="66">
        <f t="shared" si="390"/>
        <v>1056.8085961036352</v>
      </c>
    </row>
    <row r="1661" spans="2:99" x14ac:dyDescent="0.25">
      <c r="B1661" s="107" t="s">
        <v>284</v>
      </c>
      <c r="C1661" s="107">
        <v>1651</v>
      </c>
      <c r="D1661" s="107" t="s">
        <v>235</v>
      </c>
      <c r="E1661" s="107">
        <v>60</v>
      </c>
      <c r="F1661" s="108">
        <v>2.33</v>
      </c>
      <c r="G1661" s="109"/>
      <c r="H1661" s="109">
        <v>1567.506826648535</v>
      </c>
      <c r="I1661" s="109">
        <v>2029.9931733514647</v>
      </c>
      <c r="BA1661" t="str">
        <f t="shared" si="381"/>
        <v>MA</v>
      </c>
      <c r="BB1661">
        <f t="shared" si="382"/>
        <v>1648</v>
      </c>
      <c r="BC1661" s="73">
        <f t="shared" si="383"/>
        <v>2.33</v>
      </c>
      <c r="BD1661">
        <f t="shared" si="384"/>
        <v>60</v>
      </c>
      <c r="BE1661" s="66">
        <f t="shared" si="385"/>
        <v>1400</v>
      </c>
      <c r="BI1661" s="66">
        <f t="shared" si="391"/>
        <v>2087.5</v>
      </c>
      <c r="BK1661" s="66">
        <f t="shared" si="386"/>
        <v>1405.904800160675</v>
      </c>
      <c r="BN1661" s="66">
        <f t="shared" si="392"/>
        <v>1709.174274368527</v>
      </c>
      <c r="BO1661" s="66">
        <f t="shared" si="393"/>
        <v>3115.079074529202</v>
      </c>
      <c r="CI1661" s="116">
        <f t="shared" si="394"/>
        <v>0.45132234737031729</v>
      </c>
      <c r="CJ1661" s="116">
        <f t="shared" si="395"/>
        <v>0.54867765262968271</v>
      </c>
      <c r="CR1661">
        <f t="shared" si="387"/>
        <v>1635</v>
      </c>
      <c r="CS1661">
        <f t="shared" si="388"/>
        <v>50</v>
      </c>
      <c r="CT1661" s="73">
        <f t="shared" si="389"/>
        <v>2.35</v>
      </c>
      <c r="CU1661" s="66">
        <f t="shared" si="390"/>
        <v>901.56384846925766</v>
      </c>
    </row>
    <row r="1662" spans="2:99" x14ac:dyDescent="0.25">
      <c r="B1662" s="107" t="s">
        <v>284</v>
      </c>
      <c r="C1662" s="107">
        <v>1652</v>
      </c>
      <c r="D1662" s="107" t="s">
        <v>235</v>
      </c>
      <c r="E1662" s="107">
        <v>60</v>
      </c>
      <c r="F1662" s="108">
        <v>2.33</v>
      </c>
      <c r="G1662" s="109"/>
      <c r="H1662" s="109">
        <v>1524.78</v>
      </c>
      <c r="I1662" s="109">
        <v>2053.7800000000002</v>
      </c>
      <c r="BA1662" t="str">
        <f t="shared" si="381"/>
        <v>MA</v>
      </c>
      <c r="BB1662">
        <f t="shared" si="382"/>
        <v>1649</v>
      </c>
      <c r="BC1662" s="73">
        <f t="shared" si="383"/>
        <v>2.33</v>
      </c>
      <c r="BD1662">
        <f t="shared" si="384"/>
        <v>60</v>
      </c>
      <c r="BE1662" s="66">
        <f t="shared" si="385"/>
        <v>1600</v>
      </c>
      <c r="BI1662" s="66">
        <f t="shared" si="391"/>
        <v>2025</v>
      </c>
      <c r="BK1662" s="66">
        <f t="shared" si="386"/>
        <v>1606.7483430407715</v>
      </c>
      <c r="BN1662" s="66">
        <f t="shared" si="392"/>
        <v>1658.0013919024034</v>
      </c>
      <c r="BO1662" s="66">
        <f t="shared" si="393"/>
        <v>3264.7497349431751</v>
      </c>
      <c r="CI1662" s="116">
        <f t="shared" si="394"/>
        <v>0.49215053939463382</v>
      </c>
      <c r="CJ1662" s="116">
        <f t="shared" si="395"/>
        <v>0.50784946060536607</v>
      </c>
      <c r="CR1662">
        <f t="shared" si="387"/>
        <v>1636</v>
      </c>
      <c r="CS1662">
        <f t="shared" si="388"/>
        <v>60</v>
      </c>
      <c r="CT1662" s="73">
        <f t="shared" si="389"/>
        <v>2.33</v>
      </c>
      <c r="CU1662" s="66">
        <f t="shared" si="390"/>
        <v>1231.6364004934778</v>
      </c>
    </row>
    <row r="1663" spans="2:99" x14ac:dyDescent="0.25">
      <c r="B1663" s="107" t="s">
        <v>284</v>
      </c>
      <c r="C1663" s="107">
        <v>1653</v>
      </c>
      <c r="D1663" s="107" t="s">
        <v>235</v>
      </c>
      <c r="E1663" s="107">
        <v>60</v>
      </c>
      <c r="F1663" s="108">
        <v>2.33</v>
      </c>
      <c r="G1663" s="109"/>
      <c r="H1663" s="109">
        <v>1536.92</v>
      </c>
      <c r="I1663" s="109">
        <v>1990.3818311643515</v>
      </c>
      <c r="BA1663" t="str">
        <f t="shared" si="381"/>
        <v>MA</v>
      </c>
      <c r="BB1663">
        <f t="shared" si="382"/>
        <v>1650</v>
      </c>
      <c r="BC1663" s="73">
        <f t="shared" si="383"/>
        <v>2.33</v>
      </c>
      <c r="BD1663">
        <f t="shared" si="384"/>
        <v>60</v>
      </c>
      <c r="BE1663" s="66">
        <f t="shared" si="385"/>
        <v>2500</v>
      </c>
      <c r="BI1663" s="66">
        <f t="shared" si="391"/>
        <v>2550</v>
      </c>
      <c r="BK1663" s="66">
        <f t="shared" si="386"/>
        <v>2510.5442860012054</v>
      </c>
      <c r="BN1663" s="66">
        <f t="shared" si="392"/>
        <v>2087.8536046178415</v>
      </c>
      <c r="BO1663" s="66">
        <f t="shared" si="393"/>
        <v>4598.3978906190468</v>
      </c>
      <c r="CI1663" s="116">
        <f t="shared" si="394"/>
        <v>0.54596064666844868</v>
      </c>
      <c r="CJ1663" s="116">
        <f t="shared" si="395"/>
        <v>0.45403935333155127</v>
      </c>
      <c r="CR1663">
        <f t="shared" si="387"/>
        <v>1637</v>
      </c>
      <c r="CS1663">
        <f t="shared" si="388"/>
        <v>60</v>
      </c>
      <c r="CT1663" s="73">
        <f t="shared" si="389"/>
        <v>2.33</v>
      </c>
      <c r="CU1663" s="66">
        <f t="shared" si="390"/>
        <v>1017.131903669943</v>
      </c>
    </row>
    <row r="1664" spans="2:99" x14ac:dyDescent="0.25">
      <c r="B1664" s="107" t="s">
        <v>284</v>
      </c>
      <c r="C1664" s="107">
        <v>1654</v>
      </c>
      <c r="D1664" s="107" t="s">
        <v>235</v>
      </c>
      <c r="E1664" s="107">
        <v>60</v>
      </c>
      <c r="F1664" s="108">
        <v>2.33</v>
      </c>
      <c r="G1664" s="109"/>
      <c r="H1664" s="109">
        <v>912.70944401638724</v>
      </c>
      <c r="I1664" s="109">
        <v>1182.0005559836127</v>
      </c>
      <c r="BA1664" t="str">
        <f t="shared" si="381"/>
        <v>MA</v>
      </c>
      <c r="BB1664">
        <f t="shared" si="382"/>
        <v>1651</v>
      </c>
      <c r="BC1664" s="73">
        <f t="shared" si="383"/>
        <v>2.33</v>
      </c>
      <c r="BD1664">
        <f t="shared" si="384"/>
        <v>60</v>
      </c>
      <c r="BE1664" s="66">
        <f t="shared" si="385"/>
        <v>1567.506826648535</v>
      </c>
      <c r="BI1664" s="66">
        <f t="shared" si="391"/>
        <v>2029.9931733514647</v>
      </c>
      <c r="BK1664" s="66">
        <f t="shared" si="386"/>
        <v>1574.1181227641446</v>
      </c>
      <c r="BN1664" s="66">
        <f t="shared" si="392"/>
        <v>1662.0896330711632</v>
      </c>
      <c r="BO1664" s="66">
        <f t="shared" si="393"/>
        <v>3236.2077558353076</v>
      </c>
      <c r="CI1664" s="116">
        <f t="shared" si="394"/>
        <v>0.48640824122796283</v>
      </c>
      <c r="CJ1664" s="116">
        <f t="shared" si="395"/>
        <v>0.51359175877203722</v>
      </c>
      <c r="CR1664">
        <f t="shared" si="387"/>
        <v>1638</v>
      </c>
      <c r="CS1664">
        <f t="shared" si="388"/>
        <v>60</v>
      </c>
      <c r="CT1664" s="73">
        <f t="shared" si="389"/>
        <v>2.33</v>
      </c>
      <c r="CU1664" s="66">
        <f t="shared" si="390"/>
        <v>1707.1701144808196</v>
      </c>
    </row>
    <row r="1665" spans="2:99" x14ac:dyDescent="0.25">
      <c r="B1665" s="107" t="s">
        <v>284</v>
      </c>
      <c r="C1665" s="107">
        <v>1655</v>
      </c>
      <c r="D1665" s="107" t="s">
        <v>235</v>
      </c>
      <c r="E1665" s="107">
        <v>60</v>
      </c>
      <c r="F1665" s="108">
        <v>2.33</v>
      </c>
      <c r="G1665" s="109"/>
      <c r="H1665" s="109">
        <v>844.4667979594883</v>
      </c>
      <c r="I1665" s="109">
        <v>1093.6232020405114</v>
      </c>
      <c r="BA1665" t="str">
        <f t="shared" si="381"/>
        <v>MA</v>
      </c>
      <c r="BB1665">
        <f t="shared" si="382"/>
        <v>1652</v>
      </c>
      <c r="BC1665" s="73">
        <f t="shared" si="383"/>
        <v>2.33</v>
      </c>
      <c r="BD1665">
        <f t="shared" si="384"/>
        <v>60</v>
      </c>
      <c r="BE1665" s="66">
        <f t="shared" si="385"/>
        <v>1524.78</v>
      </c>
      <c r="BI1665" s="66">
        <f t="shared" si="391"/>
        <v>2053.7800000000002</v>
      </c>
      <c r="BK1665" s="66">
        <f t="shared" si="386"/>
        <v>1531.2110865635671</v>
      </c>
      <c r="BN1665" s="66">
        <f t="shared" si="392"/>
        <v>1681.5654808204042</v>
      </c>
      <c r="BO1665" s="66">
        <f t="shared" si="393"/>
        <v>3212.7765673839713</v>
      </c>
      <c r="CI1665" s="116">
        <f t="shared" si="394"/>
        <v>0.47660055234104493</v>
      </c>
      <c r="CJ1665" s="116">
        <f t="shared" si="395"/>
        <v>0.52339944765895507</v>
      </c>
      <c r="CR1665">
        <f t="shared" si="387"/>
        <v>1639</v>
      </c>
      <c r="CS1665">
        <f t="shared" si="388"/>
        <v>60</v>
      </c>
      <c r="CT1665" s="73">
        <f t="shared" si="389"/>
        <v>2.33</v>
      </c>
      <c r="CU1665" s="66">
        <f t="shared" si="390"/>
        <v>1161.7188647501887</v>
      </c>
    </row>
    <row r="1666" spans="2:99" x14ac:dyDescent="0.25">
      <c r="B1666" s="107" t="s">
        <v>284</v>
      </c>
      <c r="C1666" s="107">
        <v>1656</v>
      </c>
      <c r="D1666" s="107" t="s">
        <v>235</v>
      </c>
      <c r="E1666" s="107">
        <v>80</v>
      </c>
      <c r="F1666" s="108">
        <v>2.33</v>
      </c>
      <c r="G1666" s="109"/>
      <c r="H1666" s="109">
        <v>1435.8</v>
      </c>
      <c r="I1666" s="109">
        <v>2260.8000000000002</v>
      </c>
      <c r="BA1666" t="str">
        <f t="shared" si="381"/>
        <v>MA</v>
      </c>
      <c r="BB1666">
        <f t="shared" si="382"/>
        <v>1653</v>
      </c>
      <c r="BC1666" s="73">
        <f t="shared" si="383"/>
        <v>2.33</v>
      </c>
      <c r="BD1666">
        <f t="shared" si="384"/>
        <v>60</v>
      </c>
      <c r="BE1666" s="66">
        <f t="shared" si="385"/>
        <v>1536.92</v>
      </c>
      <c r="BI1666" s="66">
        <f t="shared" si="391"/>
        <v>1990.3818311643515</v>
      </c>
      <c r="BK1666" s="66">
        <f t="shared" si="386"/>
        <v>1543.402289616389</v>
      </c>
      <c r="BN1666" s="66">
        <f t="shared" si="392"/>
        <v>1629.6572081420984</v>
      </c>
      <c r="BO1666" s="66">
        <f t="shared" si="393"/>
        <v>3173.0594977584874</v>
      </c>
      <c r="CI1666" s="116">
        <f t="shared" si="394"/>
        <v>0.48640824122796283</v>
      </c>
      <c r="CJ1666" s="116">
        <f t="shared" si="395"/>
        <v>0.51359175877203711</v>
      </c>
      <c r="CR1666">
        <f t="shared" si="387"/>
        <v>1640</v>
      </c>
      <c r="CS1666">
        <f t="shared" si="388"/>
        <v>60</v>
      </c>
      <c r="CT1666" s="73">
        <f t="shared" si="389"/>
        <v>2.33</v>
      </c>
      <c r="CU1666" s="66">
        <f t="shared" si="390"/>
        <v>1845.450893753766</v>
      </c>
    </row>
    <row r="1667" spans="2:99" x14ac:dyDescent="0.25">
      <c r="B1667" s="107" t="s">
        <v>284</v>
      </c>
      <c r="C1667" s="107">
        <v>1657</v>
      </c>
      <c r="D1667" s="107" t="s">
        <v>235</v>
      </c>
      <c r="E1667" s="107">
        <v>80</v>
      </c>
      <c r="F1667" s="108">
        <v>2.33</v>
      </c>
      <c r="G1667" s="109"/>
      <c r="H1667" s="109">
        <v>2024.09</v>
      </c>
      <c r="I1667" s="109">
        <v>1821.68</v>
      </c>
      <c r="BA1667" t="str">
        <f t="shared" si="381"/>
        <v>MA</v>
      </c>
      <c r="BB1667">
        <f t="shared" si="382"/>
        <v>1654</v>
      </c>
      <c r="BC1667" s="73">
        <f t="shared" si="383"/>
        <v>2.33</v>
      </c>
      <c r="BD1667">
        <f t="shared" si="384"/>
        <v>60</v>
      </c>
      <c r="BE1667" s="66">
        <f t="shared" si="385"/>
        <v>912.70944401638724</v>
      </c>
      <c r="BI1667" s="66">
        <f t="shared" si="391"/>
        <v>1182.0005559836127</v>
      </c>
      <c r="BK1667" s="66">
        <f t="shared" si="386"/>
        <v>916.55899178187121</v>
      </c>
      <c r="BN1667" s="66">
        <f t="shared" si="392"/>
        <v>967.78200841987393</v>
      </c>
      <c r="BO1667" s="66">
        <f t="shared" si="393"/>
        <v>1884.3410002017451</v>
      </c>
      <c r="CI1667" s="116">
        <f t="shared" si="394"/>
        <v>0.48640824122796283</v>
      </c>
      <c r="CJ1667" s="116">
        <f t="shared" si="395"/>
        <v>0.51359175877203722</v>
      </c>
      <c r="CR1667">
        <f t="shared" si="387"/>
        <v>1641</v>
      </c>
      <c r="CS1667">
        <f t="shared" si="388"/>
        <v>60</v>
      </c>
      <c r="CT1667" s="73">
        <f t="shared" si="389"/>
        <v>2.33</v>
      </c>
      <c r="CU1667" s="66">
        <f t="shared" si="390"/>
        <v>1364.6805579382774</v>
      </c>
    </row>
    <row r="1668" spans="2:99" x14ac:dyDescent="0.25">
      <c r="B1668" s="107" t="s">
        <v>284</v>
      </c>
      <c r="C1668" s="107">
        <v>1658</v>
      </c>
      <c r="D1668" s="107" t="s">
        <v>235</v>
      </c>
      <c r="E1668" s="107">
        <v>80</v>
      </c>
      <c r="F1668" s="108">
        <v>2.33</v>
      </c>
      <c r="G1668" s="109"/>
      <c r="H1668" s="109">
        <v>1807.3</v>
      </c>
      <c r="I1668" s="109">
        <v>2731.82</v>
      </c>
      <c r="BA1668" t="str">
        <f t="shared" si="381"/>
        <v>MA</v>
      </c>
      <c r="BB1668">
        <f t="shared" si="382"/>
        <v>1655</v>
      </c>
      <c r="BC1668" s="73">
        <f t="shared" si="383"/>
        <v>2.33</v>
      </c>
      <c r="BD1668">
        <f t="shared" si="384"/>
        <v>60</v>
      </c>
      <c r="BE1668" s="66">
        <f t="shared" si="385"/>
        <v>844.4667979594883</v>
      </c>
      <c r="BI1668" s="66">
        <f t="shared" si="391"/>
        <v>1093.6232020405114</v>
      </c>
      <c r="BK1668" s="66">
        <f t="shared" si="386"/>
        <v>848.02851773397106</v>
      </c>
      <c r="BN1668" s="66">
        <f t="shared" si="392"/>
        <v>895.42162528391668</v>
      </c>
      <c r="BO1668" s="66">
        <f t="shared" si="393"/>
        <v>1743.4501430178877</v>
      </c>
      <c r="CI1668" s="116">
        <f t="shared" si="394"/>
        <v>0.48640824122796283</v>
      </c>
      <c r="CJ1668" s="116">
        <f t="shared" si="395"/>
        <v>0.51359175877203711</v>
      </c>
      <c r="CR1668">
        <f t="shared" si="387"/>
        <v>1642</v>
      </c>
      <c r="CS1668">
        <f t="shared" si="388"/>
        <v>60</v>
      </c>
      <c r="CT1668" s="73">
        <f t="shared" si="389"/>
        <v>2.33</v>
      </c>
      <c r="CU1668" s="66">
        <f t="shared" si="390"/>
        <v>831.77320480535741</v>
      </c>
    </row>
    <row r="1669" spans="2:99" x14ac:dyDescent="0.25">
      <c r="B1669" s="107" t="s">
        <v>284</v>
      </c>
      <c r="C1669" s="107">
        <v>1659</v>
      </c>
      <c r="D1669" s="107" t="s">
        <v>235</v>
      </c>
      <c r="E1669" s="107">
        <v>60</v>
      </c>
      <c r="F1669" s="108">
        <v>2.33</v>
      </c>
      <c r="G1669" s="109"/>
      <c r="H1669" s="109">
        <v>1944</v>
      </c>
      <c r="I1669" s="109">
        <v>2244</v>
      </c>
      <c r="BA1669" t="str">
        <f t="shared" si="381"/>
        <v>MA</v>
      </c>
      <c r="BB1669">
        <f t="shared" si="382"/>
        <v>1656</v>
      </c>
      <c r="BC1669" s="73">
        <f t="shared" si="383"/>
        <v>2.33</v>
      </c>
      <c r="BD1669">
        <f t="shared" si="384"/>
        <v>80</v>
      </c>
      <c r="BE1669" s="66">
        <f t="shared" si="385"/>
        <v>1435.8</v>
      </c>
      <c r="BI1669" s="66">
        <f t="shared" si="391"/>
        <v>2260.8000000000002</v>
      </c>
      <c r="BK1669" s="66">
        <f t="shared" si="386"/>
        <v>1441.8557943362123</v>
      </c>
      <c r="BN1669" s="66">
        <f t="shared" si="392"/>
        <v>1851.0664428705945</v>
      </c>
      <c r="BO1669" s="66">
        <f t="shared" si="393"/>
        <v>3292.922237206807</v>
      </c>
      <c r="CI1669" s="116">
        <f t="shared" si="394"/>
        <v>0.43786512115125259</v>
      </c>
      <c r="CJ1669" s="116">
        <f t="shared" si="395"/>
        <v>0.56213487884874735</v>
      </c>
      <c r="CR1669">
        <f t="shared" si="387"/>
        <v>1643</v>
      </c>
      <c r="CS1669">
        <f t="shared" si="388"/>
        <v>60</v>
      </c>
      <c r="CT1669" s="73">
        <f t="shared" si="389"/>
        <v>2.33</v>
      </c>
      <c r="CU1669" s="66">
        <f t="shared" si="390"/>
        <v>1362.7234384414542</v>
      </c>
    </row>
    <row r="1670" spans="2:99" x14ac:dyDescent="0.25">
      <c r="B1670" s="107" t="s">
        <v>284</v>
      </c>
      <c r="C1670" s="107">
        <v>1660</v>
      </c>
      <c r="D1670" s="107" t="s">
        <v>235</v>
      </c>
      <c r="E1670" s="107">
        <v>60</v>
      </c>
      <c r="F1670" s="108">
        <v>2.33</v>
      </c>
      <c r="G1670" s="109"/>
      <c r="H1670" s="109">
        <v>2495</v>
      </c>
      <c r="I1670" s="109">
        <v>3231.1393363057655</v>
      </c>
      <c r="BA1670" t="str">
        <f t="shared" si="381"/>
        <v>MA</v>
      </c>
      <c r="BB1670">
        <f t="shared" si="382"/>
        <v>1657</v>
      </c>
      <c r="BC1670" s="73">
        <f t="shared" si="383"/>
        <v>2.33</v>
      </c>
      <c r="BD1670">
        <f t="shared" si="384"/>
        <v>80</v>
      </c>
      <c r="BE1670" s="66">
        <f t="shared" si="385"/>
        <v>2024.09</v>
      </c>
      <c r="BI1670" s="66">
        <f t="shared" si="391"/>
        <v>1821.68</v>
      </c>
      <c r="BK1670" s="66">
        <f t="shared" si="386"/>
        <v>2032.6270335408717</v>
      </c>
      <c r="BN1670" s="66">
        <f t="shared" si="392"/>
        <v>1491.5298644942077</v>
      </c>
      <c r="BO1670" s="66">
        <f t="shared" si="393"/>
        <v>3524.1568980350794</v>
      </c>
      <c r="CI1670" s="116">
        <f t="shared" si="394"/>
        <v>0.5767697331166437</v>
      </c>
      <c r="CJ1670" s="116">
        <f t="shared" si="395"/>
        <v>0.4232302668833563</v>
      </c>
      <c r="CR1670">
        <f t="shared" si="387"/>
        <v>1644</v>
      </c>
      <c r="CS1670">
        <f t="shared" si="388"/>
        <v>60</v>
      </c>
      <c r="CT1670" s="73">
        <f t="shared" si="389"/>
        <v>2.33</v>
      </c>
      <c r="CU1670" s="66">
        <f t="shared" si="390"/>
        <v>1324.3623217513557</v>
      </c>
    </row>
    <row r="1671" spans="2:99" x14ac:dyDescent="0.25">
      <c r="B1671" s="107" t="s">
        <v>284</v>
      </c>
      <c r="C1671" s="107">
        <v>1661</v>
      </c>
      <c r="D1671" s="107" t="s">
        <v>235</v>
      </c>
      <c r="E1671" s="107">
        <v>60</v>
      </c>
      <c r="F1671" s="108">
        <v>2.33</v>
      </c>
      <c r="G1671" s="109"/>
      <c r="H1671" s="109">
        <v>1311.02</v>
      </c>
      <c r="I1671" s="109">
        <v>2118.52</v>
      </c>
      <c r="BA1671" t="str">
        <f t="shared" si="381"/>
        <v>MA</v>
      </c>
      <c r="BB1671">
        <f t="shared" si="382"/>
        <v>1658</v>
      </c>
      <c r="BC1671" s="73">
        <f t="shared" si="383"/>
        <v>2.33</v>
      </c>
      <c r="BD1671">
        <f t="shared" si="384"/>
        <v>80</v>
      </c>
      <c r="BE1671" s="66">
        <f t="shared" si="385"/>
        <v>1807.3</v>
      </c>
      <c r="BI1671" s="66">
        <f t="shared" si="391"/>
        <v>2731.82</v>
      </c>
      <c r="BK1671" s="66">
        <f t="shared" si="386"/>
        <v>1814.9226752359914</v>
      </c>
      <c r="BN1671" s="66">
        <f t="shared" si="392"/>
        <v>2236.7216604576911</v>
      </c>
      <c r="BO1671" s="66">
        <f t="shared" si="393"/>
        <v>4051.6443356936825</v>
      </c>
      <c r="CI1671" s="116">
        <f t="shared" si="394"/>
        <v>0.44794718510879811</v>
      </c>
      <c r="CJ1671" s="116">
        <f t="shared" si="395"/>
        <v>0.55205281489120184</v>
      </c>
      <c r="CR1671">
        <f t="shared" si="387"/>
        <v>1645</v>
      </c>
      <c r="CS1671">
        <f t="shared" si="388"/>
        <v>60</v>
      </c>
      <c r="CT1671" s="73">
        <f t="shared" si="389"/>
        <v>2.33</v>
      </c>
      <c r="CU1671" s="66">
        <f t="shared" si="390"/>
        <v>2034.6488591669975</v>
      </c>
    </row>
    <row r="1672" spans="2:99" x14ac:dyDescent="0.25">
      <c r="B1672" s="107" t="s">
        <v>284</v>
      </c>
      <c r="C1672" s="107">
        <v>1662</v>
      </c>
      <c r="D1672" s="107" t="s">
        <v>235</v>
      </c>
      <c r="E1672" s="107">
        <v>60</v>
      </c>
      <c r="F1672" s="108">
        <v>2.33</v>
      </c>
      <c r="G1672" s="109"/>
      <c r="H1672" s="109">
        <v>1498</v>
      </c>
      <c r="I1672" s="109">
        <v>1939.978647609634</v>
      </c>
      <c r="BA1672" t="str">
        <f t="shared" si="381"/>
        <v>MA</v>
      </c>
      <c r="BB1672">
        <f t="shared" si="382"/>
        <v>1659</v>
      </c>
      <c r="BC1672" s="73">
        <f t="shared" si="383"/>
        <v>2.33</v>
      </c>
      <c r="BD1672">
        <f t="shared" si="384"/>
        <v>60</v>
      </c>
      <c r="BE1672" s="66">
        <f t="shared" si="385"/>
        <v>1944</v>
      </c>
      <c r="BI1672" s="66">
        <f t="shared" si="391"/>
        <v>2244</v>
      </c>
      <c r="BK1672" s="66">
        <f t="shared" si="386"/>
        <v>1952.1992367945372</v>
      </c>
      <c r="BN1672" s="66">
        <f t="shared" si="392"/>
        <v>1837.3111720637005</v>
      </c>
      <c r="BO1672" s="66">
        <f t="shared" si="393"/>
        <v>3789.5104088582375</v>
      </c>
      <c r="CI1672" s="116">
        <f t="shared" si="394"/>
        <v>0.5151586949678616</v>
      </c>
      <c r="CJ1672" s="116">
        <f t="shared" si="395"/>
        <v>0.48484130503213846</v>
      </c>
      <c r="CR1672">
        <f t="shared" si="387"/>
        <v>1646</v>
      </c>
      <c r="CS1672">
        <f t="shared" si="388"/>
        <v>60</v>
      </c>
      <c r="CT1672" s="73">
        <f t="shared" si="389"/>
        <v>2.33</v>
      </c>
      <c r="CU1672" s="66">
        <f t="shared" si="390"/>
        <v>830.48240606674608</v>
      </c>
    </row>
    <row r="1673" spans="2:99" x14ac:dyDescent="0.25">
      <c r="B1673" s="107" t="s">
        <v>284</v>
      </c>
      <c r="C1673" s="107">
        <v>1663</v>
      </c>
      <c r="D1673" s="107" t="s">
        <v>235</v>
      </c>
      <c r="E1673" s="107">
        <v>60</v>
      </c>
      <c r="F1673" s="108">
        <v>2.33</v>
      </c>
      <c r="G1673" s="109"/>
      <c r="H1673" s="109">
        <v>1135.23</v>
      </c>
      <c r="I1673" s="109">
        <v>1500</v>
      </c>
      <c r="BA1673" t="str">
        <f t="shared" si="381"/>
        <v>MA</v>
      </c>
      <c r="BB1673">
        <f t="shared" si="382"/>
        <v>1660</v>
      </c>
      <c r="BC1673" s="73">
        <f t="shared" si="383"/>
        <v>2.33</v>
      </c>
      <c r="BD1673">
        <f t="shared" si="384"/>
        <v>60</v>
      </c>
      <c r="BE1673" s="66">
        <f t="shared" si="385"/>
        <v>2495</v>
      </c>
      <c r="BI1673" s="66">
        <f t="shared" si="391"/>
        <v>3231.1393363057655</v>
      </c>
      <c r="BK1673" s="66">
        <f t="shared" si="386"/>
        <v>2505.5231974292028</v>
      </c>
      <c r="BN1673" s="66">
        <f t="shared" si="392"/>
        <v>2645.5474158150951</v>
      </c>
      <c r="BO1673" s="66">
        <f t="shared" si="393"/>
        <v>5151.0706132442974</v>
      </c>
      <c r="CI1673" s="116">
        <f t="shared" si="394"/>
        <v>0.48640824122796283</v>
      </c>
      <c r="CJ1673" s="116">
        <f t="shared" si="395"/>
        <v>0.51359175877203722</v>
      </c>
      <c r="CR1673">
        <f t="shared" si="387"/>
        <v>1647</v>
      </c>
      <c r="CS1673">
        <f t="shared" si="388"/>
        <v>60</v>
      </c>
      <c r="CT1673" s="73">
        <f t="shared" si="389"/>
        <v>2.33</v>
      </c>
      <c r="CU1673" s="66">
        <f t="shared" si="390"/>
        <v>1506.3265716007231</v>
      </c>
    </row>
    <row r="1674" spans="2:99" x14ac:dyDescent="0.25">
      <c r="B1674" s="107" t="s">
        <v>284</v>
      </c>
      <c r="C1674" s="107">
        <v>1664</v>
      </c>
      <c r="D1674" s="107" t="s">
        <v>235</v>
      </c>
      <c r="E1674" s="107">
        <v>60</v>
      </c>
      <c r="F1674" s="108">
        <v>2.33</v>
      </c>
      <c r="G1674" s="109"/>
      <c r="H1674" s="109">
        <v>1986.8884307205894</v>
      </c>
      <c r="I1674" s="109">
        <v>2573.1115692794106</v>
      </c>
      <c r="BA1674" t="str">
        <f t="shared" si="381"/>
        <v>MA</v>
      </c>
      <c r="BB1674">
        <f t="shared" si="382"/>
        <v>1661</v>
      </c>
      <c r="BC1674" s="73">
        <f t="shared" si="383"/>
        <v>2.33</v>
      </c>
      <c r="BD1674">
        <f t="shared" si="384"/>
        <v>60</v>
      </c>
      <c r="BE1674" s="66">
        <f t="shared" si="385"/>
        <v>1311.02</v>
      </c>
      <c r="BI1674" s="66">
        <f t="shared" si="391"/>
        <v>2118.52</v>
      </c>
      <c r="BK1674" s="66">
        <f t="shared" si="386"/>
        <v>1316.54950793332</v>
      </c>
      <c r="BN1674" s="66">
        <f t="shared" si="392"/>
        <v>1734.5723993941135</v>
      </c>
      <c r="BO1674" s="66">
        <f t="shared" si="393"/>
        <v>3051.1219073274333</v>
      </c>
      <c r="CI1674" s="116">
        <f t="shared" si="394"/>
        <v>0.43149685522940123</v>
      </c>
      <c r="CJ1674" s="116">
        <f t="shared" si="395"/>
        <v>0.56850314477059882</v>
      </c>
      <c r="CR1674">
        <f t="shared" si="387"/>
        <v>1648</v>
      </c>
      <c r="CS1674">
        <f t="shared" si="388"/>
        <v>60</v>
      </c>
      <c r="CT1674" s="73">
        <f t="shared" si="389"/>
        <v>2.33</v>
      </c>
      <c r="CU1674" s="66">
        <f t="shared" si="390"/>
        <v>1405.904800160675</v>
      </c>
    </row>
    <row r="1675" spans="2:99" x14ac:dyDescent="0.25">
      <c r="B1675" s="107" t="s">
        <v>284</v>
      </c>
      <c r="C1675" s="107">
        <v>1665</v>
      </c>
      <c r="D1675" s="107" t="s">
        <v>235</v>
      </c>
      <c r="E1675" s="107">
        <v>60</v>
      </c>
      <c r="F1675" s="108">
        <v>2.33</v>
      </c>
      <c r="G1675" s="109"/>
      <c r="H1675" s="109">
        <v>895.40695726552872</v>
      </c>
      <c r="I1675" s="109">
        <v>1159.5930427344711</v>
      </c>
      <c r="BA1675" t="str">
        <f t="shared" si="381"/>
        <v>MA</v>
      </c>
      <c r="BB1675">
        <f t="shared" si="382"/>
        <v>1662</v>
      </c>
      <c r="BC1675" s="73">
        <f t="shared" si="383"/>
        <v>2.33</v>
      </c>
      <c r="BD1675">
        <f t="shared" si="384"/>
        <v>60</v>
      </c>
      <c r="BE1675" s="66">
        <f t="shared" si="385"/>
        <v>1498</v>
      </c>
      <c r="BI1675" s="66">
        <f t="shared" si="391"/>
        <v>1939.978647609634</v>
      </c>
      <c r="BK1675" s="66">
        <f t="shared" si="386"/>
        <v>1504.3181361719221</v>
      </c>
      <c r="BN1675" s="66">
        <f t="shared" si="392"/>
        <v>1588.3887891346742</v>
      </c>
      <c r="BO1675" s="66">
        <f t="shared" si="393"/>
        <v>3092.7069253065965</v>
      </c>
      <c r="CI1675" s="116">
        <f t="shared" si="394"/>
        <v>0.48640824122796278</v>
      </c>
      <c r="CJ1675" s="116">
        <f t="shared" si="395"/>
        <v>0.51359175877203711</v>
      </c>
      <c r="CR1675">
        <f t="shared" si="387"/>
        <v>1649</v>
      </c>
      <c r="CS1675">
        <f t="shared" si="388"/>
        <v>60</v>
      </c>
      <c r="CT1675" s="73">
        <f t="shared" si="389"/>
        <v>2.33</v>
      </c>
      <c r="CU1675" s="66">
        <f t="shared" si="390"/>
        <v>1606.7483430407715</v>
      </c>
    </row>
    <row r="1676" spans="2:99" x14ac:dyDescent="0.25">
      <c r="B1676" s="107" t="s">
        <v>284</v>
      </c>
      <c r="C1676" s="107">
        <v>1666</v>
      </c>
      <c r="D1676" s="107" t="s">
        <v>235</v>
      </c>
      <c r="E1676" s="107">
        <v>60</v>
      </c>
      <c r="F1676" s="108">
        <v>2.33</v>
      </c>
      <c r="G1676" s="109"/>
      <c r="H1676" s="109">
        <v>1320.2350756761812</v>
      </c>
      <c r="I1676" s="109">
        <v>1709.7649243238188</v>
      </c>
      <c r="BA1676" t="str">
        <f t="shared" si="381"/>
        <v>MA</v>
      </c>
      <c r="BB1676">
        <f t="shared" si="382"/>
        <v>1663</v>
      </c>
      <c r="BC1676" s="73">
        <f t="shared" si="383"/>
        <v>2.33</v>
      </c>
      <c r="BD1676">
        <f t="shared" si="384"/>
        <v>60</v>
      </c>
      <c r="BE1676" s="66">
        <f t="shared" si="385"/>
        <v>1135.23</v>
      </c>
      <c r="BI1676" s="66">
        <f t="shared" si="391"/>
        <v>1500</v>
      </c>
      <c r="BK1676" s="66">
        <f t="shared" si="386"/>
        <v>1140.0180759188593</v>
      </c>
      <c r="BN1676" s="66">
        <f t="shared" si="392"/>
        <v>1228.1491791869655</v>
      </c>
      <c r="BO1676" s="66">
        <f t="shared" si="393"/>
        <v>2368.1672551058246</v>
      </c>
      <c r="CI1676" s="116">
        <f t="shared" si="394"/>
        <v>0.48139255091081651</v>
      </c>
      <c r="CJ1676" s="116">
        <f t="shared" si="395"/>
        <v>0.51860744908918355</v>
      </c>
      <c r="CR1676">
        <f t="shared" si="387"/>
        <v>1650</v>
      </c>
      <c r="CS1676">
        <f t="shared" si="388"/>
        <v>60</v>
      </c>
      <c r="CT1676" s="73">
        <f t="shared" si="389"/>
        <v>2.33</v>
      </c>
      <c r="CU1676" s="66">
        <f t="shared" si="390"/>
        <v>2510.5442860012054</v>
      </c>
    </row>
    <row r="1677" spans="2:99" x14ac:dyDescent="0.25">
      <c r="B1677" s="107" t="s">
        <v>284</v>
      </c>
      <c r="C1677" s="107">
        <v>1667</v>
      </c>
      <c r="D1677" s="107" t="s">
        <v>235</v>
      </c>
      <c r="E1677" s="107">
        <v>60</v>
      </c>
      <c r="F1677" s="108">
        <v>2.33</v>
      </c>
      <c r="G1677" s="109"/>
      <c r="H1677" s="109">
        <v>958.58652359326675</v>
      </c>
      <c r="I1677" s="109">
        <v>1241.413476406733</v>
      </c>
      <c r="BA1677" t="str">
        <f t="shared" si="381"/>
        <v>MA</v>
      </c>
      <c r="BB1677">
        <f t="shared" si="382"/>
        <v>1664</v>
      </c>
      <c r="BC1677" s="73">
        <f t="shared" si="383"/>
        <v>2.33</v>
      </c>
      <c r="BD1677">
        <f t="shared" si="384"/>
        <v>60</v>
      </c>
      <c r="BE1677" s="66">
        <f t="shared" si="385"/>
        <v>1986.8884307205894</v>
      </c>
      <c r="BI1677" s="66">
        <f t="shared" si="391"/>
        <v>2573.1115692794106</v>
      </c>
      <c r="BK1677" s="66">
        <f t="shared" si="386"/>
        <v>1995.2685586669909</v>
      </c>
      <c r="BN1677" s="66">
        <f t="shared" si="392"/>
        <v>2106.7765745113284</v>
      </c>
      <c r="BO1677" s="66">
        <f t="shared" si="393"/>
        <v>4102.0451331783188</v>
      </c>
      <c r="CI1677" s="116">
        <f t="shared" si="394"/>
        <v>0.48640824122796289</v>
      </c>
      <c r="CJ1677" s="116">
        <f t="shared" si="395"/>
        <v>0.51359175877203722</v>
      </c>
      <c r="CR1677">
        <f t="shared" si="387"/>
        <v>1651</v>
      </c>
      <c r="CS1677">
        <f t="shared" si="388"/>
        <v>60</v>
      </c>
      <c r="CT1677" s="73">
        <f t="shared" si="389"/>
        <v>2.33</v>
      </c>
      <c r="CU1677" s="66">
        <f t="shared" si="390"/>
        <v>1574.1181227641446</v>
      </c>
    </row>
    <row r="1678" spans="2:99" x14ac:dyDescent="0.25">
      <c r="B1678" s="107" t="s">
        <v>284</v>
      </c>
      <c r="C1678" s="107">
        <v>1668</v>
      </c>
      <c r="D1678" s="107" t="s">
        <v>235</v>
      </c>
      <c r="E1678" s="107">
        <v>60</v>
      </c>
      <c r="F1678" s="108">
        <v>2.33</v>
      </c>
      <c r="G1678" s="109"/>
      <c r="H1678" s="109">
        <v>852.84135840651675</v>
      </c>
      <c r="I1678" s="109">
        <v>1104.468641593483</v>
      </c>
      <c r="BA1678" t="str">
        <f t="shared" si="381"/>
        <v>MA</v>
      </c>
      <c r="BB1678">
        <f t="shared" si="382"/>
        <v>1665</v>
      </c>
      <c r="BC1678" s="73">
        <f t="shared" si="383"/>
        <v>2.33</v>
      </c>
      <c r="BD1678">
        <f t="shared" si="384"/>
        <v>60</v>
      </c>
      <c r="BE1678" s="66">
        <f t="shared" si="385"/>
        <v>895.40695726552872</v>
      </c>
      <c r="BI1678" s="66">
        <f t="shared" si="391"/>
        <v>1159.5930427344711</v>
      </c>
      <c r="BK1678" s="66">
        <f t="shared" si="386"/>
        <v>899.18352808347936</v>
      </c>
      <c r="BN1678" s="66">
        <f t="shared" si="392"/>
        <v>949.43549575017096</v>
      </c>
      <c r="BO1678" s="66">
        <f t="shared" si="393"/>
        <v>1848.6190238336503</v>
      </c>
      <c r="CI1678" s="116">
        <f t="shared" si="394"/>
        <v>0.48640824122796283</v>
      </c>
      <c r="CJ1678" s="116">
        <f t="shared" si="395"/>
        <v>0.51359175877203722</v>
      </c>
      <c r="CR1678">
        <f t="shared" si="387"/>
        <v>1652</v>
      </c>
      <c r="CS1678">
        <f t="shared" si="388"/>
        <v>60</v>
      </c>
      <c r="CT1678" s="73">
        <f t="shared" si="389"/>
        <v>2.33</v>
      </c>
      <c r="CU1678" s="66">
        <f t="shared" si="390"/>
        <v>1531.2110865635671</v>
      </c>
    </row>
    <row r="1679" spans="2:99" x14ac:dyDescent="0.25">
      <c r="B1679" s="107" t="s">
        <v>284</v>
      </c>
      <c r="C1679" s="107">
        <v>1669</v>
      </c>
      <c r="D1679" s="107" t="s">
        <v>235</v>
      </c>
      <c r="E1679" s="107">
        <v>60</v>
      </c>
      <c r="F1679" s="108">
        <v>2.33</v>
      </c>
      <c r="G1679" s="109"/>
      <c r="H1679" s="109">
        <v>1270</v>
      </c>
      <c r="I1679" s="109">
        <v>1649.38</v>
      </c>
      <c r="BA1679" t="str">
        <f t="shared" ref="BA1679:BA1742" si="396">D1676</f>
        <v>MA</v>
      </c>
      <c r="BB1679">
        <f t="shared" ref="BB1679:BB1742" si="397">C1676</f>
        <v>1666</v>
      </c>
      <c r="BC1679" s="73">
        <f t="shared" ref="BC1679:BC1742" si="398">F1676</f>
        <v>2.33</v>
      </c>
      <c r="BD1679">
        <f t="shared" ref="BD1679:BD1742" si="399">E1676</f>
        <v>60</v>
      </c>
      <c r="BE1679" s="66">
        <f t="shared" ref="BE1679:BE1742" si="400">H1676</f>
        <v>1320.2350756761812</v>
      </c>
      <c r="BI1679" s="66">
        <f t="shared" si="391"/>
        <v>1709.7649243238188</v>
      </c>
      <c r="BK1679" s="66">
        <f t="shared" ref="BK1679:BK1742" si="401">BE1679/VLOOKUP($BA1679,$DQ$53:$DT$60,2,FALSE)</f>
        <v>1325.8034501668822</v>
      </c>
      <c r="BN1679" s="66">
        <f t="shared" si="392"/>
        <v>1399.8975922739749</v>
      </c>
      <c r="BO1679" s="66">
        <f t="shared" si="393"/>
        <v>2725.7010424408572</v>
      </c>
      <c r="CI1679" s="116">
        <f t="shared" si="394"/>
        <v>0.48640824122796278</v>
      </c>
      <c r="CJ1679" s="116">
        <f t="shared" si="395"/>
        <v>0.51359175877203711</v>
      </c>
      <c r="CR1679">
        <f t="shared" si="387"/>
        <v>1653</v>
      </c>
      <c r="CS1679">
        <f t="shared" si="388"/>
        <v>60</v>
      </c>
      <c r="CT1679" s="73">
        <f t="shared" si="389"/>
        <v>2.33</v>
      </c>
      <c r="CU1679" s="66">
        <f t="shared" si="390"/>
        <v>1543.402289616389</v>
      </c>
    </row>
    <row r="1680" spans="2:99" x14ac:dyDescent="0.25">
      <c r="B1680" s="107" t="s">
        <v>284</v>
      </c>
      <c r="C1680" s="107">
        <v>1670</v>
      </c>
      <c r="D1680" s="107" t="s">
        <v>235</v>
      </c>
      <c r="E1680" s="107">
        <v>60</v>
      </c>
      <c r="F1680" s="108">
        <v>2.33</v>
      </c>
      <c r="G1680" s="109"/>
      <c r="H1680" s="109">
        <v>1135.23</v>
      </c>
      <c r="I1680" s="109">
        <v>1226.45</v>
      </c>
      <c r="BA1680" t="str">
        <f t="shared" si="396"/>
        <v>MA</v>
      </c>
      <c r="BB1680">
        <f t="shared" si="397"/>
        <v>1667</v>
      </c>
      <c r="BC1680" s="73">
        <f t="shared" si="398"/>
        <v>2.33</v>
      </c>
      <c r="BD1680">
        <f t="shared" si="399"/>
        <v>60</v>
      </c>
      <c r="BE1680" s="66">
        <f t="shared" si="400"/>
        <v>958.58652359326675</v>
      </c>
      <c r="BI1680" s="66">
        <f t="shared" si="391"/>
        <v>1241.413476406733</v>
      </c>
      <c r="BK1680" s="66">
        <f t="shared" si="401"/>
        <v>962.6295677779342</v>
      </c>
      <c r="BN1680" s="66">
        <f t="shared" si="392"/>
        <v>1016.4272947203777</v>
      </c>
      <c r="BO1680" s="66">
        <f t="shared" si="393"/>
        <v>1979.0568624983121</v>
      </c>
      <c r="CI1680" s="116">
        <f t="shared" si="394"/>
        <v>0.48640824122796283</v>
      </c>
      <c r="CJ1680" s="116">
        <f t="shared" si="395"/>
        <v>0.51359175877203711</v>
      </c>
      <c r="CR1680">
        <f t="shared" si="387"/>
        <v>1654</v>
      </c>
      <c r="CS1680">
        <f t="shared" si="388"/>
        <v>60</v>
      </c>
      <c r="CT1680" s="73">
        <f t="shared" si="389"/>
        <v>2.33</v>
      </c>
      <c r="CU1680" s="66">
        <f t="shared" si="390"/>
        <v>916.55899178187121</v>
      </c>
    </row>
    <row r="1681" spans="2:99" x14ac:dyDescent="0.25">
      <c r="B1681" s="107" t="s">
        <v>284</v>
      </c>
      <c r="C1681" s="107">
        <v>1671</v>
      </c>
      <c r="D1681" s="107" t="s">
        <v>235</v>
      </c>
      <c r="E1681" s="107">
        <v>60</v>
      </c>
      <c r="F1681" s="108">
        <v>2.33</v>
      </c>
      <c r="G1681" s="109"/>
      <c r="H1681" s="109">
        <v>1057.19</v>
      </c>
      <c r="I1681" s="109">
        <v>1701.19</v>
      </c>
      <c r="BA1681" t="str">
        <f t="shared" si="396"/>
        <v>MA</v>
      </c>
      <c r="BB1681">
        <f t="shared" si="397"/>
        <v>1668</v>
      </c>
      <c r="BC1681" s="73">
        <f t="shared" si="398"/>
        <v>2.33</v>
      </c>
      <c r="BD1681">
        <f t="shared" si="399"/>
        <v>60</v>
      </c>
      <c r="BE1681" s="66">
        <f t="shared" si="400"/>
        <v>852.84135840651675</v>
      </c>
      <c r="BI1681" s="66">
        <f t="shared" si="391"/>
        <v>1104.468641593483</v>
      </c>
      <c r="BK1681" s="66">
        <f t="shared" si="401"/>
        <v>856.43839968519467</v>
      </c>
      <c r="BN1681" s="66">
        <f t="shared" si="392"/>
        <v>904.30150374051925</v>
      </c>
      <c r="BO1681" s="66">
        <f t="shared" si="393"/>
        <v>1760.7399034257139</v>
      </c>
      <c r="CI1681" s="116">
        <f t="shared" si="394"/>
        <v>0.48640824122796283</v>
      </c>
      <c r="CJ1681" s="116">
        <f t="shared" si="395"/>
        <v>0.51359175877203711</v>
      </c>
      <c r="CR1681">
        <f t="shared" si="387"/>
        <v>1655</v>
      </c>
      <c r="CS1681">
        <f t="shared" si="388"/>
        <v>60</v>
      </c>
      <c r="CT1681" s="73">
        <f t="shared" si="389"/>
        <v>2.33</v>
      </c>
      <c r="CU1681" s="66">
        <f t="shared" si="390"/>
        <v>848.02851773397106</v>
      </c>
    </row>
    <row r="1682" spans="2:99" x14ac:dyDescent="0.25">
      <c r="B1682" s="107" t="s">
        <v>284</v>
      </c>
      <c r="C1682" s="107">
        <v>1672</v>
      </c>
      <c r="D1682" s="107" t="s">
        <v>235</v>
      </c>
      <c r="E1682" s="107">
        <v>60</v>
      </c>
      <c r="F1682" s="108">
        <v>2.33</v>
      </c>
      <c r="G1682" s="109"/>
      <c r="H1682" s="109">
        <v>1072.69</v>
      </c>
      <c r="I1682" s="109">
        <v>2140.69</v>
      </c>
      <c r="BA1682" t="str">
        <f t="shared" si="396"/>
        <v>MA</v>
      </c>
      <c r="BB1682">
        <f t="shared" si="397"/>
        <v>1669</v>
      </c>
      <c r="BC1682" s="73">
        <f t="shared" si="398"/>
        <v>2.33</v>
      </c>
      <c r="BD1682">
        <f t="shared" si="399"/>
        <v>60</v>
      </c>
      <c r="BE1682" s="66">
        <f t="shared" si="400"/>
        <v>1270</v>
      </c>
      <c r="BI1682" s="66">
        <f t="shared" si="391"/>
        <v>1649.38</v>
      </c>
      <c r="BK1682" s="66">
        <f t="shared" si="401"/>
        <v>1275.3564972886122</v>
      </c>
      <c r="BN1682" s="66">
        <f t="shared" si="392"/>
        <v>1350.4564621115983</v>
      </c>
      <c r="BO1682" s="66">
        <f t="shared" si="393"/>
        <v>2625.8129594002103</v>
      </c>
      <c r="CI1682" s="116">
        <f t="shared" si="394"/>
        <v>0.48569967358982413</v>
      </c>
      <c r="CJ1682" s="116">
        <f t="shared" si="395"/>
        <v>0.51430032641017598</v>
      </c>
      <c r="CR1682">
        <f t="shared" si="387"/>
        <v>1656</v>
      </c>
      <c r="CS1682">
        <f t="shared" si="388"/>
        <v>80</v>
      </c>
      <c r="CT1682" s="73">
        <f t="shared" si="389"/>
        <v>2.33</v>
      </c>
      <c r="CU1682" s="66">
        <f t="shared" si="390"/>
        <v>1441.8557943362123</v>
      </c>
    </row>
    <row r="1683" spans="2:99" x14ac:dyDescent="0.25">
      <c r="B1683" s="107" t="s">
        <v>284</v>
      </c>
      <c r="C1683" s="107">
        <v>1673</v>
      </c>
      <c r="D1683" s="107" t="s">
        <v>235</v>
      </c>
      <c r="E1683" s="107">
        <v>60</v>
      </c>
      <c r="F1683" s="108">
        <v>2.33</v>
      </c>
      <c r="G1683" s="109"/>
      <c r="H1683" s="109">
        <v>1002.1586383020516</v>
      </c>
      <c r="I1683" s="109">
        <v>1297.8413616979483</v>
      </c>
      <c r="BA1683" t="str">
        <f t="shared" si="396"/>
        <v>MA</v>
      </c>
      <c r="BB1683">
        <f t="shared" si="397"/>
        <v>1670</v>
      </c>
      <c r="BC1683" s="73">
        <f t="shared" si="398"/>
        <v>2.33</v>
      </c>
      <c r="BD1683">
        <f t="shared" si="399"/>
        <v>60</v>
      </c>
      <c r="BE1683" s="66">
        <f t="shared" si="400"/>
        <v>1135.23</v>
      </c>
      <c r="BI1683" s="66">
        <f t="shared" si="391"/>
        <v>1226.45</v>
      </c>
      <c r="BK1683" s="66">
        <f t="shared" si="401"/>
        <v>1140.0180759188593</v>
      </c>
      <c r="BN1683" s="66">
        <f t="shared" si="392"/>
        <v>1004.175707209236</v>
      </c>
      <c r="BO1683" s="66">
        <f t="shared" si="393"/>
        <v>2144.1937831280952</v>
      </c>
      <c r="CI1683" s="116">
        <f t="shared" si="394"/>
        <v>0.53167679380905752</v>
      </c>
      <c r="CJ1683" s="116">
        <f t="shared" si="395"/>
        <v>0.46832320619094248</v>
      </c>
      <c r="CR1683">
        <f t="shared" si="387"/>
        <v>1657</v>
      </c>
      <c r="CS1683">
        <f t="shared" si="388"/>
        <v>80</v>
      </c>
      <c r="CT1683" s="73">
        <f t="shared" si="389"/>
        <v>2.33</v>
      </c>
      <c r="CU1683" s="66">
        <f t="shared" si="390"/>
        <v>2032.6270335408717</v>
      </c>
    </row>
    <row r="1684" spans="2:99" x14ac:dyDescent="0.25">
      <c r="B1684" s="107" t="s">
        <v>284</v>
      </c>
      <c r="C1684" s="107">
        <v>1674</v>
      </c>
      <c r="D1684" s="107" t="s">
        <v>235</v>
      </c>
      <c r="E1684" s="107">
        <v>60</v>
      </c>
      <c r="F1684" s="108">
        <v>2.33</v>
      </c>
      <c r="G1684" s="109"/>
      <c r="H1684" s="109">
        <v>852.84135840651675</v>
      </c>
      <c r="I1684" s="109">
        <v>1104.468641593483</v>
      </c>
      <c r="BA1684" t="str">
        <f t="shared" si="396"/>
        <v>MA</v>
      </c>
      <c r="BB1684">
        <f t="shared" si="397"/>
        <v>1671</v>
      </c>
      <c r="BC1684" s="73">
        <f t="shared" si="398"/>
        <v>2.33</v>
      </c>
      <c r="BD1684">
        <f t="shared" si="399"/>
        <v>60</v>
      </c>
      <c r="BE1684" s="66">
        <f t="shared" si="400"/>
        <v>1057.19</v>
      </c>
      <c r="BI1684" s="66">
        <f t="shared" si="391"/>
        <v>1701.19</v>
      </c>
      <c r="BK1684" s="66">
        <f t="shared" si="401"/>
        <v>1061.6489254870457</v>
      </c>
      <c r="BN1684" s="66">
        <f t="shared" si="392"/>
        <v>1392.8767347607159</v>
      </c>
      <c r="BO1684" s="66">
        <f t="shared" si="393"/>
        <v>2454.5256602477616</v>
      </c>
      <c r="CI1684" s="116">
        <f t="shared" si="394"/>
        <v>0.43252712435684298</v>
      </c>
      <c r="CJ1684" s="116">
        <f t="shared" si="395"/>
        <v>0.56747287564315696</v>
      </c>
      <c r="CR1684">
        <f t="shared" si="387"/>
        <v>1658</v>
      </c>
      <c r="CS1684">
        <f t="shared" si="388"/>
        <v>80</v>
      </c>
      <c r="CT1684" s="73">
        <f t="shared" si="389"/>
        <v>2.33</v>
      </c>
      <c r="CU1684" s="66">
        <f t="shared" si="390"/>
        <v>1814.9226752359914</v>
      </c>
    </row>
    <row r="1685" spans="2:99" x14ac:dyDescent="0.25">
      <c r="B1685" s="107" t="s">
        <v>284</v>
      </c>
      <c r="C1685" s="107">
        <v>1675</v>
      </c>
      <c r="D1685" s="107" t="s">
        <v>235</v>
      </c>
      <c r="E1685" s="107">
        <v>60</v>
      </c>
      <c r="F1685" s="108">
        <v>2.33</v>
      </c>
      <c r="G1685" s="109"/>
      <c r="H1685" s="109">
        <v>875.66007487950742</v>
      </c>
      <c r="I1685" s="109">
        <v>1134.0199251204924</v>
      </c>
      <c r="BA1685" t="str">
        <f t="shared" si="396"/>
        <v>MA</v>
      </c>
      <c r="BB1685">
        <f t="shared" si="397"/>
        <v>1672</v>
      </c>
      <c r="BC1685" s="73">
        <f t="shared" si="398"/>
        <v>2.33</v>
      </c>
      <c r="BD1685">
        <f t="shared" si="399"/>
        <v>60</v>
      </c>
      <c r="BE1685" s="66">
        <f t="shared" si="400"/>
        <v>1072.69</v>
      </c>
      <c r="BI1685" s="66">
        <f t="shared" si="391"/>
        <v>2140.69</v>
      </c>
      <c r="BK1685" s="66">
        <f t="shared" si="401"/>
        <v>1077.2143000602532</v>
      </c>
      <c r="BN1685" s="66">
        <f t="shared" si="392"/>
        <v>1752.7244442624969</v>
      </c>
      <c r="BO1685" s="66">
        <f t="shared" si="393"/>
        <v>2829.9387443227502</v>
      </c>
      <c r="CI1685" s="116">
        <f t="shared" si="394"/>
        <v>0.38064933462651607</v>
      </c>
      <c r="CJ1685" s="116">
        <f t="shared" si="395"/>
        <v>0.61935066537348393</v>
      </c>
      <c r="CR1685">
        <f t="shared" si="387"/>
        <v>1659</v>
      </c>
      <c r="CS1685">
        <f t="shared" si="388"/>
        <v>60</v>
      </c>
      <c r="CT1685" s="73">
        <f t="shared" si="389"/>
        <v>2.33</v>
      </c>
      <c r="CU1685" s="66">
        <f t="shared" si="390"/>
        <v>1952.1992367945372</v>
      </c>
    </row>
    <row r="1686" spans="2:99" x14ac:dyDescent="0.25">
      <c r="B1686" s="107" t="s">
        <v>284</v>
      </c>
      <c r="C1686" s="107">
        <v>1676</v>
      </c>
      <c r="D1686" s="107" t="s">
        <v>235</v>
      </c>
      <c r="E1686" s="107">
        <v>60</v>
      </c>
      <c r="F1686" s="108">
        <v>2.33</v>
      </c>
      <c r="G1686" s="109"/>
      <c r="H1686" s="109">
        <v>892.47891115709854</v>
      </c>
      <c r="I1686" s="109">
        <v>1155.8010888429017</v>
      </c>
      <c r="BA1686" t="str">
        <f t="shared" si="396"/>
        <v>MA</v>
      </c>
      <c r="BB1686">
        <f t="shared" si="397"/>
        <v>1673</v>
      </c>
      <c r="BC1686" s="73">
        <f t="shared" si="398"/>
        <v>2.33</v>
      </c>
      <c r="BD1686">
        <f t="shared" si="399"/>
        <v>60</v>
      </c>
      <c r="BE1686" s="66">
        <f t="shared" si="400"/>
        <v>1002.1586383020516</v>
      </c>
      <c r="BI1686" s="66">
        <f t="shared" si="391"/>
        <v>1297.8413616979483</v>
      </c>
      <c r="BK1686" s="66">
        <f t="shared" si="401"/>
        <v>1006.3854572223858</v>
      </c>
      <c r="BN1686" s="66">
        <f t="shared" si="392"/>
        <v>1062.6285353894859</v>
      </c>
      <c r="BO1686" s="66">
        <f t="shared" si="393"/>
        <v>2069.0139926118718</v>
      </c>
      <c r="CI1686" s="116">
        <f t="shared" si="394"/>
        <v>0.48640824122796278</v>
      </c>
      <c r="CJ1686" s="116">
        <f t="shared" si="395"/>
        <v>0.51359175877203711</v>
      </c>
      <c r="CR1686">
        <f t="shared" si="387"/>
        <v>1660</v>
      </c>
      <c r="CS1686">
        <f t="shared" si="388"/>
        <v>60</v>
      </c>
      <c r="CT1686" s="73">
        <f t="shared" si="389"/>
        <v>2.33</v>
      </c>
      <c r="CU1686" s="66">
        <f t="shared" si="390"/>
        <v>2505.5231974292028</v>
      </c>
    </row>
    <row r="1687" spans="2:99" x14ac:dyDescent="0.25">
      <c r="B1687" s="107" t="s">
        <v>284</v>
      </c>
      <c r="C1687" s="107">
        <v>1677</v>
      </c>
      <c r="D1687" s="107" t="s">
        <v>235</v>
      </c>
      <c r="E1687" s="107">
        <v>60</v>
      </c>
      <c r="F1687" s="108">
        <v>2.33</v>
      </c>
      <c r="G1687" s="109"/>
      <c r="H1687" s="109">
        <v>1248.8599999999999</v>
      </c>
      <c r="I1687" s="109">
        <v>1326.91</v>
      </c>
      <c r="BA1687" t="str">
        <f t="shared" si="396"/>
        <v>MA</v>
      </c>
      <c r="BB1687">
        <f t="shared" si="397"/>
        <v>1674</v>
      </c>
      <c r="BC1687" s="73">
        <f t="shared" si="398"/>
        <v>2.33</v>
      </c>
      <c r="BD1687">
        <f t="shared" si="399"/>
        <v>60</v>
      </c>
      <c r="BE1687" s="66">
        <f t="shared" si="400"/>
        <v>852.84135840651675</v>
      </c>
      <c r="BI1687" s="66">
        <f t="shared" si="391"/>
        <v>1104.468641593483</v>
      </c>
      <c r="BK1687" s="66">
        <f t="shared" si="401"/>
        <v>856.43839968519467</v>
      </c>
      <c r="BN1687" s="66">
        <f t="shared" si="392"/>
        <v>904.30150374051925</v>
      </c>
      <c r="BO1687" s="66">
        <f t="shared" si="393"/>
        <v>1760.7399034257139</v>
      </c>
      <c r="CI1687" s="116">
        <f t="shared" si="394"/>
        <v>0.48640824122796283</v>
      </c>
      <c r="CJ1687" s="116">
        <f t="shared" si="395"/>
        <v>0.51359175877203711</v>
      </c>
      <c r="CR1687">
        <f t="shared" si="387"/>
        <v>1661</v>
      </c>
      <c r="CS1687">
        <f t="shared" si="388"/>
        <v>60</v>
      </c>
      <c r="CT1687" s="73">
        <f t="shared" si="389"/>
        <v>2.33</v>
      </c>
      <c r="CU1687" s="66">
        <f t="shared" si="390"/>
        <v>1316.54950793332</v>
      </c>
    </row>
    <row r="1688" spans="2:99" x14ac:dyDescent="0.25">
      <c r="B1688" s="107" t="s">
        <v>284</v>
      </c>
      <c r="C1688" s="107">
        <v>1678</v>
      </c>
      <c r="D1688" s="107" t="s">
        <v>235</v>
      </c>
      <c r="E1688" s="107">
        <v>60</v>
      </c>
      <c r="F1688" s="108">
        <v>2.33</v>
      </c>
      <c r="G1688" s="109"/>
      <c r="H1688" s="109">
        <v>1400</v>
      </c>
      <c r="I1688" s="109">
        <v>1813.0641566445177</v>
      </c>
      <c r="BA1688" t="str">
        <f t="shared" si="396"/>
        <v>MA</v>
      </c>
      <c r="BB1688">
        <f t="shared" si="397"/>
        <v>1675</v>
      </c>
      <c r="BC1688" s="73">
        <f t="shared" si="398"/>
        <v>2.33</v>
      </c>
      <c r="BD1688">
        <f t="shared" si="399"/>
        <v>60</v>
      </c>
      <c r="BE1688" s="66">
        <f t="shared" si="400"/>
        <v>875.66007487950742</v>
      </c>
      <c r="BI1688" s="66">
        <f t="shared" si="391"/>
        <v>1134.0199251204924</v>
      </c>
      <c r="BK1688" s="66">
        <f t="shared" si="401"/>
        <v>879.35335898725396</v>
      </c>
      <c r="BN1688" s="66">
        <f t="shared" si="392"/>
        <v>928.49709347893122</v>
      </c>
      <c r="BO1688" s="66">
        <f t="shared" si="393"/>
        <v>1807.8504524661853</v>
      </c>
      <c r="CI1688" s="116">
        <f t="shared" si="394"/>
        <v>0.48640824122796278</v>
      </c>
      <c r="CJ1688" s="116">
        <f t="shared" si="395"/>
        <v>0.51359175877203711</v>
      </c>
      <c r="CR1688">
        <f t="shared" si="387"/>
        <v>1662</v>
      </c>
      <c r="CS1688">
        <f t="shared" si="388"/>
        <v>60</v>
      </c>
      <c r="CT1688" s="73">
        <f t="shared" si="389"/>
        <v>2.33</v>
      </c>
      <c r="CU1688" s="66">
        <f t="shared" si="390"/>
        <v>1504.3181361719221</v>
      </c>
    </row>
    <row r="1689" spans="2:99" x14ac:dyDescent="0.25">
      <c r="B1689" s="107" t="s">
        <v>284</v>
      </c>
      <c r="C1689" s="107">
        <v>1679</v>
      </c>
      <c r="D1689" s="107" t="s">
        <v>235</v>
      </c>
      <c r="E1689" s="107">
        <v>60</v>
      </c>
      <c r="F1689" s="108">
        <v>2.33</v>
      </c>
      <c r="G1689" s="109"/>
      <c r="H1689" s="109">
        <v>1400</v>
      </c>
      <c r="I1689" s="109">
        <v>1813.0641566445177</v>
      </c>
      <c r="BA1689" t="str">
        <f t="shared" si="396"/>
        <v>MA</v>
      </c>
      <c r="BB1689">
        <f t="shared" si="397"/>
        <v>1676</v>
      </c>
      <c r="BC1689" s="73">
        <f t="shared" si="398"/>
        <v>2.33</v>
      </c>
      <c r="BD1689">
        <f t="shared" si="399"/>
        <v>60</v>
      </c>
      <c r="BE1689" s="66">
        <f t="shared" si="400"/>
        <v>892.47891115709854</v>
      </c>
      <c r="BI1689" s="66">
        <f t="shared" si="391"/>
        <v>1155.8010888429017</v>
      </c>
      <c r="BK1689" s="66">
        <f t="shared" si="401"/>
        <v>896.24313231281246</v>
      </c>
      <c r="BN1689" s="66">
        <f t="shared" si="392"/>
        <v>946.33077237720715</v>
      </c>
      <c r="BO1689" s="66">
        <f t="shared" si="393"/>
        <v>1842.5739046900196</v>
      </c>
      <c r="CI1689" s="116">
        <f t="shared" si="394"/>
        <v>0.48640824122796283</v>
      </c>
      <c r="CJ1689" s="116">
        <f t="shared" si="395"/>
        <v>0.51359175877203711</v>
      </c>
      <c r="CR1689">
        <f t="shared" ref="CR1689:CR1752" si="402">BB1676</f>
        <v>1663</v>
      </c>
      <c r="CS1689">
        <f t="shared" ref="CS1689:CS1752" si="403">BD1676</f>
        <v>60</v>
      </c>
      <c r="CT1689" s="73">
        <f t="shared" ref="CT1689:CT1752" si="404">BC1676</f>
        <v>2.33</v>
      </c>
      <c r="CU1689" s="66">
        <f t="shared" ref="CU1689:CU1752" si="405">BK1676</f>
        <v>1140.0180759188593</v>
      </c>
    </row>
    <row r="1690" spans="2:99" x14ac:dyDescent="0.25">
      <c r="B1690" s="107" t="s">
        <v>284</v>
      </c>
      <c r="C1690" s="107">
        <v>1680</v>
      </c>
      <c r="D1690" s="107" t="s">
        <v>235</v>
      </c>
      <c r="E1690" s="107">
        <v>60</v>
      </c>
      <c r="F1690" s="108">
        <v>2.33</v>
      </c>
      <c r="G1690" s="109"/>
      <c r="H1690" s="109">
        <v>1321.1065179703567</v>
      </c>
      <c r="I1690" s="109">
        <v>1710.8934820296431</v>
      </c>
      <c r="BA1690" t="str">
        <f t="shared" si="396"/>
        <v>MA</v>
      </c>
      <c r="BB1690">
        <f t="shared" si="397"/>
        <v>1677</v>
      </c>
      <c r="BC1690" s="73">
        <f t="shared" si="398"/>
        <v>2.33</v>
      </c>
      <c r="BD1690">
        <f t="shared" si="399"/>
        <v>60</v>
      </c>
      <c r="BE1690" s="66">
        <f t="shared" si="400"/>
        <v>1248.8599999999999</v>
      </c>
      <c r="BI1690" s="66">
        <f t="shared" si="391"/>
        <v>1326.91</v>
      </c>
      <c r="BK1690" s="66">
        <f t="shared" si="401"/>
        <v>1254.1273348061859</v>
      </c>
      <c r="BN1690" s="66">
        <f t="shared" si="392"/>
        <v>1086.4289515699843</v>
      </c>
      <c r="BO1690" s="66">
        <f t="shared" si="393"/>
        <v>2340.5562863761702</v>
      </c>
      <c r="CI1690" s="116">
        <f t="shared" si="394"/>
        <v>0.53582447134733191</v>
      </c>
      <c r="CJ1690" s="116">
        <f t="shared" si="395"/>
        <v>0.46417552865266803</v>
      </c>
      <c r="CR1690">
        <f t="shared" si="402"/>
        <v>1664</v>
      </c>
      <c r="CS1690">
        <f t="shared" si="403"/>
        <v>60</v>
      </c>
      <c r="CT1690" s="73">
        <f t="shared" si="404"/>
        <v>2.33</v>
      </c>
      <c r="CU1690" s="66">
        <f t="shared" si="405"/>
        <v>1995.2685586669909</v>
      </c>
    </row>
    <row r="1691" spans="2:99" x14ac:dyDescent="0.25">
      <c r="B1691" s="107" t="s">
        <v>284</v>
      </c>
      <c r="C1691" s="107">
        <v>1681</v>
      </c>
      <c r="D1691" s="107" t="s">
        <v>235</v>
      </c>
      <c r="E1691" s="107">
        <v>60</v>
      </c>
      <c r="F1691" s="108">
        <v>2.33</v>
      </c>
      <c r="G1691" s="109"/>
      <c r="H1691" s="109">
        <v>1091.6296186450704</v>
      </c>
      <c r="I1691" s="109">
        <v>1413.7103813549295</v>
      </c>
      <c r="BA1691" t="str">
        <f t="shared" si="396"/>
        <v>MA</v>
      </c>
      <c r="BB1691">
        <f t="shared" si="397"/>
        <v>1678</v>
      </c>
      <c r="BC1691" s="73">
        <f t="shared" si="398"/>
        <v>2.33</v>
      </c>
      <c r="BD1691">
        <f t="shared" si="399"/>
        <v>60</v>
      </c>
      <c r="BE1691" s="66">
        <f t="shared" si="400"/>
        <v>1400</v>
      </c>
      <c r="BI1691" s="66">
        <f t="shared" si="391"/>
        <v>1813.0641566445177</v>
      </c>
      <c r="BK1691" s="66">
        <f t="shared" si="401"/>
        <v>1405.904800160675</v>
      </c>
      <c r="BN1691" s="66">
        <f t="shared" si="392"/>
        <v>1484.4755038641815</v>
      </c>
      <c r="BO1691" s="66">
        <f t="shared" si="393"/>
        <v>2890.3803040248567</v>
      </c>
      <c r="CI1691" s="116">
        <f t="shared" si="394"/>
        <v>0.48640824122796283</v>
      </c>
      <c r="CJ1691" s="116">
        <f t="shared" si="395"/>
        <v>0.51359175877203711</v>
      </c>
      <c r="CR1691">
        <f t="shared" si="402"/>
        <v>1665</v>
      </c>
      <c r="CS1691">
        <f t="shared" si="403"/>
        <v>60</v>
      </c>
      <c r="CT1691" s="73">
        <f t="shared" si="404"/>
        <v>2.33</v>
      </c>
      <c r="CU1691" s="66">
        <f t="shared" si="405"/>
        <v>899.18352808347936</v>
      </c>
    </row>
    <row r="1692" spans="2:99" x14ac:dyDescent="0.25">
      <c r="B1692" s="107" t="s">
        <v>284</v>
      </c>
      <c r="C1692" s="107">
        <v>1682</v>
      </c>
      <c r="D1692" s="107" t="s">
        <v>235</v>
      </c>
      <c r="E1692" s="107">
        <v>60</v>
      </c>
      <c r="F1692" s="108">
        <v>2.33</v>
      </c>
      <c r="G1692" s="109"/>
      <c r="H1692" s="109">
        <v>1139</v>
      </c>
      <c r="I1692" s="109">
        <v>2426.58</v>
      </c>
      <c r="BA1692" t="str">
        <f t="shared" si="396"/>
        <v>MA</v>
      </c>
      <c r="BB1692">
        <f t="shared" si="397"/>
        <v>1679</v>
      </c>
      <c r="BC1692" s="73">
        <f t="shared" si="398"/>
        <v>2.33</v>
      </c>
      <c r="BD1692">
        <f t="shared" si="399"/>
        <v>60</v>
      </c>
      <c r="BE1692" s="66">
        <f t="shared" si="400"/>
        <v>1400</v>
      </c>
      <c r="BI1692" s="66">
        <f t="shared" si="391"/>
        <v>1813.0641566445177</v>
      </c>
      <c r="BK1692" s="66">
        <f t="shared" si="401"/>
        <v>1405.904800160675</v>
      </c>
      <c r="BN1692" s="66">
        <f t="shared" si="392"/>
        <v>1484.4755038641815</v>
      </c>
      <c r="BO1692" s="66">
        <f t="shared" si="393"/>
        <v>2890.3803040248567</v>
      </c>
      <c r="CI1692" s="116">
        <f t="shared" si="394"/>
        <v>0.48640824122796283</v>
      </c>
      <c r="CJ1692" s="116">
        <f t="shared" si="395"/>
        <v>0.51359175877203711</v>
      </c>
      <c r="CR1692">
        <f t="shared" si="402"/>
        <v>1666</v>
      </c>
      <c r="CS1692">
        <f t="shared" si="403"/>
        <v>60</v>
      </c>
      <c r="CT1692" s="73">
        <f t="shared" si="404"/>
        <v>2.33</v>
      </c>
      <c r="CU1692" s="66">
        <f t="shared" si="405"/>
        <v>1325.8034501668822</v>
      </c>
    </row>
    <row r="1693" spans="2:99" x14ac:dyDescent="0.25">
      <c r="B1693" s="107" t="s">
        <v>284</v>
      </c>
      <c r="C1693" s="107">
        <v>1683</v>
      </c>
      <c r="D1693" s="107" t="s">
        <v>235</v>
      </c>
      <c r="E1693" s="107">
        <v>60</v>
      </c>
      <c r="F1693" s="108">
        <v>2.33</v>
      </c>
      <c r="G1693" s="109"/>
      <c r="H1693" s="109">
        <v>953.35786982821264</v>
      </c>
      <c r="I1693" s="109">
        <v>1234.6421301717874</v>
      </c>
      <c r="BA1693" t="str">
        <f t="shared" si="396"/>
        <v>MA</v>
      </c>
      <c r="BB1693">
        <f t="shared" si="397"/>
        <v>1680</v>
      </c>
      <c r="BC1693" s="73">
        <f t="shared" si="398"/>
        <v>2.33</v>
      </c>
      <c r="BD1693">
        <f t="shared" si="399"/>
        <v>60</v>
      </c>
      <c r="BE1693" s="66">
        <f t="shared" si="400"/>
        <v>1321.1065179703567</v>
      </c>
      <c r="BI1693" s="66">
        <f t="shared" si="391"/>
        <v>1710.8934820296431</v>
      </c>
      <c r="BK1693" s="66">
        <f t="shared" si="401"/>
        <v>1326.6785679557711</v>
      </c>
      <c r="BN1693" s="66">
        <f t="shared" si="392"/>
        <v>1400.821617087357</v>
      </c>
      <c r="BO1693" s="66">
        <f t="shared" si="393"/>
        <v>2727.5001850431281</v>
      </c>
      <c r="CI1693" s="116">
        <f t="shared" si="394"/>
        <v>0.48640824122796283</v>
      </c>
      <c r="CJ1693" s="116">
        <f t="shared" si="395"/>
        <v>0.51359175877203722</v>
      </c>
      <c r="CR1693">
        <f t="shared" si="402"/>
        <v>1667</v>
      </c>
      <c r="CS1693">
        <f t="shared" si="403"/>
        <v>60</v>
      </c>
      <c r="CT1693" s="73">
        <f t="shared" si="404"/>
        <v>2.33</v>
      </c>
      <c r="CU1693" s="66">
        <f t="shared" si="405"/>
        <v>962.6295677779342</v>
      </c>
    </row>
    <row r="1694" spans="2:99" x14ac:dyDescent="0.25">
      <c r="B1694" s="107" t="s">
        <v>284</v>
      </c>
      <c r="C1694" s="107">
        <v>1684</v>
      </c>
      <c r="D1694" s="107" t="s">
        <v>235</v>
      </c>
      <c r="E1694" s="107">
        <v>60</v>
      </c>
      <c r="F1694" s="108">
        <v>2.33</v>
      </c>
      <c r="G1694" s="109"/>
      <c r="H1694" s="109">
        <v>1031.8051051499087</v>
      </c>
      <c r="I1694" s="109">
        <v>1336.234894850091</v>
      </c>
      <c r="BA1694" t="str">
        <f t="shared" si="396"/>
        <v>MA</v>
      </c>
      <c r="BB1694">
        <f t="shared" si="397"/>
        <v>1681</v>
      </c>
      <c r="BC1694" s="73">
        <f t="shared" si="398"/>
        <v>2.33</v>
      </c>
      <c r="BD1694">
        <f t="shared" si="399"/>
        <v>60</v>
      </c>
      <c r="BE1694" s="66">
        <f t="shared" si="400"/>
        <v>1091.6296186450704</v>
      </c>
      <c r="BI1694" s="66">
        <f t="shared" si="391"/>
        <v>1413.7103813549295</v>
      </c>
      <c r="BK1694" s="66">
        <f t="shared" si="401"/>
        <v>1096.2338006076225</v>
      </c>
      <c r="BN1694" s="66">
        <f t="shared" si="392"/>
        <v>1157.4981629794324</v>
      </c>
      <c r="BO1694" s="66">
        <f t="shared" si="393"/>
        <v>2253.7319635870549</v>
      </c>
      <c r="CI1694" s="116">
        <f t="shared" si="394"/>
        <v>0.48640824122796278</v>
      </c>
      <c r="CJ1694" s="116">
        <f t="shared" si="395"/>
        <v>0.51359175877203722</v>
      </c>
      <c r="CR1694">
        <f t="shared" si="402"/>
        <v>1668</v>
      </c>
      <c r="CS1694">
        <f t="shared" si="403"/>
        <v>60</v>
      </c>
      <c r="CT1694" s="73">
        <f t="shared" si="404"/>
        <v>2.33</v>
      </c>
      <c r="CU1694" s="66">
        <f t="shared" si="405"/>
        <v>856.43839968519467</v>
      </c>
    </row>
    <row r="1695" spans="2:99" x14ac:dyDescent="0.25">
      <c r="B1695" s="107" t="s">
        <v>284</v>
      </c>
      <c r="C1695" s="107">
        <v>1685</v>
      </c>
      <c r="D1695" s="107" t="s">
        <v>235</v>
      </c>
      <c r="E1695" s="107">
        <v>60</v>
      </c>
      <c r="F1695" s="108">
        <v>2.33</v>
      </c>
      <c r="G1695" s="109"/>
      <c r="H1695" s="109">
        <v>1927.8002859640064</v>
      </c>
      <c r="I1695" s="109">
        <v>2496.5897140359939</v>
      </c>
      <c r="BA1695" t="str">
        <f t="shared" si="396"/>
        <v>MA</v>
      </c>
      <c r="BB1695">
        <f t="shared" si="397"/>
        <v>1682</v>
      </c>
      <c r="BC1695" s="73">
        <f t="shared" si="398"/>
        <v>2.33</v>
      </c>
      <c r="BD1695">
        <f t="shared" si="399"/>
        <v>60</v>
      </c>
      <c r="BE1695" s="66">
        <f t="shared" si="400"/>
        <v>1139</v>
      </c>
      <c r="BI1695" s="66">
        <f t="shared" si="391"/>
        <v>2426.58</v>
      </c>
      <c r="BK1695" s="66">
        <f t="shared" si="401"/>
        <v>1143.8039767021492</v>
      </c>
      <c r="BN1695" s="66">
        <f t="shared" si="392"/>
        <v>1986.8014901543379</v>
      </c>
      <c r="BO1695" s="66">
        <f t="shared" si="393"/>
        <v>3130.6054668564871</v>
      </c>
      <c r="CI1695" s="116">
        <f t="shared" si="394"/>
        <v>0.36536190484924597</v>
      </c>
      <c r="CJ1695" s="116">
        <f t="shared" si="395"/>
        <v>0.63463809515075398</v>
      </c>
      <c r="CR1695">
        <f t="shared" si="402"/>
        <v>1669</v>
      </c>
      <c r="CS1695">
        <f t="shared" si="403"/>
        <v>60</v>
      </c>
      <c r="CT1695" s="73">
        <f t="shared" si="404"/>
        <v>2.33</v>
      </c>
      <c r="CU1695" s="66">
        <f t="shared" si="405"/>
        <v>1275.3564972886122</v>
      </c>
    </row>
    <row r="1696" spans="2:99" x14ac:dyDescent="0.25">
      <c r="B1696" s="107" t="s">
        <v>284</v>
      </c>
      <c r="C1696" s="107">
        <v>1686</v>
      </c>
      <c r="D1696" s="107" t="s">
        <v>235</v>
      </c>
      <c r="E1696" s="107">
        <v>60</v>
      </c>
      <c r="F1696" s="108">
        <v>2.33</v>
      </c>
      <c r="G1696" s="109"/>
      <c r="H1696" s="109">
        <v>1971.3724006727912</v>
      </c>
      <c r="I1696" s="109">
        <v>2553.0175993272087</v>
      </c>
      <c r="BA1696" t="str">
        <f t="shared" si="396"/>
        <v>MA</v>
      </c>
      <c r="BB1696">
        <f t="shared" si="397"/>
        <v>1683</v>
      </c>
      <c r="BC1696" s="73">
        <f t="shared" si="398"/>
        <v>2.33</v>
      </c>
      <c r="BD1696">
        <f t="shared" si="399"/>
        <v>60</v>
      </c>
      <c r="BE1696" s="66">
        <f t="shared" si="400"/>
        <v>953.35786982821264</v>
      </c>
      <c r="BI1696" s="66">
        <f t="shared" si="391"/>
        <v>1234.6421301717874</v>
      </c>
      <c r="BK1696" s="66">
        <f t="shared" si="401"/>
        <v>957.37886104460006</v>
      </c>
      <c r="BN1696" s="66">
        <f t="shared" si="392"/>
        <v>1010.8831458400848</v>
      </c>
      <c r="BO1696" s="66">
        <f t="shared" si="393"/>
        <v>1968.262006884685</v>
      </c>
      <c r="CI1696" s="116">
        <f t="shared" si="394"/>
        <v>0.48640824122796283</v>
      </c>
      <c r="CJ1696" s="116">
        <f t="shared" si="395"/>
        <v>0.51359175877203711</v>
      </c>
      <c r="CR1696">
        <f t="shared" si="402"/>
        <v>1670</v>
      </c>
      <c r="CS1696">
        <f t="shared" si="403"/>
        <v>60</v>
      </c>
      <c r="CT1696" s="73">
        <f t="shared" si="404"/>
        <v>2.33</v>
      </c>
      <c r="CU1696" s="66">
        <f t="shared" si="405"/>
        <v>1140.0180759188593</v>
      </c>
    </row>
    <row r="1697" spans="2:99" x14ac:dyDescent="0.25">
      <c r="B1697" s="107" t="s">
        <v>284</v>
      </c>
      <c r="C1697" s="107">
        <v>1687</v>
      </c>
      <c r="D1697" s="107" t="s">
        <v>235</v>
      </c>
      <c r="E1697" s="107">
        <v>60</v>
      </c>
      <c r="F1697" s="108">
        <v>2.33</v>
      </c>
      <c r="G1697" s="109"/>
      <c r="H1697" s="109">
        <v>1444.95</v>
      </c>
      <c r="I1697" s="109">
        <v>1871.2764665310685</v>
      </c>
      <c r="BA1697" t="str">
        <f t="shared" si="396"/>
        <v>MA</v>
      </c>
      <c r="BB1697">
        <f t="shared" si="397"/>
        <v>1684</v>
      </c>
      <c r="BC1697" s="73">
        <f t="shared" si="398"/>
        <v>2.33</v>
      </c>
      <c r="BD1697">
        <f t="shared" si="399"/>
        <v>60</v>
      </c>
      <c r="BE1697" s="66">
        <f t="shared" si="400"/>
        <v>1031.8051051499087</v>
      </c>
      <c r="BI1697" s="66">
        <f t="shared" si="391"/>
        <v>1336.234894850091</v>
      </c>
      <c r="BK1697" s="66">
        <f t="shared" si="401"/>
        <v>1036.1569644003905</v>
      </c>
      <c r="BN1697" s="66">
        <f t="shared" si="392"/>
        <v>1094.063859540747</v>
      </c>
      <c r="BO1697" s="66">
        <f t="shared" si="393"/>
        <v>2130.2208239411375</v>
      </c>
      <c r="CI1697" s="116">
        <f t="shared" si="394"/>
        <v>0.48640824122796283</v>
      </c>
      <c r="CJ1697" s="116">
        <f t="shared" si="395"/>
        <v>0.51359175877203722</v>
      </c>
      <c r="CR1697">
        <f t="shared" si="402"/>
        <v>1671</v>
      </c>
      <c r="CS1697">
        <f t="shared" si="403"/>
        <v>60</v>
      </c>
      <c r="CT1697" s="73">
        <f t="shared" si="404"/>
        <v>2.33</v>
      </c>
      <c r="CU1697" s="66">
        <f t="shared" si="405"/>
        <v>1061.6489254870457</v>
      </c>
    </row>
    <row r="1698" spans="2:99" x14ac:dyDescent="0.25">
      <c r="B1698" s="107" t="s">
        <v>284</v>
      </c>
      <c r="C1698" s="107">
        <v>1688</v>
      </c>
      <c r="D1698" s="107" t="s">
        <v>235</v>
      </c>
      <c r="E1698" s="107">
        <v>60</v>
      </c>
      <c r="F1698" s="108">
        <v>2.33</v>
      </c>
      <c r="G1698" s="109"/>
      <c r="H1698" s="109">
        <v>1476.06</v>
      </c>
      <c r="I1698" s="109">
        <v>1826.06</v>
      </c>
      <c r="BA1698" t="str">
        <f t="shared" si="396"/>
        <v>MA</v>
      </c>
      <c r="BB1698">
        <f t="shared" si="397"/>
        <v>1685</v>
      </c>
      <c r="BC1698" s="73">
        <f t="shared" si="398"/>
        <v>2.33</v>
      </c>
      <c r="BD1698">
        <f t="shared" si="399"/>
        <v>60</v>
      </c>
      <c r="BE1698" s="66">
        <f t="shared" si="400"/>
        <v>1927.8002859640064</v>
      </c>
      <c r="BI1698" s="66">
        <f t="shared" si="391"/>
        <v>2496.5897140359939</v>
      </c>
      <c r="BK1698" s="66">
        <f t="shared" si="401"/>
        <v>1935.9311969913704</v>
      </c>
      <c r="BN1698" s="66">
        <f t="shared" si="392"/>
        <v>2044.1230720399512</v>
      </c>
      <c r="BO1698" s="66">
        <f t="shared" si="393"/>
        <v>3980.0542690313214</v>
      </c>
      <c r="CI1698" s="116">
        <f t="shared" si="394"/>
        <v>0.48640824122796289</v>
      </c>
      <c r="CJ1698" s="116">
        <f t="shared" si="395"/>
        <v>0.51359175877203722</v>
      </c>
      <c r="CR1698">
        <f t="shared" si="402"/>
        <v>1672</v>
      </c>
      <c r="CS1698">
        <f t="shared" si="403"/>
        <v>60</v>
      </c>
      <c r="CT1698" s="73">
        <f t="shared" si="404"/>
        <v>2.33</v>
      </c>
      <c r="CU1698" s="66">
        <f t="shared" si="405"/>
        <v>1077.2143000602532</v>
      </c>
    </row>
    <row r="1699" spans="2:99" x14ac:dyDescent="0.25">
      <c r="B1699" s="107" t="s">
        <v>284</v>
      </c>
      <c r="C1699" s="107">
        <v>1689</v>
      </c>
      <c r="D1699" s="107" t="s">
        <v>235</v>
      </c>
      <c r="E1699" s="107">
        <v>60</v>
      </c>
      <c r="F1699" s="108">
        <v>2.33</v>
      </c>
      <c r="G1699" s="109"/>
      <c r="H1699" s="109">
        <v>1033.8137796379838</v>
      </c>
      <c r="I1699" s="109">
        <v>1338.8362203620161</v>
      </c>
      <c r="BA1699" t="str">
        <f t="shared" si="396"/>
        <v>MA</v>
      </c>
      <c r="BB1699">
        <f t="shared" si="397"/>
        <v>1686</v>
      </c>
      <c r="BC1699" s="73">
        <f t="shared" si="398"/>
        <v>2.33</v>
      </c>
      <c r="BD1699">
        <f t="shared" si="399"/>
        <v>60</v>
      </c>
      <c r="BE1699" s="66">
        <f t="shared" si="400"/>
        <v>1971.3724006727912</v>
      </c>
      <c r="BI1699" s="66">
        <f t="shared" si="391"/>
        <v>2553.0175993272087</v>
      </c>
      <c r="BK1699" s="66">
        <f t="shared" si="401"/>
        <v>1979.6870864358218</v>
      </c>
      <c r="BN1699" s="66">
        <f t="shared" si="392"/>
        <v>2090.3243127090591</v>
      </c>
      <c r="BO1699" s="66">
        <f t="shared" si="393"/>
        <v>4070.0113991448807</v>
      </c>
      <c r="CI1699" s="116">
        <f t="shared" si="394"/>
        <v>0.48640824122796289</v>
      </c>
      <c r="CJ1699" s="116">
        <f t="shared" si="395"/>
        <v>0.51359175877203722</v>
      </c>
      <c r="CR1699">
        <f t="shared" si="402"/>
        <v>1673</v>
      </c>
      <c r="CS1699">
        <f t="shared" si="403"/>
        <v>60</v>
      </c>
      <c r="CT1699" s="73">
        <f t="shared" si="404"/>
        <v>2.33</v>
      </c>
      <c r="CU1699" s="66">
        <f t="shared" si="405"/>
        <v>1006.3854572223858</v>
      </c>
    </row>
    <row r="1700" spans="2:99" x14ac:dyDescent="0.25">
      <c r="B1700" s="107" t="s">
        <v>284</v>
      </c>
      <c r="C1700" s="107">
        <v>1690</v>
      </c>
      <c r="D1700" s="107" t="s">
        <v>235</v>
      </c>
      <c r="E1700" s="107">
        <v>60</v>
      </c>
      <c r="F1700" s="108">
        <v>2.33</v>
      </c>
      <c r="G1700" s="109"/>
      <c r="H1700" s="109">
        <v>894.18258084221191</v>
      </c>
      <c r="I1700" s="109">
        <v>1158.007419157788</v>
      </c>
      <c r="BA1700" t="str">
        <f t="shared" si="396"/>
        <v>MA</v>
      </c>
      <c r="BB1700">
        <f t="shared" si="397"/>
        <v>1687</v>
      </c>
      <c r="BC1700" s="73">
        <f t="shared" si="398"/>
        <v>2.33</v>
      </c>
      <c r="BD1700">
        <f t="shared" si="399"/>
        <v>60</v>
      </c>
      <c r="BE1700" s="66">
        <f t="shared" si="400"/>
        <v>1444.95</v>
      </c>
      <c r="BI1700" s="66">
        <f t="shared" si="391"/>
        <v>1871.2764665310685</v>
      </c>
      <c r="BK1700" s="66">
        <f t="shared" si="401"/>
        <v>1451.0443864229767</v>
      </c>
      <c r="BN1700" s="66">
        <f t="shared" si="392"/>
        <v>1532.137770934678</v>
      </c>
      <c r="BO1700" s="66">
        <f t="shared" si="393"/>
        <v>2983.1821573576544</v>
      </c>
      <c r="CI1700" s="116">
        <f t="shared" si="394"/>
        <v>0.48640824122796289</v>
      </c>
      <c r="CJ1700" s="116">
        <f t="shared" si="395"/>
        <v>0.51359175877203722</v>
      </c>
      <c r="CR1700">
        <f t="shared" si="402"/>
        <v>1674</v>
      </c>
      <c r="CS1700">
        <f t="shared" si="403"/>
        <v>60</v>
      </c>
      <c r="CT1700" s="73">
        <f t="shared" si="404"/>
        <v>2.33</v>
      </c>
      <c r="CU1700" s="66">
        <f t="shared" si="405"/>
        <v>856.43839968519467</v>
      </c>
    </row>
    <row r="1701" spans="2:99" x14ac:dyDescent="0.25">
      <c r="B1701" s="107" t="s">
        <v>284</v>
      </c>
      <c r="C1701" s="107">
        <v>1691</v>
      </c>
      <c r="D1701" s="107" t="s">
        <v>235</v>
      </c>
      <c r="E1701" s="107">
        <v>60</v>
      </c>
      <c r="F1701" s="108">
        <v>2.33</v>
      </c>
      <c r="G1701" s="109"/>
      <c r="H1701" s="109">
        <v>915.0144088844819</v>
      </c>
      <c r="I1701" s="109">
        <v>1184.985591115518</v>
      </c>
      <c r="BA1701" t="str">
        <f t="shared" si="396"/>
        <v>MA</v>
      </c>
      <c r="BB1701">
        <f t="shared" si="397"/>
        <v>1688</v>
      </c>
      <c r="BC1701" s="73">
        <f t="shared" si="398"/>
        <v>2.33</v>
      </c>
      <c r="BD1701">
        <f t="shared" si="399"/>
        <v>60</v>
      </c>
      <c r="BE1701" s="66">
        <f t="shared" si="400"/>
        <v>1476.06</v>
      </c>
      <c r="BI1701" s="66">
        <f t="shared" si="391"/>
        <v>1826.06</v>
      </c>
      <c r="BK1701" s="66">
        <f t="shared" si="401"/>
        <v>1482.2855995179755</v>
      </c>
      <c r="BN1701" s="66">
        <f t="shared" si="392"/>
        <v>1495.1160600974335</v>
      </c>
      <c r="BO1701" s="66">
        <f t="shared" si="393"/>
        <v>2977.4016596154088</v>
      </c>
      <c r="CI1701" s="116">
        <f t="shared" si="394"/>
        <v>0.49784535947005631</v>
      </c>
      <c r="CJ1701" s="116">
        <f t="shared" si="395"/>
        <v>0.50215464052994374</v>
      </c>
      <c r="CR1701">
        <f t="shared" si="402"/>
        <v>1675</v>
      </c>
      <c r="CS1701">
        <f t="shared" si="403"/>
        <v>60</v>
      </c>
      <c r="CT1701" s="73">
        <f t="shared" si="404"/>
        <v>2.33</v>
      </c>
      <c r="CU1701" s="66">
        <f t="shared" si="405"/>
        <v>879.35335898725396</v>
      </c>
    </row>
    <row r="1702" spans="2:99" x14ac:dyDescent="0.25">
      <c r="B1702" s="107" t="s">
        <v>284</v>
      </c>
      <c r="C1702" s="107">
        <v>1692</v>
      </c>
      <c r="D1702" s="107" t="s">
        <v>235</v>
      </c>
      <c r="E1702" s="107">
        <v>60</v>
      </c>
      <c r="F1702" s="108">
        <v>2.33</v>
      </c>
      <c r="G1702" s="109"/>
      <c r="H1702" s="109">
        <v>991.81026105871524</v>
      </c>
      <c r="I1702" s="109">
        <v>1284.4397389412845</v>
      </c>
      <c r="BA1702" t="str">
        <f t="shared" si="396"/>
        <v>MA</v>
      </c>
      <c r="BB1702">
        <f t="shared" si="397"/>
        <v>1689</v>
      </c>
      <c r="BC1702" s="73">
        <f t="shared" si="398"/>
        <v>2.33</v>
      </c>
      <c r="BD1702">
        <f t="shared" si="399"/>
        <v>60</v>
      </c>
      <c r="BE1702" s="66">
        <f t="shared" si="400"/>
        <v>1033.8137796379838</v>
      </c>
      <c r="BI1702" s="66">
        <f t="shared" si="391"/>
        <v>1338.8362203620161</v>
      </c>
      <c r="BK1702" s="66">
        <f t="shared" si="401"/>
        <v>1038.1741109037798</v>
      </c>
      <c r="BN1702" s="66">
        <f t="shared" si="392"/>
        <v>1096.1937367355929</v>
      </c>
      <c r="BO1702" s="66">
        <f t="shared" si="393"/>
        <v>2134.3678476393725</v>
      </c>
      <c r="CI1702" s="116">
        <f t="shared" si="394"/>
        <v>0.48640824122796289</v>
      </c>
      <c r="CJ1702" s="116">
        <f t="shared" si="395"/>
        <v>0.51359175877203722</v>
      </c>
      <c r="CR1702">
        <f t="shared" si="402"/>
        <v>1676</v>
      </c>
      <c r="CS1702">
        <f t="shared" si="403"/>
        <v>60</v>
      </c>
      <c r="CT1702" s="73">
        <f t="shared" si="404"/>
        <v>2.33</v>
      </c>
      <c r="CU1702" s="66">
        <f t="shared" si="405"/>
        <v>896.24313231281246</v>
      </c>
    </row>
    <row r="1703" spans="2:99" x14ac:dyDescent="0.25">
      <c r="B1703" s="107" t="s">
        <v>284</v>
      </c>
      <c r="C1703" s="107">
        <v>1693</v>
      </c>
      <c r="D1703" s="107" t="s">
        <v>235</v>
      </c>
      <c r="E1703" s="107">
        <v>60</v>
      </c>
      <c r="F1703" s="108">
        <v>2.33</v>
      </c>
      <c r="G1703" s="109"/>
      <c r="H1703" s="109">
        <v>875.66007487950742</v>
      </c>
      <c r="I1703" s="109">
        <v>1134.0199251204924</v>
      </c>
      <c r="BA1703" t="str">
        <f t="shared" si="396"/>
        <v>MA</v>
      </c>
      <c r="BB1703">
        <f t="shared" si="397"/>
        <v>1690</v>
      </c>
      <c r="BC1703" s="73">
        <f t="shared" si="398"/>
        <v>2.33</v>
      </c>
      <c r="BD1703">
        <f t="shared" si="399"/>
        <v>60</v>
      </c>
      <c r="BE1703" s="66">
        <f t="shared" si="400"/>
        <v>894.18258084221191</v>
      </c>
      <c r="BI1703" s="66">
        <f t="shared" si="391"/>
        <v>1158.007419157788</v>
      </c>
      <c r="BK1703" s="66">
        <f t="shared" si="401"/>
        <v>897.95398759009038</v>
      </c>
      <c r="BN1703" s="66">
        <f t="shared" si="392"/>
        <v>948.1372408873691</v>
      </c>
      <c r="BO1703" s="66">
        <f t="shared" si="393"/>
        <v>1846.0912284774595</v>
      </c>
      <c r="CI1703" s="116">
        <f t="shared" si="394"/>
        <v>0.48640824122796283</v>
      </c>
      <c r="CJ1703" s="116">
        <f t="shared" si="395"/>
        <v>0.51359175877203711</v>
      </c>
      <c r="CR1703">
        <f t="shared" si="402"/>
        <v>1677</v>
      </c>
      <c r="CS1703">
        <f t="shared" si="403"/>
        <v>60</v>
      </c>
      <c r="CT1703" s="73">
        <f t="shared" si="404"/>
        <v>2.33</v>
      </c>
      <c r="CU1703" s="66">
        <f t="shared" si="405"/>
        <v>1254.1273348061859</v>
      </c>
    </row>
    <row r="1704" spans="2:99" x14ac:dyDescent="0.25">
      <c r="B1704" s="107" t="s">
        <v>284</v>
      </c>
      <c r="C1704" s="107">
        <v>1694</v>
      </c>
      <c r="D1704" s="107" t="s">
        <v>235</v>
      </c>
      <c r="E1704" s="107">
        <v>60</v>
      </c>
      <c r="F1704" s="108">
        <v>2.33</v>
      </c>
      <c r="G1704" s="109"/>
      <c r="H1704" s="109">
        <v>1130.6963766929669</v>
      </c>
      <c r="I1704" s="109">
        <v>1464.3036233070329</v>
      </c>
      <c r="BA1704" t="str">
        <f t="shared" si="396"/>
        <v>MA</v>
      </c>
      <c r="BB1704">
        <f t="shared" si="397"/>
        <v>1691</v>
      </c>
      <c r="BC1704" s="73">
        <f t="shared" si="398"/>
        <v>2.33</v>
      </c>
      <c r="BD1704">
        <f t="shared" si="399"/>
        <v>60</v>
      </c>
      <c r="BE1704" s="66">
        <f t="shared" si="400"/>
        <v>915.0144088844819</v>
      </c>
      <c r="BI1704" s="66">
        <f t="shared" si="391"/>
        <v>1184.985591115518</v>
      </c>
      <c r="BK1704" s="66">
        <f t="shared" si="401"/>
        <v>918.87367833348264</v>
      </c>
      <c r="BN1704" s="66">
        <f t="shared" si="392"/>
        <v>970.22605405126967</v>
      </c>
      <c r="BO1704" s="66">
        <f t="shared" si="393"/>
        <v>1889.0997323847523</v>
      </c>
      <c r="CI1704" s="116">
        <f t="shared" si="394"/>
        <v>0.48640824122796283</v>
      </c>
      <c r="CJ1704" s="116">
        <f t="shared" si="395"/>
        <v>0.51359175877203711</v>
      </c>
      <c r="CR1704">
        <f t="shared" si="402"/>
        <v>1678</v>
      </c>
      <c r="CS1704">
        <f t="shared" si="403"/>
        <v>60</v>
      </c>
      <c r="CT1704" s="73">
        <f t="shared" si="404"/>
        <v>2.33</v>
      </c>
      <c r="CU1704" s="66">
        <f t="shared" si="405"/>
        <v>1405.904800160675</v>
      </c>
    </row>
    <row r="1705" spans="2:99" x14ac:dyDescent="0.25">
      <c r="B1705" s="107" t="s">
        <v>284</v>
      </c>
      <c r="C1705" s="107">
        <v>1695</v>
      </c>
      <c r="D1705" s="107" t="s">
        <v>235</v>
      </c>
      <c r="E1705" s="107">
        <v>60</v>
      </c>
      <c r="F1705" s="108">
        <v>2.33</v>
      </c>
      <c r="G1705" s="109"/>
      <c r="H1705" s="109">
        <v>1800</v>
      </c>
      <c r="I1705" s="109">
        <v>2331.08248711438</v>
      </c>
      <c r="BA1705" t="str">
        <f t="shared" si="396"/>
        <v>MA</v>
      </c>
      <c r="BB1705">
        <f t="shared" si="397"/>
        <v>1692</v>
      </c>
      <c r="BC1705" s="73">
        <f t="shared" si="398"/>
        <v>2.33</v>
      </c>
      <c r="BD1705">
        <f t="shared" si="399"/>
        <v>60</v>
      </c>
      <c r="BE1705" s="66">
        <f t="shared" si="400"/>
        <v>991.81026105871524</v>
      </c>
      <c r="BI1705" s="66">
        <f t="shared" si="391"/>
        <v>1284.4397389412845</v>
      </c>
      <c r="BK1705" s="66">
        <f t="shared" si="401"/>
        <v>995.99343347932847</v>
      </c>
      <c r="BN1705" s="66">
        <f t="shared" si="392"/>
        <v>1051.6557407305727</v>
      </c>
      <c r="BO1705" s="66">
        <f t="shared" si="393"/>
        <v>2047.649174209901</v>
      </c>
      <c r="CI1705" s="116">
        <f t="shared" si="394"/>
        <v>0.48640824122796283</v>
      </c>
      <c r="CJ1705" s="116">
        <f t="shared" si="395"/>
        <v>0.51359175877203722</v>
      </c>
      <c r="CR1705">
        <f t="shared" si="402"/>
        <v>1679</v>
      </c>
      <c r="CS1705">
        <f t="shared" si="403"/>
        <v>60</v>
      </c>
      <c r="CT1705" s="73">
        <f t="shared" si="404"/>
        <v>2.33</v>
      </c>
      <c r="CU1705" s="66">
        <f t="shared" si="405"/>
        <v>1405.904800160675</v>
      </c>
    </row>
    <row r="1706" spans="2:99" x14ac:dyDescent="0.25">
      <c r="B1706" s="107" t="s">
        <v>284</v>
      </c>
      <c r="C1706" s="107">
        <v>1696</v>
      </c>
      <c r="D1706" s="107" t="s">
        <v>235</v>
      </c>
      <c r="E1706" s="107">
        <v>60</v>
      </c>
      <c r="F1706" s="108">
        <v>2.33</v>
      </c>
      <c r="G1706" s="109"/>
      <c r="H1706" s="109">
        <v>1019.5874841855656</v>
      </c>
      <c r="I1706" s="109">
        <v>1320.4125158144343</v>
      </c>
      <c r="BA1706" t="str">
        <f t="shared" si="396"/>
        <v>MA</v>
      </c>
      <c r="BB1706">
        <f t="shared" si="397"/>
        <v>1693</v>
      </c>
      <c r="BC1706" s="73">
        <f t="shared" si="398"/>
        <v>2.33</v>
      </c>
      <c r="BD1706">
        <f t="shared" si="399"/>
        <v>60</v>
      </c>
      <c r="BE1706" s="66">
        <f t="shared" si="400"/>
        <v>875.66007487950742</v>
      </c>
      <c r="BI1706" s="66">
        <f t="shared" si="391"/>
        <v>1134.0199251204924</v>
      </c>
      <c r="BK1706" s="66">
        <f t="shared" si="401"/>
        <v>879.35335898725396</v>
      </c>
      <c r="BN1706" s="66">
        <f t="shared" si="392"/>
        <v>928.49709347893122</v>
      </c>
      <c r="BO1706" s="66">
        <f t="shared" si="393"/>
        <v>1807.8504524661853</v>
      </c>
      <c r="CI1706" s="116">
        <f t="shared" si="394"/>
        <v>0.48640824122796278</v>
      </c>
      <c r="CJ1706" s="116">
        <f t="shared" si="395"/>
        <v>0.51359175877203711</v>
      </c>
      <c r="CR1706">
        <f t="shared" si="402"/>
        <v>1680</v>
      </c>
      <c r="CS1706">
        <f t="shared" si="403"/>
        <v>60</v>
      </c>
      <c r="CT1706" s="73">
        <f t="shared" si="404"/>
        <v>2.33</v>
      </c>
      <c r="CU1706" s="66">
        <f t="shared" si="405"/>
        <v>1326.6785679557711</v>
      </c>
    </row>
    <row r="1707" spans="2:99" x14ac:dyDescent="0.25">
      <c r="B1707" s="107" t="s">
        <v>284</v>
      </c>
      <c r="C1707" s="107">
        <v>1697</v>
      </c>
      <c r="D1707" s="107" t="s">
        <v>235</v>
      </c>
      <c r="E1707" s="107">
        <v>60</v>
      </c>
      <c r="F1707" s="108">
        <v>2.33</v>
      </c>
      <c r="G1707" s="109"/>
      <c r="H1707" s="109">
        <v>1470</v>
      </c>
      <c r="I1707" s="109">
        <v>1944.38</v>
      </c>
      <c r="BA1707" t="str">
        <f t="shared" si="396"/>
        <v>MA</v>
      </c>
      <c r="BB1707">
        <f t="shared" si="397"/>
        <v>1694</v>
      </c>
      <c r="BC1707" s="73">
        <f t="shared" si="398"/>
        <v>2.33</v>
      </c>
      <c r="BD1707">
        <f t="shared" si="399"/>
        <v>60</v>
      </c>
      <c r="BE1707" s="66">
        <f t="shared" si="400"/>
        <v>1130.6963766929669</v>
      </c>
      <c r="BI1707" s="66">
        <f t="shared" si="391"/>
        <v>1464.3036233070329</v>
      </c>
      <c r="BK1707" s="66">
        <f t="shared" si="401"/>
        <v>1135.4653310835176</v>
      </c>
      <c r="BN1707" s="66">
        <f t="shared" si="392"/>
        <v>1198.9221953633546</v>
      </c>
      <c r="BO1707" s="66">
        <f t="shared" si="393"/>
        <v>2334.3875264468725</v>
      </c>
      <c r="CI1707" s="116">
        <f t="shared" si="394"/>
        <v>0.48640824122796278</v>
      </c>
      <c r="CJ1707" s="116">
        <f t="shared" si="395"/>
        <v>0.51359175877203711</v>
      </c>
      <c r="CR1707">
        <f t="shared" si="402"/>
        <v>1681</v>
      </c>
      <c r="CS1707">
        <f t="shared" si="403"/>
        <v>60</v>
      </c>
      <c r="CT1707" s="73">
        <f t="shared" si="404"/>
        <v>2.33</v>
      </c>
      <c r="CU1707" s="66">
        <f t="shared" si="405"/>
        <v>1096.2338006076225</v>
      </c>
    </row>
    <row r="1708" spans="2:99" x14ac:dyDescent="0.25">
      <c r="B1708" s="107" t="s">
        <v>284</v>
      </c>
      <c r="C1708" s="107">
        <v>1698</v>
      </c>
      <c r="D1708" s="107" t="s">
        <v>235</v>
      </c>
      <c r="E1708" s="107">
        <v>60</v>
      </c>
      <c r="F1708" s="108">
        <v>2.33</v>
      </c>
      <c r="G1708" s="109"/>
      <c r="H1708" s="109">
        <v>1025</v>
      </c>
      <c r="I1708" s="109">
        <v>1800</v>
      </c>
      <c r="BA1708" t="str">
        <f t="shared" si="396"/>
        <v>MA</v>
      </c>
      <c r="BB1708">
        <f t="shared" si="397"/>
        <v>1695</v>
      </c>
      <c r="BC1708" s="73">
        <f t="shared" si="398"/>
        <v>2.33</v>
      </c>
      <c r="BD1708">
        <f t="shared" si="399"/>
        <v>60</v>
      </c>
      <c r="BE1708" s="66">
        <f t="shared" si="400"/>
        <v>1800</v>
      </c>
      <c r="BI1708" s="66">
        <f t="shared" si="391"/>
        <v>2331.08248711438</v>
      </c>
      <c r="BK1708" s="66">
        <f t="shared" si="401"/>
        <v>1807.5918859208678</v>
      </c>
      <c r="BN1708" s="66">
        <f t="shared" si="392"/>
        <v>1908.6113621110906</v>
      </c>
      <c r="BO1708" s="66">
        <f t="shared" si="393"/>
        <v>3716.2032480319585</v>
      </c>
      <c r="CI1708" s="116">
        <f t="shared" si="394"/>
        <v>0.48640824122796278</v>
      </c>
      <c r="CJ1708" s="116">
        <f t="shared" si="395"/>
        <v>0.51359175877203711</v>
      </c>
      <c r="CR1708">
        <f t="shared" si="402"/>
        <v>1682</v>
      </c>
      <c r="CS1708">
        <f t="shared" si="403"/>
        <v>60</v>
      </c>
      <c r="CT1708" s="73">
        <f t="shared" si="404"/>
        <v>2.33</v>
      </c>
      <c r="CU1708" s="66">
        <f t="shared" si="405"/>
        <v>1143.8039767021492</v>
      </c>
    </row>
    <row r="1709" spans="2:99" x14ac:dyDescent="0.25">
      <c r="B1709" s="107" t="s">
        <v>284</v>
      </c>
      <c r="C1709" s="107">
        <v>1699</v>
      </c>
      <c r="D1709" s="107" t="s">
        <v>235</v>
      </c>
      <c r="E1709" s="107">
        <v>60</v>
      </c>
      <c r="F1709" s="108">
        <v>2.33</v>
      </c>
      <c r="G1709" s="109"/>
      <c r="H1709" s="109">
        <v>1110</v>
      </c>
      <c r="I1709" s="109">
        <v>1179.3800000000001</v>
      </c>
      <c r="BA1709" t="str">
        <f t="shared" si="396"/>
        <v>MA</v>
      </c>
      <c r="BB1709">
        <f t="shared" si="397"/>
        <v>1696</v>
      </c>
      <c r="BC1709" s="73">
        <f t="shared" si="398"/>
        <v>2.33</v>
      </c>
      <c r="BD1709">
        <f t="shared" si="399"/>
        <v>60</v>
      </c>
      <c r="BE1709" s="66">
        <f t="shared" si="400"/>
        <v>1019.5874841855656</v>
      </c>
      <c r="BI1709" s="66">
        <f t="shared" si="391"/>
        <v>1320.4125158144343</v>
      </c>
      <c r="BK1709" s="66">
        <f t="shared" si="401"/>
        <v>1023.8878130001664</v>
      </c>
      <c r="BN1709" s="66">
        <f t="shared" si="392"/>
        <v>1081.109031657129</v>
      </c>
      <c r="BO1709" s="66">
        <f t="shared" si="393"/>
        <v>2104.9968446572952</v>
      </c>
      <c r="CI1709" s="116">
        <f t="shared" si="394"/>
        <v>0.48640824122796289</v>
      </c>
      <c r="CJ1709" s="116">
        <f t="shared" si="395"/>
        <v>0.51359175877203722</v>
      </c>
      <c r="CR1709">
        <f t="shared" si="402"/>
        <v>1683</v>
      </c>
      <c r="CS1709">
        <f t="shared" si="403"/>
        <v>60</v>
      </c>
      <c r="CT1709" s="73">
        <f t="shared" si="404"/>
        <v>2.33</v>
      </c>
      <c r="CU1709" s="66">
        <f t="shared" si="405"/>
        <v>957.37886104460006</v>
      </c>
    </row>
    <row r="1710" spans="2:99" x14ac:dyDescent="0.25">
      <c r="B1710" s="107" t="s">
        <v>284</v>
      </c>
      <c r="C1710" s="107">
        <v>1700</v>
      </c>
      <c r="D1710" s="107" t="s">
        <v>235</v>
      </c>
      <c r="E1710" s="107">
        <v>60</v>
      </c>
      <c r="F1710" s="108">
        <v>2.33</v>
      </c>
      <c r="G1710" s="109"/>
      <c r="H1710" s="109">
        <v>1535.917043484666</v>
      </c>
      <c r="I1710" s="109">
        <v>1989.0829565153338</v>
      </c>
      <c r="BA1710" t="str">
        <f t="shared" si="396"/>
        <v>MA</v>
      </c>
      <c r="BB1710">
        <f t="shared" si="397"/>
        <v>1697</v>
      </c>
      <c r="BC1710" s="73">
        <f t="shared" si="398"/>
        <v>2.33</v>
      </c>
      <c r="BD1710">
        <f t="shared" si="399"/>
        <v>60</v>
      </c>
      <c r="BE1710" s="66">
        <f t="shared" si="400"/>
        <v>1470</v>
      </c>
      <c r="BI1710" s="66">
        <f t="shared" si="391"/>
        <v>1944.38</v>
      </c>
      <c r="BK1710" s="66">
        <f t="shared" si="401"/>
        <v>1476.2000401687087</v>
      </c>
      <c r="BN1710" s="66">
        <f t="shared" si="392"/>
        <v>1591.9924673517014</v>
      </c>
      <c r="BO1710" s="66">
        <f t="shared" si="393"/>
        <v>3068.1925075204099</v>
      </c>
      <c r="CI1710" s="116">
        <f t="shared" si="394"/>
        <v>0.4811301887187367</v>
      </c>
      <c r="CJ1710" s="116">
        <f t="shared" si="395"/>
        <v>0.51886981128126342</v>
      </c>
      <c r="CR1710">
        <f t="shared" si="402"/>
        <v>1684</v>
      </c>
      <c r="CS1710">
        <f t="shared" si="403"/>
        <v>60</v>
      </c>
      <c r="CT1710" s="73">
        <f t="shared" si="404"/>
        <v>2.33</v>
      </c>
      <c r="CU1710" s="66">
        <f t="shared" si="405"/>
        <v>1036.1569644003905</v>
      </c>
    </row>
    <row r="1711" spans="2:99" x14ac:dyDescent="0.25">
      <c r="B1711" s="107" t="s">
        <v>284</v>
      </c>
      <c r="C1711" s="107">
        <v>1701</v>
      </c>
      <c r="D1711" s="107" t="s">
        <v>235</v>
      </c>
      <c r="E1711" s="107">
        <v>60</v>
      </c>
      <c r="F1711" s="108">
        <v>2.33</v>
      </c>
      <c r="G1711" s="109"/>
      <c r="H1711" s="109">
        <v>1509.7737746593953</v>
      </c>
      <c r="I1711" s="109">
        <v>1955.2262253406045</v>
      </c>
      <c r="BA1711" t="str">
        <f t="shared" si="396"/>
        <v>MA</v>
      </c>
      <c r="BB1711">
        <f t="shared" si="397"/>
        <v>1698</v>
      </c>
      <c r="BC1711" s="73">
        <f t="shared" si="398"/>
        <v>2.33</v>
      </c>
      <c r="BD1711">
        <f t="shared" si="399"/>
        <v>60</v>
      </c>
      <c r="BE1711" s="66">
        <f t="shared" si="400"/>
        <v>1025</v>
      </c>
      <c r="BI1711" s="66">
        <f t="shared" si="391"/>
        <v>1800</v>
      </c>
      <c r="BK1711" s="66">
        <f t="shared" si="401"/>
        <v>1029.3231572604941</v>
      </c>
      <c r="BN1711" s="66">
        <f t="shared" si="392"/>
        <v>1473.7790150243586</v>
      </c>
      <c r="BO1711" s="66">
        <f t="shared" si="393"/>
        <v>2503.1021722848527</v>
      </c>
      <c r="CI1711" s="116">
        <f t="shared" si="394"/>
        <v>0.41121899403767415</v>
      </c>
      <c r="CJ1711" s="116">
        <f t="shared" si="395"/>
        <v>0.58878100596232585</v>
      </c>
      <c r="CR1711">
        <f t="shared" si="402"/>
        <v>1685</v>
      </c>
      <c r="CS1711">
        <f t="shared" si="403"/>
        <v>60</v>
      </c>
      <c r="CT1711" s="73">
        <f t="shared" si="404"/>
        <v>2.33</v>
      </c>
      <c r="CU1711" s="66">
        <f t="shared" si="405"/>
        <v>1935.9311969913704</v>
      </c>
    </row>
    <row r="1712" spans="2:99" x14ac:dyDescent="0.25">
      <c r="B1712" s="107" t="s">
        <v>284</v>
      </c>
      <c r="C1712" s="107">
        <v>1702</v>
      </c>
      <c r="D1712" s="107" t="s">
        <v>235</v>
      </c>
      <c r="E1712" s="107">
        <v>60</v>
      </c>
      <c r="F1712" s="108">
        <v>2.33</v>
      </c>
      <c r="G1712" s="109"/>
      <c r="H1712" s="109">
        <v>1509.7737746593953</v>
      </c>
      <c r="I1712" s="109">
        <v>1955.2262253406045</v>
      </c>
      <c r="BA1712" t="str">
        <f t="shared" si="396"/>
        <v>MA</v>
      </c>
      <c r="BB1712">
        <f t="shared" si="397"/>
        <v>1699</v>
      </c>
      <c r="BC1712" s="73">
        <f t="shared" si="398"/>
        <v>2.33</v>
      </c>
      <c r="BD1712">
        <f t="shared" si="399"/>
        <v>60</v>
      </c>
      <c r="BE1712" s="66">
        <f t="shared" si="400"/>
        <v>1110</v>
      </c>
      <c r="BI1712" s="66">
        <f t="shared" si="391"/>
        <v>1179.3800000000001</v>
      </c>
      <c r="BK1712" s="66">
        <f t="shared" si="401"/>
        <v>1114.6816629845353</v>
      </c>
      <c r="BN1712" s="66">
        <f t="shared" si="392"/>
        <v>965.63638596634905</v>
      </c>
      <c r="BO1712" s="66">
        <f t="shared" si="393"/>
        <v>2080.3180489508841</v>
      </c>
      <c r="CI1712" s="116">
        <f t="shared" si="394"/>
        <v>0.53582271400600279</v>
      </c>
      <c r="CJ1712" s="116">
        <f t="shared" si="395"/>
        <v>0.46417728599399732</v>
      </c>
      <c r="CR1712">
        <f t="shared" si="402"/>
        <v>1686</v>
      </c>
      <c r="CS1712">
        <f t="shared" si="403"/>
        <v>60</v>
      </c>
      <c r="CT1712" s="73">
        <f t="shared" si="404"/>
        <v>2.33</v>
      </c>
      <c r="CU1712" s="66">
        <f t="shared" si="405"/>
        <v>1979.6870864358218</v>
      </c>
    </row>
    <row r="1713" spans="2:99" x14ac:dyDescent="0.25">
      <c r="B1713" s="107" t="s">
        <v>284</v>
      </c>
      <c r="C1713" s="107">
        <v>1703</v>
      </c>
      <c r="D1713" s="107" t="s">
        <v>235</v>
      </c>
      <c r="E1713" s="107">
        <v>60</v>
      </c>
      <c r="F1713" s="108">
        <v>2.33</v>
      </c>
      <c r="G1713" s="109"/>
      <c r="H1713" s="109">
        <v>852.78035744592455</v>
      </c>
      <c r="I1713" s="109">
        <v>1104.3896425540754</v>
      </c>
      <c r="BA1713" t="str">
        <f t="shared" si="396"/>
        <v>MA</v>
      </c>
      <c r="BB1713">
        <f t="shared" si="397"/>
        <v>1700</v>
      </c>
      <c r="BC1713" s="73">
        <f t="shared" si="398"/>
        <v>2.33</v>
      </c>
      <c r="BD1713">
        <f t="shared" si="399"/>
        <v>60</v>
      </c>
      <c r="BE1713" s="66">
        <f t="shared" si="400"/>
        <v>1535.917043484666</v>
      </c>
      <c r="BI1713" s="66">
        <f t="shared" si="391"/>
        <v>1989.0829565153338</v>
      </c>
      <c r="BK1713" s="66">
        <f t="shared" si="401"/>
        <v>1542.3951029169173</v>
      </c>
      <c r="BN1713" s="66">
        <f t="shared" si="392"/>
        <v>1628.5937335860599</v>
      </c>
      <c r="BO1713" s="66">
        <f t="shared" si="393"/>
        <v>3170.9888365029774</v>
      </c>
      <c r="CI1713" s="116">
        <f t="shared" si="394"/>
        <v>0.48640824122796278</v>
      </c>
      <c r="CJ1713" s="116">
        <f t="shared" si="395"/>
        <v>0.51359175877203711</v>
      </c>
      <c r="CR1713">
        <f t="shared" si="402"/>
        <v>1687</v>
      </c>
      <c r="CS1713">
        <f t="shared" si="403"/>
        <v>60</v>
      </c>
      <c r="CT1713" s="73">
        <f t="shared" si="404"/>
        <v>2.33</v>
      </c>
      <c r="CU1713" s="66">
        <f t="shared" si="405"/>
        <v>1451.0443864229767</v>
      </c>
    </row>
    <row r="1714" spans="2:99" x14ac:dyDescent="0.25">
      <c r="B1714" s="107" t="s">
        <v>284</v>
      </c>
      <c r="C1714" s="107">
        <v>1704</v>
      </c>
      <c r="D1714" s="107" t="s">
        <v>235</v>
      </c>
      <c r="E1714" s="107">
        <v>60</v>
      </c>
      <c r="F1714" s="108">
        <v>2.33</v>
      </c>
      <c r="G1714" s="109"/>
      <c r="H1714" s="109">
        <v>1340.24</v>
      </c>
      <c r="I1714" s="109">
        <v>2449</v>
      </c>
      <c r="BA1714" t="str">
        <f t="shared" si="396"/>
        <v>MA</v>
      </c>
      <c r="BB1714">
        <f t="shared" si="397"/>
        <v>1701</v>
      </c>
      <c r="BC1714" s="73">
        <f t="shared" si="398"/>
        <v>2.33</v>
      </c>
      <c r="BD1714">
        <f t="shared" si="399"/>
        <v>60</v>
      </c>
      <c r="BE1714" s="66">
        <f t="shared" si="400"/>
        <v>1509.7737746593953</v>
      </c>
      <c r="BI1714" s="66">
        <f t="shared" si="391"/>
        <v>1955.2262253406045</v>
      </c>
      <c r="BK1714" s="66">
        <f t="shared" si="401"/>
        <v>1516.1415692502464</v>
      </c>
      <c r="BN1714" s="66">
        <f t="shared" si="392"/>
        <v>1600.8729891845949</v>
      </c>
      <c r="BO1714" s="66">
        <f t="shared" si="393"/>
        <v>3117.0145584348411</v>
      </c>
      <c r="CI1714" s="116">
        <f t="shared" si="394"/>
        <v>0.48640824122796289</v>
      </c>
      <c r="CJ1714" s="116">
        <f t="shared" si="395"/>
        <v>0.51359175877203722</v>
      </c>
      <c r="CR1714">
        <f t="shared" si="402"/>
        <v>1688</v>
      </c>
      <c r="CS1714">
        <f t="shared" si="403"/>
        <v>60</v>
      </c>
      <c r="CT1714" s="73">
        <f t="shared" si="404"/>
        <v>2.33</v>
      </c>
      <c r="CU1714" s="66">
        <f t="shared" si="405"/>
        <v>1482.2855995179755</v>
      </c>
    </row>
    <row r="1715" spans="2:99" x14ac:dyDescent="0.25">
      <c r="B1715" s="107" t="s">
        <v>284</v>
      </c>
      <c r="C1715" s="107">
        <v>1705</v>
      </c>
      <c r="D1715" s="107" t="s">
        <v>235</v>
      </c>
      <c r="E1715" s="107">
        <v>60</v>
      </c>
      <c r="F1715" s="108">
        <v>2.33</v>
      </c>
      <c r="G1715" s="109"/>
      <c r="H1715" s="109">
        <v>952.05070638694906</v>
      </c>
      <c r="I1715" s="109">
        <v>1232.9492936130507</v>
      </c>
      <c r="BA1715" t="str">
        <f t="shared" si="396"/>
        <v>MA</v>
      </c>
      <c r="BB1715">
        <f t="shared" si="397"/>
        <v>1702</v>
      </c>
      <c r="BC1715" s="73">
        <f t="shared" si="398"/>
        <v>2.33</v>
      </c>
      <c r="BD1715">
        <f t="shared" si="399"/>
        <v>60</v>
      </c>
      <c r="BE1715" s="66">
        <f t="shared" si="400"/>
        <v>1509.7737746593953</v>
      </c>
      <c r="BI1715" s="66">
        <f t="shared" si="391"/>
        <v>1955.2262253406045</v>
      </c>
      <c r="BK1715" s="66">
        <f t="shared" si="401"/>
        <v>1516.1415692502464</v>
      </c>
      <c r="BN1715" s="66">
        <f t="shared" si="392"/>
        <v>1600.8729891845949</v>
      </c>
      <c r="BO1715" s="66">
        <f t="shared" si="393"/>
        <v>3117.0145584348411</v>
      </c>
      <c r="CI1715" s="116">
        <f t="shared" si="394"/>
        <v>0.48640824122796289</v>
      </c>
      <c r="CJ1715" s="116">
        <f t="shared" si="395"/>
        <v>0.51359175877203722</v>
      </c>
      <c r="CR1715">
        <f t="shared" si="402"/>
        <v>1689</v>
      </c>
      <c r="CS1715">
        <f t="shared" si="403"/>
        <v>60</v>
      </c>
      <c r="CT1715" s="73">
        <f t="shared" si="404"/>
        <v>2.33</v>
      </c>
      <c r="CU1715" s="66">
        <f t="shared" si="405"/>
        <v>1038.1741109037798</v>
      </c>
    </row>
    <row r="1716" spans="2:99" x14ac:dyDescent="0.25">
      <c r="B1716" s="107" t="s">
        <v>284</v>
      </c>
      <c r="C1716" s="107">
        <v>1706</v>
      </c>
      <c r="D1716" s="107" t="s">
        <v>235</v>
      </c>
      <c r="E1716" s="107">
        <v>60</v>
      </c>
      <c r="F1716" s="108">
        <v>2.33</v>
      </c>
      <c r="G1716" s="109"/>
      <c r="H1716" s="109">
        <v>894.18258084221191</v>
      </c>
      <c r="I1716" s="109">
        <v>1158.007419157788</v>
      </c>
      <c r="BA1716" t="str">
        <f t="shared" si="396"/>
        <v>MA</v>
      </c>
      <c r="BB1716">
        <f t="shared" si="397"/>
        <v>1703</v>
      </c>
      <c r="BC1716" s="73">
        <f t="shared" si="398"/>
        <v>2.33</v>
      </c>
      <c r="BD1716">
        <f t="shared" si="399"/>
        <v>60</v>
      </c>
      <c r="BE1716" s="66">
        <f t="shared" si="400"/>
        <v>852.78035744592455</v>
      </c>
      <c r="BI1716" s="66">
        <f t="shared" ref="BI1716:BI1779" si="406">I1713</f>
        <v>1104.3896425540754</v>
      </c>
      <c r="BK1716" s="66">
        <f t="shared" si="401"/>
        <v>856.37714143997255</v>
      </c>
      <c r="BN1716" s="66">
        <f t="shared" ref="BN1716:BN1779" si="407">BI1716/VLOOKUP($BA1716,$DQ$53:$DT$60,3,FALSE)</f>
        <v>904.23682200358269</v>
      </c>
      <c r="BO1716" s="66">
        <f t="shared" si="393"/>
        <v>1760.6139634435553</v>
      </c>
      <c r="CI1716" s="116">
        <f t="shared" si="394"/>
        <v>0.48640824122796278</v>
      </c>
      <c r="CJ1716" s="116">
        <f t="shared" si="395"/>
        <v>0.51359175877203711</v>
      </c>
      <c r="CR1716">
        <f t="shared" si="402"/>
        <v>1690</v>
      </c>
      <c r="CS1716">
        <f t="shared" si="403"/>
        <v>60</v>
      </c>
      <c r="CT1716" s="73">
        <f t="shared" si="404"/>
        <v>2.33</v>
      </c>
      <c r="CU1716" s="66">
        <f t="shared" si="405"/>
        <v>897.95398759009038</v>
      </c>
    </row>
    <row r="1717" spans="2:99" x14ac:dyDescent="0.25">
      <c r="B1717" s="107" t="s">
        <v>284</v>
      </c>
      <c r="C1717" s="107">
        <v>1707</v>
      </c>
      <c r="D1717" s="107" t="s">
        <v>235</v>
      </c>
      <c r="E1717" s="107">
        <v>60</v>
      </c>
      <c r="F1717" s="108">
        <v>2.33</v>
      </c>
      <c r="G1717" s="109"/>
      <c r="H1717" s="109">
        <v>1900</v>
      </c>
      <c r="I1717" s="109">
        <v>2460.5870697318455</v>
      </c>
      <c r="BA1717" t="str">
        <f t="shared" si="396"/>
        <v>MA</v>
      </c>
      <c r="BB1717">
        <f t="shared" si="397"/>
        <v>1704</v>
      </c>
      <c r="BC1717" s="73">
        <f t="shared" si="398"/>
        <v>2.33</v>
      </c>
      <c r="BD1717">
        <f t="shared" si="399"/>
        <v>60</v>
      </c>
      <c r="BE1717" s="66">
        <f t="shared" si="400"/>
        <v>1340.24</v>
      </c>
      <c r="BI1717" s="66">
        <f t="shared" si="406"/>
        <v>2449</v>
      </c>
      <c r="BK1717" s="66">
        <f t="shared" si="401"/>
        <v>1345.8927495481021</v>
      </c>
      <c r="BN1717" s="66">
        <f t="shared" si="407"/>
        <v>2005.1582265525858</v>
      </c>
      <c r="BO1717" s="66">
        <f t="shared" ref="BO1717:BO1780" si="408">SUM(BK1717+BN1717)</f>
        <v>3351.0509761006879</v>
      </c>
      <c r="CI1717" s="116">
        <f t="shared" ref="CI1717:CI1780" si="409">BK1717/$BO1717</f>
        <v>0.40163302771185971</v>
      </c>
      <c r="CJ1717" s="116">
        <f t="shared" ref="CJ1717:CJ1780" si="410">BN1717/$BO1717</f>
        <v>0.59836697228814029</v>
      </c>
      <c r="CR1717">
        <f t="shared" si="402"/>
        <v>1691</v>
      </c>
      <c r="CS1717">
        <f t="shared" si="403"/>
        <v>60</v>
      </c>
      <c r="CT1717" s="73">
        <f t="shared" si="404"/>
        <v>2.33</v>
      </c>
      <c r="CU1717" s="66">
        <f t="shared" si="405"/>
        <v>918.87367833348264</v>
      </c>
    </row>
    <row r="1718" spans="2:99" x14ac:dyDescent="0.25">
      <c r="B1718" s="107" t="s">
        <v>284</v>
      </c>
      <c r="C1718" s="107">
        <v>1708</v>
      </c>
      <c r="D1718" s="107" t="s">
        <v>235</v>
      </c>
      <c r="E1718" s="107">
        <v>60</v>
      </c>
      <c r="F1718" s="108">
        <v>2.33</v>
      </c>
      <c r="G1718" s="109"/>
      <c r="H1718" s="109">
        <v>848.34907338004109</v>
      </c>
      <c r="I1718" s="109">
        <v>1098.6509266199587</v>
      </c>
      <c r="BA1718" t="str">
        <f t="shared" si="396"/>
        <v>MA</v>
      </c>
      <c r="BB1718">
        <f t="shared" si="397"/>
        <v>1705</v>
      </c>
      <c r="BC1718" s="73">
        <f t="shared" si="398"/>
        <v>2.33</v>
      </c>
      <c r="BD1718">
        <f t="shared" si="399"/>
        <v>60</v>
      </c>
      <c r="BE1718" s="66">
        <f t="shared" si="400"/>
        <v>952.05070638694906</v>
      </c>
      <c r="BI1718" s="66">
        <f t="shared" si="406"/>
        <v>1232.9492936130507</v>
      </c>
      <c r="BK1718" s="66">
        <f t="shared" si="401"/>
        <v>956.06618436126644</v>
      </c>
      <c r="BN1718" s="66">
        <f t="shared" si="407"/>
        <v>1009.4971086200114</v>
      </c>
      <c r="BO1718" s="66">
        <f t="shared" si="408"/>
        <v>1965.5632929812778</v>
      </c>
      <c r="CI1718" s="116">
        <f t="shared" si="409"/>
        <v>0.48640824122796289</v>
      </c>
      <c r="CJ1718" s="116">
        <f t="shared" si="410"/>
        <v>0.51359175877203722</v>
      </c>
      <c r="CR1718">
        <f t="shared" si="402"/>
        <v>1692</v>
      </c>
      <c r="CS1718">
        <f t="shared" si="403"/>
        <v>60</v>
      </c>
      <c r="CT1718" s="73">
        <f t="shared" si="404"/>
        <v>2.33</v>
      </c>
      <c r="CU1718" s="66">
        <f t="shared" si="405"/>
        <v>995.99343347932847</v>
      </c>
    </row>
    <row r="1719" spans="2:99" x14ac:dyDescent="0.25">
      <c r="B1719" s="107" t="s">
        <v>284</v>
      </c>
      <c r="C1719" s="107">
        <v>1709</v>
      </c>
      <c r="D1719" s="107" t="s">
        <v>235</v>
      </c>
      <c r="E1719" s="107">
        <v>60</v>
      </c>
      <c r="F1719" s="108">
        <v>2.33</v>
      </c>
      <c r="G1719" s="109"/>
      <c r="H1719" s="109">
        <v>1841.9980776794671</v>
      </c>
      <c r="I1719" s="109">
        <v>2385.4719223205329</v>
      </c>
      <c r="BA1719" t="str">
        <f t="shared" si="396"/>
        <v>MA</v>
      </c>
      <c r="BB1719">
        <f t="shared" si="397"/>
        <v>1706</v>
      </c>
      <c r="BC1719" s="73">
        <f t="shared" si="398"/>
        <v>2.33</v>
      </c>
      <c r="BD1719">
        <f t="shared" si="399"/>
        <v>60</v>
      </c>
      <c r="BE1719" s="66">
        <f t="shared" si="400"/>
        <v>894.18258084221191</v>
      </c>
      <c r="BI1719" s="66">
        <f t="shared" si="406"/>
        <v>1158.007419157788</v>
      </c>
      <c r="BK1719" s="66">
        <f t="shared" si="401"/>
        <v>897.95398759009038</v>
      </c>
      <c r="BN1719" s="66">
        <f t="shared" si="407"/>
        <v>948.1372408873691</v>
      </c>
      <c r="BO1719" s="66">
        <f t="shared" si="408"/>
        <v>1846.0912284774595</v>
      </c>
      <c r="CI1719" s="116">
        <f t="shared" si="409"/>
        <v>0.48640824122796283</v>
      </c>
      <c r="CJ1719" s="116">
        <f t="shared" si="410"/>
        <v>0.51359175877203711</v>
      </c>
      <c r="CR1719">
        <f t="shared" si="402"/>
        <v>1693</v>
      </c>
      <c r="CS1719">
        <f t="shared" si="403"/>
        <v>60</v>
      </c>
      <c r="CT1719" s="73">
        <f t="shared" si="404"/>
        <v>2.33</v>
      </c>
      <c r="CU1719" s="66">
        <f t="shared" si="405"/>
        <v>879.35335898725396</v>
      </c>
    </row>
    <row r="1720" spans="2:99" x14ac:dyDescent="0.25">
      <c r="B1720" s="107" t="s">
        <v>284</v>
      </c>
      <c r="C1720" s="107">
        <v>1710</v>
      </c>
      <c r="D1720" s="107" t="s">
        <v>235</v>
      </c>
      <c r="E1720" s="107">
        <v>60</v>
      </c>
      <c r="F1720" s="108">
        <v>2.33</v>
      </c>
      <c r="G1720" s="109"/>
      <c r="H1720" s="109">
        <v>852.84135840651675</v>
      </c>
      <c r="I1720" s="109">
        <v>1104.468641593483</v>
      </c>
      <c r="BA1720" t="str">
        <f t="shared" si="396"/>
        <v>MA</v>
      </c>
      <c r="BB1720">
        <f t="shared" si="397"/>
        <v>1707</v>
      </c>
      <c r="BC1720" s="73">
        <f t="shared" si="398"/>
        <v>2.33</v>
      </c>
      <c r="BD1720">
        <f t="shared" si="399"/>
        <v>60</v>
      </c>
      <c r="BE1720" s="66">
        <f t="shared" si="400"/>
        <v>1900</v>
      </c>
      <c r="BI1720" s="66">
        <f t="shared" si="406"/>
        <v>2460.5870697318455</v>
      </c>
      <c r="BK1720" s="66">
        <f t="shared" si="401"/>
        <v>1908.0136573609161</v>
      </c>
      <c r="BN1720" s="66">
        <f t="shared" si="407"/>
        <v>2014.6453266728179</v>
      </c>
      <c r="BO1720" s="66">
        <f t="shared" si="408"/>
        <v>3922.6589840337338</v>
      </c>
      <c r="CI1720" s="116">
        <f t="shared" si="409"/>
        <v>0.48640824122796289</v>
      </c>
      <c r="CJ1720" s="116">
        <f t="shared" si="410"/>
        <v>0.51359175877203722</v>
      </c>
      <c r="CR1720">
        <f t="shared" si="402"/>
        <v>1694</v>
      </c>
      <c r="CS1720">
        <f t="shared" si="403"/>
        <v>60</v>
      </c>
      <c r="CT1720" s="73">
        <f t="shared" si="404"/>
        <v>2.33</v>
      </c>
      <c r="CU1720" s="66">
        <f t="shared" si="405"/>
        <v>1135.4653310835176</v>
      </c>
    </row>
    <row r="1721" spans="2:99" x14ac:dyDescent="0.25">
      <c r="B1721" s="107" t="s">
        <v>284</v>
      </c>
      <c r="C1721" s="107">
        <v>1711</v>
      </c>
      <c r="D1721" s="107" t="s">
        <v>235</v>
      </c>
      <c r="E1721" s="107">
        <v>60</v>
      </c>
      <c r="F1721" s="108">
        <v>2.33</v>
      </c>
      <c r="G1721" s="109"/>
      <c r="H1721" s="109">
        <v>1350.7355559723305</v>
      </c>
      <c r="I1721" s="109">
        <v>1749.2644440276695</v>
      </c>
      <c r="BA1721" t="str">
        <f t="shared" si="396"/>
        <v>MA</v>
      </c>
      <c r="BB1721">
        <f t="shared" si="397"/>
        <v>1708</v>
      </c>
      <c r="BC1721" s="73">
        <f t="shared" si="398"/>
        <v>2.33</v>
      </c>
      <c r="BD1721">
        <f t="shared" si="399"/>
        <v>60</v>
      </c>
      <c r="BE1721" s="66">
        <f t="shared" si="400"/>
        <v>848.34907338004109</v>
      </c>
      <c r="BI1721" s="66">
        <f t="shared" si="406"/>
        <v>1098.6509266199587</v>
      </c>
      <c r="BK1721" s="66">
        <f t="shared" si="401"/>
        <v>851.92716748347175</v>
      </c>
      <c r="BN1721" s="66">
        <f t="shared" si="407"/>
        <v>899.53815582753418</v>
      </c>
      <c r="BO1721" s="66">
        <f t="shared" si="408"/>
        <v>1751.4653233110059</v>
      </c>
      <c r="CI1721" s="116">
        <f t="shared" si="409"/>
        <v>0.48640824122796289</v>
      </c>
      <c r="CJ1721" s="116">
        <f t="shared" si="410"/>
        <v>0.51359175877203711</v>
      </c>
      <c r="CR1721">
        <f t="shared" si="402"/>
        <v>1695</v>
      </c>
      <c r="CS1721">
        <f t="shared" si="403"/>
        <v>60</v>
      </c>
      <c r="CT1721" s="73">
        <f t="shared" si="404"/>
        <v>2.33</v>
      </c>
      <c r="CU1721" s="66">
        <f t="shared" si="405"/>
        <v>1807.5918859208678</v>
      </c>
    </row>
    <row r="1722" spans="2:99" x14ac:dyDescent="0.25">
      <c r="B1722" s="107" t="s">
        <v>284</v>
      </c>
      <c r="C1722" s="107">
        <v>1712</v>
      </c>
      <c r="D1722" s="107" t="s">
        <v>235</v>
      </c>
      <c r="E1722" s="107">
        <v>60</v>
      </c>
      <c r="F1722" s="108">
        <v>2.33</v>
      </c>
      <c r="G1722" s="109"/>
      <c r="H1722" s="109">
        <v>1200</v>
      </c>
      <c r="I1722" s="109">
        <v>1554.0549914095866</v>
      </c>
      <c r="BA1722" t="str">
        <f t="shared" si="396"/>
        <v>MA</v>
      </c>
      <c r="BB1722">
        <f t="shared" si="397"/>
        <v>1709</v>
      </c>
      <c r="BC1722" s="73">
        <f t="shared" si="398"/>
        <v>2.33</v>
      </c>
      <c r="BD1722">
        <f t="shared" si="399"/>
        <v>60</v>
      </c>
      <c r="BE1722" s="66">
        <f t="shared" si="400"/>
        <v>1841.9980776794671</v>
      </c>
      <c r="BI1722" s="66">
        <f t="shared" si="406"/>
        <v>2385.4719223205329</v>
      </c>
      <c r="BK1722" s="66">
        <f t="shared" si="401"/>
        <v>1849.7670994973562</v>
      </c>
      <c r="BN1722" s="66">
        <f t="shared" si="407"/>
        <v>1953.1435889143436</v>
      </c>
      <c r="BO1722" s="66">
        <f t="shared" si="408"/>
        <v>3802.9106884117</v>
      </c>
      <c r="CI1722" s="116">
        <f t="shared" si="409"/>
        <v>0.48640824122796278</v>
      </c>
      <c r="CJ1722" s="116">
        <f t="shared" si="410"/>
        <v>0.51359175877203711</v>
      </c>
      <c r="CR1722">
        <f t="shared" si="402"/>
        <v>1696</v>
      </c>
      <c r="CS1722">
        <f t="shared" si="403"/>
        <v>60</v>
      </c>
      <c r="CT1722" s="73">
        <f t="shared" si="404"/>
        <v>2.33</v>
      </c>
      <c r="CU1722" s="66">
        <f t="shared" si="405"/>
        <v>1023.8878130001664</v>
      </c>
    </row>
    <row r="1723" spans="2:99" x14ac:dyDescent="0.25">
      <c r="B1723" s="107" t="s">
        <v>284</v>
      </c>
      <c r="C1723" s="107">
        <v>1713</v>
      </c>
      <c r="D1723" s="107" t="s">
        <v>235</v>
      </c>
      <c r="E1723" s="107">
        <v>60</v>
      </c>
      <c r="F1723" s="108">
        <v>2.33</v>
      </c>
      <c r="G1723" s="109"/>
      <c r="H1723" s="109">
        <v>894.18258084221191</v>
      </c>
      <c r="I1723" s="109">
        <v>1158.007419157788</v>
      </c>
      <c r="BA1723" t="str">
        <f t="shared" si="396"/>
        <v>MA</v>
      </c>
      <c r="BB1723">
        <f t="shared" si="397"/>
        <v>1710</v>
      </c>
      <c r="BC1723" s="73">
        <f t="shared" si="398"/>
        <v>2.33</v>
      </c>
      <c r="BD1723">
        <f t="shared" si="399"/>
        <v>60</v>
      </c>
      <c r="BE1723" s="66">
        <f t="shared" si="400"/>
        <v>852.84135840651675</v>
      </c>
      <c r="BI1723" s="66">
        <f t="shared" si="406"/>
        <v>1104.468641593483</v>
      </c>
      <c r="BK1723" s="66">
        <f t="shared" si="401"/>
        <v>856.43839968519467</v>
      </c>
      <c r="BN1723" s="66">
        <f t="shared" si="407"/>
        <v>904.30150374051925</v>
      </c>
      <c r="BO1723" s="66">
        <f t="shared" si="408"/>
        <v>1760.7399034257139</v>
      </c>
      <c r="CI1723" s="116">
        <f t="shared" si="409"/>
        <v>0.48640824122796283</v>
      </c>
      <c r="CJ1723" s="116">
        <f t="shared" si="410"/>
        <v>0.51359175877203711</v>
      </c>
      <c r="CR1723">
        <f t="shared" si="402"/>
        <v>1697</v>
      </c>
      <c r="CS1723">
        <f t="shared" si="403"/>
        <v>60</v>
      </c>
      <c r="CT1723" s="73">
        <f t="shared" si="404"/>
        <v>2.33</v>
      </c>
      <c r="CU1723" s="66">
        <f t="shared" si="405"/>
        <v>1476.2000401687087</v>
      </c>
    </row>
    <row r="1724" spans="2:99" x14ac:dyDescent="0.25">
      <c r="B1724" s="107" t="s">
        <v>284</v>
      </c>
      <c r="C1724" s="107">
        <v>1714</v>
      </c>
      <c r="D1724" s="107" t="s">
        <v>235</v>
      </c>
      <c r="E1724" s="107">
        <v>60</v>
      </c>
      <c r="F1724" s="108">
        <v>2.33</v>
      </c>
      <c r="G1724" s="109"/>
      <c r="H1724" s="109">
        <v>1034.8377243336404</v>
      </c>
      <c r="I1724" s="109">
        <v>1340.1622756663596</v>
      </c>
      <c r="BA1724" t="str">
        <f t="shared" si="396"/>
        <v>MA</v>
      </c>
      <c r="BB1724">
        <f t="shared" si="397"/>
        <v>1711</v>
      </c>
      <c r="BC1724" s="73">
        <f t="shared" si="398"/>
        <v>2.33</v>
      </c>
      <c r="BD1724">
        <f t="shared" si="399"/>
        <v>60</v>
      </c>
      <c r="BE1724" s="66">
        <f t="shared" si="400"/>
        <v>1350.7355559723305</v>
      </c>
      <c r="BI1724" s="66">
        <f t="shared" si="406"/>
        <v>1749.2644440276695</v>
      </c>
      <c r="BK1724" s="66">
        <f t="shared" si="401"/>
        <v>1356.4325727779983</v>
      </c>
      <c r="BN1724" s="66">
        <f t="shared" si="407"/>
        <v>1432.2384607423505</v>
      </c>
      <c r="BO1724" s="66">
        <f t="shared" si="408"/>
        <v>2788.6710335203488</v>
      </c>
      <c r="CI1724" s="116">
        <f t="shared" si="409"/>
        <v>0.48640824122796283</v>
      </c>
      <c r="CJ1724" s="116">
        <f t="shared" si="410"/>
        <v>0.51359175877203711</v>
      </c>
      <c r="CR1724">
        <f t="shared" si="402"/>
        <v>1698</v>
      </c>
      <c r="CS1724">
        <f t="shared" si="403"/>
        <v>60</v>
      </c>
      <c r="CT1724" s="73">
        <f t="shared" si="404"/>
        <v>2.33</v>
      </c>
      <c r="CU1724" s="66">
        <f t="shared" si="405"/>
        <v>1029.3231572604941</v>
      </c>
    </row>
    <row r="1725" spans="2:99" x14ac:dyDescent="0.25">
      <c r="B1725" s="107" t="s">
        <v>284</v>
      </c>
      <c r="C1725" s="107">
        <v>1715</v>
      </c>
      <c r="D1725" s="107" t="s">
        <v>235</v>
      </c>
      <c r="E1725" s="107">
        <v>60</v>
      </c>
      <c r="F1725" s="108">
        <v>2.33</v>
      </c>
      <c r="G1725" s="109"/>
      <c r="H1725" s="109">
        <v>1055.9963432362263</v>
      </c>
      <c r="I1725" s="109">
        <v>1367.5636567637737</v>
      </c>
      <c r="BA1725" t="str">
        <f t="shared" si="396"/>
        <v>MA</v>
      </c>
      <c r="BB1725">
        <f t="shared" si="397"/>
        <v>1712</v>
      </c>
      <c r="BC1725" s="73">
        <f t="shared" si="398"/>
        <v>2.33</v>
      </c>
      <c r="BD1725">
        <f t="shared" si="399"/>
        <v>60</v>
      </c>
      <c r="BE1725" s="66">
        <f t="shared" si="400"/>
        <v>1200</v>
      </c>
      <c r="BI1725" s="66">
        <f t="shared" si="406"/>
        <v>1554.0549914095866</v>
      </c>
      <c r="BK1725" s="66">
        <f t="shared" si="401"/>
        <v>1205.0612572805785</v>
      </c>
      <c r="BN1725" s="66">
        <f t="shared" si="407"/>
        <v>1272.4075747407271</v>
      </c>
      <c r="BO1725" s="66">
        <f t="shared" si="408"/>
        <v>2477.4688320213054</v>
      </c>
      <c r="CI1725" s="116">
        <f t="shared" si="409"/>
        <v>0.48640824122796283</v>
      </c>
      <c r="CJ1725" s="116">
        <f t="shared" si="410"/>
        <v>0.51359175877203722</v>
      </c>
      <c r="CR1725">
        <f t="shared" si="402"/>
        <v>1699</v>
      </c>
      <c r="CS1725">
        <f t="shared" si="403"/>
        <v>60</v>
      </c>
      <c r="CT1725" s="73">
        <f t="shared" si="404"/>
        <v>2.33</v>
      </c>
      <c r="CU1725" s="66">
        <f t="shared" si="405"/>
        <v>1114.6816629845353</v>
      </c>
    </row>
    <row r="1726" spans="2:99" x14ac:dyDescent="0.25">
      <c r="B1726" s="107" t="s">
        <v>284</v>
      </c>
      <c r="C1726" s="107">
        <v>1716</v>
      </c>
      <c r="D1726" s="107" t="s">
        <v>235</v>
      </c>
      <c r="E1726" s="107">
        <v>60</v>
      </c>
      <c r="F1726" s="108">
        <v>2.33</v>
      </c>
      <c r="G1726" s="109"/>
      <c r="H1726" s="109">
        <v>1450</v>
      </c>
      <c r="I1726" s="109">
        <v>1890</v>
      </c>
      <c r="BA1726" t="str">
        <f t="shared" si="396"/>
        <v>MA</v>
      </c>
      <c r="BB1726">
        <f t="shared" si="397"/>
        <v>1713</v>
      </c>
      <c r="BC1726" s="73">
        <f t="shared" si="398"/>
        <v>2.33</v>
      </c>
      <c r="BD1726">
        <f t="shared" si="399"/>
        <v>60</v>
      </c>
      <c r="BE1726" s="66">
        <f t="shared" si="400"/>
        <v>894.18258084221191</v>
      </c>
      <c r="BI1726" s="66">
        <f t="shared" si="406"/>
        <v>1158.007419157788</v>
      </c>
      <c r="BK1726" s="66">
        <f t="shared" si="401"/>
        <v>897.95398759009038</v>
      </c>
      <c r="BN1726" s="66">
        <f t="shared" si="407"/>
        <v>948.1372408873691</v>
      </c>
      <c r="BO1726" s="66">
        <f t="shared" si="408"/>
        <v>1846.0912284774595</v>
      </c>
      <c r="CI1726" s="116">
        <f t="shared" si="409"/>
        <v>0.48640824122796283</v>
      </c>
      <c r="CJ1726" s="116">
        <f t="shared" si="410"/>
        <v>0.51359175877203711</v>
      </c>
      <c r="CR1726">
        <f t="shared" si="402"/>
        <v>1700</v>
      </c>
      <c r="CS1726">
        <f t="shared" si="403"/>
        <v>60</v>
      </c>
      <c r="CT1726" s="73">
        <f t="shared" si="404"/>
        <v>2.33</v>
      </c>
      <c r="CU1726" s="66">
        <f t="shared" si="405"/>
        <v>1542.3951029169173</v>
      </c>
    </row>
    <row r="1727" spans="2:99" x14ac:dyDescent="0.25">
      <c r="B1727" s="107" t="s">
        <v>284</v>
      </c>
      <c r="C1727" s="107">
        <v>1717</v>
      </c>
      <c r="D1727" s="107" t="s">
        <v>235</v>
      </c>
      <c r="E1727" s="107">
        <v>60</v>
      </c>
      <c r="F1727" s="108">
        <v>2.33</v>
      </c>
      <c r="G1727" s="109"/>
      <c r="H1727" s="109">
        <v>899.32844758931935</v>
      </c>
      <c r="I1727" s="109">
        <v>1164.6715524106805</v>
      </c>
      <c r="BA1727" t="str">
        <f t="shared" si="396"/>
        <v>MA</v>
      </c>
      <c r="BB1727">
        <f t="shared" si="397"/>
        <v>1714</v>
      </c>
      <c r="BC1727" s="73">
        <f t="shared" si="398"/>
        <v>2.33</v>
      </c>
      <c r="BD1727">
        <f t="shared" si="399"/>
        <v>60</v>
      </c>
      <c r="BE1727" s="66">
        <f t="shared" si="400"/>
        <v>1034.8377243336404</v>
      </c>
      <c r="BI1727" s="66">
        <f t="shared" si="406"/>
        <v>1340.1622756663596</v>
      </c>
      <c r="BK1727" s="66">
        <f t="shared" si="401"/>
        <v>1039.2023743057246</v>
      </c>
      <c r="BN1727" s="66">
        <f t="shared" si="407"/>
        <v>1097.2794658913169</v>
      </c>
      <c r="BO1727" s="66">
        <f t="shared" si="408"/>
        <v>2136.4818401970415</v>
      </c>
      <c r="CI1727" s="116">
        <f t="shared" si="409"/>
        <v>0.48640824122796289</v>
      </c>
      <c r="CJ1727" s="116">
        <f t="shared" si="410"/>
        <v>0.51359175877203711</v>
      </c>
      <c r="CR1727">
        <f t="shared" si="402"/>
        <v>1701</v>
      </c>
      <c r="CS1727">
        <f t="shared" si="403"/>
        <v>60</v>
      </c>
      <c r="CT1727" s="73">
        <f t="shared" si="404"/>
        <v>2.33</v>
      </c>
      <c r="CU1727" s="66">
        <f t="shared" si="405"/>
        <v>1516.1415692502464</v>
      </c>
    </row>
    <row r="1728" spans="2:99" x14ac:dyDescent="0.25">
      <c r="B1728" s="107" t="s">
        <v>284</v>
      </c>
      <c r="C1728" s="107">
        <v>1718</v>
      </c>
      <c r="D1728" s="107" t="s">
        <v>235</v>
      </c>
      <c r="E1728" s="107">
        <v>60</v>
      </c>
      <c r="F1728" s="108">
        <v>2.33</v>
      </c>
      <c r="G1728" s="109"/>
      <c r="H1728" s="109">
        <v>1500</v>
      </c>
      <c r="I1728" s="109">
        <v>1942.5687392619832</v>
      </c>
      <c r="BA1728" t="str">
        <f t="shared" si="396"/>
        <v>MA</v>
      </c>
      <c r="BB1728">
        <f t="shared" si="397"/>
        <v>1715</v>
      </c>
      <c r="BC1728" s="73">
        <f t="shared" si="398"/>
        <v>2.33</v>
      </c>
      <c r="BD1728">
        <f t="shared" si="399"/>
        <v>60</v>
      </c>
      <c r="BE1728" s="66">
        <f t="shared" si="400"/>
        <v>1055.9963432362263</v>
      </c>
      <c r="BI1728" s="66">
        <f t="shared" si="406"/>
        <v>1367.5636567637737</v>
      </c>
      <c r="BK1728" s="66">
        <f t="shared" si="401"/>
        <v>1060.4502342199501</v>
      </c>
      <c r="BN1728" s="66">
        <f t="shared" si="407"/>
        <v>1119.7147883602358</v>
      </c>
      <c r="BO1728" s="66">
        <f t="shared" si="408"/>
        <v>2180.1650225801859</v>
      </c>
      <c r="CI1728" s="116">
        <f t="shared" si="409"/>
        <v>0.48640824122796283</v>
      </c>
      <c r="CJ1728" s="116">
        <f t="shared" si="410"/>
        <v>0.51359175877203722</v>
      </c>
      <c r="CR1728">
        <f t="shared" si="402"/>
        <v>1702</v>
      </c>
      <c r="CS1728">
        <f t="shared" si="403"/>
        <v>60</v>
      </c>
      <c r="CT1728" s="73">
        <f t="shared" si="404"/>
        <v>2.33</v>
      </c>
      <c r="CU1728" s="66">
        <f t="shared" si="405"/>
        <v>1516.1415692502464</v>
      </c>
    </row>
    <row r="1729" spans="2:99" x14ac:dyDescent="0.25">
      <c r="B1729" s="107" t="s">
        <v>284</v>
      </c>
      <c r="C1729" s="107">
        <v>1719</v>
      </c>
      <c r="D1729" s="107" t="s">
        <v>235</v>
      </c>
      <c r="E1729" s="107">
        <v>60</v>
      </c>
      <c r="F1729" s="108">
        <v>2.33</v>
      </c>
      <c r="G1729" s="109"/>
      <c r="H1729" s="109">
        <v>1165.2882785602712</v>
      </c>
      <c r="I1729" s="109">
        <v>1509.1017214397286</v>
      </c>
      <c r="BA1729" t="str">
        <f t="shared" si="396"/>
        <v>MA</v>
      </c>
      <c r="BB1729">
        <f t="shared" si="397"/>
        <v>1716</v>
      </c>
      <c r="BC1729" s="73">
        <f t="shared" si="398"/>
        <v>2.33</v>
      </c>
      <c r="BD1729">
        <f t="shared" si="399"/>
        <v>60</v>
      </c>
      <c r="BE1729" s="66">
        <f t="shared" si="400"/>
        <v>1450</v>
      </c>
      <c r="BI1729" s="66">
        <f t="shared" si="406"/>
        <v>1890</v>
      </c>
      <c r="BK1729" s="66">
        <f t="shared" si="401"/>
        <v>1456.1156858806992</v>
      </c>
      <c r="BN1729" s="66">
        <f t="shared" si="407"/>
        <v>1547.4679657755767</v>
      </c>
      <c r="BO1729" s="66">
        <f t="shared" si="408"/>
        <v>3003.5836516562758</v>
      </c>
      <c r="CI1729" s="116">
        <f t="shared" si="409"/>
        <v>0.48479278580363444</v>
      </c>
      <c r="CJ1729" s="116">
        <f t="shared" si="410"/>
        <v>0.5152072141963655</v>
      </c>
      <c r="CR1729">
        <f t="shared" si="402"/>
        <v>1703</v>
      </c>
      <c r="CS1729">
        <f t="shared" si="403"/>
        <v>60</v>
      </c>
      <c r="CT1729" s="73">
        <f t="shared" si="404"/>
        <v>2.33</v>
      </c>
      <c r="CU1729" s="66">
        <f t="shared" si="405"/>
        <v>856.37714143997255</v>
      </c>
    </row>
    <row r="1730" spans="2:99" x14ac:dyDescent="0.25">
      <c r="B1730" s="107" t="s">
        <v>284</v>
      </c>
      <c r="C1730" s="107">
        <v>1720</v>
      </c>
      <c r="D1730" s="107" t="s">
        <v>235</v>
      </c>
      <c r="E1730" s="107">
        <v>60</v>
      </c>
      <c r="F1730" s="108">
        <v>2.33</v>
      </c>
      <c r="G1730" s="109"/>
      <c r="H1730" s="109">
        <v>1365.22</v>
      </c>
      <c r="I1730" s="109">
        <v>1865.22</v>
      </c>
      <c r="BA1730" t="str">
        <f t="shared" si="396"/>
        <v>MA</v>
      </c>
      <c r="BB1730">
        <f t="shared" si="397"/>
        <v>1717</v>
      </c>
      <c r="BC1730" s="73">
        <f t="shared" si="398"/>
        <v>2.33</v>
      </c>
      <c r="BD1730">
        <f t="shared" si="399"/>
        <v>60</v>
      </c>
      <c r="BE1730" s="66">
        <f t="shared" si="400"/>
        <v>899.32844758931935</v>
      </c>
      <c r="BI1730" s="66">
        <f t="shared" si="406"/>
        <v>1164.6715524106805</v>
      </c>
      <c r="BK1730" s="66">
        <f t="shared" si="401"/>
        <v>903.12155813348011</v>
      </c>
      <c r="BN1730" s="66">
        <f t="shared" si="407"/>
        <v>953.59360741039075</v>
      </c>
      <c r="BO1730" s="66">
        <f t="shared" si="408"/>
        <v>1856.7151655438709</v>
      </c>
      <c r="CI1730" s="116">
        <f t="shared" si="409"/>
        <v>0.48640824122796283</v>
      </c>
      <c r="CJ1730" s="116">
        <f t="shared" si="410"/>
        <v>0.51359175877203711</v>
      </c>
      <c r="CR1730">
        <f t="shared" si="402"/>
        <v>1704</v>
      </c>
      <c r="CS1730">
        <f t="shared" si="403"/>
        <v>60</v>
      </c>
      <c r="CT1730" s="73">
        <f t="shared" si="404"/>
        <v>2.33</v>
      </c>
      <c r="CU1730" s="66">
        <f t="shared" si="405"/>
        <v>1345.8927495481021</v>
      </c>
    </row>
    <row r="1731" spans="2:99" x14ac:dyDescent="0.25">
      <c r="B1731" s="107" t="s">
        <v>284</v>
      </c>
      <c r="C1731" s="107">
        <v>1721</v>
      </c>
      <c r="D1731" s="107" t="s">
        <v>235</v>
      </c>
      <c r="E1731" s="107">
        <v>60</v>
      </c>
      <c r="F1731" s="108">
        <v>2.33</v>
      </c>
      <c r="G1731" s="109"/>
      <c r="H1731" s="109">
        <v>1078.6600000000001</v>
      </c>
      <c r="I1731" s="109">
        <v>1275.6099999999999</v>
      </c>
      <c r="BA1731" t="str">
        <f t="shared" si="396"/>
        <v>MA</v>
      </c>
      <c r="BB1731">
        <f t="shared" si="397"/>
        <v>1718</v>
      </c>
      <c r="BC1731" s="73">
        <f t="shared" si="398"/>
        <v>2.33</v>
      </c>
      <c r="BD1731">
        <f t="shared" si="399"/>
        <v>60</v>
      </c>
      <c r="BE1731" s="66">
        <f t="shared" si="400"/>
        <v>1500</v>
      </c>
      <c r="BI1731" s="66">
        <f t="shared" si="406"/>
        <v>1942.5687392619832</v>
      </c>
      <c r="BK1731" s="66">
        <f t="shared" si="401"/>
        <v>1506.3265716007231</v>
      </c>
      <c r="BN1731" s="66">
        <f t="shared" si="407"/>
        <v>1590.5094684259088</v>
      </c>
      <c r="BO1731" s="66">
        <f t="shared" si="408"/>
        <v>3096.836040026632</v>
      </c>
      <c r="CI1731" s="116">
        <f t="shared" si="409"/>
        <v>0.48640824122796283</v>
      </c>
      <c r="CJ1731" s="116">
        <f t="shared" si="410"/>
        <v>0.51359175877203722</v>
      </c>
      <c r="CR1731">
        <f t="shared" si="402"/>
        <v>1705</v>
      </c>
      <c r="CS1731">
        <f t="shared" si="403"/>
        <v>60</v>
      </c>
      <c r="CT1731" s="73">
        <f t="shared" si="404"/>
        <v>2.33</v>
      </c>
      <c r="CU1731" s="66">
        <f t="shared" si="405"/>
        <v>956.06618436126644</v>
      </c>
    </row>
    <row r="1732" spans="2:99" x14ac:dyDescent="0.25">
      <c r="B1732" s="107" t="s">
        <v>284</v>
      </c>
      <c r="C1732" s="107">
        <v>1722</v>
      </c>
      <c r="D1732" s="107" t="s">
        <v>235</v>
      </c>
      <c r="E1732" s="107">
        <v>60</v>
      </c>
      <c r="F1732" s="108">
        <v>2.33</v>
      </c>
      <c r="G1732" s="109"/>
      <c r="H1732" s="109">
        <v>847.47763108586537</v>
      </c>
      <c r="I1732" s="109">
        <v>1097.5223689141344</v>
      </c>
      <c r="BA1732" t="str">
        <f t="shared" si="396"/>
        <v>MA</v>
      </c>
      <c r="BB1732">
        <f t="shared" si="397"/>
        <v>1719</v>
      </c>
      <c r="BC1732" s="73">
        <f t="shared" si="398"/>
        <v>2.33</v>
      </c>
      <c r="BD1732">
        <f t="shared" si="399"/>
        <v>60</v>
      </c>
      <c r="BE1732" s="66">
        <f t="shared" si="400"/>
        <v>1165.2882785602712</v>
      </c>
      <c r="BI1732" s="66">
        <f t="shared" si="406"/>
        <v>1509.1017214397286</v>
      </c>
      <c r="BK1732" s="66">
        <f t="shared" si="401"/>
        <v>1170.2031317134679</v>
      </c>
      <c r="BN1732" s="66">
        <f t="shared" si="407"/>
        <v>1235.6013603305596</v>
      </c>
      <c r="BO1732" s="66">
        <f t="shared" si="408"/>
        <v>2405.8044920440275</v>
      </c>
      <c r="CI1732" s="116">
        <f t="shared" si="409"/>
        <v>0.48640824122796283</v>
      </c>
      <c r="CJ1732" s="116">
        <f t="shared" si="410"/>
        <v>0.51359175877203722</v>
      </c>
      <c r="CR1732">
        <f t="shared" si="402"/>
        <v>1706</v>
      </c>
      <c r="CS1732">
        <f t="shared" si="403"/>
        <v>60</v>
      </c>
      <c r="CT1732" s="73">
        <f t="shared" si="404"/>
        <v>2.33</v>
      </c>
      <c r="CU1732" s="66">
        <f t="shared" si="405"/>
        <v>897.95398759009038</v>
      </c>
    </row>
    <row r="1733" spans="2:99" x14ac:dyDescent="0.25">
      <c r="B1733" s="107" t="s">
        <v>284</v>
      </c>
      <c r="C1733" s="107">
        <v>1723</v>
      </c>
      <c r="D1733" s="107" t="s">
        <v>235</v>
      </c>
      <c r="E1733" s="107">
        <v>60</v>
      </c>
      <c r="F1733" s="108">
        <v>2.33</v>
      </c>
      <c r="G1733" s="109"/>
      <c r="H1733" s="109">
        <v>915.0144088844819</v>
      </c>
      <c r="I1733" s="109">
        <v>1184.985591115518</v>
      </c>
      <c r="BA1733" t="str">
        <f t="shared" si="396"/>
        <v>MA</v>
      </c>
      <c r="BB1733">
        <f t="shared" si="397"/>
        <v>1720</v>
      </c>
      <c r="BC1733" s="73">
        <f t="shared" si="398"/>
        <v>2.33</v>
      </c>
      <c r="BD1733">
        <f t="shared" si="399"/>
        <v>60</v>
      </c>
      <c r="BE1733" s="66">
        <f t="shared" si="400"/>
        <v>1365.22</v>
      </c>
      <c r="BI1733" s="66">
        <f t="shared" si="406"/>
        <v>1865.22</v>
      </c>
      <c r="BK1733" s="66">
        <f t="shared" si="401"/>
        <v>1370.9781080538262</v>
      </c>
      <c r="BN1733" s="66">
        <f t="shared" si="407"/>
        <v>1527.1789413354079</v>
      </c>
      <c r="BO1733" s="66">
        <f t="shared" si="408"/>
        <v>2898.1570493892341</v>
      </c>
      <c r="CI1733" s="116">
        <f t="shared" si="409"/>
        <v>0.47305169619525966</v>
      </c>
      <c r="CJ1733" s="116">
        <f t="shared" si="410"/>
        <v>0.52694830380474034</v>
      </c>
      <c r="CR1733">
        <f t="shared" si="402"/>
        <v>1707</v>
      </c>
      <c r="CS1733">
        <f t="shared" si="403"/>
        <v>60</v>
      </c>
      <c r="CT1733" s="73">
        <f t="shared" si="404"/>
        <v>2.33</v>
      </c>
      <c r="CU1733" s="66">
        <f t="shared" si="405"/>
        <v>1908.0136573609161</v>
      </c>
    </row>
    <row r="1734" spans="2:99" x14ac:dyDescent="0.25">
      <c r="B1734" s="107" t="s">
        <v>284</v>
      </c>
      <c r="C1734" s="107">
        <v>1724</v>
      </c>
      <c r="D1734" s="107" t="s">
        <v>235</v>
      </c>
      <c r="E1734" s="107">
        <v>60</v>
      </c>
      <c r="F1734" s="108">
        <v>2.33</v>
      </c>
      <c r="G1734" s="109"/>
      <c r="H1734" s="109">
        <v>1038.7</v>
      </c>
      <c r="I1734" s="109">
        <v>1345.1640996476149</v>
      </c>
      <c r="BA1734" t="str">
        <f t="shared" si="396"/>
        <v>MA</v>
      </c>
      <c r="BB1734">
        <f t="shared" si="397"/>
        <v>1721</v>
      </c>
      <c r="BC1734" s="73">
        <f t="shared" si="398"/>
        <v>2.33</v>
      </c>
      <c r="BD1734">
        <f t="shared" si="399"/>
        <v>60</v>
      </c>
      <c r="BE1734" s="66">
        <f t="shared" si="400"/>
        <v>1078.6600000000001</v>
      </c>
      <c r="BI1734" s="66">
        <f t="shared" si="406"/>
        <v>1275.6099999999999</v>
      </c>
      <c r="BK1734" s="66">
        <f t="shared" si="401"/>
        <v>1083.2094798152241</v>
      </c>
      <c r="BN1734" s="66">
        <f t="shared" si="407"/>
        <v>1044.42624964179</v>
      </c>
      <c r="BO1734" s="66">
        <f t="shared" si="408"/>
        <v>2127.6357294570143</v>
      </c>
      <c r="CI1734" s="116">
        <f t="shared" si="409"/>
        <v>0.50911416123457642</v>
      </c>
      <c r="CJ1734" s="116">
        <f t="shared" si="410"/>
        <v>0.49088583876542347</v>
      </c>
      <c r="CR1734">
        <f t="shared" si="402"/>
        <v>1708</v>
      </c>
      <c r="CS1734">
        <f t="shared" si="403"/>
        <v>60</v>
      </c>
      <c r="CT1734" s="73">
        <f t="shared" si="404"/>
        <v>2.33</v>
      </c>
      <c r="CU1734" s="66">
        <f t="shared" si="405"/>
        <v>851.92716748347175</v>
      </c>
    </row>
    <row r="1735" spans="2:99" x14ac:dyDescent="0.25">
      <c r="B1735" s="107" t="s">
        <v>284</v>
      </c>
      <c r="C1735" s="107">
        <v>1725</v>
      </c>
      <c r="D1735" s="107" t="s">
        <v>235</v>
      </c>
      <c r="E1735" s="107">
        <v>60</v>
      </c>
      <c r="F1735" s="108">
        <v>2.33</v>
      </c>
      <c r="G1735" s="109"/>
      <c r="H1735" s="109">
        <v>1135.22</v>
      </c>
      <c r="I1735" s="109">
        <v>2270.4499999999998</v>
      </c>
      <c r="BA1735" t="str">
        <f t="shared" si="396"/>
        <v>MA</v>
      </c>
      <c r="BB1735">
        <f t="shared" si="397"/>
        <v>1722</v>
      </c>
      <c r="BC1735" s="73">
        <f t="shared" si="398"/>
        <v>2.33</v>
      </c>
      <c r="BD1735">
        <f t="shared" si="399"/>
        <v>60</v>
      </c>
      <c r="BE1735" s="66">
        <f t="shared" si="400"/>
        <v>847.47763108586537</v>
      </c>
      <c r="BI1735" s="66">
        <f t="shared" si="406"/>
        <v>1097.5223689141344</v>
      </c>
      <c r="BK1735" s="66">
        <f t="shared" si="401"/>
        <v>851.05204969458271</v>
      </c>
      <c r="BN1735" s="66">
        <f t="shared" si="407"/>
        <v>898.61413101415212</v>
      </c>
      <c r="BO1735" s="66">
        <f t="shared" si="408"/>
        <v>1749.6661807087348</v>
      </c>
      <c r="CI1735" s="116">
        <f t="shared" si="409"/>
        <v>0.48640824122796283</v>
      </c>
      <c r="CJ1735" s="116">
        <f t="shared" si="410"/>
        <v>0.51359175877203711</v>
      </c>
      <c r="CR1735">
        <f t="shared" si="402"/>
        <v>1709</v>
      </c>
      <c r="CS1735">
        <f t="shared" si="403"/>
        <v>60</v>
      </c>
      <c r="CT1735" s="73">
        <f t="shared" si="404"/>
        <v>2.33</v>
      </c>
      <c r="CU1735" s="66">
        <f t="shared" si="405"/>
        <v>1849.7670994973562</v>
      </c>
    </row>
    <row r="1736" spans="2:99" x14ac:dyDescent="0.25">
      <c r="B1736" s="107" t="s">
        <v>284</v>
      </c>
      <c r="C1736" s="107">
        <v>1726</v>
      </c>
      <c r="D1736" s="107" t="s">
        <v>235</v>
      </c>
      <c r="E1736" s="107">
        <v>60</v>
      </c>
      <c r="F1736" s="108">
        <v>2.33</v>
      </c>
      <c r="G1736" s="109"/>
      <c r="H1736" s="109">
        <v>1611.7325230779518</v>
      </c>
      <c r="I1736" s="109">
        <v>2087.267476922048</v>
      </c>
      <c r="BA1736" t="str">
        <f t="shared" si="396"/>
        <v>MA</v>
      </c>
      <c r="BB1736">
        <f t="shared" si="397"/>
        <v>1723</v>
      </c>
      <c r="BC1736" s="73">
        <f t="shared" si="398"/>
        <v>2.33</v>
      </c>
      <c r="BD1736">
        <f t="shared" si="399"/>
        <v>60</v>
      </c>
      <c r="BE1736" s="66">
        <f t="shared" si="400"/>
        <v>915.0144088844819</v>
      </c>
      <c r="BI1736" s="66">
        <f t="shared" si="406"/>
        <v>1184.985591115518</v>
      </c>
      <c r="BK1736" s="66">
        <f t="shared" si="401"/>
        <v>918.87367833348264</v>
      </c>
      <c r="BN1736" s="66">
        <f t="shared" si="407"/>
        <v>970.22605405126967</v>
      </c>
      <c r="BO1736" s="66">
        <f t="shared" si="408"/>
        <v>1889.0997323847523</v>
      </c>
      <c r="CI1736" s="116">
        <f t="shared" si="409"/>
        <v>0.48640824122796283</v>
      </c>
      <c r="CJ1736" s="116">
        <f t="shared" si="410"/>
        <v>0.51359175877203711</v>
      </c>
      <c r="CR1736">
        <f t="shared" si="402"/>
        <v>1710</v>
      </c>
      <c r="CS1736">
        <f t="shared" si="403"/>
        <v>60</v>
      </c>
      <c r="CT1736" s="73">
        <f t="shared" si="404"/>
        <v>2.33</v>
      </c>
      <c r="CU1736" s="66">
        <f t="shared" si="405"/>
        <v>856.43839968519467</v>
      </c>
    </row>
    <row r="1737" spans="2:99" x14ac:dyDescent="0.25">
      <c r="B1737" s="107" t="s">
        <v>284</v>
      </c>
      <c r="C1737" s="107">
        <v>1727</v>
      </c>
      <c r="D1737" s="107" t="s">
        <v>235</v>
      </c>
      <c r="E1737" s="107">
        <v>60</v>
      </c>
      <c r="F1737" s="108">
        <v>2.33</v>
      </c>
      <c r="G1737" s="109"/>
      <c r="H1737" s="109">
        <v>1217</v>
      </c>
      <c r="I1737" s="109">
        <v>2000</v>
      </c>
      <c r="BA1737" t="str">
        <f t="shared" si="396"/>
        <v>MA</v>
      </c>
      <c r="BB1737">
        <f t="shared" si="397"/>
        <v>1724</v>
      </c>
      <c r="BC1737" s="73">
        <f t="shared" si="398"/>
        <v>2.33</v>
      </c>
      <c r="BD1737">
        <f t="shared" si="399"/>
        <v>60</v>
      </c>
      <c r="BE1737" s="66">
        <f t="shared" si="400"/>
        <v>1038.7</v>
      </c>
      <c r="BI1737" s="66">
        <f t="shared" si="406"/>
        <v>1345.1640996476149</v>
      </c>
      <c r="BK1737" s="66">
        <f t="shared" si="401"/>
        <v>1043.0809399477807</v>
      </c>
      <c r="BN1737" s="66">
        <f t="shared" si="407"/>
        <v>1101.3747899026612</v>
      </c>
      <c r="BO1737" s="66">
        <f t="shared" si="408"/>
        <v>2144.4557298504419</v>
      </c>
      <c r="CI1737" s="116">
        <f t="shared" si="409"/>
        <v>0.48640824122796278</v>
      </c>
      <c r="CJ1737" s="116">
        <f t="shared" si="410"/>
        <v>0.51359175877203722</v>
      </c>
      <c r="CR1737">
        <f t="shared" si="402"/>
        <v>1711</v>
      </c>
      <c r="CS1737">
        <f t="shared" si="403"/>
        <v>60</v>
      </c>
      <c r="CT1737" s="73">
        <f t="shared" si="404"/>
        <v>2.33</v>
      </c>
      <c r="CU1737" s="66">
        <f t="shared" si="405"/>
        <v>1356.4325727779983</v>
      </c>
    </row>
    <row r="1738" spans="2:99" x14ac:dyDescent="0.25">
      <c r="B1738" s="107" t="s">
        <v>284</v>
      </c>
      <c r="C1738" s="107">
        <v>1728</v>
      </c>
      <c r="D1738" s="107" t="s">
        <v>235</v>
      </c>
      <c r="E1738" s="107">
        <v>60</v>
      </c>
      <c r="F1738" s="108">
        <v>2.33</v>
      </c>
      <c r="G1738" s="109"/>
      <c r="H1738" s="109">
        <v>1235.6703154493714</v>
      </c>
      <c r="I1738" s="109">
        <v>1600.2496845506284</v>
      </c>
      <c r="BA1738" t="str">
        <f t="shared" si="396"/>
        <v>MA</v>
      </c>
      <c r="BB1738">
        <f t="shared" si="397"/>
        <v>1725</v>
      </c>
      <c r="BC1738" s="73">
        <f t="shared" si="398"/>
        <v>2.33</v>
      </c>
      <c r="BD1738">
        <f t="shared" si="399"/>
        <v>60</v>
      </c>
      <c r="BE1738" s="66">
        <f t="shared" si="400"/>
        <v>1135.22</v>
      </c>
      <c r="BI1738" s="66">
        <f t="shared" si="406"/>
        <v>2270.4499999999998</v>
      </c>
      <c r="BK1738" s="66">
        <f t="shared" si="401"/>
        <v>1140.0080337417153</v>
      </c>
      <c r="BN1738" s="66">
        <f t="shared" si="407"/>
        <v>1858.9675359233638</v>
      </c>
      <c r="BO1738" s="66">
        <f t="shared" si="408"/>
        <v>2998.9755696650791</v>
      </c>
      <c r="CI1738" s="116">
        <f t="shared" si="409"/>
        <v>0.38013248432998392</v>
      </c>
      <c r="CJ1738" s="116">
        <f t="shared" si="410"/>
        <v>0.61986751567001608</v>
      </c>
      <c r="CR1738">
        <f t="shared" si="402"/>
        <v>1712</v>
      </c>
      <c r="CS1738">
        <f t="shared" si="403"/>
        <v>60</v>
      </c>
      <c r="CT1738" s="73">
        <f t="shared" si="404"/>
        <v>2.33</v>
      </c>
      <c r="CU1738" s="66">
        <f t="shared" si="405"/>
        <v>1205.0612572805785</v>
      </c>
    </row>
    <row r="1739" spans="2:99" x14ac:dyDescent="0.25">
      <c r="B1739" s="107" t="s">
        <v>284</v>
      </c>
      <c r="C1739" s="107">
        <v>1729</v>
      </c>
      <c r="D1739" s="107" t="s">
        <v>235</v>
      </c>
      <c r="E1739" s="107">
        <v>60</v>
      </c>
      <c r="F1739" s="108">
        <v>2.33</v>
      </c>
      <c r="G1739" s="109"/>
      <c r="H1739" s="109">
        <v>1057</v>
      </c>
      <c r="I1739" s="109">
        <v>1559</v>
      </c>
      <c r="BA1739" t="str">
        <f t="shared" si="396"/>
        <v>MA</v>
      </c>
      <c r="BB1739">
        <f t="shared" si="397"/>
        <v>1726</v>
      </c>
      <c r="BC1739" s="73">
        <f t="shared" si="398"/>
        <v>2.33</v>
      </c>
      <c r="BD1739">
        <f t="shared" si="399"/>
        <v>60</v>
      </c>
      <c r="BE1739" s="66">
        <f t="shared" si="400"/>
        <v>1611.7325230779518</v>
      </c>
      <c r="BI1739" s="66">
        <f t="shared" si="406"/>
        <v>2087.267476922048</v>
      </c>
      <c r="BK1739" s="66">
        <f t="shared" si="401"/>
        <v>1618.5303505502629</v>
      </c>
      <c r="BN1739" s="66">
        <f t="shared" si="407"/>
        <v>1708.9838923503078</v>
      </c>
      <c r="BO1739" s="66">
        <f t="shared" si="408"/>
        <v>3327.5142429005709</v>
      </c>
      <c r="CI1739" s="116">
        <f t="shared" si="409"/>
        <v>0.48640824122796283</v>
      </c>
      <c r="CJ1739" s="116">
        <f t="shared" si="410"/>
        <v>0.51359175877203711</v>
      </c>
      <c r="CR1739">
        <f t="shared" si="402"/>
        <v>1713</v>
      </c>
      <c r="CS1739">
        <f t="shared" si="403"/>
        <v>60</v>
      </c>
      <c r="CT1739" s="73">
        <f t="shared" si="404"/>
        <v>2.33</v>
      </c>
      <c r="CU1739" s="66">
        <f t="shared" si="405"/>
        <v>897.95398759009038</v>
      </c>
    </row>
    <row r="1740" spans="2:99" x14ac:dyDescent="0.25">
      <c r="B1740" s="107" t="s">
        <v>284</v>
      </c>
      <c r="C1740" s="107">
        <v>1730</v>
      </c>
      <c r="D1740" s="107" t="s">
        <v>235</v>
      </c>
      <c r="E1740" s="107">
        <v>60</v>
      </c>
      <c r="F1740" s="108">
        <v>2.33</v>
      </c>
      <c r="G1740" s="109"/>
      <c r="H1740" s="109">
        <v>1135.22</v>
      </c>
      <c r="I1740" s="109">
        <v>2270.4499999999998</v>
      </c>
      <c r="BA1740" t="str">
        <f t="shared" si="396"/>
        <v>MA</v>
      </c>
      <c r="BB1740">
        <f t="shared" si="397"/>
        <v>1727</v>
      </c>
      <c r="BC1740" s="73">
        <f t="shared" si="398"/>
        <v>2.33</v>
      </c>
      <c r="BD1740">
        <f t="shared" si="399"/>
        <v>60</v>
      </c>
      <c r="BE1740" s="66">
        <f t="shared" si="400"/>
        <v>1217</v>
      </c>
      <c r="BI1740" s="66">
        <f t="shared" si="406"/>
        <v>2000</v>
      </c>
      <c r="BK1740" s="66">
        <f t="shared" si="401"/>
        <v>1222.1329584253867</v>
      </c>
      <c r="BN1740" s="66">
        <f t="shared" si="407"/>
        <v>1637.5322389159539</v>
      </c>
      <c r="BO1740" s="66">
        <f t="shared" si="408"/>
        <v>2859.6651973413409</v>
      </c>
      <c r="CI1740" s="116">
        <f t="shared" si="409"/>
        <v>0.42736924572905105</v>
      </c>
      <c r="CJ1740" s="116">
        <f t="shared" si="410"/>
        <v>0.57263075427094889</v>
      </c>
      <c r="CR1740">
        <f t="shared" si="402"/>
        <v>1714</v>
      </c>
      <c r="CS1740">
        <f t="shared" si="403"/>
        <v>60</v>
      </c>
      <c r="CT1740" s="73">
        <f t="shared" si="404"/>
        <v>2.33</v>
      </c>
      <c r="CU1740" s="66">
        <f t="shared" si="405"/>
        <v>1039.2023743057246</v>
      </c>
    </row>
    <row r="1741" spans="2:99" x14ac:dyDescent="0.25">
      <c r="B1741" s="107" t="s">
        <v>284</v>
      </c>
      <c r="C1741" s="107">
        <v>1731</v>
      </c>
      <c r="D1741" s="107" t="s">
        <v>235</v>
      </c>
      <c r="E1741" s="107">
        <v>60</v>
      </c>
      <c r="F1741" s="108">
        <v>2.33</v>
      </c>
      <c r="G1741" s="109"/>
      <c r="H1741" s="109">
        <v>2198</v>
      </c>
      <c r="I1741" s="109">
        <v>2846.5107259318929</v>
      </c>
      <c r="BA1741" t="str">
        <f t="shared" si="396"/>
        <v>MA</v>
      </c>
      <c r="BB1741">
        <f t="shared" si="397"/>
        <v>1728</v>
      </c>
      <c r="BC1741" s="73">
        <f t="shared" si="398"/>
        <v>2.33</v>
      </c>
      <c r="BD1741">
        <f t="shared" si="399"/>
        <v>60</v>
      </c>
      <c r="BE1741" s="66">
        <f t="shared" si="400"/>
        <v>1235.6703154493714</v>
      </c>
      <c r="BI1741" s="66">
        <f t="shared" si="406"/>
        <v>1600.2496845506284</v>
      </c>
      <c r="BK1741" s="66">
        <f t="shared" si="401"/>
        <v>1240.8820199330905</v>
      </c>
      <c r="BN1741" s="66">
        <f t="shared" si="407"/>
        <v>1310.2302243833699</v>
      </c>
      <c r="BO1741" s="66">
        <f t="shared" si="408"/>
        <v>2551.1122443164604</v>
      </c>
      <c r="CI1741" s="116">
        <f t="shared" si="409"/>
        <v>0.48640824122796283</v>
      </c>
      <c r="CJ1741" s="116">
        <f t="shared" si="410"/>
        <v>0.51359175877203722</v>
      </c>
      <c r="CR1741">
        <f t="shared" si="402"/>
        <v>1715</v>
      </c>
      <c r="CS1741">
        <f t="shared" si="403"/>
        <v>60</v>
      </c>
      <c r="CT1741" s="73">
        <f t="shared" si="404"/>
        <v>2.33</v>
      </c>
      <c r="CU1741" s="66">
        <f t="shared" si="405"/>
        <v>1060.4502342199501</v>
      </c>
    </row>
    <row r="1742" spans="2:99" x14ac:dyDescent="0.25">
      <c r="B1742" s="107" t="s">
        <v>284</v>
      </c>
      <c r="C1742" s="107">
        <v>1732</v>
      </c>
      <c r="D1742" s="107" t="s">
        <v>235</v>
      </c>
      <c r="E1742" s="107">
        <v>60</v>
      </c>
      <c r="F1742" s="108">
        <v>2.33</v>
      </c>
      <c r="G1742" s="109"/>
      <c r="H1742" s="109">
        <v>1006.9254276511928</v>
      </c>
      <c r="I1742" s="109">
        <v>1304.0145723488072</v>
      </c>
      <c r="BA1742" t="str">
        <f t="shared" si="396"/>
        <v>MA</v>
      </c>
      <c r="BB1742">
        <f t="shared" si="397"/>
        <v>1729</v>
      </c>
      <c r="BC1742" s="73">
        <f t="shared" si="398"/>
        <v>2.33</v>
      </c>
      <c r="BD1742">
        <f t="shared" si="399"/>
        <v>60</v>
      </c>
      <c r="BE1742" s="66">
        <f t="shared" si="400"/>
        <v>1057</v>
      </c>
      <c r="BI1742" s="66">
        <f t="shared" si="406"/>
        <v>1559</v>
      </c>
      <c r="BK1742" s="66">
        <f t="shared" si="401"/>
        <v>1061.4581241213095</v>
      </c>
      <c r="BN1742" s="66">
        <f t="shared" si="407"/>
        <v>1276.4563802349862</v>
      </c>
      <c r="BO1742" s="66">
        <f t="shared" si="408"/>
        <v>2337.9145043562958</v>
      </c>
      <c r="CI1742" s="116">
        <f t="shared" si="409"/>
        <v>0.45401922189347282</v>
      </c>
      <c r="CJ1742" s="116">
        <f t="shared" si="410"/>
        <v>0.54598077810652723</v>
      </c>
      <c r="CR1742">
        <f t="shared" si="402"/>
        <v>1716</v>
      </c>
      <c r="CS1742">
        <f t="shared" si="403"/>
        <v>60</v>
      </c>
      <c r="CT1742" s="73">
        <f t="shared" si="404"/>
        <v>2.33</v>
      </c>
      <c r="CU1742" s="66">
        <f t="shared" si="405"/>
        <v>1456.1156858806992</v>
      </c>
    </row>
    <row r="1743" spans="2:99" x14ac:dyDescent="0.25">
      <c r="B1743" s="107" t="s">
        <v>284</v>
      </c>
      <c r="C1743" s="107">
        <v>1733</v>
      </c>
      <c r="D1743" s="107" t="s">
        <v>235</v>
      </c>
      <c r="E1743" s="107">
        <v>80</v>
      </c>
      <c r="F1743" s="108">
        <v>2.33</v>
      </c>
      <c r="G1743" s="109"/>
      <c r="H1743" s="109">
        <v>1867.0651152714311</v>
      </c>
      <c r="I1743" s="109">
        <v>2417.9348847285687</v>
      </c>
      <c r="BA1743" t="str">
        <f t="shared" ref="BA1743:BA1806" si="411">D1740</f>
        <v>MA</v>
      </c>
      <c r="BB1743">
        <f t="shared" ref="BB1743:BB1806" si="412">C1740</f>
        <v>1730</v>
      </c>
      <c r="BC1743" s="73">
        <f t="shared" ref="BC1743:BC1806" si="413">F1740</f>
        <v>2.33</v>
      </c>
      <c r="BD1743">
        <f t="shared" ref="BD1743:BD1806" si="414">E1740</f>
        <v>60</v>
      </c>
      <c r="BE1743" s="66">
        <f t="shared" ref="BE1743:BE1806" si="415">H1740</f>
        <v>1135.22</v>
      </c>
      <c r="BI1743" s="66">
        <f t="shared" si="406"/>
        <v>2270.4499999999998</v>
      </c>
      <c r="BK1743" s="66">
        <f t="shared" ref="BK1743:BK1806" si="416">BE1743/VLOOKUP($BA1743,$DQ$53:$DT$60,2,FALSE)</f>
        <v>1140.0080337417153</v>
      </c>
      <c r="BN1743" s="66">
        <f t="shared" si="407"/>
        <v>1858.9675359233638</v>
      </c>
      <c r="BO1743" s="66">
        <f t="shared" si="408"/>
        <v>2998.9755696650791</v>
      </c>
      <c r="CI1743" s="116">
        <f t="shared" si="409"/>
        <v>0.38013248432998392</v>
      </c>
      <c r="CJ1743" s="116">
        <f t="shared" si="410"/>
        <v>0.61986751567001608</v>
      </c>
      <c r="CR1743">
        <f t="shared" si="402"/>
        <v>1717</v>
      </c>
      <c r="CS1743">
        <f t="shared" si="403"/>
        <v>60</v>
      </c>
      <c r="CT1743" s="73">
        <f t="shared" si="404"/>
        <v>2.33</v>
      </c>
      <c r="CU1743" s="66">
        <f t="shared" si="405"/>
        <v>903.12155813348011</v>
      </c>
    </row>
    <row r="1744" spans="2:99" x14ac:dyDescent="0.25">
      <c r="B1744" s="107" t="s">
        <v>284</v>
      </c>
      <c r="C1744" s="107">
        <v>1734</v>
      </c>
      <c r="D1744" s="107" t="s">
        <v>235</v>
      </c>
      <c r="E1744" s="107">
        <v>80</v>
      </c>
      <c r="F1744" s="108">
        <v>2.33</v>
      </c>
      <c r="G1744" s="109"/>
      <c r="H1744" s="109">
        <v>1220.0192118459759</v>
      </c>
      <c r="I1744" s="109">
        <v>1579.9807881540239</v>
      </c>
      <c r="BA1744" t="str">
        <f t="shared" si="411"/>
        <v>MA</v>
      </c>
      <c r="BB1744">
        <f t="shared" si="412"/>
        <v>1731</v>
      </c>
      <c r="BC1744" s="73">
        <f t="shared" si="413"/>
        <v>2.33</v>
      </c>
      <c r="BD1744">
        <f t="shared" si="414"/>
        <v>60</v>
      </c>
      <c r="BE1744" s="66">
        <f t="shared" si="415"/>
        <v>2198</v>
      </c>
      <c r="BI1744" s="66">
        <f t="shared" si="406"/>
        <v>2846.5107259318929</v>
      </c>
      <c r="BK1744" s="66">
        <f t="shared" si="416"/>
        <v>2207.2705362522597</v>
      </c>
      <c r="BN1744" s="66">
        <f t="shared" si="407"/>
        <v>2330.6265410667652</v>
      </c>
      <c r="BO1744" s="66">
        <f t="shared" si="408"/>
        <v>4537.8970773190249</v>
      </c>
      <c r="CI1744" s="116">
        <f t="shared" si="409"/>
        <v>0.48640824122796283</v>
      </c>
      <c r="CJ1744" s="116">
        <f t="shared" si="410"/>
        <v>0.51359175877203722</v>
      </c>
      <c r="CR1744">
        <f t="shared" si="402"/>
        <v>1718</v>
      </c>
      <c r="CS1744">
        <f t="shared" si="403"/>
        <v>60</v>
      </c>
      <c r="CT1744" s="73">
        <f t="shared" si="404"/>
        <v>2.33</v>
      </c>
      <c r="CU1744" s="66">
        <f t="shared" si="405"/>
        <v>1506.3265716007231</v>
      </c>
    </row>
    <row r="1745" spans="2:99" x14ac:dyDescent="0.25">
      <c r="B1745" s="107" t="s">
        <v>284</v>
      </c>
      <c r="C1745" s="107">
        <v>1735</v>
      </c>
      <c r="D1745" s="107" t="s">
        <v>235</v>
      </c>
      <c r="E1745" s="107">
        <v>80</v>
      </c>
      <c r="F1745" s="108">
        <v>2.33</v>
      </c>
      <c r="G1745" s="109"/>
      <c r="H1745" s="109">
        <v>1795</v>
      </c>
      <c r="I1745" s="109">
        <v>1921.4</v>
      </c>
      <c r="BA1745" t="str">
        <f t="shared" si="411"/>
        <v>MA</v>
      </c>
      <c r="BB1745">
        <f t="shared" si="412"/>
        <v>1732</v>
      </c>
      <c r="BC1745" s="73">
        <f t="shared" si="413"/>
        <v>2.33</v>
      </c>
      <c r="BD1745">
        <f t="shared" si="414"/>
        <v>60</v>
      </c>
      <c r="BE1745" s="66">
        <f t="shared" si="415"/>
        <v>1006.9254276511928</v>
      </c>
      <c r="BI1745" s="66">
        <f t="shared" si="406"/>
        <v>1304.0145723488072</v>
      </c>
      <c r="BK1745" s="66">
        <f t="shared" si="416"/>
        <v>1011.1723515276088</v>
      </c>
      <c r="BN1745" s="66">
        <f t="shared" si="407"/>
        <v>1067.6829511186863</v>
      </c>
      <c r="BO1745" s="66">
        <f t="shared" si="408"/>
        <v>2078.8553026462951</v>
      </c>
      <c r="CI1745" s="116">
        <f t="shared" si="409"/>
        <v>0.48640824122796289</v>
      </c>
      <c r="CJ1745" s="116">
        <f t="shared" si="410"/>
        <v>0.51359175877203722</v>
      </c>
      <c r="CR1745">
        <f t="shared" si="402"/>
        <v>1719</v>
      </c>
      <c r="CS1745">
        <f t="shared" si="403"/>
        <v>60</v>
      </c>
      <c r="CT1745" s="73">
        <f t="shared" si="404"/>
        <v>2.33</v>
      </c>
      <c r="CU1745" s="66">
        <f t="shared" si="405"/>
        <v>1170.2031317134679</v>
      </c>
    </row>
    <row r="1746" spans="2:99" x14ac:dyDescent="0.25">
      <c r="B1746" s="107" t="s">
        <v>284</v>
      </c>
      <c r="C1746" s="107">
        <v>1736</v>
      </c>
      <c r="D1746" s="107" t="s">
        <v>235</v>
      </c>
      <c r="E1746" s="107">
        <v>80</v>
      </c>
      <c r="F1746" s="108">
        <v>2.33</v>
      </c>
      <c r="G1746" s="109"/>
      <c r="H1746" s="109">
        <v>1630.695107399215</v>
      </c>
      <c r="I1746" s="109">
        <v>2111.824892600785</v>
      </c>
      <c r="BA1746" t="str">
        <f t="shared" si="411"/>
        <v>MA</v>
      </c>
      <c r="BB1746">
        <f t="shared" si="412"/>
        <v>1733</v>
      </c>
      <c r="BC1746" s="73">
        <f t="shared" si="413"/>
        <v>2.33</v>
      </c>
      <c r="BD1746">
        <f t="shared" si="414"/>
        <v>80</v>
      </c>
      <c r="BE1746" s="66">
        <f t="shared" si="415"/>
        <v>1867.0651152714311</v>
      </c>
      <c r="BI1746" s="66">
        <f t="shared" si="406"/>
        <v>2417.9348847285687</v>
      </c>
      <c r="BK1746" s="66">
        <f t="shared" si="416"/>
        <v>1874.9398626947491</v>
      </c>
      <c r="BN1746" s="66">
        <f t="shared" si="407"/>
        <v>1979.7231626712812</v>
      </c>
      <c r="BO1746" s="66">
        <f t="shared" si="408"/>
        <v>3854.6630253660305</v>
      </c>
      <c r="CI1746" s="116">
        <f t="shared" si="409"/>
        <v>0.48640824122796278</v>
      </c>
      <c r="CJ1746" s="116">
        <f t="shared" si="410"/>
        <v>0.51359175877203711</v>
      </c>
      <c r="CR1746">
        <f t="shared" si="402"/>
        <v>1720</v>
      </c>
      <c r="CS1746">
        <f t="shared" si="403"/>
        <v>60</v>
      </c>
      <c r="CT1746" s="73">
        <f t="shared" si="404"/>
        <v>2.33</v>
      </c>
      <c r="CU1746" s="66">
        <f t="shared" si="405"/>
        <v>1370.9781080538262</v>
      </c>
    </row>
    <row r="1747" spans="2:99" x14ac:dyDescent="0.25">
      <c r="B1747" s="107" t="s">
        <v>284</v>
      </c>
      <c r="C1747" s="107">
        <v>1737</v>
      </c>
      <c r="D1747" s="107" t="s">
        <v>235</v>
      </c>
      <c r="E1747" s="107">
        <v>80</v>
      </c>
      <c r="F1747" s="108">
        <v>2.33</v>
      </c>
      <c r="G1747" s="109"/>
      <c r="H1747" s="109">
        <v>1957.73</v>
      </c>
      <c r="I1747" s="109">
        <v>2535.3500652769085</v>
      </c>
      <c r="BA1747" t="str">
        <f t="shared" si="411"/>
        <v>MA</v>
      </c>
      <c r="BB1747">
        <f t="shared" si="412"/>
        <v>1734</v>
      </c>
      <c r="BC1747" s="73">
        <f t="shared" si="413"/>
        <v>2.33</v>
      </c>
      <c r="BD1747">
        <f t="shared" si="414"/>
        <v>80</v>
      </c>
      <c r="BE1747" s="66">
        <f t="shared" si="415"/>
        <v>1220.0192118459759</v>
      </c>
      <c r="BI1747" s="66">
        <f t="shared" si="406"/>
        <v>1579.9807881540239</v>
      </c>
      <c r="BK1747" s="66">
        <f t="shared" si="416"/>
        <v>1225.1649044446435</v>
      </c>
      <c r="BN1747" s="66">
        <f t="shared" si="407"/>
        <v>1293.6347387350263</v>
      </c>
      <c r="BO1747" s="66">
        <f t="shared" si="408"/>
        <v>2518.7996431796701</v>
      </c>
      <c r="CI1747" s="116">
        <f t="shared" si="409"/>
        <v>0.48640824122796278</v>
      </c>
      <c r="CJ1747" s="116">
        <f t="shared" si="410"/>
        <v>0.51359175877203711</v>
      </c>
      <c r="CR1747">
        <f t="shared" si="402"/>
        <v>1721</v>
      </c>
      <c r="CS1747">
        <f t="shared" si="403"/>
        <v>60</v>
      </c>
      <c r="CT1747" s="73">
        <f t="shared" si="404"/>
        <v>2.33</v>
      </c>
      <c r="CU1747" s="66">
        <f t="shared" si="405"/>
        <v>1083.2094798152241</v>
      </c>
    </row>
    <row r="1748" spans="2:99" x14ac:dyDescent="0.25">
      <c r="B1748" s="107" t="s">
        <v>284</v>
      </c>
      <c r="C1748" s="107">
        <v>1738</v>
      </c>
      <c r="D1748" s="107" t="s">
        <v>235</v>
      </c>
      <c r="E1748" s="107">
        <v>80</v>
      </c>
      <c r="F1748" s="108">
        <v>2.33</v>
      </c>
      <c r="G1748" s="109"/>
      <c r="H1748" s="109">
        <v>1957.73</v>
      </c>
      <c r="I1748" s="109">
        <v>2535.3500652769085</v>
      </c>
      <c r="BA1748" t="str">
        <f t="shared" si="411"/>
        <v>MA</v>
      </c>
      <c r="BB1748">
        <f t="shared" si="412"/>
        <v>1735</v>
      </c>
      <c r="BC1748" s="73">
        <f t="shared" si="413"/>
        <v>2.33</v>
      </c>
      <c r="BD1748">
        <f t="shared" si="414"/>
        <v>80</v>
      </c>
      <c r="BE1748" s="66">
        <f t="shared" si="415"/>
        <v>1795</v>
      </c>
      <c r="BI1748" s="66">
        <f t="shared" si="406"/>
        <v>1921.4</v>
      </c>
      <c r="BK1748" s="66">
        <f t="shared" si="416"/>
        <v>1802.5707973488654</v>
      </c>
      <c r="BN1748" s="66">
        <f t="shared" si="407"/>
        <v>1573.1772219265572</v>
      </c>
      <c r="BO1748" s="66">
        <f t="shared" si="408"/>
        <v>3375.7480192754228</v>
      </c>
      <c r="CI1748" s="116">
        <f t="shared" si="409"/>
        <v>0.5339767029577559</v>
      </c>
      <c r="CJ1748" s="116">
        <f t="shared" si="410"/>
        <v>0.46602329704224399</v>
      </c>
      <c r="CR1748">
        <f t="shared" si="402"/>
        <v>1722</v>
      </c>
      <c r="CS1748">
        <f t="shared" si="403"/>
        <v>60</v>
      </c>
      <c r="CT1748" s="73">
        <f t="shared" si="404"/>
        <v>2.33</v>
      </c>
      <c r="CU1748" s="66">
        <f t="shared" si="405"/>
        <v>851.05204969458271</v>
      </c>
    </row>
    <row r="1749" spans="2:99" x14ac:dyDescent="0.25">
      <c r="B1749" s="107" t="s">
        <v>284</v>
      </c>
      <c r="C1749" s="107">
        <v>1739</v>
      </c>
      <c r="D1749" s="107" t="s">
        <v>235</v>
      </c>
      <c r="E1749" s="107">
        <v>80</v>
      </c>
      <c r="F1749" s="108">
        <v>2.33</v>
      </c>
      <c r="G1749" s="109"/>
      <c r="H1749" s="109">
        <v>2600</v>
      </c>
      <c r="I1749" s="109">
        <v>3367.1191480541042</v>
      </c>
      <c r="BA1749" t="str">
        <f t="shared" si="411"/>
        <v>MA</v>
      </c>
      <c r="BB1749">
        <f t="shared" si="412"/>
        <v>1736</v>
      </c>
      <c r="BC1749" s="73">
        <f t="shared" si="413"/>
        <v>2.33</v>
      </c>
      <c r="BD1749">
        <f t="shared" si="414"/>
        <v>80</v>
      </c>
      <c r="BE1749" s="66">
        <f t="shared" si="415"/>
        <v>1630.695107399215</v>
      </c>
      <c r="BI1749" s="66">
        <f t="shared" si="406"/>
        <v>2111.824892600785</v>
      </c>
      <c r="BK1749" s="66">
        <f t="shared" si="416"/>
        <v>1637.5729136364885</v>
      </c>
      <c r="BN1749" s="66">
        <f t="shared" si="407"/>
        <v>1729.0906722895038</v>
      </c>
      <c r="BO1749" s="66">
        <f t="shared" si="408"/>
        <v>3366.6635859259923</v>
      </c>
      <c r="CI1749" s="116">
        <f t="shared" si="409"/>
        <v>0.48640824122796283</v>
      </c>
      <c r="CJ1749" s="116">
        <f t="shared" si="410"/>
        <v>0.51359175877203711</v>
      </c>
      <c r="CR1749">
        <f t="shared" si="402"/>
        <v>1723</v>
      </c>
      <c r="CS1749">
        <f t="shared" si="403"/>
        <v>60</v>
      </c>
      <c r="CT1749" s="73">
        <f t="shared" si="404"/>
        <v>2.33</v>
      </c>
      <c r="CU1749" s="66">
        <f t="shared" si="405"/>
        <v>918.87367833348264</v>
      </c>
    </row>
    <row r="1750" spans="2:99" x14ac:dyDescent="0.25">
      <c r="B1750" s="107" t="s">
        <v>284</v>
      </c>
      <c r="C1750" s="107">
        <v>1740</v>
      </c>
      <c r="D1750" s="107" t="s">
        <v>235</v>
      </c>
      <c r="E1750" s="107">
        <v>80</v>
      </c>
      <c r="F1750" s="108">
        <v>2.33</v>
      </c>
      <c r="G1750" s="109"/>
      <c r="H1750" s="109">
        <v>1475.787525186543</v>
      </c>
      <c r="I1750" s="109">
        <v>1911.2124748134568</v>
      </c>
      <c r="BA1750" t="str">
        <f t="shared" si="411"/>
        <v>MA</v>
      </c>
      <c r="BB1750">
        <f t="shared" si="412"/>
        <v>1737</v>
      </c>
      <c r="BC1750" s="73">
        <f t="shared" si="413"/>
        <v>2.33</v>
      </c>
      <c r="BD1750">
        <f t="shared" si="414"/>
        <v>80</v>
      </c>
      <c r="BE1750" s="66">
        <f t="shared" si="415"/>
        <v>1957.73</v>
      </c>
      <c r="BI1750" s="66">
        <f t="shared" si="406"/>
        <v>2535.3500652769085</v>
      </c>
      <c r="BK1750" s="66">
        <f t="shared" si="416"/>
        <v>1965.9871460132558</v>
      </c>
      <c r="BN1750" s="66">
        <f t="shared" si="407"/>
        <v>2075.8587344143029</v>
      </c>
      <c r="BO1750" s="66">
        <f t="shared" si="408"/>
        <v>4041.8458804275588</v>
      </c>
      <c r="CI1750" s="116">
        <f t="shared" si="409"/>
        <v>0.48640824122796283</v>
      </c>
      <c r="CJ1750" s="116">
        <f t="shared" si="410"/>
        <v>0.51359175877203722</v>
      </c>
      <c r="CR1750">
        <f t="shared" si="402"/>
        <v>1724</v>
      </c>
      <c r="CS1750">
        <f t="shared" si="403"/>
        <v>60</v>
      </c>
      <c r="CT1750" s="73">
        <f t="shared" si="404"/>
        <v>2.33</v>
      </c>
      <c r="CU1750" s="66">
        <f t="shared" si="405"/>
        <v>1043.0809399477807</v>
      </c>
    </row>
    <row r="1751" spans="2:99" x14ac:dyDescent="0.25">
      <c r="B1751" s="107" t="s">
        <v>284</v>
      </c>
      <c r="C1751" s="107">
        <v>1741</v>
      </c>
      <c r="D1751" s="107" t="s">
        <v>235</v>
      </c>
      <c r="E1751" s="107">
        <v>80</v>
      </c>
      <c r="F1751" s="108">
        <v>2.33</v>
      </c>
      <c r="G1751" s="109"/>
      <c r="H1751" s="109">
        <v>1994.12</v>
      </c>
      <c r="I1751" s="109">
        <v>2491.35</v>
      </c>
      <c r="BA1751" t="str">
        <f t="shared" si="411"/>
        <v>MA</v>
      </c>
      <c r="BB1751">
        <f t="shared" si="412"/>
        <v>1738</v>
      </c>
      <c r="BC1751" s="73">
        <f t="shared" si="413"/>
        <v>2.33</v>
      </c>
      <c r="BD1751">
        <f t="shared" si="414"/>
        <v>80</v>
      </c>
      <c r="BE1751" s="66">
        <f t="shared" si="415"/>
        <v>1957.73</v>
      </c>
      <c r="BI1751" s="66">
        <f t="shared" si="406"/>
        <v>2535.3500652769085</v>
      </c>
      <c r="BK1751" s="66">
        <f t="shared" si="416"/>
        <v>1965.9871460132558</v>
      </c>
      <c r="BN1751" s="66">
        <f t="shared" si="407"/>
        <v>2075.8587344143029</v>
      </c>
      <c r="BO1751" s="66">
        <f t="shared" si="408"/>
        <v>4041.8458804275588</v>
      </c>
      <c r="CI1751" s="116">
        <f t="shared" si="409"/>
        <v>0.48640824122796283</v>
      </c>
      <c r="CJ1751" s="116">
        <f t="shared" si="410"/>
        <v>0.51359175877203722</v>
      </c>
      <c r="CR1751">
        <f t="shared" si="402"/>
        <v>1725</v>
      </c>
      <c r="CS1751">
        <f t="shared" si="403"/>
        <v>60</v>
      </c>
      <c r="CT1751" s="73">
        <f t="shared" si="404"/>
        <v>2.33</v>
      </c>
      <c r="CU1751" s="66">
        <f t="shared" si="405"/>
        <v>1140.0080337417153</v>
      </c>
    </row>
    <row r="1752" spans="2:99" x14ac:dyDescent="0.25">
      <c r="B1752" s="107" t="s">
        <v>284</v>
      </c>
      <c r="C1752" s="107">
        <v>1742</v>
      </c>
      <c r="D1752" s="107" t="s">
        <v>235</v>
      </c>
      <c r="E1752" s="107">
        <v>80</v>
      </c>
      <c r="F1752" s="108">
        <v>2.33</v>
      </c>
      <c r="G1752" s="109"/>
      <c r="H1752" s="109">
        <v>1307.1634412635456</v>
      </c>
      <c r="I1752" s="109">
        <v>1692.8365587364542</v>
      </c>
      <c r="BA1752" t="str">
        <f t="shared" si="411"/>
        <v>MA</v>
      </c>
      <c r="BB1752">
        <f t="shared" si="412"/>
        <v>1739</v>
      </c>
      <c r="BC1752" s="73">
        <f t="shared" si="413"/>
        <v>2.33</v>
      </c>
      <c r="BD1752">
        <f t="shared" si="414"/>
        <v>80</v>
      </c>
      <c r="BE1752" s="66">
        <f t="shared" si="415"/>
        <v>2600</v>
      </c>
      <c r="BI1752" s="66">
        <f t="shared" si="406"/>
        <v>3367.1191480541042</v>
      </c>
      <c r="BK1752" s="66">
        <f t="shared" si="416"/>
        <v>2610.9660574412537</v>
      </c>
      <c r="BN1752" s="66">
        <f t="shared" si="407"/>
        <v>2756.8830786049084</v>
      </c>
      <c r="BO1752" s="66">
        <f t="shared" si="408"/>
        <v>5367.8491360461621</v>
      </c>
      <c r="CI1752" s="116">
        <f t="shared" si="409"/>
        <v>0.48640824122796289</v>
      </c>
      <c r="CJ1752" s="116">
        <f t="shared" si="410"/>
        <v>0.51359175877203711</v>
      </c>
      <c r="CR1752">
        <f t="shared" si="402"/>
        <v>1726</v>
      </c>
      <c r="CS1752">
        <f t="shared" si="403"/>
        <v>60</v>
      </c>
      <c r="CT1752" s="73">
        <f t="shared" si="404"/>
        <v>2.33</v>
      </c>
      <c r="CU1752" s="66">
        <f t="shared" si="405"/>
        <v>1618.5303505502629</v>
      </c>
    </row>
    <row r="1753" spans="2:99" x14ac:dyDescent="0.25">
      <c r="B1753" s="107" t="s">
        <v>284</v>
      </c>
      <c r="C1753" s="107">
        <v>1743</v>
      </c>
      <c r="D1753" s="107" t="s">
        <v>235</v>
      </c>
      <c r="E1753" s="107">
        <v>80</v>
      </c>
      <c r="F1753" s="108">
        <v>2.33</v>
      </c>
      <c r="G1753" s="109"/>
      <c r="H1753" s="109">
        <v>1786.4567030601791</v>
      </c>
      <c r="I1753" s="109">
        <v>2313.5432969398207</v>
      </c>
      <c r="BA1753" t="str">
        <f t="shared" si="411"/>
        <v>MA</v>
      </c>
      <c r="BB1753">
        <f t="shared" si="412"/>
        <v>1740</v>
      </c>
      <c r="BC1753" s="73">
        <f t="shared" si="413"/>
        <v>2.33</v>
      </c>
      <c r="BD1753">
        <f t="shared" si="414"/>
        <v>80</v>
      </c>
      <c r="BE1753" s="66">
        <f t="shared" si="415"/>
        <v>1475.787525186543</v>
      </c>
      <c r="BI1753" s="66">
        <f t="shared" si="406"/>
        <v>1911.2124748134568</v>
      </c>
      <c r="BK1753" s="66">
        <f t="shared" si="416"/>
        <v>1482.0119754835741</v>
      </c>
      <c r="BN1753" s="66">
        <f t="shared" si="407"/>
        <v>1564.8360214626907</v>
      </c>
      <c r="BO1753" s="66">
        <f t="shared" si="408"/>
        <v>3046.8479969462651</v>
      </c>
      <c r="CI1753" s="116">
        <f t="shared" si="409"/>
        <v>0.48640824122796278</v>
      </c>
      <c r="CJ1753" s="116">
        <f t="shared" si="410"/>
        <v>0.51359175877203711</v>
      </c>
      <c r="CR1753">
        <f t="shared" ref="CR1753:CR1816" si="417">BB1740</f>
        <v>1727</v>
      </c>
      <c r="CS1753">
        <f t="shared" ref="CS1753:CS1816" si="418">BD1740</f>
        <v>60</v>
      </c>
      <c r="CT1753" s="73">
        <f t="shared" ref="CT1753:CT1816" si="419">BC1740</f>
        <v>2.33</v>
      </c>
      <c r="CU1753" s="66">
        <f t="shared" ref="CU1753:CU1816" si="420">BK1740</f>
        <v>1222.1329584253867</v>
      </c>
    </row>
    <row r="1754" spans="2:99" x14ac:dyDescent="0.25">
      <c r="B1754" s="107" t="s">
        <v>284</v>
      </c>
      <c r="C1754" s="107">
        <v>1744</v>
      </c>
      <c r="D1754" s="107" t="s">
        <v>235</v>
      </c>
      <c r="E1754" s="107">
        <v>80</v>
      </c>
      <c r="F1754" s="108">
        <v>2.33</v>
      </c>
      <c r="G1754" s="109"/>
      <c r="H1754" s="109">
        <v>2139.9499999999998</v>
      </c>
      <c r="I1754" s="109">
        <v>2771.3333157224538</v>
      </c>
      <c r="BA1754" t="str">
        <f t="shared" si="411"/>
        <v>MA</v>
      </c>
      <c r="BB1754">
        <f t="shared" si="412"/>
        <v>1741</v>
      </c>
      <c r="BC1754" s="73">
        <f t="shared" si="413"/>
        <v>2.33</v>
      </c>
      <c r="BD1754">
        <f t="shared" si="414"/>
        <v>80</v>
      </c>
      <c r="BE1754" s="66">
        <f t="shared" si="415"/>
        <v>1994.12</v>
      </c>
      <c r="BI1754" s="66">
        <f t="shared" si="406"/>
        <v>2491.35</v>
      </c>
      <c r="BK1754" s="66">
        <f t="shared" si="416"/>
        <v>2002.5306286402893</v>
      </c>
      <c r="BN1754" s="66">
        <f t="shared" si="407"/>
        <v>2039.832971711631</v>
      </c>
      <c r="BO1754" s="66">
        <f t="shared" si="408"/>
        <v>4042.3636003519205</v>
      </c>
      <c r="CI1754" s="116">
        <f t="shared" si="409"/>
        <v>0.4953860727585101</v>
      </c>
      <c r="CJ1754" s="116">
        <f t="shared" si="410"/>
        <v>0.5046139272414899</v>
      </c>
      <c r="CR1754">
        <f t="shared" si="417"/>
        <v>1728</v>
      </c>
      <c r="CS1754">
        <f t="shared" si="418"/>
        <v>60</v>
      </c>
      <c r="CT1754" s="73">
        <f t="shared" si="419"/>
        <v>2.33</v>
      </c>
      <c r="CU1754" s="66">
        <f t="shared" si="420"/>
        <v>1240.8820199330905</v>
      </c>
    </row>
    <row r="1755" spans="2:99" x14ac:dyDescent="0.25">
      <c r="B1755" s="107" t="s">
        <v>284</v>
      </c>
      <c r="C1755" s="107">
        <v>1745</v>
      </c>
      <c r="D1755" s="107" t="s">
        <v>235</v>
      </c>
      <c r="E1755" s="107">
        <v>80</v>
      </c>
      <c r="F1755" s="108">
        <v>2.33</v>
      </c>
      <c r="G1755" s="109"/>
      <c r="H1755" s="109">
        <v>2118.75</v>
      </c>
      <c r="I1755" s="109">
        <v>2251.17</v>
      </c>
      <c r="BA1755" t="str">
        <f t="shared" si="411"/>
        <v>MA</v>
      </c>
      <c r="BB1755">
        <f t="shared" si="412"/>
        <v>1742</v>
      </c>
      <c r="BC1755" s="73">
        <f t="shared" si="413"/>
        <v>2.33</v>
      </c>
      <c r="BD1755">
        <f t="shared" si="414"/>
        <v>80</v>
      </c>
      <c r="BE1755" s="66">
        <f t="shared" si="415"/>
        <v>1307.1634412635456</v>
      </c>
      <c r="BI1755" s="66">
        <f t="shared" si="406"/>
        <v>1692.8365587364542</v>
      </c>
      <c r="BK1755" s="66">
        <f t="shared" si="416"/>
        <v>1312.6766833335466</v>
      </c>
      <c r="BN1755" s="66">
        <f t="shared" si="407"/>
        <v>1386.0372200732425</v>
      </c>
      <c r="BO1755" s="66">
        <f t="shared" si="408"/>
        <v>2698.7139034067891</v>
      </c>
      <c r="CI1755" s="116">
        <f t="shared" si="409"/>
        <v>0.48640824122796283</v>
      </c>
      <c r="CJ1755" s="116">
        <f t="shared" si="410"/>
        <v>0.51359175877203722</v>
      </c>
      <c r="CR1755">
        <f t="shared" si="417"/>
        <v>1729</v>
      </c>
      <c r="CS1755">
        <f t="shared" si="418"/>
        <v>60</v>
      </c>
      <c r="CT1755" s="73">
        <f t="shared" si="419"/>
        <v>2.33</v>
      </c>
      <c r="CU1755" s="66">
        <f t="shared" si="420"/>
        <v>1061.4581241213095</v>
      </c>
    </row>
    <row r="1756" spans="2:99" x14ac:dyDescent="0.25">
      <c r="B1756" s="107" t="s">
        <v>284</v>
      </c>
      <c r="C1756" s="107">
        <v>1746</v>
      </c>
      <c r="D1756" s="107" t="s">
        <v>235</v>
      </c>
      <c r="E1756" s="107">
        <v>80</v>
      </c>
      <c r="F1756" s="108">
        <v>2.33</v>
      </c>
      <c r="G1756" s="109"/>
      <c r="H1756" s="109">
        <v>2175.34</v>
      </c>
      <c r="I1756" s="109">
        <v>2817.1649875107755</v>
      </c>
      <c r="BA1756" t="str">
        <f t="shared" si="411"/>
        <v>MA</v>
      </c>
      <c r="BB1756">
        <f t="shared" si="412"/>
        <v>1743</v>
      </c>
      <c r="BC1756" s="73">
        <f t="shared" si="413"/>
        <v>2.33</v>
      </c>
      <c r="BD1756">
        <f t="shared" si="414"/>
        <v>80</v>
      </c>
      <c r="BE1756" s="66">
        <f t="shared" si="415"/>
        <v>1786.4567030601791</v>
      </c>
      <c r="BI1756" s="66">
        <f t="shared" si="406"/>
        <v>2313.5432969398207</v>
      </c>
      <c r="BK1756" s="66">
        <f t="shared" si="416"/>
        <v>1793.9914672225138</v>
      </c>
      <c r="BN1756" s="66">
        <f t="shared" si="407"/>
        <v>1894.2508674334313</v>
      </c>
      <c r="BO1756" s="66">
        <f t="shared" si="408"/>
        <v>3688.2423346559453</v>
      </c>
      <c r="CI1756" s="116">
        <f t="shared" si="409"/>
        <v>0.48640824122796283</v>
      </c>
      <c r="CJ1756" s="116">
        <f t="shared" si="410"/>
        <v>0.51359175877203711</v>
      </c>
      <c r="CR1756">
        <f t="shared" si="417"/>
        <v>1730</v>
      </c>
      <c r="CS1756">
        <f t="shared" si="418"/>
        <v>60</v>
      </c>
      <c r="CT1756" s="73">
        <f t="shared" si="419"/>
        <v>2.33</v>
      </c>
      <c r="CU1756" s="66">
        <f t="shared" si="420"/>
        <v>1140.0080337417153</v>
      </c>
    </row>
    <row r="1757" spans="2:99" x14ac:dyDescent="0.25">
      <c r="B1757" s="107" t="s">
        <v>284</v>
      </c>
      <c r="C1757" s="107">
        <v>1747</v>
      </c>
      <c r="D1757" s="107" t="s">
        <v>235</v>
      </c>
      <c r="E1757" s="107">
        <v>80</v>
      </c>
      <c r="F1757" s="108">
        <v>2.33</v>
      </c>
      <c r="G1757" s="109"/>
      <c r="H1757" s="109">
        <v>1039.1949358045188</v>
      </c>
      <c r="I1757" s="109">
        <v>1345.805064195481</v>
      </c>
      <c r="BA1757" t="str">
        <f t="shared" si="411"/>
        <v>MA</v>
      </c>
      <c r="BB1757">
        <f t="shared" si="412"/>
        <v>1744</v>
      </c>
      <c r="BC1757" s="73">
        <f t="shared" si="413"/>
        <v>2.33</v>
      </c>
      <c r="BD1757">
        <f t="shared" si="414"/>
        <v>80</v>
      </c>
      <c r="BE1757" s="66">
        <f t="shared" si="415"/>
        <v>2139.9499999999998</v>
      </c>
      <c r="BI1757" s="66">
        <f t="shared" si="406"/>
        <v>2771.3333157224538</v>
      </c>
      <c r="BK1757" s="66">
        <f t="shared" si="416"/>
        <v>2148.9756979313115</v>
      </c>
      <c r="BN1757" s="66">
        <f t="shared" si="407"/>
        <v>2269.0738246386823</v>
      </c>
      <c r="BO1757" s="66">
        <f t="shared" si="408"/>
        <v>4418.0495225699942</v>
      </c>
      <c r="CI1757" s="116">
        <f t="shared" si="409"/>
        <v>0.48640824122796278</v>
      </c>
      <c r="CJ1757" s="116">
        <f t="shared" si="410"/>
        <v>0.51359175877203711</v>
      </c>
      <c r="CR1757">
        <f t="shared" si="417"/>
        <v>1731</v>
      </c>
      <c r="CS1757">
        <f t="shared" si="418"/>
        <v>60</v>
      </c>
      <c r="CT1757" s="73">
        <f t="shared" si="419"/>
        <v>2.33</v>
      </c>
      <c r="CU1757" s="66">
        <f t="shared" si="420"/>
        <v>2207.2705362522597</v>
      </c>
    </row>
    <row r="1758" spans="2:99" x14ac:dyDescent="0.25">
      <c r="B1758" s="107" t="s">
        <v>284</v>
      </c>
      <c r="C1758" s="107">
        <v>1748</v>
      </c>
      <c r="D1758" s="107" t="s">
        <v>235</v>
      </c>
      <c r="E1758" s="107">
        <v>80</v>
      </c>
      <c r="F1758" s="108">
        <v>2.33</v>
      </c>
      <c r="G1758" s="109"/>
      <c r="H1758" s="109">
        <v>2112.1103311821657</v>
      </c>
      <c r="I1758" s="109">
        <v>2735.2796688178332</v>
      </c>
      <c r="BA1758" t="str">
        <f t="shared" si="411"/>
        <v>MA</v>
      </c>
      <c r="BB1758">
        <f t="shared" si="412"/>
        <v>1745</v>
      </c>
      <c r="BC1758" s="73">
        <f t="shared" si="413"/>
        <v>2.33</v>
      </c>
      <c r="BD1758">
        <f t="shared" si="414"/>
        <v>80</v>
      </c>
      <c r="BE1758" s="66">
        <f t="shared" si="415"/>
        <v>2118.75</v>
      </c>
      <c r="BI1758" s="66">
        <f t="shared" si="406"/>
        <v>2251.17</v>
      </c>
      <c r="BK1758" s="66">
        <f t="shared" si="416"/>
        <v>2127.6862823860215</v>
      </c>
      <c r="BN1758" s="66">
        <f t="shared" si="407"/>
        <v>1843.1817251402142</v>
      </c>
      <c r="BO1758" s="66">
        <f t="shared" si="408"/>
        <v>3970.8680075262355</v>
      </c>
      <c r="CI1758" s="116">
        <f t="shared" si="409"/>
        <v>0.53582397560263506</v>
      </c>
      <c r="CJ1758" s="116">
        <f t="shared" si="410"/>
        <v>0.46417602439736505</v>
      </c>
      <c r="CR1758">
        <f t="shared" si="417"/>
        <v>1732</v>
      </c>
      <c r="CS1758">
        <f t="shared" si="418"/>
        <v>60</v>
      </c>
      <c r="CT1758" s="73">
        <f t="shared" si="419"/>
        <v>2.33</v>
      </c>
      <c r="CU1758" s="66">
        <f t="shared" si="420"/>
        <v>1011.1723515276088</v>
      </c>
    </row>
    <row r="1759" spans="2:99" x14ac:dyDescent="0.25">
      <c r="B1759" s="107" t="s">
        <v>284</v>
      </c>
      <c r="C1759" s="107">
        <v>1749</v>
      </c>
      <c r="D1759" s="107" t="s">
        <v>235</v>
      </c>
      <c r="E1759" s="107">
        <v>80</v>
      </c>
      <c r="F1759" s="108">
        <v>2.33</v>
      </c>
      <c r="G1759" s="109"/>
      <c r="H1759" s="109">
        <v>1800</v>
      </c>
      <c r="I1759" s="109">
        <v>2450</v>
      </c>
      <c r="BA1759" t="str">
        <f t="shared" si="411"/>
        <v>MA</v>
      </c>
      <c r="BB1759">
        <f t="shared" si="412"/>
        <v>1746</v>
      </c>
      <c r="BC1759" s="73">
        <f t="shared" si="413"/>
        <v>2.33</v>
      </c>
      <c r="BD1759">
        <f t="shared" si="414"/>
        <v>80</v>
      </c>
      <c r="BE1759" s="66">
        <f t="shared" si="415"/>
        <v>2175.34</v>
      </c>
      <c r="BI1759" s="66">
        <f t="shared" si="406"/>
        <v>2817.1649875107755</v>
      </c>
      <c r="BK1759" s="66">
        <f t="shared" si="416"/>
        <v>2184.5149628439449</v>
      </c>
      <c r="BN1759" s="66">
        <f t="shared" si="407"/>
        <v>2306.5992446970781</v>
      </c>
      <c r="BO1759" s="66">
        <f t="shared" si="408"/>
        <v>4491.1142075410226</v>
      </c>
      <c r="CI1759" s="116">
        <f t="shared" si="409"/>
        <v>0.48640824122796283</v>
      </c>
      <c r="CJ1759" s="116">
        <f t="shared" si="410"/>
        <v>0.51359175877203722</v>
      </c>
      <c r="CR1759">
        <f t="shared" si="417"/>
        <v>1733</v>
      </c>
      <c r="CS1759">
        <f t="shared" si="418"/>
        <v>80</v>
      </c>
      <c r="CT1759" s="73">
        <f t="shared" si="419"/>
        <v>2.33</v>
      </c>
      <c r="CU1759" s="66">
        <f t="shared" si="420"/>
        <v>1874.9398626947491</v>
      </c>
    </row>
    <row r="1760" spans="2:99" x14ac:dyDescent="0.25">
      <c r="B1760" s="107" t="s">
        <v>284</v>
      </c>
      <c r="C1760" s="107">
        <v>1750</v>
      </c>
      <c r="D1760" s="107" t="s">
        <v>427</v>
      </c>
      <c r="E1760" s="107">
        <v>80</v>
      </c>
      <c r="F1760" s="108">
        <v>2.33</v>
      </c>
      <c r="G1760" s="109"/>
      <c r="H1760" s="109">
        <v>844.743052434942</v>
      </c>
      <c r="I1760" s="109">
        <v>1115.246947565058</v>
      </c>
      <c r="BA1760" t="str">
        <f t="shared" si="411"/>
        <v>MA</v>
      </c>
      <c r="BB1760">
        <f t="shared" si="412"/>
        <v>1747</v>
      </c>
      <c r="BC1760" s="73">
        <f t="shared" si="413"/>
        <v>2.33</v>
      </c>
      <c r="BD1760">
        <f t="shared" si="414"/>
        <v>80</v>
      </c>
      <c r="BE1760" s="66">
        <f t="shared" si="415"/>
        <v>1039.1949358045188</v>
      </c>
      <c r="BI1760" s="66">
        <f t="shared" si="406"/>
        <v>1345.805064195481</v>
      </c>
      <c r="BK1760" s="66">
        <f t="shared" si="416"/>
        <v>1043.5779632501697</v>
      </c>
      <c r="BN1760" s="66">
        <f t="shared" si="407"/>
        <v>1101.8995899582276</v>
      </c>
      <c r="BO1760" s="66">
        <f t="shared" si="408"/>
        <v>2145.4775532083972</v>
      </c>
      <c r="CI1760" s="116">
        <f t="shared" si="409"/>
        <v>0.48640824122796289</v>
      </c>
      <c r="CJ1760" s="116">
        <f t="shared" si="410"/>
        <v>0.51359175877203711</v>
      </c>
      <c r="CR1760">
        <f t="shared" si="417"/>
        <v>1734</v>
      </c>
      <c r="CS1760">
        <f t="shared" si="418"/>
        <v>80</v>
      </c>
      <c r="CT1760" s="73">
        <f t="shared" si="419"/>
        <v>2.33</v>
      </c>
      <c r="CU1760" s="66">
        <f t="shared" si="420"/>
        <v>1225.1649044446435</v>
      </c>
    </row>
    <row r="1761" spans="2:99" x14ac:dyDescent="0.25">
      <c r="B1761" s="107" t="s">
        <v>284</v>
      </c>
      <c r="C1761" s="107">
        <v>1751</v>
      </c>
      <c r="D1761" s="107" t="s">
        <v>427</v>
      </c>
      <c r="E1761" s="107">
        <v>60</v>
      </c>
      <c r="F1761" s="108">
        <v>2.33</v>
      </c>
      <c r="G1761" s="109"/>
      <c r="H1761" s="109">
        <v>835.6232288697588</v>
      </c>
      <c r="I1761" s="109">
        <v>1103.2067711302411</v>
      </c>
      <c r="BA1761" t="str">
        <f t="shared" si="411"/>
        <v>MA</v>
      </c>
      <c r="BB1761">
        <f t="shared" si="412"/>
        <v>1748</v>
      </c>
      <c r="BC1761" s="73">
        <f t="shared" si="413"/>
        <v>2.33</v>
      </c>
      <c r="BD1761">
        <f t="shared" si="414"/>
        <v>80</v>
      </c>
      <c r="BE1761" s="66">
        <f t="shared" si="415"/>
        <v>2112.1103311821657</v>
      </c>
      <c r="BI1761" s="66">
        <f t="shared" si="406"/>
        <v>2735.2796688178332</v>
      </c>
      <c r="BK1761" s="66">
        <f t="shared" si="416"/>
        <v>2121.0186093414</v>
      </c>
      <c r="BN1761" s="66">
        <f t="shared" si="407"/>
        <v>2239.5543200702778</v>
      </c>
      <c r="BO1761" s="66">
        <f t="shared" si="408"/>
        <v>4360.5729294116773</v>
      </c>
      <c r="CI1761" s="116">
        <f t="shared" si="409"/>
        <v>0.48640824122796289</v>
      </c>
      <c r="CJ1761" s="116">
        <f t="shared" si="410"/>
        <v>0.51359175877203722</v>
      </c>
      <c r="CR1761">
        <f t="shared" si="417"/>
        <v>1735</v>
      </c>
      <c r="CS1761">
        <f t="shared" si="418"/>
        <v>80</v>
      </c>
      <c r="CT1761" s="73">
        <f t="shared" si="419"/>
        <v>2.33</v>
      </c>
      <c r="CU1761" s="66">
        <f t="shared" si="420"/>
        <v>1802.5707973488654</v>
      </c>
    </row>
    <row r="1762" spans="2:99" x14ac:dyDescent="0.25">
      <c r="B1762" s="107" t="s">
        <v>284</v>
      </c>
      <c r="C1762" s="107">
        <v>1752</v>
      </c>
      <c r="D1762" s="107" t="s">
        <v>427</v>
      </c>
      <c r="E1762" s="107">
        <v>60</v>
      </c>
      <c r="F1762" s="108">
        <v>2.33</v>
      </c>
      <c r="G1762" s="109"/>
      <c r="H1762" s="109">
        <v>1170.7939846323297</v>
      </c>
      <c r="I1762" s="109">
        <v>1545.7060153676703</v>
      </c>
      <c r="BA1762" t="str">
        <f t="shared" si="411"/>
        <v>MA</v>
      </c>
      <c r="BB1762">
        <f t="shared" si="412"/>
        <v>1749</v>
      </c>
      <c r="BC1762" s="73">
        <f t="shared" si="413"/>
        <v>2.33</v>
      </c>
      <c r="BD1762">
        <f t="shared" si="414"/>
        <v>80</v>
      </c>
      <c r="BE1762" s="66">
        <f t="shared" si="415"/>
        <v>1800</v>
      </c>
      <c r="BI1762" s="66">
        <f t="shared" si="406"/>
        <v>2450</v>
      </c>
      <c r="BK1762" s="66">
        <f t="shared" si="416"/>
        <v>1807.5918859208678</v>
      </c>
      <c r="BN1762" s="66">
        <f t="shared" si="407"/>
        <v>2005.9769926720437</v>
      </c>
      <c r="BO1762" s="66">
        <f t="shared" si="408"/>
        <v>3813.5688785929115</v>
      </c>
      <c r="CI1762" s="116">
        <f t="shared" si="409"/>
        <v>0.47398957340658104</v>
      </c>
      <c r="CJ1762" s="116">
        <f t="shared" si="410"/>
        <v>0.52601042659341901</v>
      </c>
      <c r="CR1762">
        <f t="shared" si="417"/>
        <v>1736</v>
      </c>
      <c r="CS1762">
        <f t="shared" si="418"/>
        <v>80</v>
      </c>
      <c r="CT1762" s="73">
        <f t="shared" si="419"/>
        <v>2.33</v>
      </c>
      <c r="CU1762" s="66">
        <f t="shared" si="420"/>
        <v>1637.5729136364885</v>
      </c>
    </row>
    <row r="1763" spans="2:99" x14ac:dyDescent="0.25">
      <c r="B1763" s="107" t="s">
        <v>284</v>
      </c>
      <c r="C1763" s="107">
        <v>1753</v>
      </c>
      <c r="D1763" s="107" t="s">
        <v>427</v>
      </c>
      <c r="E1763" s="107">
        <v>60</v>
      </c>
      <c r="F1763" s="108">
        <v>2.33</v>
      </c>
      <c r="G1763" s="109"/>
      <c r="H1763" s="109">
        <v>1519.99</v>
      </c>
      <c r="I1763" s="109">
        <v>2013.11</v>
      </c>
      <c r="BA1763" t="str">
        <f t="shared" si="411"/>
        <v>RI</v>
      </c>
      <c r="BB1763">
        <f t="shared" si="412"/>
        <v>1750</v>
      </c>
      <c r="BC1763" s="73">
        <f t="shared" si="413"/>
        <v>2.33</v>
      </c>
      <c r="BD1763">
        <f t="shared" si="414"/>
        <v>80</v>
      </c>
      <c r="BE1763" s="66">
        <f t="shared" si="415"/>
        <v>844.743052434942</v>
      </c>
      <c r="BI1763" s="66">
        <f t="shared" si="406"/>
        <v>1115.246947565058</v>
      </c>
      <c r="BK1763" s="66">
        <f t="shared" si="416"/>
        <v>848.30593737190407</v>
      </c>
      <c r="BN1763" s="66">
        <f t="shared" si="407"/>
        <v>913.12641549519651</v>
      </c>
      <c r="BO1763" s="66">
        <f t="shared" si="408"/>
        <v>1761.4323528671007</v>
      </c>
      <c r="CI1763" s="116">
        <f t="shared" si="409"/>
        <v>0.48160006598670008</v>
      </c>
      <c r="CJ1763" s="116">
        <f t="shared" si="410"/>
        <v>0.51839993401329987</v>
      </c>
      <c r="CR1763">
        <f t="shared" si="417"/>
        <v>1737</v>
      </c>
      <c r="CS1763">
        <f t="shared" si="418"/>
        <v>80</v>
      </c>
      <c r="CT1763" s="73">
        <f t="shared" si="419"/>
        <v>2.33</v>
      </c>
      <c r="CU1763" s="66">
        <f t="shared" si="420"/>
        <v>1965.9871460132558</v>
      </c>
    </row>
    <row r="1764" spans="2:99" x14ac:dyDescent="0.25">
      <c r="B1764" s="107" t="s">
        <v>284</v>
      </c>
      <c r="C1764" s="107">
        <v>1754</v>
      </c>
      <c r="D1764" s="107" t="s">
        <v>427</v>
      </c>
      <c r="E1764" s="107">
        <v>50</v>
      </c>
      <c r="F1764" s="108">
        <v>2.4</v>
      </c>
      <c r="G1764" s="109"/>
      <c r="H1764" s="109">
        <v>1095.2063354422623</v>
      </c>
      <c r="I1764" s="109">
        <v>1445.9136645577375</v>
      </c>
      <c r="BA1764" t="str">
        <f t="shared" si="411"/>
        <v>RI</v>
      </c>
      <c r="BB1764">
        <f t="shared" si="412"/>
        <v>1751</v>
      </c>
      <c r="BC1764" s="73">
        <f t="shared" si="413"/>
        <v>2.33</v>
      </c>
      <c r="BD1764">
        <f t="shared" si="414"/>
        <v>60</v>
      </c>
      <c r="BE1764" s="66">
        <f t="shared" si="415"/>
        <v>835.6232288697588</v>
      </c>
      <c r="BI1764" s="66">
        <f t="shared" si="406"/>
        <v>1103.2067711302411</v>
      </c>
      <c r="BK1764" s="66">
        <f t="shared" si="416"/>
        <v>839.14764899554018</v>
      </c>
      <c r="BN1764" s="66">
        <f t="shared" si="407"/>
        <v>903.26832695807207</v>
      </c>
      <c r="BO1764" s="66">
        <f t="shared" si="408"/>
        <v>1742.4159759536124</v>
      </c>
      <c r="CI1764" s="116">
        <f t="shared" si="409"/>
        <v>0.48160006598670013</v>
      </c>
      <c r="CJ1764" s="116">
        <f t="shared" si="410"/>
        <v>0.51839993401329987</v>
      </c>
      <c r="CR1764">
        <f t="shared" si="417"/>
        <v>1738</v>
      </c>
      <c r="CS1764">
        <f t="shared" si="418"/>
        <v>80</v>
      </c>
      <c r="CT1764" s="73">
        <f t="shared" si="419"/>
        <v>2.33</v>
      </c>
      <c r="CU1764" s="66">
        <f t="shared" si="420"/>
        <v>1965.9871460132558</v>
      </c>
    </row>
    <row r="1765" spans="2:99" x14ac:dyDescent="0.25">
      <c r="B1765" s="107" t="s">
        <v>284</v>
      </c>
      <c r="C1765" s="107">
        <v>1755</v>
      </c>
      <c r="D1765" s="107" t="s">
        <v>427</v>
      </c>
      <c r="E1765" s="107">
        <v>50</v>
      </c>
      <c r="F1765" s="108">
        <v>2.4</v>
      </c>
      <c r="G1765" s="109"/>
      <c r="H1765" s="109">
        <v>1199.05</v>
      </c>
      <c r="I1765" s="109">
        <v>1262.3800000000001</v>
      </c>
      <c r="BA1765" t="str">
        <f t="shared" si="411"/>
        <v>RI</v>
      </c>
      <c r="BB1765">
        <f t="shared" si="412"/>
        <v>1752</v>
      </c>
      <c r="BC1765" s="73">
        <f t="shared" si="413"/>
        <v>2.33</v>
      </c>
      <c r="BD1765">
        <f t="shared" si="414"/>
        <v>60</v>
      </c>
      <c r="BE1765" s="66">
        <f t="shared" si="415"/>
        <v>1170.7939846323297</v>
      </c>
      <c r="BI1765" s="66">
        <f t="shared" si="406"/>
        <v>1545.7060153676703</v>
      </c>
      <c r="BK1765" s="66">
        <f t="shared" si="416"/>
        <v>1175.7320592813114</v>
      </c>
      <c r="BN1765" s="66">
        <f t="shared" si="407"/>
        <v>1265.5717160254396</v>
      </c>
      <c r="BO1765" s="66">
        <f t="shared" si="408"/>
        <v>2441.303775306751</v>
      </c>
      <c r="CI1765" s="116">
        <f t="shared" si="409"/>
        <v>0.48160006598670013</v>
      </c>
      <c r="CJ1765" s="116">
        <f t="shared" si="410"/>
        <v>0.51839993401329987</v>
      </c>
      <c r="CR1765">
        <f t="shared" si="417"/>
        <v>1739</v>
      </c>
      <c r="CS1765">
        <f t="shared" si="418"/>
        <v>80</v>
      </c>
      <c r="CT1765" s="73">
        <f t="shared" si="419"/>
        <v>2.33</v>
      </c>
      <c r="CU1765" s="66">
        <f t="shared" si="420"/>
        <v>2610.9660574412537</v>
      </c>
    </row>
    <row r="1766" spans="2:99" x14ac:dyDescent="0.25">
      <c r="B1766" s="107" t="s">
        <v>284</v>
      </c>
      <c r="C1766" s="107">
        <v>1756</v>
      </c>
      <c r="D1766" s="107" t="s">
        <v>427</v>
      </c>
      <c r="E1766" s="107">
        <v>80</v>
      </c>
      <c r="F1766" s="108">
        <v>2.5099999999999998</v>
      </c>
      <c r="G1766" s="109"/>
      <c r="H1766" s="109">
        <v>2319.1999999999998</v>
      </c>
      <c r="I1766" s="109">
        <v>3061.8549786677058</v>
      </c>
      <c r="BA1766" t="str">
        <f t="shared" si="411"/>
        <v>RI</v>
      </c>
      <c r="BB1766">
        <f t="shared" si="412"/>
        <v>1753</v>
      </c>
      <c r="BC1766" s="73">
        <f t="shared" si="413"/>
        <v>2.33</v>
      </c>
      <c r="BD1766">
        <f t="shared" si="414"/>
        <v>60</v>
      </c>
      <c r="BE1766" s="66">
        <f t="shared" si="415"/>
        <v>1519.99</v>
      </c>
      <c r="BI1766" s="66">
        <f t="shared" si="406"/>
        <v>2013.11</v>
      </c>
      <c r="BK1766" s="66">
        <f t="shared" si="416"/>
        <v>1526.4008837115889</v>
      </c>
      <c r="BN1766" s="66">
        <f t="shared" si="407"/>
        <v>1648.266262742048</v>
      </c>
      <c r="BO1766" s="66">
        <f t="shared" si="408"/>
        <v>3174.6671464536366</v>
      </c>
      <c r="CI1766" s="116">
        <f t="shared" si="409"/>
        <v>0.480806589571667</v>
      </c>
      <c r="CJ1766" s="116">
        <f t="shared" si="410"/>
        <v>0.51919341042833311</v>
      </c>
      <c r="CR1766">
        <f t="shared" si="417"/>
        <v>1740</v>
      </c>
      <c r="CS1766">
        <f t="shared" si="418"/>
        <v>80</v>
      </c>
      <c r="CT1766" s="73">
        <f t="shared" si="419"/>
        <v>2.33</v>
      </c>
      <c r="CU1766" s="66">
        <f t="shared" si="420"/>
        <v>1482.0119754835741</v>
      </c>
    </row>
    <row r="1767" spans="2:99" x14ac:dyDescent="0.25">
      <c r="B1767" s="107" t="s">
        <v>284</v>
      </c>
      <c r="C1767" s="107">
        <v>1757</v>
      </c>
      <c r="D1767" s="107" t="s">
        <v>427</v>
      </c>
      <c r="E1767" s="107">
        <v>80</v>
      </c>
      <c r="F1767" s="108">
        <v>2.5099999999999998</v>
      </c>
      <c r="G1767" s="109"/>
      <c r="H1767" s="109">
        <v>943.60435344542009</v>
      </c>
      <c r="I1767" s="109">
        <v>1245.7656465545799</v>
      </c>
      <c r="BA1767" t="str">
        <f t="shared" si="411"/>
        <v>RI</v>
      </c>
      <c r="BB1767">
        <f t="shared" si="412"/>
        <v>1754</v>
      </c>
      <c r="BC1767" s="73">
        <f t="shared" si="413"/>
        <v>2.4</v>
      </c>
      <c r="BD1767">
        <f t="shared" si="414"/>
        <v>50</v>
      </c>
      <c r="BE1767" s="66">
        <f t="shared" si="415"/>
        <v>1095.2063354422623</v>
      </c>
      <c r="BI1767" s="66">
        <f t="shared" si="406"/>
        <v>1445.9136645577375</v>
      </c>
      <c r="BK1767" s="66">
        <f t="shared" si="416"/>
        <v>1099.8256029747565</v>
      </c>
      <c r="BN1767" s="66">
        <f t="shared" si="407"/>
        <v>1183.8651202012018</v>
      </c>
      <c r="BO1767" s="66">
        <f t="shared" si="408"/>
        <v>2283.6907231759583</v>
      </c>
      <c r="CI1767" s="116">
        <f t="shared" si="409"/>
        <v>0.48160006598670019</v>
      </c>
      <c r="CJ1767" s="116">
        <f t="shared" si="410"/>
        <v>0.51839993401329987</v>
      </c>
      <c r="CR1767">
        <f t="shared" si="417"/>
        <v>1741</v>
      </c>
      <c r="CS1767">
        <f t="shared" si="418"/>
        <v>80</v>
      </c>
      <c r="CT1767" s="73">
        <f t="shared" si="419"/>
        <v>2.33</v>
      </c>
      <c r="CU1767" s="66">
        <f t="shared" si="420"/>
        <v>2002.5306286402893</v>
      </c>
    </row>
    <row r="1768" spans="2:99" x14ac:dyDescent="0.25">
      <c r="B1768" s="107" t="s">
        <v>284</v>
      </c>
      <c r="C1768" s="107">
        <v>1758</v>
      </c>
      <c r="D1768" s="107" t="s">
        <v>427</v>
      </c>
      <c r="E1768" s="107">
        <v>66</v>
      </c>
      <c r="F1768" s="108">
        <v>2.35</v>
      </c>
      <c r="G1768" s="109"/>
      <c r="H1768" s="109">
        <v>1337.3729925691584</v>
      </c>
      <c r="I1768" s="109">
        <v>1765.6270074308416</v>
      </c>
      <c r="BA1768" t="str">
        <f t="shared" si="411"/>
        <v>RI</v>
      </c>
      <c r="BB1768">
        <f t="shared" si="412"/>
        <v>1755</v>
      </c>
      <c r="BC1768" s="73">
        <f t="shared" si="413"/>
        <v>2.4</v>
      </c>
      <c r="BD1768">
        <f t="shared" si="414"/>
        <v>50</v>
      </c>
      <c r="BE1768" s="66">
        <f t="shared" si="415"/>
        <v>1199.05</v>
      </c>
      <c r="BI1768" s="66">
        <f t="shared" si="406"/>
        <v>1262.3800000000001</v>
      </c>
      <c r="BK1768" s="66">
        <f t="shared" si="416"/>
        <v>1204.1072504518979</v>
      </c>
      <c r="BN1768" s="66">
        <f t="shared" si="407"/>
        <v>1033.5939738813611</v>
      </c>
      <c r="BO1768" s="66">
        <f t="shared" si="408"/>
        <v>2237.7012243332592</v>
      </c>
      <c r="CI1768" s="116">
        <f t="shared" si="409"/>
        <v>0.53810009904725831</v>
      </c>
      <c r="CJ1768" s="116">
        <f t="shared" si="410"/>
        <v>0.46189990095274164</v>
      </c>
      <c r="CR1768">
        <f t="shared" si="417"/>
        <v>1742</v>
      </c>
      <c r="CS1768">
        <f t="shared" si="418"/>
        <v>80</v>
      </c>
      <c r="CT1768" s="73">
        <f t="shared" si="419"/>
        <v>2.33</v>
      </c>
      <c r="CU1768" s="66">
        <f t="shared" si="420"/>
        <v>1312.6766833335466</v>
      </c>
    </row>
    <row r="1769" spans="2:99" x14ac:dyDescent="0.25">
      <c r="B1769" s="107" t="s">
        <v>284</v>
      </c>
      <c r="C1769" s="107">
        <v>1759</v>
      </c>
      <c r="D1769" s="107" t="s">
        <v>427</v>
      </c>
      <c r="E1769" s="107">
        <v>50</v>
      </c>
      <c r="F1769" s="108">
        <v>2.4</v>
      </c>
      <c r="G1769" s="109"/>
      <c r="H1769" s="109">
        <v>861.12511735519774</v>
      </c>
      <c r="I1769" s="109">
        <v>1136.8748826448023</v>
      </c>
      <c r="BA1769" t="str">
        <f t="shared" si="411"/>
        <v>RI</v>
      </c>
      <c r="BB1769">
        <f t="shared" si="412"/>
        <v>1756</v>
      </c>
      <c r="BC1769" s="73">
        <f t="shared" si="413"/>
        <v>2.5099999999999998</v>
      </c>
      <c r="BD1769">
        <f t="shared" si="414"/>
        <v>80</v>
      </c>
      <c r="BE1769" s="66">
        <f t="shared" si="415"/>
        <v>2319.1999999999998</v>
      </c>
      <c r="BI1769" s="66">
        <f t="shared" si="406"/>
        <v>3061.8549786677058</v>
      </c>
      <c r="BK1769" s="66">
        <f t="shared" si="416"/>
        <v>2328.9817232375981</v>
      </c>
      <c r="BN1769" s="66">
        <f t="shared" si="407"/>
        <v>2506.9431192268444</v>
      </c>
      <c r="BO1769" s="66">
        <f t="shared" si="408"/>
        <v>4835.9248424644429</v>
      </c>
      <c r="CI1769" s="116">
        <f t="shared" si="409"/>
        <v>0.48160006598670013</v>
      </c>
      <c r="CJ1769" s="116">
        <f t="shared" si="410"/>
        <v>0.51839993401329976</v>
      </c>
      <c r="CR1769">
        <f t="shared" si="417"/>
        <v>1743</v>
      </c>
      <c r="CS1769">
        <f t="shared" si="418"/>
        <v>80</v>
      </c>
      <c r="CT1769" s="73">
        <f t="shared" si="419"/>
        <v>2.33</v>
      </c>
      <c r="CU1769" s="66">
        <f t="shared" si="420"/>
        <v>1793.9914672225138</v>
      </c>
    </row>
    <row r="1770" spans="2:99" x14ac:dyDescent="0.25">
      <c r="B1770" s="107" t="s">
        <v>284</v>
      </c>
      <c r="C1770" s="107">
        <v>1760</v>
      </c>
      <c r="D1770" s="107" t="s">
        <v>427</v>
      </c>
      <c r="E1770" s="107">
        <v>60</v>
      </c>
      <c r="F1770" s="108">
        <v>2.33</v>
      </c>
      <c r="G1770" s="109"/>
      <c r="H1770" s="109">
        <v>800.6437921707859</v>
      </c>
      <c r="I1770" s="109">
        <v>1057.0262078292142</v>
      </c>
      <c r="BA1770" t="str">
        <f t="shared" si="411"/>
        <v>RI</v>
      </c>
      <c r="BB1770">
        <f t="shared" si="412"/>
        <v>1757</v>
      </c>
      <c r="BC1770" s="73">
        <f t="shared" si="413"/>
        <v>2.5099999999999998</v>
      </c>
      <c r="BD1770">
        <f t="shared" si="414"/>
        <v>80</v>
      </c>
      <c r="BE1770" s="66">
        <f t="shared" si="415"/>
        <v>943.60435344542009</v>
      </c>
      <c r="BI1770" s="66">
        <f t="shared" si="406"/>
        <v>1245.7656465545799</v>
      </c>
      <c r="BK1770" s="66">
        <f t="shared" si="416"/>
        <v>947.58420711530448</v>
      </c>
      <c r="BN1770" s="66">
        <f t="shared" si="407"/>
        <v>1019.9907041835512</v>
      </c>
      <c r="BO1770" s="66">
        <f t="shared" si="408"/>
        <v>1967.5749112988556</v>
      </c>
      <c r="CI1770" s="116">
        <f t="shared" si="409"/>
        <v>0.48160006598670013</v>
      </c>
      <c r="CJ1770" s="116">
        <f t="shared" si="410"/>
        <v>0.51839993401329998</v>
      </c>
      <c r="CR1770">
        <f t="shared" si="417"/>
        <v>1744</v>
      </c>
      <c r="CS1770">
        <f t="shared" si="418"/>
        <v>80</v>
      </c>
      <c r="CT1770" s="73">
        <f t="shared" si="419"/>
        <v>2.33</v>
      </c>
      <c r="CU1770" s="66">
        <f t="shared" si="420"/>
        <v>2148.9756979313115</v>
      </c>
    </row>
    <row r="1771" spans="2:99" x14ac:dyDescent="0.25">
      <c r="B1771" s="107" t="s">
        <v>284</v>
      </c>
      <c r="C1771" s="107">
        <v>1761</v>
      </c>
      <c r="D1771" s="107" t="s">
        <v>427</v>
      </c>
      <c r="E1771" s="107">
        <v>60</v>
      </c>
      <c r="F1771" s="108">
        <v>2.33</v>
      </c>
      <c r="G1771" s="109"/>
      <c r="H1771" s="109">
        <v>1060.2441384853787</v>
      </c>
      <c r="I1771" s="109">
        <v>1399.7558615146213</v>
      </c>
      <c r="BA1771" t="str">
        <f t="shared" si="411"/>
        <v>RI</v>
      </c>
      <c r="BB1771">
        <f t="shared" si="412"/>
        <v>1758</v>
      </c>
      <c r="BC1771" s="73">
        <f t="shared" si="413"/>
        <v>2.35</v>
      </c>
      <c r="BD1771">
        <f t="shared" si="414"/>
        <v>66</v>
      </c>
      <c r="BE1771" s="66">
        <f t="shared" si="415"/>
        <v>1337.3729925691584</v>
      </c>
      <c r="BI1771" s="66">
        <f t="shared" si="406"/>
        <v>1765.6270074308416</v>
      </c>
      <c r="BK1771" s="66">
        <f t="shared" si="416"/>
        <v>1343.0136498987333</v>
      </c>
      <c r="BN1771" s="66">
        <f t="shared" si="407"/>
        <v>1445.6355732843508</v>
      </c>
      <c r="BO1771" s="66">
        <f t="shared" si="408"/>
        <v>2788.6492231830844</v>
      </c>
      <c r="CI1771" s="116">
        <f t="shared" si="409"/>
        <v>0.48160006598670008</v>
      </c>
      <c r="CJ1771" s="116">
        <f t="shared" si="410"/>
        <v>0.51839993401329987</v>
      </c>
      <c r="CR1771">
        <f t="shared" si="417"/>
        <v>1745</v>
      </c>
      <c r="CS1771">
        <f t="shared" si="418"/>
        <v>80</v>
      </c>
      <c r="CT1771" s="73">
        <f t="shared" si="419"/>
        <v>2.33</v>
      </c>
      <c r="CU1771" s="66">
        <f t="shared" si="420"/>
        <v>2127.6862823860215</v>
      </c>
    </row>
    <row r="1772" spans="2:99" x14ac:dyDescent="0.25">
      <c r="B1772" s="107" t="s">
        <v>284</v>
      </c>
      <c r="C1772" s="107">
        <v>1762</v>
      </c>
      <c r="D1772" s="107" t="s">
        <v>427</v>
      </c>
      <c r="E1772" s="107">
        <v>60</v>
      </c>
      <c r="F1772" s="108">
        <v>2.33</v>
      </c>
      <c r="G1772" s="109"/>
      <c r="H1772" s="109">
        <v>944.20774441854189</v>
      </c>
      <c r="I1772" s="109">
        <v>1246.5622555814582</v>
      </c>
      <c r="BA1772" t="str">
        <f t="shared" si="411"/>
        <v>RI</v>
      </c>
      <c r="BB1772">
        <f t="shared" si="412"/>
        <v>1759</v>
      </c>
      <c r="BC1772" s="73">
        <f t="shared" si="413"/>
        <v>2.4</v>
      </c>
      <c r="BD1772">
        <f t="shared" si="414"/>
        <v>50</v>
      </c>
      <c r="BE1772" s="66">
        <f t="shared" si="415"/>
        <v>861.12511735519774</v>
      </c>
      <c r="BI1772" s="66">
        <f t="shared" si="406"/>
        <v>1136.8748826448023</v>
      </c>
      <c r="BK1772" s="66">
        <f t="shared" si="416"/>
        <v>864.75709716328356</v>
      </c>
      <c r="BN1772" s="66">
        <f t="shared" si="407"/>
        <v>930.83463597232776</v>
      </c>
      <c r="BO1772" s="66">
        <f t="shared" si="408"/>
        <v>1795.5917331356113</v>
      </c>
      <c r="CI1772" s="116">
        <f t="shared" si="409"/>
        <v>0.48160006598670008</v>
      </c>
      <c r="CJ1772" s="116">
        <f t="shared" si="410"/>
        <v>0.51839993401329998</v>
      </c>
      <c r="CR1772">
        <f t="shared" si="417"/>
        <v>1746</v>
      </c>
      <c r="CS1772">
        <f t="shared" si="418"/>
        <v>80</v>
      </c>
      <c r="CT1772" s="73">
        <f t="shared" si="419"/>
        <v>2.33</v>
      </c>
      <c r="CU1772" s="66">
        <f t="shared" si="420"/>
        <v>2184.5149628439449</v>
      </c>
    </row>
    <row r="1773" spans="2:99" x14ac:dyDescent="0.25">
      <c r="B1773" s="107" t="s">
        <v>284</v>
      </c>
      <c r="C1773" s="107">
        <v>1763</v>
      </c>
      <c r="D1773" s="107" t="s">
        <v>427</v>
      </c>
      <c r="E1773" s="107">
        <v>60</v>
      </c>
      <c r="F1773" s="108">
        <v>2.33</v>
      </c>
      <c r="G1773" s="109"/>
      <c r="H1773" s="109">
        <v>1100</v>
      </c>
      <c r="I1773" s="109">
        <v>1284</v>
      </c>
      <c r="BA1773" t="str">
        <f t="shared" si="411"/>
        <v>RI</v>
      </c>
      <c r="BB1773">
        <f t="shared" si="412"/>
        <v>1760</v>
      </c>
      <c r="BC1773" s="73">
        <f t="shared" si="413"/>
        <v>2.33</v>
      </c>
      <c r="BD1773">
        <f t="shared" si="414"/>
        <v>60</v>
      </c>
      <c r="BE1773" s="66">
        <f t="shared" si="415"/>
        <v>800.6437921707859</v>
      </c>
      <c r="BI1773" s="66">
        <f t="shared" si="406"/>
        <v>1057.0262078292142</v>
      </c>
      <c r="BK1773" s="66">
        <f t="shared" si="416"/>
        <v>804.02067902268129</v>
      </c>
      <c r="BN1773" s="66">
        <f t="shared" si="407"/>
        <v>865.45724634970679</v>
      </c>
      <c r="BO1773" s="66">
        <f t="shared" si="408"/>
        <v>1669.4779253723882</v>
      </c>
      <c r="CI1773" s="116">
        <f t="shared" si="409"/>
        <v>0.48160006598670008</v>
      </c>
      <c r="CJ1773" s="116">
        <f t="shared" si="410"/>
        <v>0.51839993401329987</v>
      </c>
      <c r="CR1773">
        <f t="shared" si="417"/>
        <v>1747</v>
      </c>
      <c r="CS1773">
        <f t="shared" si="418"/>
        <v>80</v>
      </c>
      <c r="CT1773" s="73">
        <f t="shared" si="419"/>
        <v>2.33</v>
      </c>
      <c r="CU1773" s="66">
        <f t="shared" si="420"/>
        <v>1043.5779632501697</v>
      </c>
    </row>
    <row r="1774" spans="2:99" x14ac:dyDescent="0.25">
      <c r="B1774" s="107" t="s">
        <v>284</v>
      </c>
      <c r="C1774" s="107">
        <v>1764</v>
      </c>
      <c r="D1774" s="107" t="s">
        <v>427</v>
      </c>
      <c r="E1774" s="107">
        <v>60</v>
      </c>
      <c r="F1774" s="108">
        <v>2.33</v>
      </c>
      <c r="G1774" s="109"/>
      <c r="H1774" s="109">
        <v>930.94607281643005</v>
      </c>
      <c r="I1774" s="109">
        <v>1229.0539271835701</v>
      </c>
      <c r="BA1774" t="str">
        <f t="shared" si="411"/>
        <v>RI</v>
      </c>
      <c r="BB1774">
        <f t="shared" si="412"/>
        <v>1761</v>
      </c>
      <c r="BC1774" s="73">
        <f t="shared" si="413"/>
        <v>2.33</v>
      </c>
      <c r="BD1774">
        <f t="shared" si="414"/>
        <v>60</v>
      </c>
      <c r="BE1774" s="66">
        <f t="shared" si="415"/>
        <v>1060.2441384853787</v>
      </c>
      <c r="BI1774" s="66">
        <f t="shared" si="406"/>
        <v>1399.7558615146213</v>
      </c>
      <c r="BK1774" s="66">
        <f t="shared" si="416"/>
        <v>1064.7159454562952</v>
      </c>
      <c r="BN1774" s="66">
        <f t="shared" si="407"/>
        <v>1146.0726749208839</v>
      </c>
      <c r="BO1774" s="66">
        <f t="shared" si="408"/>
        <v>2210.7886203771791</v>
      </c>
      <c r="CI1774" s="116">
        <f t="shared" si="409"/>
        <v>0.48160006598670013</v>
      </c>
      <c r="CJ1774" s="116">
        <f t="shared" si="410"/>
        <v>0.51839993401329987</v>
      </c>
      <c r="CR1774">
        <f t="shared" si="417"/>
        <v>1748</v>
      </c>
      <c r="CS1774">
        <f t="shared" si="418"/>
        <v>80</v>
      </c>
      <c r="CT1774" s="73">
        <f t="shared" si="419"/>
        <v>2.33</v>
      </c>
      <c r="CU1774" s="66">
        <f t="shared" si="420"/>
        <v>2121.0186093414</v>
      </c>
    </row>
    <row r="1775" spans="2:99" x14ac:dyDescent="0.25">
      <c r="B1775" s="107" t="s">
        <v>284</v>
      </c>
      <c r="C1775" s="107">
        <v>1765</v>
      </c>
      <c r="D1775" s="107" t="s">
        <v>427</v>
      </c>
      <c r="E1775" s="107">
        <v>60</v>
      </c>
      <c r="F1775" s="108">
        <v>2.33</v>
      </c>
      <c r="G1775" s="109"/>
      <c r="H1775" s="109">
        <v>851.6863585613645</v>
      </c>
      <c r="I1775" s="109">
        <v>1124.4136414386355</v>
      </c>
      <c r="BA1775" t="str">
        <f t="shared" si="411"/>
        <v>RI</v>
      </c>
      <c r="BB1775">
        <f t="shared" si="412"/>
        <v>1762</v>
      </c>
      <c r="BC1775" s="73">
        <f t="shared" si="413"/>
        <v>2.33</v>
      </c>
      <c r="BD1775">
        <f t="shared" si="414"/>
        <v>60</v>
      </c>
      <c r="BE1775" s="66">
        <f t="shared" si="415"/>
        <v>944.20774441854189</v>
      </c>
      <c r="BI1775" s="66">
        <f t="shared" si="406"/>
        <v>1246.5622555814582</v>
      </c>
      <c r="BK1775" s="66">
        <f t="shared" si="416"/>
        <v>948.19014301922266</v>
      </c>
      <c r="BN1775" s="66">
        <f t="shared" si="407"/>
        <v>1020.6429406652135</v>
      </c>
      <c r="BO1775" s="66">
        <f t="shared" si="408"/>
        <v>1968.8330836844361</v>
      </c>
      <c r="CI1775" s="116">
        <f t="shared" si="409"/>
        <v>0.48160006598670008</v>
      </c>
      <c r="CJ1775" s="116">
        <f t="shared" si="410"/>
        <v>0.51839993401329987</v>
      </c>
      <c r="CR1775">
        <f t="shared" si="417"/>
        <v>1749</v>
      </c>
      <c r="CS1775">
        <f t="shared" si="418"/>
        <v>80</v>
      </c>
      <c r="CT1775" s="73">
        <f t="shared" si="419"/>
        <v>2.33</v>
      </c>
      <c r="CU1775" s="66">
        <f t="shared" si="420"/>
        <v>1807.5918859208678</v>
      </c>
    </row>
    <row r="1776" spans="2:99" x14ac:dyDescent="0.25">
      <c r="B1776" s="107" t="s">
        <v>284</v>
      </c>
      <c r="C1776" s="107">
        <v>1766</v>
      </c>
      <c r="D1776" s="107" t="s">
        <v>427</v>
      </c>
      <c r="E1776" s="107">
        <v>60</v>
      </c>
      <c r="F1776" s="108">
        <v>2.33</v>
      </c>
      <c r="G1776" s="109"/>
      <c r="H1776" s="109">
        <v>1323.97</v>
      </c>
      <c r="I1776" s="109">
        <v>2381.52</v>
      </c>
      <c r="BA1776" t="str">
        <f t="shared" si="411"/>
        <v>RI</v>
      </c>
      <c r="BB1776">
        <f t="shared" si="412"/>
        <v>1763</v>
      </c>
      <c r="BC1776" s="73">
        <f t="shared" si="413"/>
        <v>2.33</v>
      </c>
      <c r="BD1776">
        <f t="shared" si="414"/>
        <v>60</v>
      </c>
      <c r="BE1776" s="66">
        <f t="shared" si="415"/>
        <v>1100</v>
      </c>
      <c r="BI1776" s="66">
        <f t="shared" si="406"/>
        <v>1284</v>
      </c>
      <c r="BK1776" s="66">
        <f t="shared" si="416"/>
        <v>1104.6394858405304</v>
      </c>
      <c r="BN1776" s="66">
        <f t="shared" si="407"/>
        <v>1051.2956973840426</v>
      </c>
      <c r="BO1776" s="66">
        <f t="shared" si="408"/>
        <v>2155.9351832245729</v>
      </c>
      <c r="CI1776" s="116">
        <f t="shared" si="409"/>
        <v>0.51237138038090346</v>
      </c>
      <c r="CJ1776" s="116">
        <f t="shared" si="410"/>
        <v>0.48762861961909659</v>
      </c>
      <c r="CR1776">
        <f t="shared" si="417"/>
        <v>1750</v>
      </c>
      <c r="CS1776">
        <f t="shared" si="418"/>
        <v>80</v>
      </c>
      <c r="CT1776" s="73">
        <f t="shared" si="419"/>
        <v>2.33</v>
      </c>
      <c r="CU1776" s="66">
        <f t="shared" si="420"/>
        <v>848.30593737190407</v>
      </c>
    </row>
    <row r="1777" spans="2:99" x14ac:dyDescent="0.25">
      <c r="B1777" s="107" t="s">
        <v>284</v>
      </c>
      <c r="C1777" s="107">
        <v>1767</v>
      </c>
      <c r="D1777" s="107" t="s">
        <v>427</v>
      </c>
      <c r="E1777" s="107">
        <v>60</v>
      </c>
      <c r="F1777" s="108">
        <v>2.33</v>
      </c>
      <c r="G1777" s="109"/>
      <c r="H1777" s="109">
        <v>1593.46</v>
      </c>
      <c r="I1777" s="109">
        <v>2175</v>
      </c>
      <c r="BA1777" t="str">
        <f t="shared" si="411"/>
        <v>RI</v>
      </c>
      <c r="BB1777">
        <f t="shared" si="412"/>
        <v>1764</v>
      </c>
      <c r="BC1777" s="73">
        <f t="shared" si="413"/>
        <v>2.33</v>
      </c>
      <c r="BD1777">
        <f t="shared" si="414"/>
        <v>60</v>
      </c>
      <c r="BE1777" s="66">
        <f t="shared" si="415"/>
        <v>930.94607281643005</v>
      </c>
      <c r="BI1777" s="66">
        <f t="shared" si="406"/>
        <v>1229.0539271835701</v>
      </c>
      <c r="BK1777" s="66">
        <f t="shared" si="416"/>
        <v>934.87253747382022</v>
      </c>
      <c r="BN1777" s="66">
        <f t="shared" si="407"/>
        <v>1006.3077145646787</v>
      </c>
      <c r="BO1777" s="66">
        <f t="shared" si="408"/>
        <v>1941.180252038499</v>
      </c>
      <c r="CI1777" s="116">
        <f t="shared" si="409"/>
        <v>0.48160006598670008</v>
      </c>
      <c r="CJ1777" s="116">
        <f t="shared" si="410"/>
        <v>0.51839993401329987</v>
      </c>
      <c r="CR1777">
        <f t="shared" si="417"/>
        <v>1751</v>
      </c>
      <c r="CS1777">
        <f t="shared" si="418"/>
        <v>60</v>
      </c>
      <c r="CT1777" s="73">
        <f t="shared" si="419"/>
        <v>2.33</v>
      </c>
      <c r="CU1777" s="66">
        <f t="shared" si="420"/>
        <v>839.14764899554018</v>
      </c>
    </row>
    <row r="1778" spans="2:99" x14ac:dyDescent="0.25">
      <c r="B1778" s="107" t="s">
        <v>284</v>
      </c>
      <c r="C1778" s="107">
        <v>1768</v>
      </c>
      <c r="D1778" s="107" t="s">
        <v>427</v>
      </c>
      <c r="E1778" s="107">
        <v>60</v>
      </c>
      <c r="F1778" s="108">
        <v>2.33</v>
      </c>
      <c r="G1778" s="109"/>
      <c r="H1778" s="109">
        <v>1004.46</v>
      </c>
      <c r="I1778" s="109">
        <v>1451.77</v>
      </c>
      <c r="BA1778" t="str">
        <f t="shared" si="411"/>
        <v>RI</v>
      </c>
      <c r="BB1778">
        <f t="shared" si="412"/>
        <v>1765</v>
      </c>
      <c r="BC1778" s="73">
        <f t="shared" si="413"/>
        <v>2.33</v>
      </c>
      <c r="BD1778">
        <f t="shared" si="414"/>
        <v>60</v>
      </c>
      <c r="BE1778" s="66">
        <f t="shared" si="415"/>
        <v>851.6863585613645</v>
      </c>
      <c r="BI1778" s="66">
        <f t="shared" si="406"/>
        <v>1124.4136414386355</v>
      </c>
      <c r="BK1778" s="66">
        <f t="shared" si="416"/>
        <v>855.27852838056299</v>
      </c>
      <c r="BN1778" s="66">
        <f t="shared" si="407"/>
        <v>920.63179386632476</v>
      </c>
      <c r="BO1778" s="66">
        <f t="shared" si="408"/>
        <v>1775.9103222468877</v>
      </c>
      <c r="CI1778" s="116">
        <f t="shared" si="409"/>
        <v>0.48160006598670013</v>
      </c>
      <c r="CJ1778" s="116">
        <f t="shared" si="410"/>
        <v>0.51839993401329987</v>
      </c>
      <c r="CR1778">
        <f t="shared" si="417"/>
        <v>1752</v>
      </c>
      <c r="CS1778">
        <f t="shared" si="418"/>
        <v>60</v>
      </c>
      <c r="CT1778" s="73">
        <f t="shared" si="419"/>
        <v>2.33</v>
      </c>
      <c r="CU1778" s="66">
        <f t="shared" si="420"/>
        <v>1175.7320592813114</v>
      </c>
    </row>
    <row r="1779" spans="2:99" x14ac:dyDescent="0.25">
      <c r="B1779" s="107" t="s">
        <v>284</v>
      </c>
      <c r="C1779" s="107">
        <v>1769</v>
      </c>
      <c r="D1779" s="107" t="s">
        <v>427</v>
      </c>
      <c r="E1779" s="107">
        <v>60</v>
      </c>
      <c r="F1779" s="108">
        <v>2.33</v>
      </c>
      <c r="G1779" s="109"/>
      <c r="H1779" s="109">
        <v>1214.45</v>
      </c>
      <c r="I1779" s="109">
        <v>2190.96</v>
      </c>
      <c r="BA1779" t="str">
        <f t="shared" si="411"/>
        <v>RI</v>
      </c>
      <c r="BB1779">
        <f t="shared" si="412"/>
        <v>1766</v>
      </c>
      <c r="BC1779" s="73">
        <f t="shared" si="413"/>
        <v>2.33</v>
      </c>
      <c r="BD1779">
        <f t="shared" si="414"/>
        <v>60</v>
      </c>
      <c r="BE1779" s="66">
        <f t="shared" si="415"/>
        <v>1323.97</v>
      </c>
      <c r="BI1779" s="66">
        <f t="shared" si="406"/>
        <v>2381.52</v>
      </c>
      <c r="BK1779" s="66">
        <f t="shared" si="416"/>
        <v>1329.5541273348063</v>
      </c>
      <c r="BN1779" s="66">
        <f t="shared" si="407"/>
        <v>1949.9078888115614</v>
      </c>
      <c r="BO1779" s="66">
        <f t="shared" si="408"/>
        <v>3279.4620161463677</v>
      </c>
      <c r="CI1779" s="116">
        <f t="shared" si="409"/>
        <v>0.40541836459418412</v>
      </c>
      <c r="CJ1779" s="116">
        <f t="shared" si="410"/>
        <v>0.59458163540581588</v>
      </c>
      <c r="CR1779">
        <f t="shared" si="417"/>
        <v>1753</v>
      </c>
      <c r="CS1779">
        <f t="shared" si="418"/>
        <v>60</v>
      </c>
      <c r="CT1779" s="73">
        <f t="shared" si="419"/>
        <v>2.33</v>
      </c>
      <c r="CU1779" s="66">
        <f t="shared" si="420"/>
        <v>1526.4008837115889</v>
      </c>
    </row>
    <row r="1780" spans="2:99" x14ac:dyDescent="0.25">
      <c r="B1780" s="107" t="s">
        <v>284</v>
      </c>
      <c r="C1780" s="107">
        <v>1770</v>
      </c>
      <c r="D1780" s="107" t="s">
        <v>427</v>
      </c>
      <c r="E1780" s="107">
        <v>60</v>
      </c>
      <c r="F1780" s="108">
        <v>2.33</v>
      </c>
      <c r="G1780" s="109"/>
      <c r="H1780" s="109">
        <v>1839.6054690470555</v>
      </c>
      <c r="I1780" s="109">
        <v>2428.6845309529444</v>
      </c>
      <c r="BA1780" t="str">
        <f t="shared" si="411"/>
        <v>RI</v>
      </c>
      <c r="BB1780">
        <f t="shared" si="412"/>
        <v>1767</v>
      </c>
      <c r="BC1780" s="73">
        <f t="shared" si="413"/>
        <v>2.33</v>
      </c>
      <c r="BD1780">
        <f t="shared" si="414"/>
        <v>60</v>
      </c>
      <c r="BE1780" s="66">
        <f t="shared" si="415"/>
        <v>1593.46</v>
      </c>
      <c r="BI1780" s="66">
        <f t="shared" ref="BI1780:BI1843" si="421">I1777</f>
        <v>2175</v>
      </c>
      <c r="BK1780" s="66">
        <f t="shared" si="416"/>
        <v>1600.1807591885922</v>
      </c>
      <c r="BN1780" s="66">
        <f t="shared" ref="BN1780:BN1843" si="422">BI1780/VLOOKUP($BA1780,$DQ$53:$DT$60,3,FALSE)</f>
        <v>1780.8163098211</v>
      </c>
      <c r="BO1780" s="66">
        <f t="shared" si="408"/>
        <v>3380.9970690096925</v>
      </c>
      <c r="CI1780" s="116">
        <f t="shared" si="409"/>
        <v>0.47328664489416183</v>
      </c>
      <c r="CJ1780" s="116">
        <f t="shared" si="410"/>
        <v>0.52671335510583817</v>
      </c>
      <c r="CR1780">
        <f t="shared" si="417"/>
        <v>1754</v>
      </c>
      <c r="CS1780">
        <f t="shared" si="418"/>
        <v>50</v>
      </c>
      <c r="CT1780" s="73">
        <f t="shared" si="419"/>
        <v>2.4</v>
      </c>
      <c r="CU1780" s="66">
        <f t="shared" si="420"/>
        <v>1099.8256029747565</v>
      </c>
    </row>
    <row r="1781" spans="2:99" x14ac:dyDescent="0.25">
      <c r="B1781" s="107" t="s">
        <v>284</v>
      </c>
      <c r="C1781" s="107">
        <v>1771</v>
      </c>
      <c r="D1781" s="107" t="s">
        <v>427</v>
      </c>
      <c r="E1781" s="107">
        <v>60</v>
      </c>
      <c r="F1781" s="108">
        <v>2.33</v>
      </c>
      <c r="G1781" s="109"/>
      <c r="H1781" s="109">
        <v>1273.73</v>
      </c>
      <c r="I1781" s="109">
        <v>1723.73</v>
      </c>
      <c r="BA1781" t="str">
        <f t="shared" si="411"/>
        <v>RI</v>
      </c>
      <c r="BB1781">
        <f t="shared" si="412"/>
        <v>1768</v>
      </c>
      <c r="BC1781" s="73">
        <f t="shared" si="413"/>
        <v>2.33</v>
      </c>
      <c r="BD1781">
        <f t="shared" si="414"/>
        <v>60</v>
      </c>
      <c r="BE1781" s="66">
        <f t="shared" si="415"/>
        <v>1004.46</v>
      </c>
      <c r="BI1781" s="66">
        <f t="shared" si="421"/>
        <v>1451.77</v>
      </c>
      <c r="BK1781" s="66">
        <f t="shared" si="416"/>
        <v>1008.6965254067084</v>
      </c>
      <c r="BN1781" s="66">
        <f t="shared" si="422"/>
        <v>1188.6600892455074</v>
      </c>
      <c r="BO1781" s="66">
        <f t="shared" ref="BO1781:BO1844" si="423">SUM(BK1781+BN1781)</f>
        <v>2197.3566146522157</v>
      </c>
      <c r="CI1781" s="116">
        <f t="shared" ref="CI1781:CI1844" si="424">BK1781/$BO1781</f>
        <v>0.45904998700739286</v>
      </c>
      <c r="CJ1781" s="116">
        <f t="shared" ref="CJ1781:CJ1844" si="425">BN1781/$BO1781</f>
        <v>0.54095001299260714</v>
      </c>
      <c r="CR1781">
        <f t="shared" si="417"/>
        <v>1755</v>
      </c>
      <c r="CS1781">
        <f t="shared" si="418"/>
        <v>50</v>
      </c>
      <c r="CT1781" s="73">
        <f t="shared" si="419"/>
        <v>2.4</v>
      </c>
      <c r="CU1781" s="66">
        <f t="shared" si="420"/>
        <v>1204.1072504518979</v>
      </c>
    </row>
    <row r="1782" spans="2:99" x14ac:dyDescent="0.25">
      <c r="B1782" s="107" t="s">
        <v>284</v>
      </c>
      <c r="C1782" s="107">
        <v>1772</v>
      </c>
      <c r="D1782" s="107" t="s">
        <v>427</v>
      </c>
      <c r="E1782" s="107">
        <v>60</v>
      </c>
      <c r="F1782" s="108">
        <v>2.33</v>
      </c>
      <c r="G1782" s="109"/>
      <c r="H1782" s="109">
        <v>1022.1572382748287</v>
      </c>
      <c r="I1782" s="109">
        <v>1349.4727617251715</v>
      </c>
      <c r="BA1782" t="str">
        <f t="shared" si="411"/>
        <v>RI</v>
      </c>
      <c r="BB1782">
        <f t="shared" si="412"/>
        <v>1769</v>
      </c>
      <c r="BC1782" s="73">
        <f t="shared" si="413"/>
        <v>2.33</v>
      </c>
      <c r="BD1782">
        <f t="shared" si="414"/>
        <v>60</v>
      </c>
      <c r="BE1782" s="66">
        <f t="shared" si="415"/>
        <v>1214.45</v>
      </c>
      <c r="BI1782" s="66">
        <f t="shared" si="421"/>
        <v>2190.96</v>
      </c>
      <c r="BK1782" s="66">
        <f t="shared" si="416"/>
        <v>1219.5722032536655</v>
      </c>
      <c r="BN1782" s="66">
        <f t="shared" si="422"/>
        <v>1793.8838170876493</v>
      </c>
      <c r="BO1782" s="66">
        <f t="shared" si="423"/>
        <v>3013.4560203413148</v>
      </c>
      <c r="CI1782" s="116">
        <f t="shared" si="424"/>
        <v>0.40470881108645895</v>
      </c>
      <c r="CJ1782" s="116">
        <f t="shared" si="425"/>
        <v>0.59529118891354105</v>
      </c>
      <c r="CR1782">
        <f t="shared" si="417"/>
        <v>1756</v>
      </c>
      <c r="CS1782">
        <f t="shared" si="418"/>
        <v>80</v>
      </c>
      <c r="CT1782" s="73">
        <f t="shared" si="419"/>
        <v>2.5099999999999998</v>
      </c>
      <c r="CU1782" s="66">
        <f t="shared" si="420"/>
        <v>2328.9817232375981</v>
      </c>
    </row>
    <row r="1783" spans="2:99" x14ac:dyDescent="0.25">
      <c r="B1783" s="107" t="s">
        <v>284</v>
      </c>
      <c r="C1783" s="107">
        <v>1773</v>
      </c>
      <c r="D1783" s="107" t="s">
        <v>427</v>
      </c>
      <c r="E1783" s="107">
        <v>60</v>
      </c>
      <c r="F1783" s="108">
        <v>2.33</v>
      </c>
      <c r="G1783" s="109"/>
      <c r="H1783" s="109">
        <v>1203.6099999999999</v>
      </c>
      <c r="I1783" s="109">
        <v>1258.1600000000001</v>
      </c>
      <c r="BA1783" t="str">
        <f t="shared" si="411"/>
        <v>RI</v>
      </c>
      <c r="BB1783">
        <f t="shared" si="412"/>
        <v>1770</v>
      </c>
      <c r="BC1783" s="73">
        <f t="shared" si="413"/>
        <v>2.33</v>
      </c>
      <c r="BD1783">
        <f t="shared" si="414"/>
        <v>60</v>
      </c>
      <c r="BE1783" s="66">
        <f t="shared" si="415"/>
        <v>1839.6054690470555</v>
      </c>
      <c r="BI1783" s="66">
        <f t="shared" si="421"/>
        <v>2428.6845309529444</v>
      </c>
      <c r="BK1783" s="66">
        <f t="shared" si="416"/>
        <v>1847.3643995250609</v>
      </c>
      <c r="BN1783" s="66">
        <f t="shared" si="422"/>
        <v>1988.5246087959595</v>
      </c>
      <c r="BO1783" s="66">
        <f t="shared" si="423"/>
        <v>3835.8890083210204</v>
      </c>
      <c r="CI1783" s="116">
        <f t="shared" si="424"/>
        <v>0.48160006598670008</v>
      </c>
      <c r="CJ1783" s="116">
        <f t="shared" si="425"/>
        <v>0.51839993401329998</v>
      </c>
      <c r="CR1783">
        <f t="shared" si="417"/>
        <v>1757</v>
      </c>
      <c r="CS1783">
        <f t="shared" si="418"/>
        <v>80</v>
      </c>
      <c r="CT1783" s="73">
        <f t="shared" si="419"/>
        <v>2.5099999999999998</v>
      </c>
      <c r="CU1783" s="66">
        <f t="shared" si="420"/>
        <v>947.58420711530448</v>
      </c>
    </row>
    <row r="1784" spans="2:99" x14ac:dyDescent="0.25">
      <c r="B1784" s="107" t="s">
        <v>284</v>
      </c>
      <c r="C1784" s="107">
        <v>1774</v>
      </c>
      <c r="D1784" s="107" t="s">
        <v>427</v>
      </c>
      <c r="E1784" s="107">
        <v>60</v>
      </c>
      <c r="F1784" s="108">
        <v>2.33</v>
      </c>
      <c r="G1784" s="109"/>
      <c r="H1784" s="109">
        <v>1199.4550558556134</v>
      </c>
      <c r="I1784" s="109">
        <v>1583.5449441443866</v>
      </c>
      <c r="BA1784" t="str">
        <f t="shared" si="411"/>
        <v>RI</v>
      </c>
      <c r="BB1784">
        <f t="shared" si="412"/>
        <v>1771</v>
      </c>
      <c r="BC1784" s="73">
        <f t="shared" si="413"/>
        <v>2.33</v>
      </c>
      <c r="BD1784">
        <f t="shared" si="414"/>
        <v>60</v>
      </c>
      <c r="BE1784" s="66">
        <f t="shared" si="415"/>
        <v>1273.73</v>
      </c>
      <c r="BI1784" s="66">
        <f t="shared" si="421"/>
        <v>1723.73</v>
      </c>
      <c r="BK1784" s="66">
        <f t="shared" si="416"/>
        <v>1279.1022293633262</v>
      </c>
      <c r="BN1784" s="66">
        <f t="shared" si="422"/>
        <v>1411.3317230932987</v>
      </c>
      <c r="BO1784" s="66">
        <f t="shared" si="423"/>
        <v>2690.4339524566249</v>
      </c>
      <c r="CI1784" s="116">
        <f t="shared" si="424"/>
        <v>0.47542599148192538</v>
      </c>
      <c r="CJ1784" s="116">
        <f t="shared" si="425"/>
        <v>0.52457400851807467</v>
      </c>
      <c r="CR1784">
        <f t="shared" si="417"/>
        <v>1758</v>
      </c>
      <c r="CS1784">
        <f t="shared" si="418"/>
        <v>66</v>
      </c>
      <c r="CT1784" s="73">
        <f t="shared" si="419"/>
        <v>2.35</v>
      </c>
      <c r="CU1784" s="66">
        <f t="shared" si="420"/>
        <v>1343.0136498987333</v>
      </c>
    </row>
    <row r="1785" spans="2:99" x14ac:dyDescent="0.25">
      <c r="B1785" s="107" t="s">
        <v>284</v>
      </c>
      <c r="C1785" s="107">
        <v>1775</v>
      </c>
      <c r="D1785" s="107" t="s">
        <v>427</v>
      </c>
      <c r="E1785" s="107">
        <v>60</v>
      </c>
      <c r="F1785" s="108">
        <v>2.33</v>
      </c>
      <c r="G1785" s="109"/>
      <c r="H1785" s="109">
        <v>879.22684654885063</v>
      </c>
      <c r="I1785" s="109">
        <v>1160.7731534511495</v>
      </c>
      <c r="BA1785" t="str">
        <f t="shared" si="411"/>
        <v>RI</v>
      </c>
      <c r="BB1785">
        <f t="shared" si="412"/>
        <v>1772</v>
      </c>
      <c r="BC1785" s="73">
        <f t="shared" si="413"/>
        <v>2.33</v>
      </c>
      <c r="BD1785">
        <f t="shared" si="414"/>
        <v>60</v>
      </c>
      <c r="BE1785" s="66">
        <f t="shared" si="415"/>
        <v>1022.1572382748287</v>
      </c>
      <c r="BI1785" s="66">
        <f t="shared" si="421"/>
        <v>1349.4727617251715</v>
      </c>
      <c r="BK1785" s="66">
        <f t="shared" si="416"/>
        <v>1026.4684055782575</v>
      </c>
      <c r="BN1785" s="66">
        <f t="shared" si="422"/>
        <v>1104.9025764319579</v>
      </c>
      <c r="BO1785" s="66">
        <f t="shared" si="423"/>
        <v>2131.3709820102154</v>
      </c>
      <c r="CI1785" s="116">
        <f t="shared" si="424"/>
        <v>0.48160006598670008</v>
      </c>
      <c r="CJ1785" s="116">
        <f t="shared" si="425"/>
        <v>0.51839993401329987</v>
      </c>
      <c r="CR1785">
        <f t="shared" si="417"/>
        <v>1759</v>
      </c>
      <c r="CS1785">
        <f t="shared" si="418"/>
        <v>50</v>
      </c>
      <c r="CT1785" s="73">
        <f t="shared" si="419"/>
        <v>2.4</v>
      </c>
      <c r="CU1785" s="66">
        <f t="shared" si="420"/>
        <v>864.75709716328356</v>
      </c>
    </row>
    <row r="1786" spans="2:99" x14ac:dyDescent="0.25">
      <c r="B1786" s="107" t="s">
        <v>284</v>
      </c>
      <c r="C1786" s="107">
        <v>1776</v>
      </c>
      <c r="D1786" s="107" t="s">
        <v>427</v>
      </c>
      <c r="E1786" s="107">
        <v>60</v>
      </c>
      <c r="F1786" s="108">
        <v>2.33</v>
      </c>
      <c r="G1786" s="109"/>
      <c r="H1786" s="109">
        <v>1185.232268632029</v>
      </c>
      <c r="I1786" s="109">
        <v>1564.767731367971</v>
      </c>
      <c r="BA1786" t="str">
        <f t="shared" si="411"/>
        <v>RI</v>
      </c>
      <c r="BB1786">
        <f t="shared" si="412"/>
        <v>1773</v>
      </c>
      <c r="BC1786" s="73">
        <f t="shared" si="413"/>
        <v>2.33</v>
      </c>
      <c r="BD1786">
        <f t="shared" si="414"/>
        <v>60</v>
      </c>
      <c r="BE1786" s="66">
        <f t="shared" si="415"/>
        <v>1203.6099999999999</v>
      </c>
      <c r="BI1786" s="66">
        <f t="shared" si="421"/>
        <v>1258.1600000000001</v>
      </c>
      <c r="BK1786" s="66">
        <f t="shared" si="416"/>
        <v>1208.6864832295641</v>
      </c>
      <c r="BN1786" s="66">
        <f t="shared" si="422"/>
        <v>1030.1387808572485</v>
      </c>
      <c r="BO1786" s="66">
        <f t="shared" si="423"/>
        <v>2238.8252640868127</v>
      </c>
      <c r="CI1786" s="116">
        <f t="shared" si="424"/>
        <v>0.53987530988604038</v>
      </c>
      <c r="CJ1786" s="116">
        <f t="shared" si="425"/>
        <v>0.46012469011395962</v>
      </c>
      <c r="CR1786">
        <f t="shared" si="417"/>
        <v>1760</v>
      </c>
      <c r="CS1786">
        <f t="shared" si="418"/>
        <v>60</v>
      </c>
      <c r="CT1786" s="73">
        <f t="shared" si="419"/>
        <v>2.33</v>
      </c>
      <c r="CU1786" s="66">
        <f t="shared" si="420"/>
        <v>804.02067902268129</v>
      </c>
    </row>
    <row r="1787" spans="2:99" x14ac:dyDescent="0.25">
      <c r="B1787" s="107" t="s">
        <v>284</v>
      </c>
      <c r="C1787" s="107">
        <v>1777</v>
      </c>
      <c r="D1787" s="107" t="s">
        <v>427</v>
      </c>
      <c r="E1787" s="107">
        <v>60</v>
      </c>
      <c r="F1787" s="108">
        <v>2.33</v>
      </c>
      <c r="G1787" s="109"/>
      <c r="H1787" s="109">
        <v>2150</v>
      </c>
      <c r="I1787" s="109">
        <v>2000</v>
      </c>
      <c r="BA1787" t="str">
        <f t="shared" si="411"/>
        <v>RI</v>
      </c>
      <c r="BB1787">
        <f t="shared" si="412"/>
        <v>1774</v>
      </c>
      <c r="BC1787" s="73">
        <f t="shared" si="413"/>
        <v>2.33</v>
      </c>
      <c r="BD1787">
        <f t="shared" si="414"/>
        <v>60</v>
      </c>
      <c r="BE1787" s="66">
        <f t="shared" si="415"/>
        <v>1199.4550558556134</v>
      </c>
      <c r="BI1787" s="66">
        <f t="shared" si="421"/>
        <v>1583.5449441443866</v>
      </c>
      <c r="BK1787" s="66">
        <f t="shared" si="416"/>
        <v>1204.5140147174268</v>
      </c>
      <c r="BN1787" s="66">
        <f t="shared" si="422"/>
        <v>1296.5529489043984</v>
      </c>
      <c r="BO1787" s="66">
        <f t="shared" si="423"/>
        <v>2501.0669636218254</v>
      </c>
      <c r="CI1787" s="116">
        <f t="shared" si="424"/>
        <v>0.48160006598670013</v>
      </c>
      <c r="CJ1787" s="116">
        <f t="shared" si="425"/>
        <v>0.51839993401329976</v>
      </c>
      <c r="CR1787">
        <f t="shared" si="417"/>
        <v>1761</v>
      </c>
      <c r="CS1787">
        <f t="shared" si="418"/>
        <v>60</v>
      </c>
      <c r="CT1787" s="73">
        <f t="shared" si="419"/>
        <v>2.33</v>
      </c>
      <c r="CU1787" s="66">
        <f t="shared" si="420"/>
        <v>1064.7159454562952</v>
      </c>
    </row>
    <row r="1788" spans="2:99" x14ac:dyDescent="0.25">
      <c r="B1788" s="107" t="s">
        <v>284</v>
      </c>
      <c r="C1788" s="107">
        <v>1778</v>
      </c>
      <c r="D1788" s="107" t="s">
        <v>427</v>
      </c>
      <c r="E1788" s="107">
        <v>60</v>
      </c>
      <c r="F1788" s="108">
        <v>2.33</v>
      </c>
      <c r="G1788" s="109"/>
      <c r="H1788" s="109">
        <v>1120.5832357975546</v>
      </c>
      <c r="I1788" s="109">
        <v>1479.4167642024454</v>
      </c>
      <c r="BA1788" t="str">
        <f t="shared" si="411"/>
        <v>RI</v>
      </c>
      <c r="BB1788">
        <f t="shared" si="412"/>
        <v>1775</v>
      </c>
      <c r="BC1788" s="73">
        <f t="shared" si="413"/>
        <v>2.33</v>
      </c>
      <c r="BD1788">
        <f t="shared" si="414"/>
        <v>60</v>
      </c>
      <c r="BE1788" s="66">
        <f t="shared" si="415"/>
        <v>879.22684654885063</v>
      </c>
      <c r="BI1788" s="66">
        <f t="shared" si="421"/>
        <v>1160.7731534511495</v>
      </c>
      <c r="BK1788" s="66">
        <f t="shared" si="416"/>
        <v>882.93517428083021</v>
      </c>
      <c r="BN1788" s="66">
        <f t="shared" si="422"/>
        <v>950.40173042219658</v>
      </c>
      <c r="BO1788" s="66">
        <f t="shared" si="423"/>
        <v>1833.3369047030269</v>
      </c>
      <c r="CI1788" s="116">
        <f t="shared" si="424"/>
        <v>0.48160006598670008</v>
      </c>
      <c r="CJ1788" s="116">
        <f t="shared" si="425"/>
        <v>0.51839993401329987</v>
      </c>
      <c r="CR1788">
        <f t="shared" si="417"/>
        <v>1762</v>
      </c>
      <c r="CS1788">
        <f t="shared" si="418"/>
        <v>60</v>
      </c>
      <c r="CT1788" s="73">
        <f t="shared" si="419"/>
        <v>2.33</v>
      </c>
      <c r="CU1788" s="66">
        <f t="shared" si="420"/>
        <v>948.19014301922266</v>
      </c>
    </row>
    <row r="1789" spans="2:99" x14ac:dyDescent="0.25">
      <c r="B1789" s="107" t="s">
        <v>284</v>
      </c>
      <c r="C1789" s="107">
        <v>1779</v>
      </c>
      <c r="D1789" s="107" t="s">
        <v>427</v>
      </c>
      <c r="E1789" s="107">
        <v>60</v>
      </c>
      <c r="F1789" s="108">
        <v>2.33</v>
      </c>
      <c r="G1789" s="109"/>
      <c r="H1789" s="109">
        <v>1939.4709850342292</v>
      </c>
      <c r="I1789" s="109">
        <v>2560.5290149657708</v>
      </c>
      <c r="BA1789" t="str">
        <f t="shared" si="411"/>
        <v>RI</v>
      </c>
      <c r="BB1789">
        <f t="shared" si="412"/>
        <v>1776</v>
      </c>
      <c r="BC1789" s="73">
        <f t="shared" si="413"/>
        <v>2.33</v>
      </c>
      <c r="BD1789">
        <f t="shared" si="414"/>
        <v>60</v>
      </c>
      <c r="BE1789" s="66">
        <f t="shared" si="415"/>
        <v>1185.232268632029</v>
      </c>
      <c r="BI1789" s="66">
        <f t="shared" si="421"/>
        <v>1564.767731367971</v>
      </c>
      <c r="BK1789" s="66">
        <f t="shared" si="416"/>
        <v>1190.2312398393544</v>
      </c>
      <c r="BN1789" s="66">
        <f t="shared" si="422"/>
        <v>1281.1788032652159</v>
      </c>
      <c r="BO1789" s="66">
        <f t="shared" si="423"/>
        <v>2471.4100431045704</v>
      </c>
      <c r="CI1789" s="116">
        <f t="shared" si="424"/>
        <v>0.48160006598670008</v>
      </c>
      <c r="CJ1789" s="116">
        <f t="shared" si="425"/>
        <v>0.51839993401329987</v>
      </c>
      <c r="CR1789">
        <f t="shared" si="417"/>
        <v>1763</v>
      </c>
      <c r="CS1789">
        <f t="shared" si="418"/>
        <v>60</v>
      </c>
      <c r="CT1789" s="73">
        <f t="shared" si="419"/>
        <v>2.33</v>
      </c>
      <c r="CU1789" s="66">
        <f t="shared" si="420"/>
        <v>1104.6394858405304</v>
      </c>
    </row>
    <row r="1790" spans="2:99" x14ac:dyDescent="0.25">
      <c r="B1790" s="107" t="s">
        <v>284</v>
      </c>
      <c r="C1790" s="107">
        <v>1780</v>
      </c>
      <c r="D1790" s="107" t="s">
        <v>427</v>
      </c>
      <c r="E1790" s="107">
        <v>60</v>
      </c>
      <c r="F1790" s="108">
        <v>2.33</v>
      </c>
      <c r="G1790" s="109"/>
      <c r="H1790" s="109">
        <v>1109.8083969918089</v>
      </c>
      <c r="I1790" s="109">
        <v>1465.1916030081911</v>
      </c>
      <c r="BA1790" t="str">
        <f t="shared" si="411"/>
        <v>RI</v>
      </c>
      <c r="BB1790">
        <f t="shared" si="412"/>
        <v>1777</v>
      </c>
      <c r="BC1790" s="73">
        <f t="shared" si="413"/>
        <v>2.33</v>
      </c>
      <c r="BD1790">
        <f t="shared" si="414"/>
        <v>60</v>
      </c>
      <c r="BE1790" s="66">
        <f t="shared" si="415"/>
        <v>2150</v>
      </c>
      <c r="BI1790" s="66">
        <f t="shared" si="421"/>
        <v>2000</v>
      </c>
      <c r="BK1790" s="66">
        <f t="shared" si="416"/>
        <v>2159.0680859610366</v>
      </c>
      <c r="BN1790" s="66">
        <f t="shared" si="422"/>
        <v>1637.5322389159539</v>
      </c>
      <c r="BO1790" s="66">
        <f t="shared" si="423"/>
        <v>3796.6003248769903</v>
      </c>
      <c r="CI1790" s="116">
        <f t="shared" si="424"/>
        <v>0.56868458652702414</v>
      </c>
      <c r="CJ1790" s="116">
        <f t="shared" si="425"/>
        <v>0.43131541347297597</v>
      </c>
      <c r="CR1790">
        <f t="shared" si="417"/>
        <v>1764</v>
      </c>
      <c r="CS1790">
        <f t="shared" si="418"/>
        <v>60</v>
      </c>
      <c r="CT1790" s="73">
        <f t="shared" si="419"/>
        <v>2.33</v>
      </c>
      <c r="CU1790" s="66">
        <f t="shared" si="420"/>
        <v>934.87253747382022</v>
      </c>
    </row>
    <row r="1791" spans="2:99" x14ac:dyDescent="0.25">
      <c r="B1791" s="107" t="s">
        <v>284</v>
      </c>
      <c r="C1791" s="107">
        <v>1781</v>
      </c>
      <c r="D1791" s="107" t="s">
        <v>427</v>
      </c>
      <c r="E1791" s="107">
        <v>60</v>
      </c>
      <c r="F1791" s="108">
        <v>2.33</v>
      </c>
      <c r="G1791" s="109"/>
      <c r="H1791" s="109">
        <v>1336.080011912469</v>
      </c>
      <c r="I1791" s="109">
        <v>1763.919988087531</v>
      </c>
      <c r="BA1791" t="str">
        <f t="shared" si="411"/>
        <v>RI</v>
      </c>
      <c r="BB1791">
        <f t="shared" si="412"/>
        <v>1778</v>
      </c>
      <c r="BC1791" s="73">
        <f t="shared" si="413"/>
        <v>2.33</v>
      </c>
      <c r="BD1791">
        <f t="shared" si="414"/>
        <v>60</v>
      </c>
      <c r="BE1791" s="66">
        <f t="shared" si="415"/>
        <v>1120.5832357975546</v>
      </c>
      <c r="BI1791" s="66">
        <f t="shared" si="421"/>
        <v>1479.4167642024454</v>
      </c>
      <c r="BK1791" s="66">
        <f t="shared" si="416"/>
        <v>1125.3095358481169</v>
      </c>
      <c r="BN1791" s="66">
        <f t="shared" si="422"/>
        <v>1211.2963230871133</v>
      </c>
      <c r="BO1791" s="66">
        <f t="shared" si="423"/>
        <v>2336.6058589352301</v>
      </c>
      <c r="CI1791" s="116">
        <f t="shared" si="424"/>
        <v>0.48160006598670008</v>
      </c>
      <c r="CJ1791" s="116">
        <f t="shared" si="425"/>
        <v>0.51839993401329987</v>
      </c>
      <c r="CR1791">
        <f t="shared" si="417"/>
        <v>1765</v>
      </c>
      <c r="CS1791">
        <f t="shared" si="418"/>
        <v>60</v>
      </c>
      <c r="CT1791" s="73">
        <f t="shared" si="419"/>
        <v>2.33</v>
      </c>
      <c r="CU1791" s="66">
        <f t="shared" si="420"/>
        <v>855.27852838056299</v>
      </c>
    </row>
    <row r="1792" spans="2:99" x14ac:dyDescent="0.25">
      <c r="B1792" s="107" t="s">
        <v>284</v>
      </c>
      <c r="C1792" s="107">
        <v>1782</v>
      </c>
      <c r="D1792" s="107" t="s">
        <v>427</v>
      </c>
      <c r="E1792" s="107">
        <v>60</v>
      </c>
      <c r="F1792" s="108">
        <v>2.33</v>
      </c>
      <c r="G1792" s="109"/>
      <c r="H1792" s="109">
        <v>846.63511412923094</v>
      </c>
      <c r="I1792" s="109">
        <v>1117.7448858707692</v>
      </c>
      <c r="BA1792" t="str">
        <f t="shared" si="411"/>
        <v>RI</v>
      </c>
      <c r="BB1792">
        <f t="shared" si="412"/>
        <v>1779</v>
      </c>
      <c r="BC1792" s="73">
        <f t="shared" si="413"/>
        <v>2.33</v>
      </c>
      <c r="BD1792">
        <f t="shared" si="414"/>
        <v>60</v>
      </c>
      <c r="BE1792" s="66">
        <f t="shared" si="415"/>
        <v>1939.4709850342292</v>
      </c>
      <c r="BI1792" s="66">
        <f t="shared" si="421"/>
        <v>2560.5290149657708</v>
      </c>
      <c r="BK1792" s="66">
        <f t="shared" si="416"/>
        <v>1947.6511197371253</v>
      </c>
      <c r="BN1792" s="66">
        <f t="shared" si="422"/>
        <v>2096.4744053430804</v>
      </c>
      <c r="BO1792" s="66">
        <f t="shared" si="423"/>
        <v>4044.125525080206</v>
      </c>
      <c r="CI1792" s="116">
        <f t="shared" si="424"/>
        <v>0.48160006598670008</v>
      </c>
      <c r="CJ1792" s="116">
        <f t="shared" si="425"/>
        <v>0.51839993401329987</v>
      </c>
      <c r="CR1792">
        <f t="shared" si="417"/>
        <v>1766</v>
      </c>
      <c r="CS1792">
        <f t="shared" si="418"/>
        <v>60</v>
      </c>
      <c r="CT1792" s="73">
        <f t="shared" si="419"/>
        <v>2.33</v>
      </c>
      <c r="CU1792" s="66">
        <f t="shared" si="420"/>
        <v>1329.5541273348063</v>
      </c>
    </row>
    <row r="1793" spans="2:99" x14ac:dyDescent="0.25">
      <c r="B1793" s="107" t="s">
        <v>284</v>
      </c>
      <c r="C1793" s="107">
        <v>1783</v>
      </c>
      <c r="D1793" s="107" t="s">
        <v>427</v>
      </c>
      <c r="E1793" s="107">
        <v>60</v>
      </c>
      <c r="F1793" s="108">
        <v>2.33</v>
      </c>
      <c r="G1793" s="109"/>
      <c r="H1793" s="109">
        <v>2260</v>
      </c>
      <c r="I1793" s="109">
        <v>2983.6979354040259</v>
      </c>
      <c r="BA1793" t="str">
        <f t="shared" si="411"/>
        <v>RI</v>
      </c>
      <c r="BB1793">
        <f t="shared" si="412"/>
        <v>1780</v>
      </c>
      <c r="BC1793" s="73">
        <f t="shared" si="413"/>
        <v>2.33</v>
      </c>
      <c r="BD1793">
        <f t="shared" si="414"/>
        <v>60</v>
      </c>
      <c r="BE1793" s="66">
        <f t="shared" si="415"/>
        <v>1109.8083969918089</v>
      </c>
      <c r="BI1793" s="66">
        <f t="shared" si="421"/>
        <v>1465.1916030081911</v>
      </c>
      <c r="BK1793" s="66">
        <f t="shared" si="416"/>
        <v>1114.4892518495772</v>
      </c>
      <c r="BN1793" s="66">
        <f t="shared" si="422"/>
        <v>1199.6492430574294</v>
      </c>
      <c r="BO1793" s="66">
        <f t="shared" si="423"/>
        <v>2314.1384949070066</v>
      </c>
      <c r="CI1793" s="116">
        <f t="shared" si="424"/>
        <v>0.48160006598670008</v>
      </c>
      <c r="CJ1793" s="116">
        <f t="shared" si="425"/>
        <v>0.51839993401329998</v>
      </c>
      <c r="CR1793">
        <f t="shared" si="417"/>
        <v>1767</v>
      </c>
      <c r="CS1793">
        <f t="shared" si="418"/>
        <v>60</v>
      </c>
      <c r="CT1793" s="73">
        <f t="shared" si="419"/>
        <v>2.33</v>
      </c>
      <c r="CU1793" s="66">
        <f t="shared" si="420"/>
        <v>1600.1807591885922</v>
      </c>
    </row>
    <row r="1794" spans="2:99" x14ac:dyDescent="0.25">
      <c r="B1794" s="107" t="s">
        <v>284</v>
      </c>
      <c r="C1794" s="107">
        <v>1784</v>
      </c>
      <c r="D1794" s="107" t="s">
        <v>427</v>
      </c>
      <c r="E1794" s="107">
        <v>60</v>
      </c>
      <c r="F1794" s="108">
        <v>2.33</v>
      </c>
      <c r="G1794" s="109"/>
      <c r="H1794" s="109">
        <v>1336.080011912469</v>
      </c>
      <c r="I1794" s="109">
        <v>1763.919988087531</v>
      </c>
      <c r="BA1794" t="str">
        <f t="shared" si="411"/>
        <v>RI</v>
      </c>
      <c r="BB1794">
        <f t="shared" si="412"/>
        <v>1781</v>
      </c>
      <c r="BC1794" s="73">
        <f t="shared" si="413"/>
        <v>2.33</v>
      </c>
      <c r="BD1794">
        <f t="shared" si="414"/>
        <v>60</v>
      </c>
      <c r="BE1794" s="66">
        <f t="shared" si="415"/>
        <v>1336.080011912469</v>
      </c>
      <c r="BI1794" s="66">
        <f t="shared" si="421"/>
        <v>1763.919988087531</v>
      </c>
      <c r="BK1794" s="66">
        <f t="shared" si="416"/>
        <v>1341.7152158189085</v>
      </c>
      <c r="BN1794" s="66">
        <f t="shared" si="422"/>
        <v>1444.2379236807888</v>
      </c>
      <c r="BO1794" s="66">
        <f t="shared" si="423"/>
        <v>2785.9531394996975</v>
      </c>
      <c r="CI1794" s="116">
        <f t="shared" si="424"/>
        <v>0.48160006598670008</v>
      </c>
      <c r="CJ1794" s="116">
        <f t="shared" si="425"/>
        <v>0.51839993401329987</v>
      </c>
      <c r="CR1794">
        <f t="shared" si="417"/>
        <v>1768</v>
      </c>
      <c r="CS1794">
        <f t="shared" si="418"/>
        <v>60</v>
      </c>
      <c r="CT1794" s="73">
        <f t="shared" si="419"/>
        <v>2.33</v>
      </c>
      <c r="CU1794" s="66">
        <f t="shared" si="420"/>
        <v>1008.6965254067084</v>
      </c>
    </row>
    <row r="1795" spans="2:99" x14ac:dyDescent="0.25">
      <c r="B1795" s="107" t="s">
        <v>284</v>
      </c>
      <c r="C1795" s="107">
        <v>1785</v>
      </c>
      <c r="D1795" s="107" t="s">
        <v>427</v>
      </c>
      <c r="E1795" s="107">
        <v>50</v>
      </c>
      <c r="F1795" s="108">
        <v>2.4</v>
      </c>
      <c r="G1795" s="109"/>
      <c r="H1795" s="109">
        <v>1068.8640095299752</v>
      </c>
      <c r="I1795" s="109">
        <v>1411.1359904700248</v>
      </c>
      <c r="BA1795" t="str">
        <f t="shared" si="411"/>
        <v>RI</v>
      </c>
      <c r="BB1795">
        <f t="shared" si="412"/>
        <v>1782</v>
      </c>
      <c r="BC1795" s="73">
        <f t="shared" si="413"/>
        <v>2.33</v>
      </c>
      <c r="BD1795">
        <f t="shared" si="414"/>
        <v>60</v>
      </c>
      <c r="BE1795" s="66">
        <f t="shared" si="415"/>
        <v>846.63511412923094</v>
      </c>
      <c r="BI1795" s="66">
        <f t="shared" si="421"/>
        <v>1117.7448858707692</v>
      </c>
      <c r="BK1795" s="66">
        <f t="shared" si="416"/>
        <v>850.20597924204765</v>
      </c>
      <c r="BN1795" s="66">
        <f t="shared" si="422"/>
        <v>915.17164274840911</v>
      </c>
      <c r="BO1795" s="66">
        <f t="shared" si="423"/>
        <v>1765.3776219904566</v>
      </c>
      <c r="CI1795" s="116">
        <f t="shared" si="424"/>
        <v>0.48160006598670013</v>
      </c>
      <c r="CJ1795" s="116">
        <f t="shared" si="425"/>
        <v>0.51839993401329998</v>
      </c>
      <c r="CR1795">
        <f t="shared" si="417"/>
        <v>1769</v>
      </c>
      <c r="CS1795">
        <f t="shared" si="418"/>
        <v>60</v>
      </c>
      <c r="CT1795" s="73">
        <f t="shared" si="419"/>
        <v>2.33</v>
      </c>
      <c r="CU1795" s="66">
        <f t="shared" si="420"/>
        <v>1219.5722032536655</v>
      </c>
    </row>
    <row r="1796" spans="2:99" x14ac:dyDescent="0.25">
      <c r="B1796" s="107" t="s">
        <v>284</v>
      </c>
      <c r="C1796" s="107">
        <v>1786</v>
      </c>
      <c r="D1796" s="107" t="s">
        <v>427</v>
      </c>
      <c r="E1796" s="107">
        <v>50</v>
      </c>
      <c r="F1796" s="108">
        <v>2.4</v>
      </c>
      <c r="G1796" s="109"/>
      <c r="H1796" s="109">
        <v>1075.5228599119259</v>
      </c>
      <c r="I1796" s="109">
        <v>1419.9271400880739</v>
      </c>
      <c r="BA1796" t="str">
        <f t="shared" si="411"/>
        <v>RI</v>
      </c>
      <c r="BB1796">
        <f t="shared" si="412"/>
        <v>1783</v>
      </c>
      <c r="BC1796" s="73">
        <f t="shared" si="413"/>
        <v>2.33</v>
      </c>
      <c r="BD1796">
        <f t="shared" si="414"/>
        <v>60</v>
      </c>
      <c r="BE1796" s="66">
        <f t="shared" si="415"/>
        <v>2260</v>
      </c>
      <c r="BI1796" s="66">
        <f t="shared" si="421"/>
        <v>2983.6979354040259</v>
      </c>
      <c r="BK1796" s="66">
        <f t="shared" si="416"/>
        <v>2269.5320345450896</v>
      </c>
      <c r="BN1796" s="66">
        <f t="shared" si="422"/>
        <v>2442.9507802055323</v>
      </c>
      <c r="BO1796" s="66">
        <f t="shared" si="423"/>
        <v>4712.4828147506214</v>
      </c>
      <c r="CI1796" s="116">
        <f t="shared" si="424"/>
        <v>0.48160006598670013</v>
      </c>
      <c r="CJ1796" s="116">
        <f t="shared" si="425"/>
        <v>0.51839993401329998</v>
      </c>
      <c r="CR1796">
        <f t="shared" si="417"/>
        <v>1770</v>
      </c>
      <c r="CS1796">
        <f t="shared" si="418"/>
        <v>60</v>
      </c>
      <c r="CT1796" s="73">
        <f t="shared" si="419"/>
        <v>2.33</v>
      </c>
      <c r="CU1796" s="66">
        <f t="shared" si="420"/>
        <v>1847.3643995250609</v>
      </c>
    </row>
    <row r="1797" spans="2:99" x14ac:dyDescent="0.25">
      <c r="B1797" s="107" t="s">
        <v>284</v>
      </c>
      <c r="C1797" s="107">
        <v>1787</v>
      </c>
      <c r="D1797" s="107" t="s">
        <v>427</v>
      </c>
      <c r="E1797" s="107">
        <v>50</v>
      </c>
      <c r="F1797" s="108">
        <v>2.4</v>
      </c>
      <c r="G1797" s="109"/>
      <c r="H1797" s="109">
        <v>1051.32</v>
      </c>
      <c r="I1797" s="109">
        <v>1406.32</v>
      </c>
      <c r="BA1797" t="str">
        <f t="shared" si="411"/>
        <v>RI</v>
      </c>
      <c r="BB1797">
        <f t="shared" si="412"/>
        <v>1784</v>
      </c>
      <c r="BC1797" s="73">
        <f t="shared" si="413"/>
        <v>2.33</v>
      </c>
      <c r="BD1797">
        <f t="shared" si="414"/>
        <v>60</v>
      </c>
      <c r="BE1797" s="66">
        <f t="shared" si="415"/>
        <v>1336.080011912469</v>
      </c>
      <c r="BI1797" s="66">
        <f t="shared" si="421"/>
        <v>1763.919988087531</v>
      </c>
      <c r="BK1797" s="66">
        <f t="shared" si="416"/>
        <v>1341.7152158189085</v>
      </c>
      <c r="BN1797" s="66">
        <f t="shared" si="422"/>
        <v>1444.2379236807888</v>
      </c>
      <c r="BO1797" s="66">
        <f t="shared" si="423"/>
        <v>2785.9531394996975</v>
      </c>
      <c r="CI1797" s="116">
        <f t="shared" si="424"/>
        <v>0.48160006598670008</v>
      </c>
      <c r="CJ1797" s="116">
        <f t="shared" si="425"/>
        <v>0.51839993401329987</v>
      </c>
      <c r="CR1797">
        <f t="shared" si="417"/>
        <v>1771</v>
      </c>
      <c r="CS1797">
        <f t="shared" si="418"/>
        <v>60</v>
      </c>
      <c r="CT1797" s="73">
        <f t="shared" si="419"/>
        <v>2.33</v>
      </c>
      <c r="CU1797" s="66">
        <f t="shared" si="420"/>
        <v>1279.1022293633262</v>
      </c>
    </row>
    <row r="1798" spans="2:99" x14ac:dyDescent="0.25">
      <c r="B1798" s="107" t="s">
        <v>284</v>
      </c>
      <c r="C1798" s="107">
        <v>1788</v>
      </c>
      <c r="D1798" s="107" t="s">
        <v>427</v>
      </c>
      <c r="E1798" s="107">
        <v>50</v>
      </c>
      <c r="F1798" s="108">
        <v>2.4</v>
      </c>
      <c r="G1798" s="109"/>
      <c r="H1798" s="109">
        <v>1199</v>
      </c>
      <c r="I1798" s="109">
        <v>1582.9441701546139</v>
      </c>
      <c r="BA1798" t="str">
        <f t="shared" si="411"/>
        <v>RI</v>
      </c>
      <c r="BB1798">
        <f t="shared" si="412"/>
        <v>1785</v>
      </c>
      <c r="BC1798" s="73">
        <f t="shared" si="413"/>
        <v>2.4</v>
      </c>
      <c r="BD1798">
        <f t="shared" si="414"/>
        <v>50</v>
      </c>
      <c r="BE1798" s="66">
        <f t="shared" si="415"/>
        <v>1068.8640095299752</v>
      </c>
      <c r="BI1798" s="66">
        <f t="shared" si="421"/>
        <v>1411.1359904700248</v>
      </c>
      <c r="BK1798" s="66">
        <f t="shared" si="416"/>
        <v>1073.3721726551269</v>
      </c>
      <c r="BN1798" s="66">
        <f t="shared" si="422"/>
        <v>1155.3903389446311</v>
      </c>
      <c r="BO1798" s="66">
        <f t="shared" si="423"/>
        <v>2228.762511599758</v>
      </c>
      <c r="CI1798" s="116">
        <f t="shared" si="424"/>
        <v>0.48160006598670008</v>
      </c>
      <c r="CJ1798" s="116">
        <f t="shared" si="425"/>
        <v>0.51839993401329987</v>
      </c>
      <c r="CR1798">
        <f t="shared" si="417"/>
        <v>1772</v>
      </c>
      <c r="CS1798">
        <f t="shared" si="418"/>
        <v>60</v>
      </c>
      <c r="CT1798" s="73">
        <f t="shared" si="419"/>
        <v>2.33</v>
      </c>
      <c r="CU1798" s="66">
        <f t="shared" si="420"/>
        <v>1026.4684055782575</v>
      </c>
    </row>
    <row r="1799" spans="2:99" x14ac:dyDescent="0.25">
      <c r="B1799" s="107" t="s">
        <v>284</v>
      </c>
      <c r="C1799" s="107">
        <v>1789</v>
      </c>
      <c r="D1799" s="107" t="s">
        <v>427</v>
      </c>
      <c r="E1799" s="107">
        <v>50</v>
      </c>
      <c r="F1799" s="108">
        <v>2.4</v>
      </c>
      <c r="G1799" s="109"/>
      <c r="H1799" s="109">
        <v>882.71789432191213</v>
      </c>
      <c r="I1799" s="109">
        <v>1165.3821056780878</v>
      </c>
      <c r="BA1799" t="str">
        <f t="shared" si="411"/>
        <v>RI</v>
      </c>
      <c r="BB1799">
        <f t="shared" si="412"/>
        <v>1786</v>
      </c>
      <c r="BC1799" s="73">
        <f t="shared" si="413"/>
        <v>2.4</v>
      </c>
      <c r="BD1799">
        <f t="shared" si="414"/>
        <v>50</v>
      </c>
      <c r="BE1799" s="66">
        <f t="shared" si="415"/>
        <v>1075.5228599119259</v>
      </c>
      <c r="BI1799" s="66">
        <f t="shared" si="421"/>
        <v>1419.9271400880739</v>
      </c>
      <c r="BK1799" s="66">
        <f t="shared" si="416"/>
        <v>1080.0591081662242</v>
      </c>
      <c r="BN1799" s="66">
        <f t="shared" si="422"/>
        <v>1162.5882344029756</v>
      </c>
      <c r="BO1799" s="66">
        <f t="shared" si="423"/>
        <v>2242.6473425691997</v>
      </c>
      <c r="CI1799" s="116">
        <f t="shared" si="424"/>
        <v>0.48160006598670008</v>
      </c>
      <c r="CJ1799" s="116">
        <f t="shared" si="425"/>
        <v>0.51839993401329987</v>
      </c>
      <c r="CR1799">
        <f t="shared" si="417"/>
        <v>1773</v>
      </c>
      <c r="CS1799">
        <f t="shared" si="418"/>
        <v>60</v>
      </c>
      <c r="CT1799" s="73">
        <f t="shared" si="419"/>
        <v>2.33</v>
      </c>
      <c r="CU1799" s="66">
        <f t="shared" si="420"/>
        <v>1208.6864832295641</v>
      </c>
    </row>
    <row r="1800" spans="2:99" x14ac:dyDescent="0.25">
      <c r="B1800" s="107" t="s">
        <v>284</v>
      </c>
      <c r="C1800" s="107">
        <v>1790</v>
      </c>
      <c r="D1800" s="107" t="s">
        <v>427</v>
      </c>
      <c r="E1800" s="107">
        <v>50</v>
      </c>
      <c r="F1800" s="108">
        <v>2.4</v>
      </c>
      <c r="G1800" s="109"/>
      <c r="H1800" s="109">
        <v>1001.241121185115</v>
      </c>
      <c r="I1800" s="109">
        <v>1321.858878814885</v>
      </c>
      <c r="BA1800" t="str">
        <f t="shared" si="411"/>
        <v>RI</v>
      </c>
      <c r="BB1800">
        <f t="shared" si="412"/>
        <v>1787</v>
      </c>
      <c r="BC1800" s="73">
        <f t="shared" si="413"/>
        <v>2.4</v>
      </c>
      <c r="BD1800">
        <f t="shared" si="414"/>
        <v>50</v>
      </c>
      <c r="BE1800" s="66">
        <f t="shared" si="415"/>
        <v>1051.32</v>
      </c>
      <c r="BI1800" s="66">
        <f t="shared" si="421"/>
        <v>1406.32</v>
      </c>
      <c r="BK1800" s="66">
        <f t="shared" si="416"/>
        <v>1055.7541675035147</v>
      </c>
      <c r="BN1800" s="66">
        <f t="shared" si="422"/>
        <v>1151.4471691161423</v>
      </c>
      <c r="BO1800" s="66">
        <f t="shared" si="423"/>
        <v>2207.201336619657</v>
      </c>
      <c r="CI1800" s="116">
        <f t="shared" si="424"/>
        <v>0.47832254810084929</v>
      </c>
      <c r="CJ1800" s="116">
        <f t="shared" si="425"/>
        <v>0.52167745189915071</v>
      </c>
      <c r="CR1800">
        <f t="shared" si="417"/>
        <v>1774</v>
      </c>
      <c r="CS1800">
        <f t="shared" si="418"/>
        <v>60</v>
      </c>
      <c r="CT1800" s="73">
        <f t="shared" si="419"/>
        <v>2.33</v>
      </c>
      <c r="CU1800" s="66">
        <f t="shared" si="420"/>
        <v>1204.5140147174268</v>
      </c>
    </row>
    <row r="1801" spans="2:99" x14ac:dyDescent="0.25">
      <c r="B1801" s="107" t="s">
        <v>284</v>
      </c>
      <c r="C1801" s="107">
        <v>1791</v>
      </c>
      <c r="D1801" s="107" t="s">
        <v>427</v>
      </c>
      <c r="E1801" s="107">
        <v>50</v>
      </c>
      <c r="F1801" s="108">
        <v>2.4</v>
      </c>
      <c r="G1801" s="109"/>
      <c r="H1801" s="109">
        <v>965.42555699481636</v>
      </c>
      <c r="I1801" s="109">
        <v>1274.5744430051836</v>
      </c>
      <c r="BA1801" t="str">
        <f t="shared" si="411"/>
        <v>RI</v>
      </c>
      <c r="BB1801">
        <f t="shared" si="412"/>
        <v>1788</v>
      </c>
      <c r="BC1801" s="73">
        <f t="shared" si="413"/>
        <v>2.4</v>
      </c>
      <c r="BD1801">
        <f t="shared" si="414"/>
        <v>50</v>
      </c>
      <c r="BE1801" s="66">
        <f t="shared" si="415"/>
        <v>1199</v>
      </c>
      <c r="BI1801" s="66">
        <f t="shared" si="421"/>
        <v>1582.9441701546139</v>
      </c>
      <c r="BK1801" s="66">
        <f t="shared" si="416"/>
        <v>1204.057039566178</v>
      </c>
      <c r="BN1801" s="66">
        <f t="shared" si="422"/>
        <v>1296.0610555161209</v>
      </c>
      <c r="BO1801" s="66">
        <f t="shared" si="423"/>
        <v>2500.1180950822991</v>
      </c>
      <c r="CI1801" s="116">
        <f t="shared" si="424"/>
        <v>0.48160006598670002</v>
      </c>
      <c r="CJ1801" s="116">
        <f t="shared" si="425"/>
        <v>0.51839993401329987</v>
      </c>
      <c r="CR1801">
        <f t="shared" si="417"/>
        <v>1775</v>
      </c>
      <c r="CS1801">
        <f t="shared" si="418"/>
        <v>60</v>
      </c>
      <c r="CT1801" s="73">
        <f t="shared" si="419"/>
        <v>2.33</v>
      </c>
      <c r="CU1801" s="66">
        <f t="shared" si="420"/>
        <v>882.93517428083021</v>
      </c>
    </row>
    <row r="1802" spans="2:99" x14ac:dyDescent="0.25">
      <c r="B1802" s="107" t="s">
        <v>284</v>
      </c>
      <c r="C1802" s="107">
        <v>1792</v>
      </c>
      <c r="D1802" s="107" t="s">
        <v>427</v>
      </c>
      <c r="E1802" s="107">
        <v>50</v>
      </c>
      <c r="F1802" s="108">
        <v>2.4</v>
      </c>
      <c r="G1802" s="109"/>
      <c r="H1802" s="109">
        <v>891.26449646262984</v>
      </c>
      <c r="I1802" s="109">
        <v>1176.6655035373706</v>
      </c>
      <c r="BA1802" t="str">
        <f t="shared" si="411"/>
        <v>RI</v>
      </c>
      <c r="BB1802">
        <f t="shared" si="412"/>
        <v>1789</v>
      </c>
      <c r="BC1802" s="73">
        <f t="shared" si="413"/>
        <v>2.4</v>
      </c>
      <c r="BD1802">
        <f t="shared" si="414"/>
        <v>50</v>
      </c>
      <c r="BE1802" s="66">
        <f t="shared" si="415"/>
        <v>882.71789432191213</v>
      </c>
      <c r="BI1802" s="66">
        <f t="shared" si="421"/>
        <v>1165.3821056780878</v>
      </c>
      <c r="BK1802" s="66">
        <f t="shared" si="416"/>
        <v>886.44094629635686</v>
      </c>
      <c r="BN1802" s="66">
        <f t="shared" si="422"/>
        <v>954.17538435181405</v>
      </c>
      <c r="BO1802" s="66">
        <f t="shared" si="423"/>
        <v>1840.6163306481708</v>
      </c>
      <c r="CI1802" s="116">
        <f t="shared" si="424"/>
        <v>0.48160006598670008</v>
      </c>
      <c r="CJ1802" s="116">
        <f t="shared" si="425"/>
        <v>0.51839993401329998</v>
      </c>
      <c r="CR1802">
        <f t="shared" si="417"/>
        <v>1776</v>
      </c>
      <c r="CS1802">
        <f t="shared" si="418"/>
        <v>60</v>
      </c>
      <c r="CT1802" s="73">
        <f t="shared" si="419"/>
        <v>2.33</v>
      </c>
      <c r="CU1802" s="66">
        <f t="shared" si="420"/>
        <v>1190.2312398393544</v>
      </c>
    </row>
    <row r="1803" spans="2:99" x14ac:dyDescent="0.25">
      <c r="B1803" s="107" t="s">
        <v>284</v>
      </c>
      <c r="C1803" s="107">
        <v>1793</v>
      </c>
      <c r="D1803" s="107" t="s">
        <v>427</v>
      </c>
      <c r="E1803" s="107">
        <v>50</v>
      </c>
      <c r="F1803" s="108">
        <v>2.4</v>
      </c>
      <c r="G1803" s="109"/>
      <c r="H1803" s="109">
        <v>1178</v>
      </c>
      <c r="I1803" s="109">
        <v>1695.71</v>
      </c>
      <c r="BA1803" t="str">
        <f t="shared" si="411"/>
        <v>RI</v>
      </c>
      <c r="BB1803">
        <f t="shared" si="412"/>
        <v>1790</v>
      </c>
      <c r="BC1803" s="73">
        <f t="shared" si="413"/>
        <v>2.4</v>
      </c>
      <c r="BD1803">
        <f t="shared" si="414"/>
        <v>50</v>
      </c>
      <c r="BE1803" s="66">
        <f t="shared" si="415"/>
        <v>1001.241121185115</v>
      </c>
      <c r="BI1803" s="66">
        <f t="shared" si="421"/>
        <v>1321.858878814885</v>
      </c>
      <c r="BK1803" s="66">
        <f t="shared" si="416"/>
        <v>1005.4640702802924</v>
      </c>
      <c r="BN1803" s="66">
        <f t="shared" si="422"/>
        <v>1082.2932646783356</v>
      </c>
      <c r="BO1803" s="66">
        <f t="shared" si="423"/>
        <v>2087.7573349586282</v>
      </c>
      <c r="CI1803" s="116">
        <f t="shared" si="424"/>
        <v>0.48160006598670002</v>
      </c>
      <c r="CJ1803" s="116">
        <f t="shared" si="425"/>
        <v>0.51839993401329987</v>
      </c>
      <c r="CR1803">
        <f t="shared" si="417"/>
        <v>1777</v>
      </c>
      <c r="CS1803">
        <f t="shared" si="418"/>
        <v>60</v>
      </c>
      <c r="CT1803" s="73">
        <f t="shared" si="419"/>
        <v>2.33</v>
      </c>
      <c r="CU1803" s="66">
        <f t="shared" si="420"/>
        <v>2159.0680859610366</v>
      </c>
    </row>
    <row r="1804" spans="2:99" x14ac:dyDescent="0.25">
      <c r="B1804" s="107" t="s">
        <v>284</v>
      </c>
      <c r="C1804" s="107">
        <v>1794</v>
      </c>
      <c r="D1804" s="107" t="s">
        <v>427</v>
      </c>
      <c r="E1804" s="107">
        <v>50</v>
      </c>
      <c r="F1804" s="108">
        <v>2.4</v>
      </c>
      <c r="G1804" s="109"/>
      <c r="H1804" s="109">
        <v>1163.2515974683076</v>
      </c>
      <c r="I1804" s="109">
        <v>1535.7484025316924</v>
      </c>
      <c r="BA1804" t="str">
        <f t="shared" si="411"/>
        <v>RI</v>
      </c>
      <c r="BB1804">
        <f t="shared" si="412"/>
        <v>1791</v>
      </c>
      <c r="BC1804" s="73">
        <f t="shared" si="413"/>
        <v>2.4</v>
      </c>
      <c r="BD1804">
        <f t="shared" si="414"/>
        <v>50</v>
      </c>
      <c r="BE1804" s="66">
        <f t="shared" si="415"/>
        <v>965.42555699481636</v>
      </c>
      <c r="BI1804" s="66">
        <f t="shared" si="421"/>
        <v>1274.5744430051836</v>
      </c>
      <c r="BK1804" s="66">
        <f t="shared" si="416"/>
        <v>969.49744626914685</v>
      </c>
      <c r="BN1804" s="66">
        <f t="shared" si="422"/>
        <v>1043.5783706596667</v>
      </c>
      <c r="BO1804" s="66">
        <f t="shared" si="423"/>
        <v>2013.0758169288135</v>
      </c>
      <c r="CI1804" s="116">
        <f t="shared" si="424"/>
        <v>0.48160006598670013</v>
      </c>
      <c r="CJ1804" s="116">
        <f t="shared" si="425"/>
        <v>0.51839993401329987</v>
      </c>
      <c r="CR1804">
        <f t="shared" si="417"/>
        <v>1778</v>
      </c>
      <c r="CS1804">
        <f t="shared" si="418"/>
        <v>60</v>
      </c>
      <c r="CT1804" s="73">
        <f t="shared" si="419"/>
        <v>2.33</v>
      </c>
      <c r="CU1804" s="66">
        <f t="shared" si="420"/>
        <v>1125.3095358481169</v>
      </c>
    </row>
    <row r="1805" spans="2:99" x14ac:dyDescent="0.25">
      <c r="B1805" s="107" t="s">
        <v>284</v>
      </c>
      <c r="C1805" s="107">
        <v>1795</v>
      </c>
      <c r="D1805" s="107" t="s">
        <v>427</v>
      </c>
      <c r="E1805" s="107">
        <v>50</v>
      </c>
      <c r="F1805" s="108">
        <v>2.4</v>
      </c>
      <c r="G1805" s="109"/>
      <c r="H1805" s="109">
        <v>1199.99</v>
      </c>
      <c r="I1805" s="109">
        <v>1633.99</v>
      </c>
      <c r="BA1805" t="str">
        <f t="shared" si="411"/>
        <v>RI</v>
      </c>
      <c r="BB1805">
        <f t="shared" si="412"/>
        <v>1792</v>
      </c>
      <c r="BC1805" s="73">
        <f t="shared" si="413"/>
        <v>2.4</v>
      </c>
      <c r="BD1805">
        <f t="shared" si="414"/>
        <v>50</v>
      </c>
      <c r="BE1805" s="66">
        <f t="shared" si="415"/>
        <v>891.26449646262984</v>
      </c>
      <c r="BI1805" s="66">
        <f t="shared" si="421"/>
        <v>1176.6655035373706</v>
      </c>
      <c r="BK1805" s="66">
        <f t="shared" si="416"/>
        <v>895.0235955639987</v>
      </c>
      <c r="BN1805" s="66">
        <f t="shared" si="422"/>
        <v>963.41384823135945</v>
      </c>
      <c r="BO1805" s="66">
        <f t="shared" si="423"/>
        <v>1858.4374437953581</v>
      </c>
      <c r="CI1805" s="116">
        <f t="shared" si="424"/>
        <v>0.48160006598670008</v>
      </c>
      <c r="CJ1805" s="116">
        <f t="shared" si="425"/>
        <v>0.51839993401329998</v>
      </c>
      <c r="CR1805">
        <f t="shared" si="417"/>
        <v>1779</v>
      </c>
      <c r="CS1805">
        <f t="shared" si="418"/>
        <v>60</v>
      </c>
      <c r="CT1805" s="73">
        <f t="shared" si="419"/>
        <v>2.33</v>
      </c>
      <c r="CU1805" s="66">
        <f t="shared" si="420"/>
        <v>1947.6511197371253</v>
      </c>
    </row>
    <row r="1806" spans="2:99" x14ac:dyDescent="0.25">
      <c r="B1806" s="107" t="s">
        <v>284</v>
      </c>
      <c r="C1806" s="107">
        <v>1796</v>
      </c>
      <c r="D1806" s="107" t="s">
        <v>427</v>
      </c>
      <c r="E1806" s="107">
        <v>50</v>
      </c>
      <c r="F1806" s="108">
        <v>2.4</v>
      </c>
      <c r="G1806" s="109"/>
      <c r="H1806" s="109">
        <v>1361.9396250462587</v>
      </c>
      <c r="I1806" s="109">
        <v>1798.0603749537413</v>
      </c>
      <c r="BA1806" t="str">
        <f t="shared" si="411"/>
        <v>RI</v>
      </c>
      <c r="BB1806">
        <f t="shared" si="412"/>
        <v>1793</v>
      </c>
      <c r="BC1806" s="73">
        <f t="shared" si="413"/>
        <v>2.4</v>
      </c>
      <c r="BD1806">
        <f t="shared" si="414"/>
        <v>50</v>
      </c>
      <c r="BE1806" s="66">
        <f t="shared" si="415"/>
        <v>1178</v>
      </c>
      <c r="BI1806" s="66">
        <f t="shared" si="421"/>
        <v>1695.71</v>
      </c>
      <c r="BK1806" s="66">
        <f t="shared" si="416"/>
        <v>1182.9684675637679</v>
      </c>
      <c r="BN1806" s="66">
        <f t="shared" si="422"/>
        <v>1388.3898964260864</v>
      </c>
      <c r="BO1806" s="66">
        <f t="shared" si="423"/>
        <v>2571.3583639898543</v>
      </c>
      <c r="CI1806" s="116">
        <f t="shared" si="424"/>
        <v>0.46005585379713937</v>
      </c>
      <c r="CJ1806" s="116">
        <f t="shared" si="425"/>
        <v>0.53994414620286058</v>
      </c>
      <c r="CR1806">
        <f t="shared" si="417"/>
        <v>1780</v>
      </c>
      <c r="CS1806">
        <f t="shared" si="418"/>
        <v>60</v>
      </c>
      <c r="CT1806" s="73">
        <f t="shared" si="419"/>
        <v>2.33</v>
      </c>
      <c r="CU1806" s="66">
        <f t="shared" si="420"/>
        <v>1114.4892518495772</v>
      </c>
    </row>
    <row r="1807" spans="2:99" x14ac:dyDescent="0.25">
      <c r="B1807" s="107" t="s">
        <v>284</v>
      </c>
      <c r="C1807" s="107">
        <v>1797</v>
      </c>
      <c r="D1807" s="107" t="s">
        <v>427</v>
      </c>
      <c r="E1807" s="107">
        <v>50</v>
      </c>
      <c r="F1807" s="108">
        <v>2.4</v>
      </c>
      <c r="G1807" s="109"/>
      <c r="H1807" s="109">
        <v>1310.2203987786793</v>
      </c>
      <c r="I1807" s="109">
        <v>1729.7796012213207</v>
      </c>
      <c r="BA1807" t="str">
        <f t="shared" ref="BA1807:BA1870" si="426">D1804</f>
        <v>RI</v>
      </c>
      <c r="BB1807">
        <f t="shared" ref="BB1807:BB1870" si="427">C1804</f>
        <v>1794</v>
      </c>
      <c r="BC1807" s="73">
        <f t="shared" ref="BC1807:BC1870" si="428">F1804</f>
        <v>2.4</v>
      </c>
      <c r="BD1807">
        <f t="shared" ref="BD1807:BD1870" si="429">E1804</f>
        <v>50</v>
      </c>
      <c r="BE1807" s="66">
        <f t="shared" ref="BE1807:BE1870" si="430">H1804</f>
        <v>1163.2515974683076</v>
      </c>
      <c r="BI1807" s="66">
        <f t="shared" si="421"/>
        <v>1535.7484025316924</v>
      </c>
      <c r="BK1807" s="66">
        <f t="shared" ref="BK1807:BK1870" si="431">BE1807/VLOOKUP($BA1807,$DQ$53:$DT$60,2,FALSE)</f>
        <v>1168.1578604823335</v>
      </c>
      <c r="BN1807" s="66">
        <f t="shared" si="422"/>
        <v>1257.418760004661</v>
      </c>
      <c r="BO1807" s="66">
        <f t="shared" si="423"/>
        <v>2425.5766204869942</v>
      </c>
      <c r="CI1807" s="116">
        <f t="shared" si="424"/>
        <v>0.48160006598670013</v>
      </c>
      <c r="CJ1807" s="116">
        <f t="shared" si="425"/>
        <v>0.51839993401329998</v>
      </c>
      <c r="CR1807">
        <f t="shared" si="417"/>
        <v>1781</v>
      </c>
      <c r="CS1807">
        <f t="shared" si="418"/>
        <v>60</v>
      </c>
      <c r="CT1807" s="73">
        <f t="shared" si="419"/>
        <v>2.33</v>
      </c>
      <c r="CU1807" s="66">
        <f t="shared" si="420"/>
        <v>1341.7152158189085</v>
      </c>
    </row>
    <row r="1808" spans="2:99" x14ac:dyDescent="0.25">
      <c r="B1808" s="107" t="s">
        <v>284</v>
      </c>
      <c r="C1808" s="107">
        <v>1798</v>
      </c>
      <c r="D1808" s="107" t="s">
        <v>427</v>
      </c>
      <c r="E1808" s="107">
        <v>50</v>
      </c>
      <c r="F1808" s="108">
        <v>2.4</v>
      </c>
      <c r="G1808" s="109"/>
      <c r="H1808" s="109">
        <v>939.70817173326236</v>
      </c>
      <c r="I1808" s="109">
        <v>1240.6218282667376</v>
      </c>
      <c r="BA1808" t="str">
        <f t="shared" si="426"/>
        <v>RI</v>
      </c>
      <c r="BB1808">
        <f t="shared" si="427"/>
        <v>1795</v>
      </c>
      <c r="BC1808" s="73">
        <f t="shared" si="428"/>
        <v>2.4</v>
      </c>
      <c r="BD1808">
        <f t="shared" si="429"/>
        <v>50</v>
      </c>
      <c r="BE1808" s="66">
        <f t="shared" si="430"/>
        <v>1199.99</v>
      </c>
      <c r="BI1808" s="66">
        <f t="shared" si="421"/>
        <v>1633.99</v>
      </c>
      <c r="BK1808" s="66">
        <f t="shared" si="431"/>
        <v>1205.0512151034345</v>
      </c>
      <c r="BN1808" s="66">
        <f t="shared" si="422"/>
        <v>1337.85565153314</v>
      </c>
      <c r="BO1808" s="66">
        <f t="shared" si="423"/>
        <v>2542.9068666365747</v>
      </c>
      <c r="CI1808" s="116">
        <f t="shared" si="424"/>
        <v>0.47388727873361675</v>
      </c>
      <c r="CJ1808" s="116">
        <f t="shared" si="425"/>
        <v>0.5261127212663832</v>
      </c>
      <c r="CR1808">
        <f t="shared" si="417"/>
        <v>1782</v>
      </c>
      <c r="CS1808">
        <f t="shared" si="418"/>
        <v>60</v>
      </c>
      <c r="CT1808" s="73">
        <f t="shared" si="419"/>
        <v>2.33</v>
      </c>
      <c r="CU1808" s="66">
        <f t="shared" si="420"/>
        <v>850.20597924204765</v>
      </c>
    </row>
    <row r="1809" spans="2:99" x14ac:dyDescent="0.25">
      <c r="B1809" s="107" t="s">
        <v>284</v>
      </c>
      <c r="C1809" s="107">
        <v>1799</v>
      </c>
      <c r="D1809" s="107" t="s">
        <v>427</v>
      </c>
      <c r="E1809" s="107">
        <v>50</v>
      </c>
      <c r="F1809" s="108">
        <v>2.4</v>
      </c>
      <c r="G1809" s="109"/>
      <c r="H1809" s="109">
        <v>1055.9342029630805</v>
      </c>
      <c r="I1809" s="109">
        <v>1394.0657970369195</v>
      </c>
      <c r="BA1809" t="str">
        <f t="shared" si="426"/>
        <v>RI</v>
      </c>
      <c r="BB1809">
        <f t="shared" si="427"/>
        <v>1796</v>
      </c>
      <c r="BC1809" s="73">
        <f t="shared" si="428"/>
        <v>2.4</v>
      </c>
      <c r="BD1809">
        <f t="shared" si="429"/>
        <v>50</v>
      </c>
      <c r="BE1809" s="66">
        <f t="shared" si="430"/>
        <v>1361.9396250462587</v>
      </c>
      <c r="BI1809" s="66">
        <f t="shared" si="421"/>
        <v>1798.0603749537413</v>
      </c>
      <c r="BK1809" s="66">
        <f t="shared" si="431"/>
        <v>1367.6838974154034</v>
      </c>
      <c r="BN1809" s="66">
        <f t="shared" si="422"/>
        <v>1472.1909157520299</v>
      </c>
      <c r="BO1809" s="66">
        <f t="shared" si="423"/>
        <v>2839.8748131674333</v>
      </c>
      <c r="CI1809" s="116">
        <f t="shared" si="424"/>
        <v>0.48160006598670008</v>
      </c>
      <c r="CJ1809" s="116">
        <f t="shared" si="425"/>
        <v>0.51839993401329998</v>
      </c>
      <c r="CR1809">
        <f t="shared" si="417"/>
        <v>1783</v>
      </c>
      <c r="CS1809">
        <f t="shared" si="418"/>
        <v>60</v>
      </c>
      <c r="CT1809" s="73">
        <f t="shared" si="419"/>
        <v>2.33</v>
      </c>
      <c r="CU1809" s="66">
        <f t="shared" si="420"/>
        <v>2269.5320345450896</v>
      </c>
    </row>
    <row r="1810" spans="2:99" x14ac:dyDescent="0.25">
      <c r="B1810" s="107" t="s">
        <v>284</v>
      </c>
      <c r="C1810" s="107">
        <v>1800</v>
      </c>
      <c r="D1810" s="107" t="s">
        <v>427</v>
      </c>
      <c r="E1810" s="107">
        <v>50</v>
      </c>
      <c r="F1810" s="108">
        <v>2.4</v>
      </c>
      <c r="G1810" s="109"/>
      <c r="H1810" s="109">
        <v>1131.3580746033003</v>
      </c>
      <c r="I1810" s="109">
        <v>1493.6419253966997</v>
      </c>
      <c r="BA1810" t="str">
        <f t="shared" si="426"/>
        <v>RI</v>
      </c>
      <c r="BB1810">
        <f t="shared" si="427"/>
        <v>1797</v>
      </c>
      <c r="BC1810" s="73">
        <f t="shared" si="428"/>
        <v>2.4</v>
      </c>
      <c r="BD1810">
        <f t="shared" si="429"/>
        <v>50</v>
      </c>
      <c r="BE1810" s="66">
        <f t="shared" si="430"/>
        <v>1310.2203987786793</v>
      </c>
      <c r="BI1810" s="66">
        <f t="shared" si="421"/>
        <v>1729.7796012213207</v>
      </c>
      <c r="BK1810" s="66">
        <f t="shared" si="431"/>
        <v>1315.7465342224136</v>
      </c>
      <c r="BN1810" s="66">
        <f t="shared" si="422"/>
        <v>1416.2849316095478</v>
      </c>
      <c r="BO1810" s="66">
        <f t="shared" si="423"/>
        <v>2732.0314658319612</v>
      </c>
      <c r="CI1810" s="116">
        <f t="shared" si="424"/>
        <v>0.48160006598670013</v>
      </c>
      <c r="CJ1810" s="116">
        <f t="shared" si="425"/>
        <v>0.51839993401329998</v>
      </c>
      <c r="CR1810">
        <f t="shared" si="417"/>
        <v>1784</v>
      </c>
      <c r="CS1810">
        <f t="shared" si="418"/>
        <v>60</v>
      </c>
      <c r="CT1810" s="73">
        <f t="shared" si="419"/>
        <v>2.33</v>
      </c>
      <c r="CU1810" s="66">
        <f t="shared" si="420"/>
        <v>1341.7152158189085</v>
      </c>
    </row>
    <row r="1811" spans="2:99" x14ac:dyDescent="0.25">
      <c r="B1811" s="107" t="s">
        <v>284</v>
      </c>
      <c r="C1811" s="107">
        <v>1801</v>
      </c>
      <c r="D1811" s="107" t="s">
        <v>427</v>
      </c>
      <c r="E1811" s="107">
        <v>50</v>
      </c>
      <c r="F1811" s="108">
        <v>2.4</v>
      </c>
      <c r="G1811" s="109"/>
      <c r="H1811" s="109">
        <v>990.4231830241464</v>
      </c>
      <c r="I1811" s="109">
        <v>1307.5768169758537</v>
      </c>
      <c r="BA1811" t="str">
        <f t="shared" si="426"/>
        <v>RI</v>
      </c>
      <c r="BB1811">
        <f t="shared" si="427"/>
        <v>1798</v>
      </c>
      <c r="BC1811" s="73">
        <f t="shared" si="428"/>
        <v>2.4</v>
      </c>
      <c r="BD1811">
        <f t="shared" si="429"/>
        <v>50</v>
      </c>
      <c r="BE1811" s="66">
        <f t="shared" si="430"/>
        <v>939.70817173326236</v>
      </c>
      <c r="BI1811" s="66">
        <f t="shared" si="421"/>
        <v>1240.6218282667376</v>
      </c>
      <c r="BK1811" s="66">
        <f t="shared" si="431"/>
        <v>943.67159242143248</v>
      </c>
      <c r="BN1811" s="66">
        <f t="shared" si="422"/>
        <v>1015.7791200448175</v>
      </c>
      <c r="BO1811" s="66">
        <f t="shared" si="423"/>
        <v>1959.45071246625</v>
      </c>
      <c r="CI1811" s="116">
        <f t="shared" si="424"/>
        <v>0.48160006598670008</v>
      </c>
      <c r="CJ1811" s="116">
        <f t="shared" si="425"/>
        <v>0.51839993401329998</v>
      </c>
      <c r="CR1811">
        <f t="shared" si="417"/>
        <v>1785</v>
      </c>
      <c r="CS1811">
        <f t="shared" si="418"/>
        <v>50</v>
      </c>
      <c r="CT1811" s="73">
        <f t="shared" si="419"/>
        <v>2.4</v>
      </c>
      <c r="CU1811" s="66">
        <f t="shared" si="420"/>
        <v>1073.3721726551269</v>
      </c>
    </row>
    <row r="1812" spans="2:99" x14ac:dyDescent="0.25">
      <c r="B1812" s="107" t="s">
        <v>284</v>
      </c>
      <c r="C1812" s="107">
        <v>1802</v>
      </c>
      <c r="D1812" s="107" t="s">
        <v>427</v>
      </c>
      <c r="E1812" s="107">
        <v>50</v>
      </c>
      <c r="F1812" s="108">
        <v>2.4</v>
      </c>
      <c r="G1812" s="109"/>
      <c r="H1812" s="109">
        <v>1140</v>
      </c>
      <c r="I1812" s="109">
        <v>1380</v>
      </c>
      <c r="BA1812" t="str">
        <f t="shared" si="426"/>
        <v>RI</v>
      </c>
      <c r="BB1812">
        <f t="shared" si="427"/>
        <v>1799</v>
      </c>
      <c r="BC1812" s="73">
        <f t="shared" si="428"/>
        <v>2.4</v>
      </c>
      <c r="BD1812">
        <f t="shared" si="429"/>
        <v>50</v>
      </c>
      <c r="BE1812" s="66">
        <f t="shared" si="430"/>
        <v>1055.9342029630805</v>
      </c>
      <c r="BI1812" s="66">
        <f t="shared" si="421"/>
        <v>1394.0657970369195</v>
      </c>
      <c r="BK1812" s="66">
        <f t="shared" si="431"/>
        <v>1060.3878318568795</v>
      </c>
      <c r="BN1812" s="66">
        <f t="shared" si="422"/>
        <v>1141.4138429090103</v>
      </c>
      <c r="BO1812" s="66">
        <f t="shared" si="423"/>
        <v>2201.8016747658899</v>
      </c>
      <c r="CI1812" s="116">
        <f t="shared" si="424"/>
        <v>0.48160006598670019</v>
      </c>
      <c r="CJ1812" s="116">
        <f t="shared" si="425"/>
        <v>0.51839993401329987</v>
      </c>
      <c r="CR1812">
        <f t="shared" si="417"/>
        <v>1786</v>
      </c>
      <c r="CS1812">
        <f t="shared" si="418"/>
        <v>50</v>
      </c>
      <c r="CT1812" s="73">
        <f t="shared" si="419"/>
        <v>2.4</v>
      </c>
      <c r="CU1812" s="66">
        <f t="shared" si="420"/>
        <v>1080.0591081662242</v>
      </c>
    </row>
    <row r="1813" spans="2:99" x14ac:dyDescent="0.25">
      <c r="B1813" s="107" t="s">
        <v>284</v>
      </c>
      <c r="C1813" s="107">
        <v>1803</v>
      </c>
      <c r="D1813" s="107" t="s">
        <v>427</v>
      </c>
      <c r="E1813" s="107">
        <v>50</v>
      </c>
      <c r="F1813" s="108">
        <v>2.4</v>
      </c>
      <c r="G1813" s="109"/>
      <c r="H1813" s="109">
        <v>1070.9758779359015</v>
      </c>
      <c r="I1813" s="109">
        <v>1413.9241220640986</v>
      </c>
      <c r="BA1813" t="str">
        <f t="shared" si="426"/>
        <v>RI</v>
      </c>
      <c r="BB1813">
        <f t="shared" si="427"/>
        <v>1800</v>
      </c>
      <c r="BC1813" s="73">
        <f t="shared" si="428"/>
        <v>2.4</v>
      </c>
      <c r="BD1813">
        <f t="shared" si="429"/>
        <v>50</v>
      </c>
      <c r="BE1813" s="66">
        <f t="shared" si="430"/>
        <v>1131.3580746033003</v>
      </c>
      <c r="BI1813" s="66">
        <f t="shared" si="421"/>
        <v>1493.6419253966997</v>
      </c>
      <c r="BK1813" s="66">
        <f t="shared" si="431"/>
        <v>1136.1298198466563</v>
      </c>
      <c r="BN1813" s="66">
        <f t="shared" si="422"/>
        <v>1222.9434031167971</v>
      </c>
      <c r="BO1813" s="66">
        <f t="shared" si="423"/>
        <v>2359.0732229634532</v>
      </c>
      <c r="CI1813" s="116">
        <f t="shared" si="424"/>
        <v>0.48160006598670013</v>
      </c>
      <c r="CJ1813" s="116">
        <f t="shared" si="425"/>
        <v>0.51839993401329998</v>
      </c>
      <c r="CR1813">
        <f t="shared" si="417"/>
        <v>1787</v>
      </c>
      <c r="CS1813">
        <f t="shared" si="418"/>
        <v>50</v>
      </c>
      <c r="CT1813" s="73">
        <f t="shared" si="419"/>
        <v>2.4</v>
      </c>
      <c r="CU1813" s="66">
        <f t="shared" si="420"/>
        <v>1055.7541675035147</v>
      </c>
    </row>
    <row r="1814" spans="2:99" x14ac:dyDescent="0.25">
      <c r="B1814" s="107" t="s">
        <v>284</v>
      </c>
      <c r="C1814" s="107">
        <v>1804</v>
      </c>
      <c r="D1814" s="107" t="s">
        <v>427</v>
      </c>
      <c r="E1814" s="107">
        <v>50</v>
      </c>
      <c r="F1814" s="108">
        <v>2.4</v>
      </c>
      <c r="G1814" s="109"/>
      <c r="H1814" s="109">
        <v>1051.32</v>
      </c>
      <c r="I1814" s="109">
        <v>1474.91</v>
      </c>
      <c r="BA1814" t="str">
        <f t="shared" si="426"/>
        <v>RI</v>
      </c>
      <c r="BB1814">
        <f t="shared" si="427"/>
        <v>1801</v>
      </c>
      <c r="BC1814" s="73">
        <f t="shared" si="428"/>
        <v>2.4</v>
      </c>
      <c r="BD1814">
        <f t="shared" si="429"/>
        <v>50</v>
      </c>
      <c r="BE1814" s="66">
        <f t="shared" si="430"/>
        <v>990.4231830241464</v>
      </c>
      <c r="BI1814" s="66">
        <f t="shared" si="421"/>
        <v>1307.5768169758537</v>
      </c>
      <c r="BK1814" s="66">
        <f t="shared" si="431"/>
        <v>994.60050514575869</v>
      </c>
      <c r="BN1814" s="66">
        <f t="shared" si="422"/>
        <v>1070.5995963285332</v>
      </c>
      <c r="BO1814" s="66">
        <f t="shared" si="423"/>
        <v>2065.2001014742918</v>
      </c>
      <c r="CI1814" s="116">
        <f t="shared" si="424"/>
        <v>0.48160006598670008</v>
      </c>
      <c r="CJ1814" s="116">
        <f t="shared" si="425"/>
        <v>0.51839993401329987</v>
      </c>
      <c r="CR1814">
        <f t="shared" si="417"/>
        <v>1788</v>
      </c>
      <c r="CS1814">
        <f t="shared" si="418"/>
        <v>50</v>
      </c>
      <c r="CT1814" s="73">
        <f t="shared" si="419"/>
        <v>2.4</v>
      </c>
      <c r="CU1814" s="66">
        <f t="shared" si="420"/>
        <v>1204.057039566178</v>
      </c>
    </row>
    <row r="1815" spans="2:99" x14ac:dyDescent="0.25">
      <c r="B1815" s="107" t="s">
        <v>284</v>
      </c>
      <c r="C1815" s="107">
        <v>1805</v>
      </c>
      <c r="D1815" s="107" t="s">
        <v>427</v>
      </c>
      <c r="E1815" s="107">
        <v>50</v>
      </c>
      <c r="F1815" s="108">
        <v>2.4</v>
      </c>
      <c r="G1815" s="109"/>
      <c r="H1815" s="109">
        <v>1108.9464098873493</v>
      </c>
      <c r="I1815" s="109">
        <v>1464.0535901126507</v>
      </c>
      <c r="BA1815" t="str">
        <f t="shared" si="426"/>
        <v>RI</v>
      </c>
      <c r="BB1815">
        <f t="shared" si="427"/>
        <v>1802</v>
      </c>
      <c r="BC1815" s="73">
        <f t="shared" si="428"/>
        <v>2.4</v>
      </c>
      <c r="BD1815">
        <f t="shared" si="429"/>
        <v>50</v>
      </c>
      <c r="BE1815" s="66">
        <f t="shared" si="430"/>
        <v>1140</v>
      </c>
      <c r="BI1815" s="66">
        <f t="shared" si="421"/>
        <v>1380</v>
      </c>
      <c r="BK1815" s="66">
        <f t="shared" si="431"/>
        <v>1144.8081944165497</v>
      </c>
      <c r="BN1815" s="66">
        <f t="shared" si="422"/>
        <v>1129.8972448520083</v>
      </c>
      <c r="BO1815" s="66">
        <f t="shared" si="423"/>
        <v>2274.7054392685577</v>
      </c>
      <c r="CI1815" s="116">
        <f t="shared" si="424"/>
        <v>0.50327755614136493</v>
      </c>
      <c r="CJ1815" s="116">
        <f t="shared" si="425"/>
        <v>0.49672244385863518</v>
      </c>
      <c r="CR1815">
        <f t="shared" si="417"/>
        <v>1789</v>
      </c>
      <c r="CS1815">
        <f t="shared" si="418"/>
        <v>50</v>
      </c>
      <c r="CT1815" s="73">
        <f t="shared" si="419"/>
        <v>2.4</v>
      </c>
      <c r="CU1815" s="66">
        <f t="shared" si="420"/>
        <v>886.44094629635686</v>
      </c>
    </row>
    <row r="1816" spans="2:99" x14ac:dyDescent="0.25">
      <c r="B1816" s="107" t="s">
        <v>284</v>
      </c>
      <c r="C1816" s="107">
        <v>1806</v>
      </c>
      <c r="D1816" s="107" t="s">
        <v>427</v>
      </c>
      <c r="E1816" s="107">
        <v>50</v>
      </c>
      <c r="F1816" s="108">
        <v>2.4</v>
      </c>
      <c r="G1816" s="109"/>
      <c r="H1816" s="109">
        <v>911.3143165123613</v>
      </c>
      <c r="I1816" s="109">
        <v>1203.1356834876385</v>
      </c>
      <c r="BA1816" t="str">
        <f t="shared" si="426"/>
        <v>RI</v>
      </c>
      <c r="BB1816">
        <f t="shared" si="427"/>
        <v>1803</v>
      </c>
      <c r="BC1816" s="73">
        <f t="shared" si="428"/>
        <v>2.4</v>
      </c>
      <c r="BD1816">
        <f t="shared" si="429"/>
        <v>50</v>
      </c>
      <c r="BE1816" s="66">
        <f t="shared" si="430"/>
        <v>1070.9758779359015</v>
      </c>
      <c r="BI1816" s="66">
        <f t="shared" si="421"/>
        <v>1413.9241220640986</v>
      </c>
      <c r="BK1816" s="66">
        <f t="shared" si="431"/>
        <v>1075.4929483188407</v>
      </c>
      <c r="BN1816" s="66">
        <f t="shared" si="422"/>
        <v>1157.673166630449</v>
      </c>
      <c r="BO1816" s="66">
        <f t="shared" si="423"/>
        <v>2233.1661149492897</v>
      </c>
      <c r="CI1816" s="116">
        <f t="shared" si="424"/>
        <v>0.48160006598670013</v>
      </c>
      <c r="CJ1816" s="116">
        <f t="shared" si="425"/>
        <v>0.51839993401329987</v>
      </c>
      <c r="CR1816">
        <f t="shared" si="417"/>
        <v>1790</v>
      </c>
      <c r="CS1816">
        <f t="shared" si="418"/>
        <v>50</v>
      </c>
      <c r="CT1816" s="73">
        <f t="shared" si="419"/>
        <v>2.4</v>
      </c>
      <c r="CU1816" s="66">
        <f t="shared" si="420"/>
        <v>1005.4640702802924</v>
      </c>
    </row>
    <row r="1817" spans="2:99" x14ac:dyDescent="0.25">
      <c r="B1817" s="107" t="s">
        <v>284</v>
      </c>
      <c r="C1817" s="107">
        <v>1807</v>
      </c>
      <c r="D1817" s="107" t="s">
        <v>427</v>
      </c>
      <c r="E1817" s="107">
        <v>50</v>
      </c>
      <c r="F1817" s="108">
        <v>2.4</v>
      </c>
      <c r="G1817" s="109"/>
      <c r="H1817" s="109">
        <v>891.26449646262984</v>
      </c>
      <c r="I1817" s="109">
        <v>1176.6655035373706</v>
      </c>
      <c r="BA1817" t="str">
        <f t="shared" si="426"/>
        <v>RI</v>
      </c>
      <c r="BB1817">
        <f t="shared" si="427"/>
        <v>1804</v>
      </c>
      <c r="BC1817" s="73">
        <f t="shared" si="428"/>
        <v>2.4</v>
      </c>
      <c r="BD1817">
        <f t="shared" si="429"/>
        <v>50</v>
      </c>
      <c r="BE1817" s="66">
        <f t="shared" si="430"/>
        <v>1051.32</v>
      </c>
      <c r="BI1817" s="66">
        <f t="shared" si="421"/>
        <v>1474.91</v>
      </c>
      <c r="BK1817" s="66">
        <f t="shared" si="431"/>
        <v>1055.7541675035147</v>
      </c>
      <c r="BN1817" s="66">
        <f t="shared" si="422"/>
        <v>1207.6063372497649</v>
      </c>
      <c r="BO1817" s="66">
        <f t="shared" si="423"/>
        <v>2263.3605047532797</v>
      </c>
      <c r="CI1817" s="116">
        <f t="shared" si="424"/>
        <v>0.46645426801710427</v>
      </c>
      <c r="CJ1817" s="116">
        <f t="shared" si="425"/>
        <v>0.53354573198289568</v>
      </c>
      <c r="CR1817">
        <f t="shared" ref="CR1817:CR1880" si="432">BB1804</f>
        <v>1791</v>
      </c>
      <c r="CS1817">
        <f t="shared" ref="CS1817:CS1880" si="433">BD1804</f>
        <v>50</v>
      </c>
      <c r="CT1817" s="73">
        <f t="shared" ref="CT1817:CT1880" si="434">BC1804</f>
        <v>2.4</v>
      </c>
      <c r="CU1817" s="66">
        <f t="shared" ref="CU1817:CU1880" si="435">BK1804</f>
        <v>969.49744626914685</v>
      </c>
    </row>
    <row r="1818" spans="2:99" x14ac:dyDescent="0.25">
      <c r="B1818" s="107" t="s">
        <v>284</v>
      </c>
      <c r="C1818" s="107">
        <v>1808</v>
      </c>
      <c r="D1818" s="107" t="s">
        <v>427</v>
      </c>
      <c r="E1818" s="107">
        <v>50</v>
      </c>
      <c r="F1818" s="108">
        <v>2.4</v>
      </c>
      <c r="G1818" s="109"/>
      <c r="H1818" s="109">
        <v>1051.32</v>
      </c>
      <c r="I1818" s="109">
        <v>1124.9100000000001</v>
      </c>
      <c r="BA1818" t="str">
        <f t="shared" si="426"/>
        <v>RI</v>
      </c>
      <c r="BB1818">
        <f t="shared" si="427"/>
        <v>1805</v>
      </c>
      <c r="BC1818" s="73">
        <f t="shared" si="428"/>
        <v>2.4</v>
      </c>
      <c r="BD1818">
        <f t="shared" si="429"/>
        <v>50</v>
      </c>
      <c r="BE1818" s="66">
        <f t="shared" si="430"/>
        <v>1108.9464098873493</v>
      </c>
      <c r="BI1818" s="66">
        <f t="shared" si="421"/>
        <v>1464.0535901126507</v>
      </c>
      <c r="BK1818" s="66">
        <f t="shared" si="431"/>
        <v>1113.6236291296941</v>
      </c>
      <c r="BN1818" s="66">
        <f t="shared" si="422"/>
        <v>1198.7174766550547</v>
      </c>
      <c r="BO1818" s="66">
        <f t="shared" si="423"/>
        <v>2312.3411057847488</v>
      </c>
      <c r="CI1818" s="116">
        <f t="shared" si="424"/>
        <v>0.48160006598670008</v>
      </c>
      <c r="CJ1818" s="116">
        <f t="shared" si="425"/>
        <v>0.51839993401329987</v>
      </c>
      <c r="CR1818">
        <f t="shared" si="432"/>
        <v>1792</v>
      </c>
      <c r="CS1818">
        <f t="shared" si="433"/>
        <v>50</v>
      </c>
      <c r="CT1818" s="73">
        <f t="shared" si="434"/>
        <v>2.4</v>
      </c>
      <c r="CU1818" s="66">
        <f t="shared" si="435"/>
        <v>895.0235955639987</v>
      </c>
    </row>
    <row r="1819" spans="2:99" x14ac:dyDescent="0.25">
      <c r="B1819" s="107" t="s">
        <v>284</v>
      </c>
      <c r="C1819" s="107">
        <v>1809</v>
      </c>
      <c r="D1819" s="107" t="s">
        <v>427</v>
      </c>
      <c r="E1819" s="107">
        <v>50</v>
      </c>
      <c r="F1819" s="108">
        <v>2.4</v>
      </c>
      <c r="G1819" s="109"/>
      <c r="H1819" s="109">
        <v>861.12511735519774</v>
      </c>
      <c r="I1819" s="109">
        <v>1136.8748826448023</v>
      </c>
      <c r="BA1819" t="str">
        <f t="shared" si="426"/>
        <v>RI</v>
      </c>
      <c r="BB1819">
        <f t="shared" si="427"/>
        <v>1806</v>
      </c>
      <c r="BC1819" s="73">
        <f t="shared" si="428"/>
        <v>2.4</v>
      </c>
      <c r="BD1819">
        <f t="shared" si="429"/>
        <v>50</v>
      </c>
      <c r="BE1819" s="66">
        <f t="shared" si="430"/>
        <v>911.3143165123613</v>
      </c>
      <c r="BI1819" s="66">
        <f t="shared" si="421"/>
        <v>1203.1356834876385</v>
      </c>
      <c r="BK1819" s="66">
        <f t="shared" si="431"/>
        <v>915.15798002848101</v>
      </c>
      <c r="BN1819" s="66">
        <f t="shared" si="422"/>
        <v>985.0867347505947</v>
      </c>
      <c r="BO1819" s="66">
        <f t="shared" si="423"/>
        <v>1900.2447147790758</v>
      </c>
      <c r="CI1819" s="116">
        <f t="shared" si="424"/>
        <v>0.48160006598670008</v>
      </c>
      <c r="CJ1819" s="116">
        <f t="shared" si="425"/>
        <v>0.51839993401329987</v>
      </c>
      <c r="CR1819">
        <f t="shared" si="432"/>
        <v>1793</v>
      </c>
      <c r="CS1819">
        <f t="shared" si="433"/>
        <v>50</v>
      </c>
      <c r="CT1819" s="73">
        <f t="shared" si="434"/>
        <v>2.4</v>
      </c>
      <c r="CU1819" s="66">
        <f t="shared" si="435"/>
        <v>1182.9684675637679</v>
      </c>
    </row>
    <row r="1820" spans="2:99" x14ac:dyDescent="0.25">
      <c r="B1820" s="107" t="s">
        <v>284</v>
      </c>
      <c r="C1820" s="107">
        <v>1810</v>
      </c>
      <c r="D1820" s="107" t="s">
        <v>427</v>
      </c>
      <c r="E1820" s="107">
        <v>50</v>
      </c>
      <c r="F1820" s="108">
        <v>2.4</v>
      </c>
      <c r="G1820" s="109"/>
      <c r="H1820" s="109">
        <v>1049.4000000000001</v>
      </c>
      <c r="I1820" s="109">
        <v>1449.4</v>
      </c>
      <c r="BA1820" t="str">
        <f t="shared" si="426"/>
        <v>RI</v>
      </c>
      <c r="BB1820">
        <f t="shared" si="427"/>
        <v>1807</v>
      </c>
      <c r="BC1820" s="73">
        <f t="shared" si="428"/>
        <v>2.4</v>
      </c>
      <c r="BD1820">
        <f t="shared" si="429"/>
        <v>50</v>
      </c>
      <c r="BE1820" s="66">
        <f t="shared" si="430"/>
        <v>891.26449646262984</v>
      </c>
      <c r="BI1820" s="66">
        <f t="shared" si="421"/>
        <v>1176.6655035373706</v>
      </c>
      <c r="BK1820" s="66">
        <f t="shared" si="431"/>
        <v>895.0235955639987</v>
      </c>
      <c r="BN1820" s="66">
        <f t="shared" si="422"/>
        <v>963.41384823135945</v>
      </c>
      <c r="BO1820" s="66">
        <f t="shared" si="423"/>
        <v>1858.4374437953581</v>
      </c>
      <c r="CI1820" s="116">
        <f t="shared" si="424"/>
        <v>0.48160006598670008</v>
      </c>
      <c r="CJ1820" s="116">
        <f t="shared" si="425"/>
        <v>0.51839993401329998</v>
      </c>
      <c r="CR1820">
        <f t="shared" si="432"/>
        <v>1794</v>
      </c>
      <c r="CS1820">
        <f t="shared" si="433"/>
        <v>50</v>
      </c>
      <c r="CT1820" s="73">
        <f t="shared" si="434"/>
        <v>2.4</v>
      </c>
      <c r="CU1820" s="66">
        <f t="shared" si="435"/>
        <v>1168.1578604823335</v>
      </c>
    </row>
    <row r="1821" spans="2:99" x14ac:dyDescent="0.25">
      <c r="B1821" s="107" t="s">
        <v>284</v>
      </c>
      <c r="C1821" s="107">
        <v>1811</v>
      </c>
      <c r="D1821" s="107" t="s">
        <v>427</v>
      </c>
      <c r="E1821" s="107">
        <v>50</v>
      </c>
      <c r="F1821" s="108">
        <v>2.4</v>
      </c>
      <c r="G1821" s="109"/>
      <c r="H1821" s="109">
        <v>859.83213669850829</v>
      </c>
      <c r="I1821" s="109">
        <v>1135.1678633014917</v>
      </c>
      <c r="BA1821" t="str">
        <f t="shared" si="426"/>
        <v>RI</v>
      </c>
      <c r="BB1821">
        <f t="shared" si="427"/>
        <v>1808</v>
      </c>
      <c r="BC1821" s="73">
        <f t="shared" si="428"/>
        <v>2.4</v>
      </c>
      <c r="BD1821">
        <f t="shared" si="429"/>
        <v>50</v>
      </c>
      <c r="BE1821" s="66">
        <f t="shared" si="430"/>
        <v>1051.32</v>
      </c>
      <c r="BI1821" s="66">
        <f t="shared" si="421"/>
        <v>1124.9100000000001</v>
      </c>
      <c r="BK1821" s="66">
        <f t="shared" si="431"/>
        <v>1055.7541675035147</v>
      </c>
      <c r="BN1821" s="66">
        <f t="shared" si="422"/>
        <v>921.03819543947304</v>
      </c>
      <c r="BO1821" s="66">
        <f t="shared" si="423"/>
        <v>1976.7923629429879</v>
      </c>
      <c r="CI1821" s="116">
        <f t="shared" si="424"/>
        <v>0.53407438600771417</v>
      </c>
      <c r="CJ1821" s="116">
        <f t="shared" si="425"/>
        <v>0.46592561399228577</v>
      </c>
      <c r="CR1821">
        <f t="shared" si="432"/>
        <v>1795</v>
      </c>
      <c r="CS1821">
        <f t="shared" si="433"/>
        <v>50</v>
      </c>
      <c r="CT1821" s="73">
        <f t="shared" si="434"/>
        <v>2.4</v>
      </c>
      <c r="CU1821" s="66">
        <f t="shared" si="435"/>
        <v>1205.0512151034345</v>
      </c>
    </row>
    <row r="1822" spans="2:99" x14ac:dyDescent="0.25">
      <c r="B1822" s="107" t="s">
        <v>284</v>
      </c>
      <c r="C1822" s="107">
        <v>1812</v>
      </c>
      <c r="D1822" s="107" t="s">
        <v>427</v>
      </c>
      <c r="E1822" s="107">
        <v>50</v>
      </c>
      <c r="F1822" s="108">
        <v>2.4</v>
      </c>
      <c r="G1822" s="109"/>
      <c r="H1822" s="109">
        <v>1317.0947459367451</v>
      </c>
      <c r="I1822" s="109">
        <v>1738.8552540632547</v>
      </c>
      <c r="BA1822" t="str">
        <f t="shared" si="426"/>
        <v>RI</v>
      </c>
      <c r="BB1822">
        <f t="shared" si="427"/>
        <v>1809</v>
      </c>
      <c r="BC1822" s="73">
        <f t="shared" si="428"/>
        <v>2.4</v>
      </c>
      <c r="BD1822">
        <f t="shared" si="429"/>
        <v>50</v>
      </c>
      <c r="BE1822" s="66">
        <f t="shared" si="430"/>
        <v>861.12511735519774</v>
      </c>
      <c r="BI1822" s="66">
        <f t="shared" si="421"/>
        <v>1136.8748826448023</v>
      </c>
      <c r="BK1822" s="66">
        <f t="shared" si="431"/>
        <v>864.75709716328356</v>
      </c>
      <c r="BN1822" s="66">
        <f t="shared" si="422"/>
        <v>930.83463597232776</v>
      </c>
      <c r="BO1822" s="66">
        <f t="shared" si="423"/>
        <v>1795.5917331356113</v>
      </c>
      <c r="CI1822" s="116">
        <f t="shared" si="424"/>
        <v>0.48160006598670008</v>
      </c>
      <c r="CJ1822" s="116">
        <f t="shared" si="425"/>
        <v>0.51839993401329998</v>
      </c>
      <c r="CR1822">
        <f t="shared" si="432"/>
        <v>1796</v>
      </c>
      <c r="CS1822">
        <f t="shared" si="433"/>
        <v>50</v>
      </c>
      <c r="CT1822" s="73">
        <f t="shared" si="434"/>
        <v>2.4</v>
      </c>
      <c r="CU1822" s="66">
        <f t="shared" si="435"/>
        <v>1367.6838974154034</v>
      </c>
    </row>
    <row r="1823" spans="2:99" x14ac:dyDescent="0.25">
      <c r="B1823" s="107" t="s">
        <v>284</v>
      </c>
      <c r="C1823" s="107">
        <v>1813</v>
      </c>
      <c r="D1823" s="107" t="s">
        <v>427</v>
      </c>
      <c r="E1823" s="107">
        <v>50</v>
      </c>
      <c r="F1823" s="108">
        <v>2.4</v>
      </c>
      <c r="G1823" s="109"/>
      <c r="H1823" s="109">
        <v>1200</v>
      </c>
      <c r="I1823" s="109">
        <v>1800</v>
      </c>
      <c r="BA1823" t="str">
        <f t="shared" si="426"/>
        <v>RI</v>
      </c>
      <c r="BB1823">
        <f t="shared" si="427"/>
        <v>1810</v>
      </c>
      <c r="BC1823" s="73">
        <f t="shared" si="428"/>
        <v>2.4</v>
      </c>
      <c r="BD1823">
        <f t="shared" si="429"/>
        <v>50</v>
      </c>
      <c r="BE1823" s="66">
        <f t="shared" si="430"/>
        <v>1049.4000000000001</v>
      </c>
      <c r="BI1823" s="66">
        <f t="shared" si="421"/>
        <v>1449.4</v>
      </c>
      <c r="BK1823" s="66">
        <f t="shared" si="431"/>
        <v>1053.8260694918661</v>
      </c>
      <c r="BN1823" s="66">
        <f t="shared" si="422"/>
        <v>1186.7196135423919</v>
      </c>
      <c r="BO1823" s="66">
        <f t="shared" si="423"/>
        <v>2240.5456830342582</v>
      </c>
      <c r="CI1823" s="116">
        <f t="shared" si="424"/>
        <v>0.47034348706727663</v>
      </c>
      <c r="CJ1823" s="116">
        <f t="shared" si="425"/>
        <v>0.52965651293272331</v>
      </c>
      <c r="CR1823">
        <f t="shared" si="432"/>
        <v>1797</v>
      </c>
      <c r="CS1823">
        <f t="shared" si="433"/>
        <v>50</v>
      </c>
      <c r="CT1823" s="73">
        <f t="shared" si="434"/>
        <v>2.4</v>
      </c>
      <c r="CU1823" s="66">
        <f t="shared" si="435"/>
        <v>1315.7465342224136</v>
      </c>
    </row>
    <row r="1824" spans="2:99" x14ac:dyDescent="0.25">
      <c r="B1824" s="107" t="s">
        <v>284</v>
      </c>
      <c r="C1824" s="107">
        <v>1814</v>
      </c>
      <c r="D1824" s="107" t="s">
        <v>427</v>
      </c>
      <c r="E1824" s="107">
        <v>50</v>
      </c>
      <c r="F1824" s="108">
        <v>2.4</v>
      </c>
      <c r="G1824" s="109"/>
      <c r="H1824" s="109">
        <v>805.52694911754986</v>
      </c>
      <c r="I1824" s="109">
        <v>1063.47305088245</v>
      </c>
      <c r="BA1824" t="str">
        <f t="shared" si="426"/>
        <v>RI</v>
      </c>
      <c r="BB1824">
        <f t="shared" si="427"/>
        <v>1811</v>
      </c>
      <c r="BC1824" s="73">
        <f t="shared" si="428"/>
        <v>2.4</v>
      </c>
      <c r="BD1824">
        <f t="shared" si="429"/>
        <v>50</v>
      </c>
      <c r="BE1824" s="66">
        <f t="shared" si="430"/>
        <v>859.83213669850829</v>
      </c>
      <c r="BI1824" s="66">
        <f t="shared" si="421"/>
        <v>1135.1678633014917</v>
      </c>
      <c r="BK1824" s="66">
        <f t="shared" si="431"/>
        <v>863.45866308345887</v>
      </c>
      <c r="BN1824" s="66">
        <f t="shared" si="422"/>
        <v>929.4369863687657</v>
      </c>
      <c r="BO1824" s="66">
        <f t="shared" si="423"/>
        <v>1792.8956494522245</v>
      </c>
      <c r="CI1824" s="116">
        <f t="shared" si="424"/>
        <v>0.48160006598670013</v>
      </c>
      <c r="CJ1824" s="116">
        <f t="shared" si="425"/>
        <v>0.51839993401329998</v>
      </c>
      <c r="CR1824">
        <f t="shared" si="432"/>
        <v>1798</v>
      </c>
      <c r="CS1824">
        <f t="shared" si="433"/>
        <v>50</v>
      </c>
      <c r="CT1824" s="73">
        <f t="shared" si="434"/>
        <v>2.4</v>
      </c>
      <c r="CU1824" s="66">
        <f t="shared" si="435"/>
        <v>943.67159242143248</v>
      </c>
    </row>
    <row r="1825" spans="2:99" x14ac:dyDescent="0.25">
      <c r="B1825" s="107" t="s">
        <v>284</v>
      </c>
      <c r="C1825" s="107">
        <v>1815</v>
      </c>
      <c r="D1825" s="107" t="s">
        <v>427</v>
      </c>
      <c r="E1825" s="107">
        <v>50</v>
      </c>
      <c r="F1825" s="108">
        <v>2.4</v>
      </c>
      <c r="G1825" s="109"/>
      <c r="H1825" s="109">
        <v>1206.7819462435205</v>
      </c>
      <c r="I1825" s="109">
        <v>1593.2180537564795</v>
      </c>
      <c r="BA1825" t="str">
        <f t="shared" si="426"/>
        <v>RI</v>
      </c>
      <c r="BB1825">
        <f t="shared" si="427"/>
        <v>1812</v>
      </c>
      <c r="BC1825" s="73">
        <f t="shared" si="428"/>
        <v>2.4</v>
      </c>
      <c r="BD1825">
        <f t="shared" si="429"/>
        <v>50</v>
      </c>
      <c r="BE1825" s="66">
        <f t="shared" si="430"/>
        <v>1317.0947459367451</v>
      </c>
      <c r="BI1825" s="66">
        <f t="shared" si="421"/>
        <v>1738.8552540632547</v>
      </c>
      <c r="BK1825" s="66">
        <f t="shared" si="431"/>
        <v>1322.6498754134818</v>
      </c>
      <c r="BN1825" s="66">
        <f t="shared" si="422"/>
        <v>1423.7157686684859</v>
      </c>
      <c r="BO1825" s="66">
        <f t="shared" si="423"/>
        <v>2746.3656440819677</v>
      </c>
      <c r="CI1825" s="116">
        <f t="shared" si="424"/>
        <v>0.48160006598670013</v>
      </c>
      <c r="CJ1825" s="116">
        <f t="shared" si="425"/>
        <v>0.51839993401329987</v>
      </c>
      <c r="CR1825">
        <f t="shared" si="432"/>
        <v>1799</v>
      </c>
      <c r="CS1825">
        <f t="shared" si="433"/>
        <v>50</v>
      </c>
      <c r="CT1825" s="73">
        <f t="shared" si="434"/>
        <v>2.4</v>
      </c>
      <c r="CU1825" s="66">
        <f t="shared" si="435"/>
        <v>1060.3878318568795</v>
      </c>
    </row>
    <row r="1826" spans="2:99" x14ac:dyDescent="0.25">
      <c r="B1826" s="107" t="s">
        <v>284</v>
      </c>
      <c r="C1826" s="107">
        <v>1816</v>
      </c>
      <c r="D1826" s="107" t="s">
        <v>427</v>
      </c>
      <c r="E1826" s="107">
        <v>50</v>
      </c>
      <c r="F1826" s="108">
        <v>2.4</v>
      </c>
      <c r="G1826" s="109"/>
      <c r="H1826" s="109">
        <v>786.56323281943742</v>
      </c>
      <c r="I1826" s="109">
        <v>1038.4367671805626</v>
      </c>
      <c r="BA1826" t="str">
        <f t="shared" si="426"/>
        <v>RI</v>
      </c>
      <c r="BB1826">
        <f t="shared" si="427"/>
        <v>1813</v>
      </c>
      <c r="BC1826" s="73">
        <f t="shared" si="428"/>
        <v>2.4</v>
      </c>
      <c r="BD1826">
        <f t="shared" si="429"/>
        <v>50</v>
      </c>
      <c r="BE1826" s="66">
        <f t="shared" si="430"/>
        <v>1200</v>
      </c>
      <c r="BI1826" s="66">
        <f t="shared" si="421"/>
        <v>1800</v>
      </c>
      <c r="BK1826" s="66">
        <f t="shared" si="431"/>
        <v>1205.0612572805785</v>
      </c>
      <c r="BN1826" s="66">
        <f t="shared" si="422"/>
        <v>1473.7790150243586</v>
      </c>
      <c r="BO1826" s="66">
        <f t="shared" si="423"/>
        <v>2678.8402723049371</v>
      </c>
      <c r="CI1826" s="116">
        <f t="shared" si="424"/>
        <v>0.44984438592291115</v>
      </c>
      <c r="CJ1826" s="116">
        <f t="shared" si="425"/>
        <v>0.55015561407708891</v>
      </c>
      <c r="CR1826">
        <f t="shared" si="432"/>
        <v>1800</v>
      </c>
      <c r="CS1826">
        <f t="shared" si="433"/>
        <v>50</v>
      </c>
      <c r="CT1826" s="73">
        <f t="shared" si="434"/>
        <v>2.4</v>
      </c>
      <c r="CU1826" s="66">
        <f t="shared" si="435"/>
        <v>1136.1298198466563</v>
      </c>
    </row>
    <row r="1827" spans="2:99" x14ac:dyDescent="0.25">
      <c r="B1827" s="107" t="s">
        <v>284</v>
      </c>
      <c r="C1827" s="107">
        <v>1817</v>
      </c>
      <c r="D1827" s="107" t="s">
        <v>427</v>
      </c>
      <c r="E1827" s="107">
        <v>50</v>
      </c>
      <c r="F1827" s="108">
        <v>2.4</v>
      </c>
      <c r="G1827" s="109"/>
      <c r="H1827" s="109">
        <v>1052</v>
      </c>
      <c r="I1827" s="109">
        <v>1740</v>
      </c>
      <c r="BA1827" t="str">
        <f t="shared" si="426"/>
        <v>RI</v>
      </c>
      <c r="BB1827">
        <f t="shared" si="427"/>
        <v>1814</v>
      </c>
      <c r="BC1827" s="73">
        <f t="shared" si="428"/>
        <v>2.4</v>
      </c>
      <c r="BD1827">
        <f t="shared" si="429"/>
        <v>50</v>
      </c>
      <c r="BE1827" s="66">
        <f t="shared" si="430"/>
        <v>805.52694911754986</v>
      </c>
      <c r="BI1827" s="66">
        <f t="shared" si="421"/>
        <v>1063.47305088245</v>
      </c>
      <c r="BK1827" s="66">
        <f t="shared" si="431"/>
        <v>808.92443173081938</v>
      </c>
      <c r="BN1827" s="66">
        <f t="shared" si="422"/>
        <v>870.73570301915936</v>
      </c>
      <c r="BO1827" s="66">
        <f t="shared" si="423"/>
        <v>1679.6601347499786</v>
      </c>
      <c r="CI1827" s="116">
        <f t="shared" si="424"/>
        <v>0.48160006598670013</v>
      </c>
      <c r="CJ1827" s="116">
        <f t="shared" si="425"/>
        <v>0.51839993401329987</v>
      </c>
      <c r="CR1827">
        <f t="shared" si="432"/>
        <v>1801</v>
      </c>
      <c r="CS1827">
        <f t="shared" si="433"/>
        <v>50</v>
      </c>
      <c r="CT1827" s="73">
        <f t="shared" si="434"/>
        <v>2.4</v>
      </c>
      <c r="CU1827" s="66">
        <f t="shared" si="435"/>
        <v>994.60050514575869</v>
      </c>
    </row>
    <row r="1828" spans="2:99" x14ac:dyDescent="0.25">
      <c r="B1828" s="107" t="s">
        <v>284</v>
      </c>
      <c r="C1828" s="107">
        <v>1818</v>
      </c>
      <c r="D1828" s="107" t="s">
        <v>427</v>
      </c>
      <c r="E1828" s="107">
        <v>50</v>
      </c>
      <c r="F1828" s="108">
        <v>2.4</v>
      </c>
      <c r="G1828" s="109"/>
      <c r="H1828" s="109">
        <v>1051.32</v>
      </c>
      <c r="I1828" s="109">
        <v>2624.91</v>
      </c>
      <c r="BA1828" t="str">
        <f t="shared" si="426"/>
        <v>RI</v>
      </c>
      <c r="BB1828">
        <f t="shared" si="427"/>
        <v>1815</v>
      </c>
      <c r="BC1828" s="73">
        <f t="shared" si="428"/>
        <v>2.4</v>
      </c>
      <c r="BD1828">
        <f t="shared" si="429"/>
        <v>50</v>
      </c>
      <c r="BE1828" s="66">
        <f t="shared" si="430"/>
        <v>1206.7819462435205</v>
      </c>
      <c r="BI1828" s="66">
        <f t="shared" si="421"/>
        <v>1593.2180537564795</v>
      </c>
      <c r="BK1828" s="66">
        <f t="shared" si="431"/>
        <v>1211.8718078364336</v>
      </c>
      <c r="BN1828" s="66">
        <f t="shared" si="422"/>
        <v>1304.4729633245834</v>
      </c>
      <c r="BO1828" s="66">
        <f t="shared" si="423"/>
        <v>2516.344771161017</v>
      </c>
      <c r="CI1828" s="116">
        <f t="shared" si="424"/>
        <v>0.48160006598670013</v>
      </c>
      <c r="CJ1828" s="116">
        <f t="shared" si="425"/>
        <v>0.51839993401329987</v>
      </c>
      <c r="CR1828">
        <f t="shared" si="432"/>
        <v>1802</v>
      </c>
      <c r="CS1828">
        <f t="shared" si="433"/>
        <v>50</v>
      </c>
      <c r="CT1828" s="73">
        <f t="shared" si="434"/>
        <v>2.4</v>
      </c>
      <c r="CU1828" s="66">
        <f t="shared" si="435"/>
        <v>1144.8081944165497</v>
      </c>
    </row>
    <row r="1829" spans="2:99" x14ac:dyDescent="0.25">
      <c r="B1829" s="107" t="s">
        <v>284</v>
      </c>
      <c r="C1829" s="107">
        <v>1819</v>
      </c>
      <c r="D1829" s="107" t="s">
        <v>427</v>
      </c>
      <c r="E1829" s="107">
        <v>50</v>
      </c>
      <c r="F1829" s="108">
        <v>2.4</v>
      </c>
      <c r="G1829" s="109"/>
      <c r="H1829" s="109">
        <v>1025.1500000000001</v>
      </c>
      <c r="I1829" s="109">
        <v>1089.22</v>
      </c>
      <c r="BA1829" t="str">
        <f t="shared" si="426"/>
        <v>RI</v>
      </c>
      <c r="BB1829">
        <f t="shared" si="427"/>
        <v>1816</v>
      </c>
      <c r="BC1829" s="73">
        <f t="shared" si="428"/>
        <v>2.4</v>
      </c>
      <c r="BD1829">
        <f t="shared" si="429"/>
        <v>50</v>
      </c>
      <c r="BE1829" s="66">
        <f t="shared" si="430"/>
        <v>786.56323281943742</v>
      </c>
      <c r="BI1829" s="66">
        <f t="shared" si="421"/>
        <v>1038.4367671805626</v>
      </c>
      <c r="BK1829" s="66">
        <f t="shared" si="431"/>
        <v>789.88073189338968</v>
      </c>
      <c r="BN1829" s="66">
        <f t="shared" si="422"/>
        <v>850.23684216691595</v>
      </c>
      <c r="BO1829" s="66">
        <f t="shared" si="423"/>
        <v>1640.1175740603057</v>
      </c>
      <c r="CI1829" s="116">
        <f t="shared" si="424"/>
        <v>0.48160006598670008</v>
      </c>
      <c r="CJ1829" s="116">
        <f t="shared" si="425"/>
        <v>0.51839993401329987</v>
      </c>
      <c r="CR1829">
        <f t="shared" si="432"/>
        <v>1803</v>
      </c>
      <c r="CS1829">
        <f t="shared" si="433"/>
        <v>50</v>
      </c>
      <c r="CT1829" s="73">
        <f t="shared" si="434"/>
        <v>2.4</v>
      </c>
      <c r="CU1829" s="66">
        <f t="shared" si="435"/>
        <v>1075.4929483188407</v>
      </c>
    </row>
    <row r="1830" spans="2:99" x14ac:dyDescent="0.25">
      <c r="B1830" s="107" t="s">
        <v>284</v>
      </c>
      <c r="C1830" s="107">
        <v>1820</v>
      </c>
      <c r="D1830" s="107" t="s">
        <v>427</v>
      </c>
      <c r="E1830" s="107">
        <v>50</v>
      </c>
      <c r="F1830" s="108">
        <v>2.4</v>
      </c>
      <c r="G1830" s="109"/>
      <c r="H1830" s="109">
        <v>908.2542622915297</v>
      </c>
      <c r="I1830" s="109">
        <v>1199.0957377084708</v>
      </c>
      <c r="BA1830" t="str">
        <f t="shared" si="426"/>
        <v>RI</v>
      </c>
      <c r="BB1830">
        <f t="shared" si="427"/>
        <v>1817</v>
      </c>
      <c r="BC1830" s="73">
        <f t="shared" si="428"/>
        <v>2.4</v>
      </c>
      <c r="BD1830">
        <f t="shared" si="429"/>
        <v>50</v>
      </c>
      <c r="BE1830" s="66">
        <f t="shared" si="430"/>
        <v>1052</v>
      </c>
      <c r="BI1830" s="66">
        <f t="shared" si="421"/>
        <v>1740</v>
      </c>
      <c r="BK1830" s="66">
        <f t="shared" si="431"/>
        <v>1056.4370355493072</v>
      </c>
      <c r="BN1830" s="66">
        <f t="shared" si="422"/>
        <v>1424.65304785688</v>
      </c>
      <c r="BO1830" s="66">
        <f t="shared" si="423"/>
        <v>2481.0900834061872</v>
      </c>
      <c r="CI1830" s="116">
        <f t="shared" si="424"/>
        <v>0.42579551730704107</v>
      </c>
      <c r="CJ1830" s="116">
        <f t="shared" si="425"/>
        <v>0.57420448269295887</v>
      </c>
      <c r="CR1830">
        <f t="shared" si="432"/>
        <v>1804</v>
      </c>
      <c r="CS1830">
        <f t="shared" si="433"/>
        <v>50</v>
      </c>
      <c r="CT1830" s="73">
        <f t="shared" si="434"/>
        <v>2.4</v>
      </c>
      <c r="CU1830" s="66">
        <f t="shared" si="435"/>
        <v>1055.7541675035147</v>
      </c>
    </row>
    <row r="1831" spans="2:99" x14ac:dyDescent="0.25">
      <c r="B1831" s="107" t="s">
        <v>284</v>
      </c>
      <c r="C1831" s="107">
        <v>1821</v>
      </c>
      <c r="D1831" s="107" t="s">
        <v>427</v>
      </c>
      <c r="E1831" s="107">
        <v>50</v>
      </c>
      <c r="F1831" s="108">
        <v>2.4</v>
      </c>
      <c r="G1831" s="109"/>
      <c r="H1831" s="109">
        <v>892.11355376052245</v>
      </c>
      <c r="I1831" s="109">
        <v>1177.7864462394775</v>
      </c>
      <c r="BA1831" t="str">
        <f t="shared" si="426"/>
        <v>RI</v>
      </c>
      <c r="BB1831">
        <f t="shared" si="427"/>
        <v>1818</v>
      </c>
      <c r="BC1831" s="73">
        <f t="shared" si="428"/>
        <v>2.4</v>
      </c>
      <c r="BD1831">
        <f t="shared" si="429"/>
        <v>50</v>
      </c>
      <c r="BE1831" s="66">
        <f t="shared" si="430"/>
        <v>1051.32</v>
      </c>
      <c r="BI1831" s="66">
        <f t="shared" si="421"/>
        <v>2624.91</v>
      </c>
      <c r="BK1831" s="66">
        <f t="shared" si="431"/>
        <v>1055.7541675035147</v>
      </c>
      <c r="BN1831" s="66">
        <f t="shared" si="422"/>
        <v>2149.1873746264382</v>
      </c>
      <c r="BO1831" s="66">
        <f t="shared" si="423"/>
        <v>3204.9415421299527</v>
      </c>
      <c r="CI1831" s="116">
        <f t="shared" si="424"/>
        <v>0.32941448498367226</v>
      </c>
      <c r="CJ1831" s="116">
        <f t="shared" si="425"/>
        <v>0.67058551501632779</v>
      </c>
      <c r="CR1831">
        <f t="shared" si="432"/>
        <v>1805</v>
      </c>
      <c r="CS1831">
        <f t="shared" si="433"/>
        <v>50</v>
      </c>
      <c r="CT1831" s="73">
        <f t="shared" si="434"/>
        <v>2.4</v>
      </c>
      <c r="CU1831" s="66">
        <f t="shared" si="435"/>
        <v>1113.6236291296941</v>
      </c>
    </row>
    <row r="1832" spans="2:99" x14ac:dyDescent="0.25">
      <c r="B1832" s="107" t="s">
        <v>284</v>
      </c>
      <c r="C1832" s="107">
        <v>1822</v>
      </c>
      <c r="D1832" s="107" t="s">
        <v>427</v>
      </c>
      <c r="E1832" s="107">
        <v>50</v>
      </c>
      <c r="F1832" s="108">
        <v>2.4</v>
      </c>
      <c r="G1832" s="109"/>
      <c r="H1832" s="109">
        <v>940.65635754816799</v>
      </c>
      <c r="I1832" s="109">
        <v>1241.8736424518318</v>
      </c>
      <c r="BA1832" t="str">
        <f t="shared" si="426"/>
        <v>RI</v>
      </c>
      <c r="BB1832">
        <f t="shared" si="427"/>
        <v>1819</v>
      </c>
      <c r="BC1832" s="73">
        <f t="shared" si="428"/>
        <v>2.4</v>
      </c>
      <c r="BD1832">
        <f t="shared" si="429"/>
        <v>50</v>
      </c>
      <c r="BE1832" s="66">
        <f t="shared" si="430"/>
        <v>1025.1500000000001</v>
      </c>
      <c r="BI1832" s="66">
        <f t="shared" si="421"/>
        <v>1089.22</v>
      </c>
      <c r="BK1832" s="66">
        <f t="shared" si="431"/>
        <v>1029.4737899176544</v>
      </c>
      <c r="BN1832" s="66">
        <f t="shared" si="422"/>
        <v>891.81643263601779</v>
      </c>
      <c r="BO1832" s="66">
        <f t="shared" si="423"/>
        <v>1921.2902225536723</v>
      </c>
      <c r="CI1832" s="116">
        <f t="shared" si="424"/>
        <v>0.53582419659083835</v>
      </c>
      <c r="CJ1832" s="116">
        <f t="shared" si="425"/>
        <v>0.46417580340916165</v>
      </c>
      <c r="CR1832">
        <f t="shared" si="432"/>
        <v>1806</v>
      </c>
      <c r="CS1832">
        <f t="shared" si="433"/>
        <v>50</v>
      </c>
      <c r="CT1832" s="73">
        <f t="shared" si="434"/>
        <v>2.4</v>
      </c>
      <c r="CU1832" s="66">
        <f t="shared" si="435"/>
        <v>915.15798002848101</v>
      </c>
    </row>
    <row r="1833" spans="2:99" x14ac:dyDescent="0.25">
      <c r="B1833" s="107" t="s">
        <v>284</v>
      </c>
      <c r="C1833" s="107">
        <v>1823</v>
      </c>
      <c r="D1833" s="107" t="s">
        <v>427</v>
      </c>
      <c r="E1833" s="107">
        <v>50</v>
      </c>
      <c r="F1833" s="108">
        <v>2.4</v>
      </c>
      <c r="G1833" s="109"/>
      <c r="H1833" s="109">
        <v>1199.99</v>
      </c>
      <c r="I1833" s="109">
        <v>1629</v>
      </c>
      <c r="BA1833" t="str">
        <f t="shared" si="426"/>
        <v>RI</v>
      </c>
      <c r="BB1833">
        <f t="shared" si="427"/>
        <v>1820</v>
      </c>
      <c r="BC1833" s="73">
        <f t="shared" si="428"/>
        <v>2.4</v>
      </c>
      <c r="BD1833">
        <f t="shared" si="429"/>
        <v>50</v>
      </c>
      <c r="BE1833" s="66">
        <f t="shared" si="430"/>
        <v>908.2542622915297</v>
      </c>
      <c r="BI1833" s="66">
        <f t="shared" si="421"/>
        <v>1199.0957377084708</v>
      </c>
      <c r="BK1833" s="66">
        <f t="shared" si="431"/>
        <v>912.085019372896</v>
      </c>
      <c r="BN1833" s="66">
        <f t="shared" si="422"/>
        <v>981.77896402216481</v>
      </c>
      <c r="BO1833" s="66">
        <f t="shared" si="423"/>
        <v>1893.8639833950608</v>
      </c>
      <c r="CI1833" s="116">
        <f t="shared" si="424"/>
        <v>0.48160006598670013</v>
      </c>
      <c r="CJ1833" s="116">
        <f t="shared" si="425"/>
        <v>0.51839993401329987</v>
      </c>
      <c r="CR1833">
        <f t="shared" si="432"/>
        <v>1807</v>
      </c>
      <c r="CS1833">
        <f t="shared" si="433"/>
        <v>50</v>
      </c>
      <c r="CT1833" s="73">
        <f t="shared" si="434"/>
        <v>2.4</v>
      </c>
      <c r="CU1833" s="66">
        <f t="shared" si="435"/>
        <v>895.0235955639987</v>
      </c>
    </row>
    <row r="1834" spans="2:99" x14ac:dyDescent="0.25">
      <c r="B1834" s="107" t="s">
        <v>284</v>
      </c>
      <c r="C1834" s="107">
        <v>1824</v>
      </c>
      <c r="D1834" s="107" t="s">
        <v>427</v>
      </c>
      <c r="E1834" s="107">
        <v>50</v>
      </c>
      <c r="F1834" s="108">
        <v>2.4</v>
      </c>
      <c r="G1834" s="109"/>
      <c r="H1834" s="109">
        <v>1034.384525351589</v>
      </c>
      <c r="I1834" s="109">
        <v>1365.615474648411</v>
      </c>
      <c r="BA1834" t="str">
        <f t="shared" si="426"/>
        <v>RI</v>
      </c>
      <c r="BB1834">
        <f t="shared" si="427"/>
        <v>1821</v>
      </c>
      <c r="BC1834" s="73">
        <f t="shared" si="428"/>
        <v>2.4</v>
      </c>
      <c r="BD1834">
        <f t="shared" si="429"/>
        <v>50</v>
      </c>
      <c r="BE1834" s="66">
        <f t="shared" si="430"/>
        <v>892.11355376052245</v>
      </c>
      <c r="BI1834" s="66">
        <f t="shared" si="421"/>
        <v>1177.7864462394775</v>
      </c>
      <c r="BK1834" s="66">
        <f t="shared" si="431"/>
        <v>895.87623394308343</v>
      </c>
      <c r="BN1834" s="66">
        <f t="shared" si="422"/>
        <v>964.33163813769829</v>
      </c>
      <c r="BO1834" s="66">
        <f t="shared" si="423"/>
        <v>1860.2078720807817</v>
      </c>
      <c r="CI1834" s="116">
        <f t="shared" si="424"/>
        <v>0.48160006598670008</v>
      </c>
      <c r="CJ1834" s="116">
        <f t="shared" si="425"/>
        <v>0.51839993401329987</v>
      </c>
      <c r="CR1834">
        <f t="shared" si="432"/>
        <v>1808</v>
      </c>
      <c r="CS1834">
        <f t="shared" si="433"/>
        <v>50</v>
      </c>
      <c r="CT1834" s="73">
        <f t="shared" si="434"/>
        <v>2.4</v>
      </c>
      <c r="CU1834" s="66">
        <f t="shared" si="435"/>
        <v>1055.7541675035147</v>
      </c>
    </row>
    <row r="1835" spans="2:99" x14ac:dyDescent="0.25">
      <c r="B1835" s="107" t="s">
        <v>284</v>
      </c>
      <c r="C1835" s="107">
        <v>1825</v>
      </c>
      <c r="D1835" s="107" t="s">
        <v>427</v>
      </c>
      <c r="E1835" s="107">
        <v>50</v>
      </c>
      <c r="F1835" s="108">
        <v>2.4</v>
      </c>
      <c r="G1835" s="109"/>
      <c r="H1835" s="109">
        <v>1034.384525351589</v>
      </c>
      <c r="I1835" s="109">
        <v>1365.615474648411</v>
      </c>
      <c r="BA1835" t="str">
        <f t="shared" si="426"/>
        <v>RI</v>
      </c>
      <c r="BB1835">
        <f t="shared" si="427"/>
        <v>1822</v>
      </c>
      <c r="BC1835" s="73">
        <f t="shared" si="428"/>
        <v>2.4</v>
      </c>
      <c r="BD1835">
        <f t="shared" si="429"/>
        <v>50</v>
      </c>
      <c r="BE1835" s="66">
        <f t="shared" si="430"/>
        <v>940.65635754816799</v>
      </c>
      <c r="BI1835" s="66">
        <f t="shared" si="421"/>
        <v>1241.8736424518318</v>
      </c>
      <c r="BK1835" s="66">
        <f t="shared" si="431"/>
        <v>944.62377741330397</v>
      </c>
      <c r="BN1835" s="66">
        <f t="shared" si="422"/>
        <v>1016.8040630874295</v>
      </c>
      <c r="BO1835" s="66">
        <f t="shared" si="423"/>
        <v>1961.4278405007335</v>
      </c>
      <c r="CI1835" s="116">
        <f t="shared" si="424"/>
        <v>0.48160006598670013</v>
      </c>
      <c r="CJ1835" s="116">
        <f t="shared" si="425"/>
        <v>0.51839993401329987</v>
      </c>
      <c r="CR1835">
        <f t="shared" si="432"/>
        <v>1809</v>
      </c>
      <c r="CS1835">
        <f t="shared" si="433"/>
        <v>50</v>
      </c>
      <c r="CT1835" s="73">
        <f t="shared" si="434"/>
        <v>2.4</v>
      </c>
      <c r="CU1835" s="66">
        <f t="shared" si="435"/>
        <v>864.75709716328356</v>
      </c>
    </row>
    <row r="1836" spans="2:99" x14ac:dyDescent="0.25">
      <c r="B1836" s="107" t="s">
        <v>284</v>
      </c>
      <c r="C1836" s="107">
        <v>1826</v>
      </c>
      <c r="D1836" s="107" t="s">
        <v>427</v>
      </c>
      <c r="E1836" s="107">
        <v>50</v>
      </c>
      <c r="F1836" s="108">
        <v>2.4</v>
      </c>
      <c r="G1836" s="109"/>
      <c r="H1836" s="109">
        <v>840.43742684816596</v>
      </c>
      <c r="I1836" s="109">
        <v>1109.5625731518339</v>
      </c>
      <c r="BA1836" t="str">
        <f t="shared" si="426"/>
        <v>RI</v>
      </c>
      <c r="BB1836">
        <f t="shared" si="427"/>
        <v>1823</v>
      </c>
      <c r="BC1836" s="73">
        <f t="shared" si="428"/>
        <v>2.4</v>
      </c>
      <c r="BD1836">
        <f t="shared" si="429"/>
        <v>50</v>
      </c>
      <c r="BE1836" s="66">
        <f t="shared" si="430"/>
        <v>1199.99</v>
      </c>
      <c r="BI1836" s="66">
        <f t="shared" si="421"/>
        <v>1629</v>
      </c>
      <c r="BK1836" s="66">
        <f t="shared" si="431"/>
        <v>1205.0512151034345</v>
      </c>
      <c r="BN1836" s="66">
        <f t="shared" si="422"/>
        <v>1333.7700085970446</v>
      </c>
      <c r="BO1836" s="66">
        <f t="shared" si="423"/>
        <v>2538.8212237004791</v>
      </c>
      <c r="CI1836" s="116">
        <f t="shared" si="424"/>
        <v>0.47464989021440529</v>
      </c>
      <c r="CJ1836" s="116">
        <f t="shared" si="425"/>
        <v>0.52535010978559471</v>
      </c>
      <c r="CR1836">
        <f t="shared" si="432"/>
        <v>1810</v>
      </c>
      <c r="CS1836">
        <f t="shared" si="433"/>
        <v>50</v>
      </c>
      <c r="CT1836" s="73">
        <f t="shared" si="434"/>
        <v>2.4</v>
      </c>
      <c r="CU1836" s="66">
        <f t="shared" si="435"/>
        <v>1053.8260694918661</v>
      </c>
    </row>
    <row r="1837" spans="2:99" x14ac:dyDescent="0.25">
      <c r="B1837" s="107" t="s">
        <v>284</v>
      </c>
      <c r="C1837" s="107">
        <v>1827</v>
      </c>
      <c r="D1837" s="107" t="s">
        <v>427</v>
      </c>
      <c r="E1837" s="107">
        <v>50</v>
      </c>
      <c r="F1837" s="108">
        <v>2.4</v>
      </c>
      <c r="G1837" s="109"/>
      <c r="H1837" s="109">
        <v>965.42555699481636</v>
      </c>
      <c r="I1837" s="109">
        <v>1274.5744430051836</v>
      </c>
      <c r="BA1837" t="str">
        <f t="shared" si="426"/>
        <v>RI</v>
      </c>
      <c r="BB1837">
        <f t="shared" si="427"/>
        <v>1824</v>
      </c>
      <c r="BC1837" s="73">
        <f t="shared" si="428"/>
        <v>2.4</v>
      </c>
      <c r="BD1837">
        <f t="shared" si="429"/>
        <v>50</v>
      </c>
      <c r="BE1837" s="66">
        <f t="shared" si="430"/>
        <v>1034.384525351589</v>
      </c>
      <c r="BI1837" s="66">
        <f t="shared" si="421"/>
        <v>1365.615474648411</v>
      </c>
      <c r="BK1837" s="66">
        <f t="shared" si="431"/>
        <v>1038.7472638598003</v>
      </c>
      <c r="BN1837" s="66">
        <f t="shared" si="422"/>
        <v>1118.1196828496429</v>
      </c>
      <c r="BO1837" s="66">
        <f t="shared" si="423"/>
        <v>2156.8669467094433</v>
      </c>
      <c r="CI1837" s="116">
        <f t="shared" si="424"/>
        <v>0.48160006598670013</v>
      </c>
      <c r="CJ1837" s="116">
        <f t="shared" si="425"/>
        <v>0.51839993401329987</v>
      </c>
      <c r="CR1837">
        <f t="shared" si="432"/>
        <v>1811</v>
      </c>
      <c r="CS1837">
        <f t="shared" si="433"/>
        <v>50</v>
      </c>
      <c r="CT1837" s="73">
        <f t="shared" si="434"/>
        <v>2.4</v>
      </c>
      <c r="CU1837" s="66">
        <f t="shared" si="435"/>
        <v>863.45866308345887</v>
      </c>
    </row>
    <row r="1838" spans="2:99" x14ac:dyDescent="0.25">
      <c r="B1838" s="107" t="s">
        <v>284</v>
      </c>
      <c r="C1838" s="107">
        <v>1828</v>
      </c>
      <c r="D1838" s="107" t="s">
        <v>427</v>
      </c>
      <c r="E1838" s="107">
        <v>50</v>
      </c>
      <c r="F1838" s="108">
        <v>2.4</v>
      </c>
      <c r="G1838" s="109"/>
      <c r="H1838" s="109">
        <v>1055.8911036078573</v>
      </c>
      <c r="I1838" s="109">
        <v>1394.0088963921428</v>
      </c>
      <c r="BA1838" t="str">
        <f t="shared" si="426"/>
        <v>RI</v>
      </c>
      <c r="BB1838">
        <f t="shared" si="427"/>
        <v>1825</v>
      </c>
      <c r="BC1838" s="73">
        <f t="shared" si="428"/>
        <v>2.4</v>
      </c>
      <c r="BD1838">
        <f t="shared" si="429"/>
        <v>50</v>
      </c>
      <c r="BE1838" s="66">
        <f t="shared" si="430"/>
        <v>1034.384525351589</v>
      </c>
      <c r="BI1838" s="66">
        <f t="shared" si="421"/>
        <v>1365.615474648411</v>
      </c>
      <c r="BK1838" s="66">
        <f t="shared" si="431"/>
        <v>1038.7472638598003</v>
      </c>
      <c r="BN1838" s="66">
        <f t="shared" si="422"/>
        <v>1118.1196828496429</v>
      </c>
      <c r="BO1838" s="66">
        <f t="shared" si="423"/>
        <v>2156.8669467094433</v>
      </c>
      <c r="CI1838" s="116">
        <f t="shared" si="424"/>
        <v>0.48160006598670013</v>
      </c>
      <c r="CJ1838" s="116">
        <f t="shared" si="425"/>
        <v>0.51839993401329987</v>
      </c>
      <c r="CR1838">
        <f t="shared" si="432"/>
        <v>1812</v>
      </c>
      <c r="CS1838">
        <f t="shared" si="433"/>
        <v>50</v>
      </c>
      <c r="CT1838" s="73">
        <f t="shared" si="434"/>
        <v>2.4</v>
      </c>
      <c r="CU1838" s="66">
        <f t="shared" si="435"/>
        <v>1322.6498754134818</v>
      </c>
    </row>
    <row r="1839" spans="2:99" x14ac:dyDescent="0.25">
      <c r="B1839" s="107" t="s">
        <v>284</v>
      </c>
      <c r="C1839" s="107">
        <v>1829</v>
      </c>
      <c r="D1839" s="107" t="s">
        <v>427</v>
      </c>
      <c r="E1839" s="107">
        <v>50</v>
      </c>
      <c r="F1839" s="108">
        <v>2.4</v>
      </c>
      <c r="G1839" s="109"/>
      <c r="H1839" s="109">
        <v>1025.7517245004256</v>
      </c>
      <c r="I1839" s="109">
        <v>1354.2182754995747</v>
      </c>
      <c r="BA1839" t="str">
        <f t="shared" si="426"/>
        <v>RI</v>
      </c>
      <c r="BB1839">
        <f t="shared" si="427"/>
        <v>1826</v>
      </c>
      <c r="BC1839" s="73">
        <f t="shared" si="428"/>
        <v>2.4</v>
      </c>
      <c r="BD1839">
        <f t="shared" si="429"/>
        <v>50</v>
      </c>
      <c r="BE1839" s="66">
        <f t="shared" si="430"/>
        <v>840.43742684816596</v>
      </c>
      <c r="BI1839" s="66">
        <f t="shared" si="421"/>
        <v>1109.5625731518339</v>
      </c>
      <c r="BK1839" s="66">
        <f t="shared" si="431"/>
        <v>843.98215188608765</v>
      </c>
      <c r="BN1839" s="66">
        <f t="shared" si="422"/>
        <v>908.47224231533482</v>
      </c>
      <c r="BO1839" s="66">
        <f t="shared" si="423"/>
        <v>1752.4543942014225</v>
      </c>
      <c r="CI1839" s="116">
        <f t="shared" si="424"/>
        <v>0.48160006598670013</v>
      </c>
      <c r="CJ1839" s="116">
        <f t="shared" si="425"/>
        <v>0.51839993401329987</v>
      </c>
      <c r="CR1839">
        <f t="shared" si="432"/>
        <v>1813</v>
      </c>
      <c r="CS1839">
        <f t="shared" si="433"/>
        <v>50</v>
      </c>
      <c r="CT1839" s="73">
        <f t="shared" si="434"/>
        <v>2.4</v>
      </c>
      <c r="CU1839" s="66">
        <f t="shared" si="435"/>
        <v>1205.0612572805785</v>
      </c>
    </row>
    <row r="1840" spans="2:99" x14ac:dyDescent="0.25">
      <c r="B1840" s="107" t="s">
        <v>284</v>
      </c>
      <c r="C1840" s="107">
        <v>1830</v>
      </c>
      <c r="D1840" s="107" t="s">
        <v>427</v>
      </c>
      <c r="E1840" s="107">
        <v>50</v>
      </c>
      <c r="F1840" s="108">
        <v>2.4</v>
      </c>
      <c r="G1840" s="109"/>
      <c r="H1840" s="109">
        <v>1508.4774328044005</v>
      </c>
      <c r="I1840" s="109">
        <v>1991.5225671955995</v>
      </c>
      <c r="BA1840" t="str">
        <f t="shared" si="426"/>
        <v>RI</v>
      </c>
      <c r="BB1840">
        <f t="shared" si="427"/>
        <v>1827</v>
      </c>
      <c r="BC1840" s="73">
        <f t="shared" si="428"/>
        <v>2.4</v>
      </c>
      <c r="BD1840">
        <f t="shared" si="429"/>
        <v>50</v>
      </c>
      <c r="BE1840" s="66">
        <f t="shared" si="430"/>
        <v>965.42555699481636</v>
      </c>
      <c r="BI1840" s="66">
        <f t="shared" si="421"/>
        <v>1274.5744430051836</v>
      </c>
      <c r="BK1840" s="66">
        <f t="shared" si="431"/>
        <v>969.49744626914685</v>
      </c>
      <c r="BN1840" s="66">
        <f t="shared" si="422"/>
        <v>1043.5783706596667</v>
      </c>
      <c r="BO1840" s="66">
        <f t="shared" si="423"/>
        <v>2013.0758169288135</v>
      </c>
      <c r="CI1840" s="116">
        <f t="shared" si="424"/>
        <v>0.48160006598670013</v>
      </c>
      <c r="CJ1840" s="116">
        <f t="shared" si="425"/>
        <v>0.51839993401329987</v>
      </c>
      <c r="CR1840">
        <f t="shared" si="432"/>
        <v>1814</v>
      </c>
      <c r="CS1840">
        <f t="shared" si="433"/>
        <v>50</v>
      </c>
      <c r="CT1840" s="73">
        <f t="shared" si="434"/>
        <v>2.4</v>
      </c>
      <c r="CU1840" s="66">
        <f t="shared" si="435"/>
        <v>808.92443173081938</v>
      </c>
    </row>
    <row r="1841" spans="2:99" x14ac:dyDescent="0.25">
      <c r="B1841" s="107" t="s">
        <v>284</v>
      </c>
      <c r="C1841" s="107">
        <v>1831</v>
      </c>
      <c r="D1841" s="107" t="s">
        <v>427</v>
      </c>
      <c r="E1841" s="107">
        <v>50</v>
      </c>
      <c r="F1841" s="108">
        <v>2.4</v>
      </c>
      <c r="G1841" s="109"/>
      <c r="H1841" s="109">
        <v>1292.9591070118745</v>
      </c>
      <c r="I1841" s="109">
        <v>1706.9908929881253</v>
      </c>
      <c r="BA1841" t="str">
        <f t="shared" si="426"/>
        <v>RI</v>
      </c>
      <c r="BB1841">
        <f t="shared" si="427"/>
        <v>1828</v>
      </c>
      <c r="BC1841" s="73">
        <f t="shared" si="428"/>
        <v>2.4</v>
      </c>
      <c r="BD1841">
        <f t="shared" si="429"/>
        <v>50</v>
      </c>
      <c r="BE1841" s="66">
        <f t="shared" si="430"/>
        <v>1055.8911036078573</v>
      </c>
      <c r="BI1841" s="66">
        <f t="shared" si="421"/>
        <v>1394.0088963921428</v>
      </c>
      <c r="BK1841" s="66">
        <f t="shared" si="431"/>
        <v>1060.3445507208851</v>
      </c>
      <c r="BN1841" s="66">
        <f t="shared" si="422"/>
        <v>1141.3672545888919</v>
      </c>
      <c r="BO1841" s="66">
        <f t="shared" si="423"/>
        <v>2201.711805309777</v>
      </c>
      <c r="CI1841" s="116">
        <f t="shared" si="424"/>
        <v>0.48160006598670002</v>
      </c>
      <c r="CJ1841" s="116">
        <f t="shared" si="425"/>
        <v>0.51839993401329998</v>
      </c>
      <c r="CR1841">
        <f t="shared" si="432"/>
        <v>1815</v>
      </c>
      <c r="CS1841">
        <f t="shared" si="433"/>
        <v>50</v>
      </c>
      <c r="CT1841" s="73">
        <f t="shared" si="434"/>
        <v>2.4</v>
      </c>
      <c r="CU1841" s="66">
        <f t="shared" si="435"/>
        <v>1211.8718078364336</v>
      </c>
    </row>
    <row r="1842" spans="2:99" x14ac:dyDescent="0.25">
      <c r="B1842" s="107" t="s">
        <v>284</v>
      </c>
      <c r="C1842" s="107">
        <v>1832</v>
      </c>
      <c r="D1842" s="107" t="s">
        <v>427</v>
      </c>
      <c r="E1842" s="107">
        <v>50</v>
      </c>
      <c r="F1842" s="108">
        <v>2.4</v>
      </c>
      <c r="G1842" s="109"/>
      <c r="H1842" s="109">
        <v>1199</v>
      </c>
      <c r="I1842" s="109">
        <v>1593.1</v>
      </c>
      <c r="BA1842" t="str">
        <f t="shared" si="426"/>
        <v>RI</v>
      </c>
      <c r="BB1842">
        <f t="shared" si="427"/>
        <v>1829</v>
      </c>
      <c r="BC1842" s="73">
        <f t="shared" si="428"/>
        <v>2.4</v>
      </c>
      <c r="BD1842">
        <f t="shared" si="429"/>
        <v>50</v>
      </c>
      <c r="BE1842" s="66">
        <f t="shared" si="430"/>
        <v>1025.7517245004256</v>
      </c>
      <c r="BI1842" s="66">
        <f t="shared" si="421"/>
        <v>1354.2182754995747</v>
      </c>
      <c r="BK1842" s="66">
        <f t="shared" si="431"/>
        <v>1030.0780523201704</v>
      </c>
      <c r="BN1842" s="66">
        <f t="shared" si="422"/>
        <v>1108.7880423298604</v>
      </c>
      <c r="BO1842" s="66">
        <f t="shared" si="423"/>
        <v>2138.8660946500308</v>
      </c>
      <c r="CI1842" s="116">
        <f t="shared" si="424"/>
        <v>0.48160006598670008</v>
      </c>
      <c r="CJ1842" s="116">
        <f t="shared" si="425"/>
        <v>0.51839993401329987</v>
      </c>
      <c r="CR1842">
        <f t="shared" si="432"/>
        <v>1816</v>
      </c>
      <c r="CS1842">
        <f t="shared" si="433"/>
        <v>50</v>
      </c>
      <c r="CT1842" s="73">
        <f t="shared" si="434"/>
        <v>2.4</v>
      </c>
      <c r="CU1842" s="66">
        <f t="shared" si="435"/>
        <v>789.88073189338968</v>
      </c>
    </row>
    <row r="1843" spans="2:99" x14ac:dyDescent="0.25">
      <c r="B1843" s="107" t="s">
        <v>284</v>
      </c>
      <c r="C1843" s="107">
        <v>1833</v>
      </c>
      <c r="D1843" s="107" t="s">
        <v>427</v>
      </c>
      <c r="E1843" s="107">
        <v>50</v>
      </c>
      <c r="F1843" s="108">
        <v>2.4</v>
      </c>
      <c r="G1843" s="109"/>
      <c r="H1843" s="109">
        <v>1243.894801026031</v>
      </c>
      <c r="I1843" s="109">
        <v>1642.2151989739691</v>
      </c>
      <c r="BA1843" t="str">
        <f t="shared" si="426"/>
        <v>RI</v>
      </c>
      <c r="BB1843">
        <f t="shared" si="427"/>
        <v>1830</v>
      </c>
      <c r="BC1843" s="73">
        <f t="shared" si="428"/>
        <v>2.4</v>
      </c>
      <c r="BD1843">
        <f t="shared" si="429"/>
        <v>50</v>
      </c>
      <c r="BE1843" s="66">
        <f t="shared" si="430"/>
        <v>1508.4774328044005</v>
      </c>
      <c r="BI1843" s="66">
        <f t="shared" si="421"/>
        <v>1991.5225671955995</v>
      </c>
      <c r="BK1843" s="66">
        <f t="shared" si="431"/>
        <v>1514.8397597955418</v>
      </c>
      <c r="BN1843" s="66">
        <f t="shared" si="422"/>
        <v>1630.5912041557294</v>
      </c>
      <c r="BO1843" s="66">
        <f t="shared" si="423"/>
        <v>3145.4309639512712</v>
      </c>
      <c r="CI1843" s="116">
        <f t="shared" si="424"/>
        <v>0.48160006598670008</v>
      </c>
      <c r="CJ1843" s="116">
        <f t="shared" si="425"/>
        <v>0.51839993401329998</v>
      </c>
      <c r="CR1843">
        <f t="shared" si="432"/>
        <v>1817</v>
      </c>
      <c r="CS1843">
        <f t="shared" si="433"/>
        <v>50</v>
      </c>
      <c r="CT1843" s="73">
        <f t="shared" si="434"/>
        <v>2.4</v>
      </c>
      <c r="CU1843" s="66">
        <f t="shared" si="435"/>
        <v>1056.4370355493072</v>
      </c>
    </row>
    <row r="1844" spans="2:99" x14ac:dyDescent="0.25">
      <c r="B1844" s="107" t="s">
        <v>284</v>
      </c>
      <c r="C1844" s="107">
        <v>1834</v>
      </c>
      <c r="D1844" s="107" t="s">
        <v>427</v>
      </c>
      <c r="E1844" s="107">
        <v>50</v>
      </c>
      <c r="F1844" s="108">
        <v>2.4</v>
      </c>
      <c r="G1844" s="109"/>
      <c r="H1844" s="109">
        <v>1243.894801026031</v>
      </c>
      <c r="I1844" s="109">
        <v>1642.2151989739691</v>
      </c>
      <c r="BA1844" t="str">
        <f t="shared" si="426"/>
        <v>RI</v>
      </c>
      <c r="BB1844">
        <f t="shared" si="427"/>
        <v>1831</v>
      </c>
      <c r="BC1844" s="73">
        <f t="shared" si="428"/>
        <v>2.4</v>
      </c>
      <c r="BD1844">
        <f t="shared" si="429"/>
        <v>50</v>
      </c>
      <c r="BE1844" s="66">
        <f t="shared" si="430"/>
        <v>1292.9591070118745</v>
      </c>
      <c r="BI1844" s="66">
        <f t="shared" ref="BI1844:BI1907" si="436">I1841</f>
        <v>1706.9908929881253</v>
      </c>
      <c r="BK1844" s="66">
        <f t="shared" si="431"/>
        <v>1298.412439256753</v>
      </c>
      <c r="BN1844" s="66">
        <f t="shared" ref="BN1844:BN1907" si="437">BI1844/VLOOKUP($BA1844,$DQ$53:$DT$60,3,FALSE)</f>
        <v>1397.6263094019944</v>
      </c>
      <c r="BO1844" s="66">
        <f t="shared" si="423"/>
        <v>2696.0387486587474</v>
      </c>
      <c r="CI1844" s="116">
        <f t="shared" si="424"/>
        <v>0.48160006598670008</v>
      </c>
      <c r="CJ1844" s="116">
        <f t="shared" si="425"/>
        <v>0.51839993401329998</v>
      </c>
      <c r="CR1844">
        <f t="shared" si="432"/>
        <v>1818</v>
      </c>
      <c r="CS1844">
        <f t="shared" si="433"/>
        <v>50</v>
      </c>
      <c r="CT1844" s="73">
        <f t="shared" si="434"/>
        <v>2.4</v>
      </c>
      <c r="CU1844" s="66">
        <f t="shared" si="435"/>
        <v>1055.7541675035147</v>
      </c>
    </row>
    <row r="1845" spans="2:99" x14ac:dyDescent="0.25">
      <c r="B1845" s="107" t="s">
        <v>284</v>
      </c>
      <c r="C1845" s="107">
        <v>1835</v>
      </c>
      <c r="D1845" s="107" t="s">
        <v>427</v>
      </c>
      <c r="E1845" s="107">
        <v>50</v>
      </c>
      <c r="F1845" s="108">
        <v>2.4</v>
      </c>
      <c r="G1845" s="109"/>
      <c r="H1845" s="109">
        <v>1243.894801026031</v>
      </c>
      <c r="I1845" s="109">
        <v>1642.2151989739691</v>
      </c>
      <c r="BA1845" t="str">
        <f t="shared" si="426"/>
        <v>RI</v>
      </c>
      <c r="BB1845">
        <f t="shared" si="427"/>
        <v>1832</v>
      </c>
      <c r="BC1845" s="73">
        <f t="shared" si="428"/>
        <v>2.4</v>
      </c>
      <c r="BD1845">
        <f t="shared" si="429"/>
        <v>50</v>
      </c>
      <c r="BE1845" s="66">
        <f t="shared" si="430"/>
        <v>1199</v>
      </c>
      <c r="BI1845" s="66">
        <f t="shared" si="436"/>
        <v>1593.1</v>
      </c>
      <c r="BK1845" s="66">
        <f t="shared" si="431"/>
        <v>1204.057039566178</v>
      </c>
      <c r="BN1845" s="66">
        <f t="shared" si="437"/>
        <v>1304.376304908503</v>
      </c>
      <c r="BO1845" s="66">
        <f t="shared" ref="BO1845:BO1908" si="438">SUM(BK1845+BN1845)</f>
        <v>2508.4333444746808</v>
      </c>
      <c r="CI1845" s="116">
        <f t="shared" ref="CI1845:CI1908" si="439">BK1845/$BO1845</f>
        <v>0.48000360153812782</v>
      </c>
      <c r="CJ1845" s="116">
        <f t="shared" ref="CJ1845:CJ1908" si="440">BN1845/$BO1845</f>
        <v>0.51999639846187229</v>
      </c>
      <c r="CR1845">
        <f t="shared" si="432"/>
        <v>1819</v>
      </c>
      <c r="CS1845">
        <f t="shared" si="433"/>
        <v>50</v>
      </c>
      <c r="CT1845" s="73">
        <f t="shared" si="434"/>
        <v>2.4</v>
      </c>
      <c r="CU1845" s="66">
        <f t="shared" si="435"/>
        <v>1029.4737899176544</v>
      </c>
    </row>
    <row r="1846" spans="2:99" x14ac:dyDescent="0.25">
      <c r="B1846" s="107" t="s">
        <v>284</v>
      </c>
      <c r="C1846" s="107">
        <v>1836</v>
      </c>
      <c r="D1846" s="107" t="s">
        <v>427</v>
      </c>
      <c r="E1846" s="107">
        <v>50</v>
      </c>
      <c r="F1846" s="108">
        <v>2.4</v>
      </c>
      <c r="G1846" s="109"/>
      <c r="H1846" s="109">
        <v>884.63150569381264</v>
      </c>
      <c r="I1846" s="109">
        <v>1167.9084943061873</v>
      </c>
      <c r="BA1846" t="str">
        <f t="shared" si="426"/>
        <v>RI</v>
      </c>
      <c r="BB1846">
        <f t="shared" si="427"/>
        <v>1833</v>
      </c>
      <c r="BC1846" s="73">
        <f t="shared" si="428"/>
        <v>2.4</v>
      </c>
      <c r="BD1846">
        <f t="shared" si="429"/>
        <v>50</v>
      </c>
      <c r="BE1846" s="66">
        <f t="shared" si="430"/>
        <v>1243.894801026031</v>
      </c>
      <c r="BI1846" s="66">
        <f t="shared" si="436"/>
        <v>1642.2151989739691</v>
      </c>
      <c r="BK1846" s="66">
        <f t="shared" si="431"/>
        <v>1249.1411940410032</v>
      </c>
      <c r="BN1846" s="66">
        <f t="shared" si="437"/>
        <v>1344.5901657788263</v>
      </c>
      <c r="BO1846" s="66">
        <f t="shared" si="438"/>
        <v>2593.7313598198298</v>
      </c>
      <c r="CI1846" s="116">
        <f t="shared" si="439"/>
        <v>0.48160006598670002</v>
      </c>
      <c r="CJ1846" s="116">
        <f t="shared" si="440"/>
        <v>0.51839993401329987</v>
      </c>
      <c r="CR1846">
        <f t="shared" si="432"/>
        <v>1820</v>
      </c>
      <c r="CS1846">
        <f t="shared" si="433"/>
        <v>50</v>
      </c>
      <c r="CT1846" s="73">
        <f t="shared" si="434"/>
        <v>2.4</v>
      </c>
      <c r="CU1846" s="66">
        <f t="shared" si="435"/>
        <v>912.085019372896</v>
      </c>
    </row>
    <row r="1847" spans="2:99" x14ac:dyDescent="0.25">
      <c r="B1847" s="107" t="s">
        <v>284</v>
      </c>
      <c r="C1847" s="107">
        <v>1837</v>
      </c>
      <c r="D1847" s="107" t="s">
        <v>427</v>
      </c>
      <c r="E1847" s="107">
        <v>50</v>
      </c>
      <c r="F1847" s="108">
        <v>2.4</v>
      </c>
      <c r="G1847" s="109"/>
      <c r="H1847" s="109">
        <v>892.11355376052245</v>
      </c>
      <c r="I1847" s="109">
        <v>1177.7864462394775</v>
      </c>
      <c r="BA1847" t="str">
        <f t="shared" si="426"/>
        <v>RI</v>
      </c>
      <c r="BB1847">
        <f t="shared" si="427"/>
        <v>1834</v>
      </c>
      <c r="BC1847" s="73">
        <f t="shared" si="428"/>
        <v>2.4</v>
      </c>
      <c r="BD1847">
        <f t="shared" si="429"/>
        <v>50</v>
      </c>
      <c r="BE1847" s="66">
        <f t="shared" si="430"/>
        <v>1243.894801026031</v>
      </c>
      <c r="BI1847" s="66">
        <f t="shared" si="436"/>
        <v>1642.2151989739691</v>
      </c>
      <c r="BK1847" s="66">
        <f t="shared" si="431"/>
        <v>1249.1411940410032</v>
      </c>
      <c r="BN1847" s="66">
        <f t="shared" si="437"/>
        <v>1344.5901657788263</v>
      </c>
      <c r="BO1847" s="66">
        <f t="shared" si="438"/>
        <v>2593.7313598198298</v>
      </c>
      <c r="CI1847" s="116">
        <f t="shared" si="439"/>
        <v>0.48160006598670002</v>
      </c>
      <c r="CJ1847" s="116">
        <f t="shared" si="440"/>
        <v>0.51839993401329987</v>
      </c>
      <c r="CR1847">
        <f t="shared" si="432"/>
        <v>1821</v>
      </c>
      <c r="CS1847">
        <f t="shared" si="433"/>
        <v>50</v>
      </c>
      <c r="CT1847" s="73">
        <f t="shared" si="434"/>
        <v>2.4</v>
      </c>
      <c r="CU1847" s="66">
        <f t="shared" si="435"/>
        <v>895.87623394308343</v>
      </c>
    </row>
    <row r="1848" spans="2:99" x14ac:dyDescent="0.25">
      <c r="B1848" s="107" t="s">
        <v>284</v>
      </c>
      <c r="C1848" s="107">
        <v>1838</v>
      </c>
      <c r="D1848" s="107" t="s">
        <v>427</v>
      </c>
      <c r="E1848" s="107">
        <v>50</v>
      </c>
      <c r="F1848" s="108">
        <v>2.4</v>
      </c>
      <c r="G1848" s="109"/>
      <c r="H1848" s="109">
        <v>795.18310386403402</v>
      </c>
      <c r="I1848" s="109">
        <v>1049.8168961359661</v>
      </c>
      <c r="BA1848" t="str">
        <f t="shared" si="426"/>
        <v>RI</v>
      </c>
      <c r="BB1848">
        <f t="shared" si="427"/>
        <v>1835</v>
      </c>
      <c r="BC1848" s="73">
        <f t="shared" si="428"/>
        <v>2.4</v>
      </c>
      <c r="BD1848">
        <f t="shared" si="429"/>
        <v>50</v>
      </c>
      <c r="BE1848" s="66">
        <f t="shared" si="430"/>
        <v>1243.894801026031</v>
      </c>
      <c r="BI1848" s="66">
        <f t="shared" si="436"/>
        <v>1642.2151989739691</v>
      </c>
      <c r="BK1848" s="66">
        <f t="shared" si="431"/>
        <v>1249.1411940410032</v>
      </c>
      <c r="BN1848" s="66">
        <f t="shared" si="437"/>
        <v>1344.5901657788263</v>
      </c>
      <c r="BO1848" s="66">
        <f t="shared" si="438"/>
        <v>2593.7313598198298</v>
      </c>
      <c r="CI1848" s="116">
        <f t="shared" si="439"/>
        <v>0.48160006598670002</v>
      </c>
      <c r="CJ1848" s="116">
        <f t="shared" si="440"/>
        <v>0.51839993401329987</v>
      </c>
      <c r="CR1848">
        <f t="shared" si="432"/>
        <v>1822</v>
      </c>
      <c r="CS1848">
        <f t="shared" si="433"/>
        <v>50</v>
      </c>
      <c r="CT1848" s="73">
        <f t="shared" si="434"/>
        <v>2.4</v>
      </c>
      <c r="CU1848" s="66">
        <f t="shared" si="435"/>
        <v>944.62377741330397</v>
      </c>
    </row>
    <row r="1849" spans="2:99" x14ac:dyDescent="0.25">
      <c r="B1849" s="107" t="s">
        <v>284</v>
      </c>
      <c r="C1849" s="107">
        <v>1839</v>
      </c>
      <c r="D1849" s="107" t="s">
        <v>427</v>
      </c>
      <c r="E1849" s="107">
        <v>50</v>
      </c>
      <c r="F1849" s="108">
        <v>2.4</v>
      </c>
      <c r="G1849" s="109"/>
      <c r="H1849" s="109">
        <v>892.11355376052245</v>
      </c>
      <c r="I1849" s="109">
        <v>1177.7864462394775</v>
      </c>
      <c r="BA1849" t="str">
        <f t="shared" si="426"/>
        <v>RI</v>
      </c>
      <c r="BB1849">
        <f t="shared" si="427"/>
        <v>1836</v>
      </c>
      <c r="BC1849" s="73">
        <f t="shared" si="428"/>
        <v>2.4</v>
      </c>
      <c r="BD1849">
        <f t="shared" si="429"/>
        <v>50</v>
      </c>
      <c r="BE1849" s="66">
        <f t="shared" si="430"/>
        <v>884.63150569381264</v>
      </c>
      <c r="BI1849" s="66">
        <f t="shared" si="436"/>
        <v>1167.9084943061873</v>
      </c>
      <c r="BK1849" s="66">
        <f t="shared" si="431"/>
        <v>888.36262873449766</v>
      </c>
      <c r="BN1849" s="66">
        <f t="shared" si="437"/>
        <v>956.24390576508586</v>
      </c>
      <c r="BO1849" s="66">
        <f t="shared" si="438"/>
        <v>1844.6065344995836</v>
      </c>
      <c r="CI1849" s="116">
        <f t="shared" si="439"/>
        <v>0.48160006598670008</v>
      </c>
      <c r="CJ1849" s="116">
        <f t="shared" si="440"/>
        <v>0.51839993401329987</v>
      </c>
      <c r="CR1849">
        <f t="shared" si="432"/>
        <v>1823</v>
      </c>
      <c r="CS1849">
        <f t="shared" si="433"/>
        <v>50</v>
      </c>
      <c r="CT1849" s="73">
        <f t="shared" si="434"/>
        <v>2.4</v>
      </c>
      <c r="CU1849" s="66">
        <f t="shared" si="435"/>
        <v>1205.0512151034345</v>
      </c>
    </row>
    <row r="1850" spans="2:99" x14ac:dyDescent="0.25">
      <c r="B1850" s="107" t="s">
        <v>284</v>
      </c>
      <c r="C1850" s="107">
        <v>1840</v>
      </c>
      <c r="D1850" s="107" t="s">
        <v>427</v>
      </c>
      <c r="E1850" s="107">
        <v>50</v>
      </c>
      <c r="F1850" s="108">
        <v>2.4</v>
      </c>
      <c r="G1850" s="109"/>
      <c r="H1850" s="109">
        <v>1508.4774328044005</v>
      </c>
      <c r="I1850" s="109">
        <v>1991.5225671955995</v>
      </c>
      <c r="BA1850" t="str">
        <f t="shared" si="426"/>
        <v>RI</v>
      </c>
      <c r="BB1850">
        <f t="shared" si="427"/>
        <v>1837</v>
      </c>
      <c r="BC1850" s="73">
        <f t="shared" si="428"/>
        <v>2.4</v>
      </c>
      <c r="BD1850">
        <f t="shared" si="429"/>
        <v>50</v>
      </c>
      <c r="BE1850" s="66">
        <f t="shared" si="430"/>
        <v>892.11355376052245</v>
      </c>
      <c r="BI1850" s="66">
        <f t="shared" si="436"/>
        <v>1177.7864462394775</v>
      </c>
      <c r="BK1850" s="66">
        <f t="shared" si="431"/>
        <v>895.87623394308343</v>
      </c>
      <c r="BN1850" s="66">
        <f t="shared" si="437"/>
        <v>964.33163813769829</v>
      </c>
      <c r="BO1850" s="66">
        <f t="shared" si="438"/>
        <v>1860.2078720807817</v>
      </c>
      <c r="CI1850" s="116">
        <f t="shared" si="439"/>
        <v>0.48160006598670008</v>
      </c>
      <c r="CJ1850" s="116">
        <f t="shared" si="440"/>
        <v>0.51839993401329987</v>
      </c>
      <c r="CR1850">
        <f t="shared" si="432"/>
        <v>1824</v>
      </c>
      <c r="CS1850">
        <f t="shared" si="433"/>
        <v>50</v>
      </c>
      <c r="CT1850" s="73">
        <f t="shared" si="434"/>
        <v>2.4</v>
      </c>
      <c r="CU1850" s="66">
        <f t="shared" si="435"/>
        <v>1038.7472638598003</v>
      </c>
    </row>
    <row r="1851" spans="2:99" x14ac:dyDescent="0.25">
      <c r="B1851" s="107" t="s">
        <v>284</v>
      </c>
      <c r="C1851" s="107">
        <v>1841</v>
      </c>
      <c r="D1851" s="107" t="s">
        <v>427</v>
      </c>
      <c r="E1851" s="107">
        <v>50</v>
      </c>
      <c r="F1851" s="108">
        <v>2.4</v>
      </c>
      <c r="G1851" s="109"/>
      <c r="H1851" s="109">
        <v>869.02953910309282</v>
      </c>
      <c r="I1851" s="109">
        <v>1147.3104608969072</v>
      </c>
      <c r="BA1851" t="str">
        <f t="shared" si="426"/>
        <v>RI</v>
      </c>
      <c r="BB1851">
        <f t="shared" si="427"/>
        <v>1838</v>
      </c>
      <c r="BC1851" s="73">
        <f t="shared" si="428"/>
        <v>2.4</v>
      </c>
      <c r="BD1851">
        <f t="shared" si="429"/>
        <v>50</v>
      </c>
      <c r="BE1851" s="66">
        <f t="shared" si="430"/>
        <v>795.18310386403402</v>
      </c>
      <c r="BI1851" s="66">
        <f t="shared" si="436"/>
        <v>1049.8168961359661</v>
      </c>
      <c r="BK1851" s="66">
        <f t="shared" si="431"/>
        <v>798.53695909222142</v>
      </c>
      <c r="BN1851" s="66">
        <f t="shared" si="437"/>
        <v>859.55450619066312</v>
      </c>
      <c r="BO1851" s="66">
        <f t="shared" si="438"/>
        <v>1658.0914652828847</v>
      </c>
      <c r="CI1851" s="116">
        <f t="shared" si="439"/>
        <v>0.48160006598670002</v>
      </c>
      <c r="CJ1851" s="116">
        <f t="shared" si="440"/>
        <v>0.51839993401329987</v>
      </c>
      <c r="CR1851">
        <f t="shared" si="432"/>
        <v>1825</v>
      </c>
      <c r="CS1851">
        <f t="shared" si="433"/>
        <v>50</v>
      </c>
      <c r="CT1851" s="73">
        <f t="shared" si="434"/>
        <v>2.4</v>
      </c>
      <c r="CU1851" s="66">
        <f t="shared" si="435"/>
        <v>1038.7472638598003</v>
      </c>
    </row>
    <row r="1852" spans="2:99" x14ac:dyDescent="0.25">
      <c r="B1852" s="107" t="s">
        <v>284</v>
      </c>
      <c r="C1852" s="107">
        <v>1842</v>
      </c>
      <c r="D1852" s="107" t="s">
        <v>427</v>
      </c>
      <c r="E1852" s="107">
        <v>50</v>
      </c>
      <c r="F1852" s="108">
        <v>2.4</v>
      </c>
      <c r="G1852" s="109"/>
      <c r="H1852" s="109">
        <v>1123.6346701473419</v>
      </c>
      <c r="I1852" s="109">
        <v>1483.445329852658</v>
      </c>
      <c r="BA1852" t="str">
        <f t="shared" si="426"/>
        <v>RI</v>
      </c>
      <c r="BB1852">
        <f t="shared" si="427"/>
        <v>1839</v>
      </c>
      <c r="BC1852" s="73">
        <f t="shared" si="428"/>
        <v>2.4</v>
      </c>
      <c r="BD1852">
        <f t="shared" si="429"/>
        <v>50</v>
      </c>
      <c r="BE1852" s="66">
        <f t="shared" si="430"/>
        <v>892.11355376052245</v>
      </c>
      <c r="BI1852" s="66">
        <f t="shared" si="436"/>
        <v>1177.7864462394775</v>
      </c>
      <c r="BK1852" s="66">
        <f t="shared" si="431"/>
        <v>895.87623394308343</v>
      </c>
      <c r="BN1852" s="66">
        <f t="shared" si="437"/>
        <v>964.33163813769829</v>
      </c>
      <c r="BO1852" s="66">
        <f t="shared" si="438"/>
        <v>1860.2078720807817</v>
      </c>
      <c r="CI1852" s="116">
        <f t="shared" si="439"/>
        <v>0.48160006598670008</v>
      </c>
      <c r="CJ1852" s="116">
        <f t="shared" si="440"/>
        <v>0.51839993401329987</v>
      </c>
      <c r="CR1852">
        <f t="shared" si="432"/>
        <v>1826</v>
      </c>
      <c r="CS1852">
        <f t="shared" si="433"/>
        <v>50</v>
      </c>
      <c r="CT1852" s="73">
        <f t="shared" si="434"/>
        <v>2.4</v>
      </c>
      <c r="CU1852" s="66">
        <f t="shared" si="435"/>
        <v>843.98215188608765</v>
      </c>
    </row>
    <row r="1853" spans="2:99" x14ac:dyDescent="0.25">
      <c r="B1853" s="107" t="s">
        <v>284</v>
      </c>
      <c r="C1853" s="107">
        <v>1843</v>
      </c>
      <c r="D1853" s="107" t="s">
        <v>427</v>
      </c>
      <c r="E1853" s="107">
        <v>50</v>
      </c>
      <c r="F1853" s="108">
        <v>2.4</v>
      </c>
      <c r="G1853" s="109"/>
      <c r="H1853" s="109">
        <v>991.28517012860607</v>
      </c>
      <c r="I1853" s="109">
        <v>1308.7148298713939</v>
      </c>
      <c r="BA1853" t="str">
        <f t="shared" si="426"/>
        <v>RI</v>
      </c>
      <c r="BB1853">
        <f t="shared" si="427"/>
        <v>1840</v>
      </c>
      <c r="BC1853" s="73">
        <f t="shared" si="428"/>
        <v>2.4</v>
      </c>
      <c r="BD1853">
        <f t="shared" si="429"/>
        <v>50</v>
      </c>
      <c r="BE1853" s="66">
        <f t="shared" si="430"/>
        <v>1508.4774328044005</v>
      </c>
      <c r="BI1853" s="66">
        <f t="shared" si="436"/>
        <v>1991.5225671955995</v>
      </c>
      <c r="BK1853" s="66">
        <f t="shared" si="431"/>
        <v>1514.8397597955418</v>
      </c>
      <c r="BN1853" s="66">
        <f t="shared" si="437"/>
        <v>1630.5912041557294</v>
      </c>
      <c r="BO1853" s="66">
        <f t="shared" si="438"/>
        <v>3145.4309639512712</v>
      </c>
      <c r="CI1853" s="116">
        <f t="shared" si="439"/>
        <v>0.48160006598670008</v>
      </c>
      <c r="CJ1853" s="116">
        <f t="shared" si="440"/>
        <v>0.51839993401329998</v>
      </c>
      <c r="CR1853">
        <f t="shared" si="432"/>
        <v>1827</v>
      </c>
      <c r="CS1853">
        <f t="shared" si="433"/>
        <v>50</v>
      </c>
      <c r="CT1853" s="73">
        <f t="shared" si="434"/>
        <v>2.4</v>
      </c>
      <c r="CU1853" s="66">
        <f t="shared" si="435"/>
        <v>969.49744626914685</v>
      </c>
    </row>
    <row r="1854" spans="2:99" x14ac:dyDescent="0.25">
      <c r="B1854" s="107" t="s">
        <v>284</v>
      </c>
      <c r="C1854" s="107">
        <v>1844</v>
      </c>
      <c r="D1854" s="107" t="s">
        <v>427</v>
      </c>
      <c r="E1854" s="107">
        <v>50</v>
      </c>
      <c r="F1854" s="108">
        <v>2.4</v>
      </c>
      <c r="G1854" s="109"/>
      <c r="H1854" s="109">
        <v>934.91121349694436</v>
      </c>
      <c r="I1854" s="109">
        <v>1234.2887865030555</v>
      </c>
      <c r="BA1854" t="str">
        <f t="shared" si="426"/>
        <v>RI</v>
      </c>
      <c r="BB1854">
        <f t="shared" si="427"/>
        <v>1841</v>
      </c>
      <c r="BC1854" s="73">
        <f t="shared" si="428"/>
        <v>2.4</v>
      </c>
      <c r="BD1854">
        <f t="shared" si="429"/>
        <v>50</v>
      </c>
      <c r="BE1854" s="66">
        <f t="shared" si="430"/>
        <v>869.02953910309282</v>
      </c>
      <c r="BI1854" s="66">
        <f t="shared" si="436"/>
        <v>1147.3104608969072</v>
      </c>
      <c r="BK1854" s="66">
        <f t="shared" si="431"/>
        <v>872.69485750461229</v>
      </c>
      <c r="BN1854" s="66">
        <f t="shared" si="437"/>
        <v>939.37893388210375</v>
      </c>
      <c r="BO1854" s="66">
        <f t="shared" si="438"/>
        <v>1812.073791386716</v>
      </c>
      <c r="CI1854" s="116">
        <f t="shared" si="439"/>
        <v>0.48160006598670013</v>
      </c>
      <c r="CJ1854" s="116">
        <f t="shared" si="440"/>
        <v>0.51839993401329987</v>
      </c>
      <c r="CR1854">
        <f t="shared" si="432"/>
        <v>1828</v>
      </c>
      <c r="CS1854">
        <f t="shared" si="433"/>
        <v>50</v>
      </c>
      <c r="CT1854" s="73">
        <f t="shared" si="434"/>
        <v>2.4</v>
      </c>
      <c r="CU1854" s="66">
        <f t="shared" si="435"/>
        <v>1060.3445507208851</v>
      </c>
    </row>
    <row r="1855" spans="2:99" x14ac:dyDescent="0.25">
      <c r="B1855" s="107" t="s">
        <v>284</v>
      </c>
      <c r="C1855" s="107">
        <v>1845</v>
      </c>
      <c r="D1855" s="107" t="s">
        <v>427</v>
      </c>
      <c r="E1855" s="107">
        <v>50</v>
      </c>
      <c r="F1855" s="108">
        <v>2.4</v>
      </c>
      <c r="G1855" s="109"/>
      <c r="H1855" s="109">
        <v>1199</v>
      </c>
      <c r="I1855" s="109">
        <v>1582.9441701546139</v>
      </c>
      <c r="BA1855" t="str">
        <f t="shared" si="426"/>
        <v>RI</v>
      </c>
      <c r="BB1855">
        <f t="shared" si="427"/>
        <v>1842</v>
      </c>
      <c r="BC1855" s="73">
        <f t="shared" si="428"/>
        <v>2.4</v>
      </c>
      <c r="BD1855">
        <f t="shared" si="429"/>
        <v>50</v>
      </c>
      <c r="BE1855" s="66">
        <f t="shared" si="430"/>
        <v>1123.6346701473419</v>
      </c>
      <c r="BI1855" s="66">
        <f t="shared" si="436"/>
        <v>1483.445329852658</v>
      </c>
      <c r="BK1855" s="66">
        <f t="shared" si="431"/>
        <v>1128.3738402765034</v>
      </c>
      <c r="BN1855" s="66">
        <f t="shared" si="437"/>
        <v>1214.5947761515195</v>
      </c>
      <c r="BO1855" s="66">
        <f t="shared" si="438"/>
        <v>2342.9686164280229</v>
      </c>
      <c r="CI1855" s="116">
        <f t="shared" si="439"/>
        <v>0.48160006598670019</v>
      </c>
      <c r="CJ1855" s="116">
        <f t="shared" si="440"/>
        <v>0.51839993401329987</v>
      </c>
      <c r="CR1855">
        <f t="shared" si="432"/>
        <v>1829</v>
      </c>
      <c r="CS1855">
        <f t="shared" si="433"/>
        <v>50</v>
      </c>
      <c r="CT1855" s="73">
        <f t="shared" si="434"/>
        <v>2.4</v>
      </c>
      <c r="CU1855" s="66">
        <f t="shared" si="435"/>
        <v>1030.0780523201704</v>
      </c>
    </row>
    <row r="1856" spans="2:99" x14ac:dyDescent="0.25">
      <c r="B1856" s="107" t="s">
        <v>284</v>
      </c>
      <c r="C1856" s="107">
        <v>1846</v>
      </c>
      <c r="D1856" s="107" t="s">
        <v>427</v>
      </c>
      <c r="E1856" s="107">
        <v>50</v>
      </c>
      <c r="F1856" s="108">
        <v>2.4</v>
      </c>
      <c r="G1856" s="109"/>
      <c r="H1856" s="109">
        <v>995.5821758443376</v>
      </c>
      <c r="I1856" s="109">
        <v>1314.3878241556627</v>
      </c>
      <c r="BA1856" t="str">
        <f t="shared" si="426"/>
        <v>RI</v>
      </c>
      <c r="BB1856">
        <f t="shared" si="427"/>
        <v>1843</v>
      </c>
      <c r="BC1856" s="73">
        <f t="shared" si="428"/>
        <v>2.4</v>
      </c>
      <c r="BD1856">
        <f t="shared" si="429"/>
        <v>50</v>
      </c>
      <c r="BE1856" s="66">
        <f t="shared" si="430"/>
        <v>991.28517012860607</v>
      </c>
      <c r="BI1856" s="66">
        <f t="shared" si="436"/>
        <v>1308.7148298713939</v>
      </c>
      <c r="BK1856" s="66">
        <f t="shared" si="431"/>
        <v>995.46612786564185</v>
      </c>
      <c r="BN1856" s="66">
        <f t="shared" si="437"/>
        <v>1071.5313627309079</v>
      </c>
      <c r="BO1856" s="66">
        <f t="shared" si="438"/>
        <v>2066.9974905965496</v>
      </c>
      <c r="CI1856" s="116">
        <f t="shared" si="439"/>
        <v>0.48160006598670013</v>
      </c>
      <c r="CJ1856" s="116">
        <f t="shared" si="440"/>
        <v>0.51839993401329998</v>
      </c>
      <c r="CR1856">
        <f t="shared" si="432"/>
        <v>1830</v>
      </c>
      <c r="CS1856">
        <f t="shared" si="433"/>
        <v>50</v>
      </c>
      <c r="CT1856" s="73">
        <f t="shared" si="434"/>
        <v>2.4</v>
      </c>
      <c r="CU1856" s="66">
        <f t="shared" si="435"/>
        <v>1514.8397597955418</v>
      </c>
    </row>
    <row r="1857" spans="2:99" x14ac:dyDescent="0.25">
      <c r="B1857" s="107" t="s">
        <v>284</v>
      </c>
      <c r="C1857" s="107">
        <v>1847</v>
      </c>
      <c r="D1857" s="107" t="s">
        <v>427</v>
      </c>
      <c r="E1857" s="107">
        <v>50</v>
      </c>
      <c r="F1857" s="108">
        <v>2.4</v>
      </c>
      <c r="G1857" s="109"/>
      <c r="H1857" s="109">
        <v>1070.3724869627797</v>
      </c>
      <c r="I1857" s="109">
        <v>1413.1275130372203</v>
      </c>
      <c r="BA1857" t="str">
        <f t="shared" si="426"/>
        <v>RI</v>
      </c>
      <c r="BB1857">
        <f t="shared" si="427"/>
        <v>1844</v>
      </c>
      <c r="BC1857" s="73">
        <f t="shared" si="428"/>
        <v>2.4</v>
      </c>
      <c r="BD1857">
        <f t="shared" si="429"/>
        <v>50</v>
      </c>
      <c r="BE1857" s="66">
        <f t="shared" si="430"/>
        <v>934.91121349694436</v>
      </c>
      <c r="BI1857" s="66">
        <f t="shared" si="436"/>
        <v>1234.2887865030555</v>
      </c>
      <c r="BK1857" s="66">
        <f t="shared" si="431"/>
        <v>938.85440198528261</v>
      </c>
      <c r="BN1857" s="66">
        <f t="shared" si="437"/>
        <v>1010.5938400156022</v>
      </c>
      <c r="BO1857" s="66">
        <f t="shared" si="438"/>
        <v>1949.4482420008849</v>
      </c>
      <c r="CI1857" s="116">
        <f t="shared" si="439"/>
        <v>0.48160006598670008</v>
      </c>
      <c r="CJ1857" s="116">
        <f t="shared" si="440"/>
        <v>0.51839993401329987</v>
      </c>
      <c r="CR1857">
        <f t="shared" si="432"/>
        <v>1831</v>
      </c>
      <c r="CS1857">
        <f t="shared" si="433"/>
        <v>50</v>
      </c>
      <c r="CT1857" s="73">
        <f t="shared" si="434"/>
        <v>2.4</v>
      </c>
      <c r="CU1857" s="66">
        <f t="shared" si="435"/>
        <v>1298.412439256753</v>
      </c>
    </row>
    <row r="1858" spans="2:99" x14ac:dyDescent="0.25">
      <c r="B1858" s="107" t="s">
        <v>284</v>
      </c>
      <c r="C1858" s="107">
        <v>1848</v>
      </c>
      <c r="D1858" s="107" t="s">
        <v>427</v>
      </c>
      <c r="E1858" s="107">
        <v>50</v>
      </c>
      <c r="F1858" s="108">
        <v>2.4</v>
      </c>
      <c r="G1858" s="109"/>
      <c r="H1858" s="109">
        <v>1199.99</v>
      </c>
      <c r="I1858" s="109">
        <v>1599.98</v>
      </c>
      <c r="BA1858" t="str">
        <f t="shared" si="426"/>
        <v>RI</v>
      </c>
      <c r="BB1858">
        <f t="shared" si="427"/>
        <v>1845</v>
      </c>
      <c r="BC1858" s="73">
        <f t="shared" si="428"/>
        <v>2.4</v>
      </c>
      <c r="BD1858">
        <f t="shared" si="429"/>
        <v>50</v>
      </c>
      <c r="BE1858" s="66">
        <f t="shared" si="430"/>
        <v>1199</v>
      </c>
      <c r="BI1858" s="66">
        <f t="shared" si="436"/>
        <v>1582.9441701546139</v>
      </c>
      <c r="BK1858" s="66">
        <f t="shared" si="431"/>
        <v>1204.057039566178</v>
      </c>
      <c r="BN1858" s="66">
        <f t="shared" si="437"/>
        <v>1296.0610555161209</v>
      </c>
      <c r="BO1858" s="66">
        <f t="shared" si="438"/>
        <v>2500.1180950822991</v>
      </c>
      <c r="CI1858" s="116">
        <f t="shared" si="439"/>
        <v>0.48160006598670002</v>
      </c>
      <c r="CJ1858" s="116">
        <f t="shared" si="440"/>
        <v>0.51839993401329987</v>
      </c>
      <c r="CR1858">
        <f t="shared" si="432"/>
        <v>1832</v>
      </c>
      <c r="CS1858">
        <f t="shared" si="433"/>
        <v>50</v>
      </c>
      <c r="CT1858" s="73">
        <f t="shared" si="434"/>
        <v>2.4</v>
      </c>
      <c r="CU1858" s="66">
        <f t="shared" si="435"/>
        <v>1204.057039566178</v>
      </c>
    </row>
    <row r="1859" spans="2:99" x14ac:dyDescent="0.25">
      <c r="B1859" s="107" t="s">
        <v>284</v>
      </c>
      <c r="C1859" s="107">
        <v>1849</v>
      </c>
      <c r="D1859" s="107" t="s">
        <v>427</v>
      </c>
      <c r="E1859" s="107">
        <v>50</v>
      </c>
      <c r="F1859" s="108">
        <v>2.4</v>
      </c>
      <c r="G1859" s="109"/>
      <c r="H1859" s="109">
        <v>942.23810388485151</v>
      </c>
      <c r="I1859" s="109">
        <v>1243.9618961151484</v>
      </c>
      <c r="BA1859" t="str">
        <f t="shared" si="426"/>
        <v>RI</v>
      </c>
      <c r="BB1859">
        <f t="shared" si="427"/>
        <v>1846</v>
      </c>
      <c r="BC1859" s="73">
        <f t="shared" si="428"/>
        <v>2.4</v>
      </c>
      <c r="BD1859">
        <f t="shared" si="429"/>
        <v>50</v>
      </c>
      <c r="BE1859" s="66">
        <f t="shared" si="430"/>
        <v>995.5821758443376</v>
      </c>
      <c r="BI1859" s="66">
        <f t="shared" si="436"/>
        <v>1314.3878241556627</v>
      </c>
      <c r="BK1859" s="66">
        <f t="shared" si="431"/>
        <v>999.78125712425958</v>
      </c>
      <c r="BN1859" s="66">
        <f t="shared" si="437"/>
        <v>1076.1762182467457</v>
      </c>
      <c r="BO1859" s="66">
        <f t="shared" si="438"/>
        <v>2075.9574753710053</v>
      </c>
      <c r="CI1859" s="116">
        <f t="shared" si="439"/>
        <v>0.48160006598670013</v>
      </c>
      <c r="CJ1859" s="116">
        <f t="shared" si="440"/>
        <v>0.51839993401329987</v>
      </c>
      <c r="CR1859">
        <f t="shared" si="432"/>
        <v>1833</v>
      </c>
      <c r="CS1859">
        <f t="shared" si="433"/>
        <v>50</v>
      </c>
      <c r="CT1859" s="73">
        <f t="shared" si="434"/>
        <v>2.4</v>
      </c>
      <c r="CU1859" s="66">
        <f t="shared" si="435"/>
        <v>1249.1411940410032</v>
      </c>
    </row>
    <row r="1860" spans="2:99" x14ac:dyDescent="0.25">
      <c r="B1860" s="107" t="s">
        <v>284</v>
      </c>
      <c r="C1860" s="107">
        <v>1850</v>
      </c>
      <c r="D1860" s="107" t="s">
        <v>427</v>
      </c>
      <c r="E1860" s="107">
        <v>50</v>
      </c>
      <c r="F1860" s="108">
        <v>2.4</v>
      </c>
      <c r="G1860" s="109"/>
      <c r="H1860" s="109">
        <v>912.84434362277716</v>
      </c>
      <c r="I1860" s="109">
        <v>1205.1556563772228</v>
      </c>
      <c r="BA1860" t="str">
        <f t="shared" si="426"/>
        <v>RI</v>
      </c>
      <c r="BB1860">
        <f t="shared" si="427"/>
        <v>1847</v>
      </c>
      <c r="BC1860" s="73">
        <f t="shared" si="428"/>
        <v>2.4</v>
      </c>
      <c r="BD1860">
        <f t="shared" si="429"/>
        <v>50</v>
      </c>
      <c r="BE1860" s="66">
        <f t="shared" si="430"/>
        <v>1070.3724869627797</v>
      </c>
      <c r="BI1860" s="66">
        <f t="shared" si="436"/>
        <v>1413.1275130372203</v>
      </c>
      <c r="BK1860" s="66">
        <f t="shared" si="431"/>
        <v>1074.8870124149225</v>
      </c>
      <c r="BN1860" s="66">
        <f t="shared" si="437"/>
        <v>1157.0209301487866</v>
      </c>
      <c r="BO1860" s="66">
        <f t="shared" si="438"/>
        <v>2231.9079425637092</v>
      </c>
      <c r="CI1860" s="116">
        <f t="shared" si="439"/>
        <v>0.48160006598670019</v>
      </c>
      <c r="CJ1860" s="116">
        <f t="shared" si="440"/>
        <v>0.51839993401329987</v>
      </c>
      <c r="CR1860">
        <f t="shared" si="432"/>
        <v>1834</v>
      </c>
      <c r="CS1860">
        <f t="shared" si="433"/>
        <v>50</v>
      </c>
      <c r="CT1860" s="73">
        <f t="shared" si="434"/>
        <v>2.4</v>
      </c>
      <c r="CU1860" s="66">
        <f t="shared" si="435"/>
        <v>1249.1411940410032</v>
      </c>
    </row>
    <row r="1861" spans="2:99" x14ac:dyDescent="0.25">
      <c r="B1861" s="107" t="s">
        <v>284</v>
      </c>
      <c r="C1861" s="107">
        <v>1851</v>
      </c>
      <c r="D1861" s="107" t="s">
        <v>427</v>
      </c>
      <c r="E1861" s="107">
        <v>50</v>
      </c>
      <c r="F1861" s="108">
        <v>2.4</v>
      </c>
      <c r="G1861" s="109"/>
      <c r="H1861" s="109">
        <v>983.95827974069891</v>
      </c>
      <c r="I1861" s="109">
        <v>1299.041720259301</v>
      </c>
      <c r="BA1861" t="str">
        <f t="shared" si="426"/>
        <v>RI</v>
      </c>
      <c r="BB1861">
        <f t="shared" si="427"/>
        <v>1848</v>
      </c>
      <c r="BC1861" s="73">
        <f t="shared" si="428"/>
        <v>2.4</v>
      </c>
      <c r="BD1861">
        <f t="shared" si="429"/>
        <v>50</v>
      </c>
      <c r="BE1861" s="66">
        <f t="shared" si="430"/>
        <v>1199.99</v>
      </c>
      <c r="BI1861" s="66">
        <f t="shared" si="436"/>
        <v>1599.98</v>
      </c>
      <c r="BK1861" s="66">
        <f t="shared" si="431"/>
        <v>1205.0512151034345</v>
      </c>
      <c r="BN1861" s="66">
        <f t="shared" si="437"/>
        <v>1310.0094158103741</v>
      </c>
      <c r="BO1861" s="66">
        <f t="shared" si="438"/>
        <v>2515.0606309138084</v>
      </c>
      <c r="CI1861" s="116">
        <f t="shared" si="439"/>
        <v>0.47913406153775218</v>
      </c>
      <c r="CJ1861" s="116">
        <f t="shared" si="440"/>
        <v>0.52086593846224793</v>
      </c>
      <c r="CR1861">
        <f t="shared" si="432"/>
        <v>1835</v>
      </c>
      <c r="CS1861">
        <f t="shared" si="433"/>
        <v>50</v>
      </c>
      <c r="CT1861" s="73">
        <f t="shared" si="434"/>
        <v>2.4</v>
      </c>
      <c r="CU1861" s="66">
        <f t="shared" si="435"/>
        <v>1249.1411940410032</v>
      </c>
    </row>
    <row r="1862" spans="2:99" x14ac:dyDescent="0.25">
      <c r="B1862" s="107" t="s">
        <v>284</v>
      </c>
      <c r="C1862" s="107">
        <v>1852</v>
      </c>
      <c r="D1862" s="107" t="s">
        <v>427</v>
      </c>
      <c r="E1862" s="107">
        <v>50</v>
      </c>
      <c r="F1862" s="108">
        <v>2.4</v>
      </c>
      <c r="G1862" s="109"/>
      <c r="H1862" s="109">
        <v>888.0363547564283</v>
      </c>
      <c r="I1862" s="109">
        <v>1172.4036452435716</v>
      </c>
      <c r="BA1862" t="str">
        <f t="shared" si="426"/>
        <v>RI</v>
      </c>
      <c r="BB1862">
        <f t="shared" si="427"/>
        <v>1849</v>
      </c>
      <c r="BC1862" s="73">
        <f t="shared" si="428"/>
        <v>2.4</v>
      </c>
      <c r="BD1862">
        <f t="shared" si="429"/>
        <v>50</v>
      </c>
      <c r="BE1862" s="66">
        <f t="shared" si="430"/>
        <v>942.23810388485151</v>
      </c>
      <c r="BI1862" s="66">
        <f t="shared" si="436"/>
        <v>1243.9618961151484</v>
      </c>
      <c r="BK1862" s="66">
        <f t="shared" si="431"/>
        <v>946.21219510428966</v>
      </c>
      <c r="BN1862" s="66">
        <f t="shared" si="437"/>
        <v>1018.5138544357873</v>
      </c>
      <c r="BO1862" s="66">
        <f t="shared" si="438"/>
        <v>1964.7260495400769</v>
      </c>
      <c r="CI1862" s="116">
        <f t="shared" si="439"/>
        <v>0.48160006598670008</v>
      </c>
      <c r="CJ1862" s="116">
        <f t="shared" si="440"/>
        <v>0.51839993401329987</v>
      </c>
      <c r="CR1862">
        <f t="shared" si="432"/>
        <v>1836</v>
      </c>
      <c r="CS1862">
        <f t="shared" si="433"/>
        <v>50</v>
      </c>
      <c r="CT1862" s="73">
        <f t="shared" si="434"/>
        <v>2.4</v>
      </c>
      <c r="CU1862" s="66">
        <f t="shared" si="435"/>
        <v>888.36262873449766</v>
      </c>
    </row>
    <row r="1863" spans="2:99" x14ac:dyDescent="0.25">
      <c r="B1863" s="107" t="s">
        <v>284</v>
      </c>
      <c r="C1863" s="107">
        <v>1853</v>
      </c>
      <c r="D1863" s="107" t="s">
        <v>427</v>
      </c>
      <c r="E1863" s="107">
        <v>50</v>
      </c>
      <c r="F1863" s="108">
        <v>2.4</v>
      </c>
      <c r="G1863" s="109"/>
      <c r="H1863" s="109">
        <v>1108.7697025309351</v>
      </c>
      <c r="I1863" s="109">
        <v>1463.8202974690651</v>
      </c>
      <c r="BA1863" t="str">
        <f t="shared" si="426"/>
        <v>RI</v>
      </c>
      <c r="BB1863">
        <f t="shared" si="427"/>
        <v>1850</v>
      </c>
      <c r="BC1863" s="73">
        <f t="shared" si="428"/>
        <v>2.4</v>
      </c>
      <c r="BD1863">
        <f t="shared" si="429"/>
        <v>50</v>
      </c>
      <c r="BE1863" s="66">
        <f t="shared" si="430"/>
        <v>912.84434362277716</v>
      </c>
      <c r="BI1863" s="66">
        <f t="shared" si="436"/>
        <v>1205.1556563772228</v>
      </c>
      <c r="BK1863" s="66">
        <f t="shared" si="431"/>
        <v>916.69446035627357</v>
      </c>
      <c r="BN1863" s="66">
        <f t="shared" si="437"/>
        <v>986.74062011480999</v>
      </c>
      <c r="BO1863" s="66">
        <f t="shared" si="438"/>
        <v>1903.4350804710834</v>
      </c>
      <c r="CI1863" s="116">
        <f t="shared" si="439"/>
        <v>0.48160006598670008</v>
      </c>
      <c r="CJ1863" s="116">
        <f t="shared" si="440"/>
        <v>0.51839993401329998</v>
      </c>
      <c r="CR1863">
        <f t="shared" si="432"/>
        <v>1837</v>
      </c>
      <c r="CS1863">
        <f t="shared" si="433"/>
        <v>50</v>
      </c>
      <c r="CT1863" s="73">
        <f t="shared" si="434"/>
        <v>2.4</v>
      </c>
      <c r="CU1863" s="66">
        <f t="shared" si="435"/>
        <v>895.87623394308343</v>
      </c>
    </row>
    <row r="1864" spans="2:99" x14ac:dyDescent="0.25">
      <c r="B1864" s="107" t="s">
        <v>284</v>
      </c>
      <c r="C1864" s="107">
        <v>1854</v>
      </c>
      <c r="D1864" s="107" t="s">
        <v>427</v>
      </c>
      <c r="E1864" s="107">
        <v>50</v>
      </c>
      <c r="F1864" s="108">
        <v>2.4</v>
      </c>
      <c r="G1864" s="109"/>
      <c r="H1864" s="109">
        <v>1218.5610000259617</v>
      </c>
      <c r="I1864" s="109">
        <v>1608.7689999740383</v>
      </c>
      <c r="BA1864" t="str">
        <f t="shared" si="426"/>
        <v>RI</v>
      </c>
      <c r="BB1864">
        <f t="shared" si="427"/>
        <v>1851</v>
      </c>
      <c r="BC1864" s="73">
        <f t="shared" si="428"/>
        <v>2.4</v>
      </c>
      <c r="BD1864">
        <f t="shared" si="429"/>
        <v>50</v>
      </c>
      <c r="BE1864" s="66">
        <f t="shared" si="430"/>
        <v>983.95827974069891</v>
      </c>
      <c r="BI1864" s="66">
        <f t="shared" si="436"/>
        <v>1299.041720259301</v>
      </c>
      <c r="BK1864" s="66">
        <f t="shared" si="431"/>
        <v>988.10833474663491</v>
      </c>
      <c r="BN1864" s="66">
        <f t="shared" si="437"/>
        <v>1063.6113483107229</v>
      </c>
      <c r="BO1864" s="66">
        <f t="shared" si="438"/>
        <v>2051.7196830573575</v>
      </c>
      <c r="CI1864" s="116">
        <f t="shared" si="439"/>
        <v>0.48160006598670013</v>
      </c>
      <c r="CJ1864" s="116">
        <f t="shared" si="440"/>
        <v>0.51839993401329998</v>
      </c>
      <c r="CR1864">
        <f t="shared" si="432"/>
        <v>1838</v>
      </c>
      <c r="CS1864">
        <f t="shared" si="433"/>
        <v>50</v>
      </c>
      <c r="CT1864" s="73">
        <f t="shared" si="434"/>
        <v>2.4</v>
      </c>
      <c r="CU1864" s="66">
        <f t="shared" si="435"/>
        <v>798.53695909222142</v>
      </c>
    </row>
    <row r="1865" spans="2:99" x14ac:dyDescent="0.25">
      <c r="B1865" s="107" t="s">
        <v>284</v>
      </c>
      <c r="C1865" s="107">
        <v>1855</v>
      </c>
      <c r="D1865" s="107" t="s">
        <v>427</v>
      </c>
      <c r="E1865" s="107">
        <v>50</v>
      </c>
      <c r="F1865" s="108">
        <v>2.4</v>
      </c>
      <c r="G1865" s="109"/>
      <c r="H1865" s="109">
        <v>935.05344136918018</v>
      </c>
      <c r="I1865" s="109">
        <v>1234.4765586308195</v>
      </c>
      <c r="BA1865" t="str">
        <f t="shared" si="426"/>
        <v>RI</v>
      </c>
      <c r="BB1865">
        <f t="shared" si="427"/>
        <v>1852</v>
      </c>
      <c r="BC1865" s="73">
        <f t="shared" si="428"/>
        <v>2.4</v>
      </c>
      <c r="BD1865">
        <f t="shared" si="429"/>
        <v>50</v>
      </c>
      <c r="BE1865" s="66">
        <f t="shared" si="430"/>
        <v>888.0363547564283</v>
      </c>
      <c r="BI1865" s="66">
        <f t="shared" si="436"/>
        <v>1172.4036452435716</v>
      </c>
      <c r="BK1865" s="66">
        <f t="shared" si="431"/>
        <v>891.78183847803609</v>
      </c>
      <c r="BN1865" s="66">
        <f t="shared" si="437"/>
        <v>959.92438305446592</v>
      </c>
      <c r="BO1865" s="66">
        <f t="shared" si="438"/>
        <v>1851.706221532502</v>
      </c>
      <c r="CI1865" s="116">
        <f t="shared" si="439"/>
        <v>0.48160006598670013</v>
      </c>
      <c r="CJ1865" s="116">
        <f t="shared" si="440"/>
        <v>0.51839993401329987</v>
      </c>
      <c r="CR1865">
        <f t="shared" si="432"/>
        <v>1839</v>
      </c>
      <c r="CS1865">
        <f t="shared" si="433"/>
        <v>50</v>
      </c>
      <c r="CT1865" s="73">
        <f t="shared" si="434"/>
        <v>2.4</v>
      </c>
      <c r="CU1865" s="66">
        <f t="shared" si="435"/>
        <v>895.87623394308343</v>
      </c>
    </row>
    <row r="1866" spans="2:99" x14ac:dyDescent="0.25">
      <c r="B1866" s="107" t="s">
        <v>284</v>
      </c>
      <c r="C1866" s="107">
        <v>1856</v>
      </c>
      <c r="D1866" s="107" t="s">
        <v>427</v>
      </c>
      <c r="E1866" s="107">
        <v>50</v>
      </c>
      <c r="F1866" s="108">
        <v>2.4</v>
      </c>
      <c r="G1866" s="109"/>
      <c r="H1866" s="109">
        <v>1199.99</v>
      </c>
      <c r="I1866" s="109">
        <v>1593.98</v>
      </c>
      <c r="BA1866" t="str">
        <f t="shared" si="426"/>
        <v>RI</v>
      </c>
      <c r="BB1866">
        <f t="shared" si="427"/>
        <v>1853</v>
      </c>
      <c r="BC1866" s="73">
        <f t="shared" si="428"/>
        <v>2.4</v>
      </c>
      <c r="BD1866">
        <f t="shared" si="429"/>
        <v>50</v>
      </c>
      <c r="BE1866" s="66">
        <f t="shared" si="430"/>
        <v>1108.7697025309351</v>
      </c>
      <c r="BI1866" s="66">
        <f t="shared" si="436"/>
        <v>1463.8202974690651</v>
      </c>
      <c r="BK1866" s="66">
        <f t="shared" si="431"/>
        <v>1113.4461764721182</v>
      </c>
      <c r="BN1866" s="66">
        <f t="shared" si="437"/>
        <v>1198.526464542568</v>
      </c>
      <c r="BO1866" s="66">
        <f t="shared" si="438"/>
        <v>2311.9726410146859</v>
      </c>
      <c r="CI1866" s="116">
        <f t="shared" si="439"/>
        <v>0.48160006598670013</v>
      </c>
      <c r="CJ1866" s="116">
        <f t="shared" si="440"/>
        <v>0.51839993401329998</v>
      </c>
      <c r="CR1866">
        <f t="shared" si="432"/>
        <v>1840</v>
      </c>
      <c r="CS1866">
        <f t="shared" si="433"/>
        <v>50</v>
      </c>
      <c r="CT1866" s="73">
        <f t="shared" si="434"/>
        <v>2.4</v>
      </c>
      <c r="CU1866" s="66">
        <f t="shared" si="435"/>
        <v>1514.8397597955418</v>
      </c>
    </row>
    <row r="1867" spans="2:99" x14ac:dyDescent="0.25">
      <c r="B1867" s="107" t="s">
        <v>284</v>
      </c>
      <c r="C1867" s="107">
        <v>1857</v>
      </c>
      <c r="D1867" s="107" t="s">
        <v>427</v>
      </c>
      <c r="E1867" s="107">
        <v>50</v>
      </c>
      <c r="F1867" s="108">
        <v>2.4</v>
      </c>
      <c r="G1867" s="109"/>
      <c r="H1867" s="109">
        <v>1069.99</v>
      </c>
      <c r="I1867" s="109">
        <v>1219.99</v>
      </c>
      <c r="BA1867" t="str">
        <f t="shared" si="426"/>
        <v>RI</v>
      </c>
      <c r="BB1867">
        <f t="shared" si="427"/>
        <v>1854</v>
      </c>
      <c r="BC1867" s="73">
        <f t="shared" si="428"/>
        <v>2.4</v>
      </c>
      <c r="BD1867">
        <f t="shared" si="429"/>
        <v>50</v>
      </c>
      <c r="BE1867" s="66">
        <f t="shared" si="430"/>
        <v>1218.5610000259617</v>
      </c>
      <c r="BI1867" s="66">
        <f t="shared" si="436"/>
        <v>1608.7689999740383</v>
      </c>
      <c r="BK1867" s="66">
        <f t="shared" si="431"/>
        <v>1223.7005423036371</v>
      </c>
      <c r="BN1867" s="66">
        <f t="shared" si="437"/>
        <v>1317.2055512130337</v>
      </c>
      <c r="BO1867" s="66">
        <f t="shared" si="438"/>
        <v>2540.9060935166708</v>
      </c>
      <c r="CI1867" s="116">
        <f t="shared" si="439"/>
        <v>0.48160006598670013</v>
      </c>
      <c r="CJ1867" s="116">
        <f t="shared" si="440"/>
        <v>0.51839993401329987</v>
      </c>
      <c r="CR1867">
        <f t="shared" si="432"/>
        <v>1841</v>
      </c>
      <c r="CS1867">
        <f t="shared" si="433"/>
        <v>50</v>
      </c>
      <c r="CT1867" s="73">
        <f t="shared" si="434"/>
        <v>2.4</v>
      </c>
      <c r="CU1867" s="66">
        <f t="shared" si="435"/>
        <v>872.69485750461229</v>
      </c>
    </row>
    <row r="1868" spans="2:99" x14ac:dyDescent="0.25">
      <c r="B1868" s="107" t="s">
        <v>284</v>
      </c>
      <c r="C1868" s="107">
        <v>1858</v>
      </c>
      <c r="D1868" s="107" t="s">
        <v>427</v>
      </c>
      <c r="E1868" s="107">
        <v>50</v>
      </c>
      <c r="F1868" s="108">
        <v>2.4</v>
      </c>
      <c r="G1868" s="109"/>
      <c r="H1868" s="109">
        <v>852.54834566582417</v>
      </c>
      <c r="I1868" s="109">
        <v>1125.5516543341757</v>
      </c>
      <c r="BA1868" t="str">
        <f t="shared" si="426"/>
        <v>RI</v>
      </c>
      <c r="BB1868">
        <f t="shared" si="427"/>
        <v>1855</v>
      </c>
      <c r="BC1868" s="73">
        <f t="shared" si="428"/>
        <v>2.4</v>
      </c>
      <c r="BD1868">
        <f t="shared" si="429"/>
        <v>50</v>
      </c>
      <c r="BE1868" s="66">
        <f t="shared" si="430"/>
        <v>935.05344136918018</v>
      </c>
      <c r="BI1868" s="66">
        <f t="shared" si="436"/>
        <v>1234.4765586308195</v>
      </c>
      <c r="BK1868" s="66">
        <f t="shared" si="431"/>
        <v>938.99722973406335</v>
      </c>
      <c r="BN1868" s="66">
        <f t="shared" si="437"/>
        <v>1010.7475814719938</v>
      </c>
      <c r="BO1868" s="66">
        <f t="shared" si="438"/>
        <v>1949.7448112060572</v>
      </c>
      <c r="CI1868" s="116">
        <f t="shared" si="439"/>
        <v>0.48160006598670013</v>
      </c>
      <c r="CJ1868" s="116">
        <f t="shared" si="440"/>
        <v>0.51839993401329987</v>
      </c>
      <c r="CR1868">
        <f t="shared" si="432"/>
        <v>1842</v>
      </c>
      <c r="CS1868">
        <f t="shared" si="433"/>
        <v>50</v>
      </c>
      <c r="CT1868" s="73">
        <f t="shared" si="434"/>
        <v>2.4</v>
      </c>
      <c r="CU1868" s="66">
        <f t="shared" si="435"/>
        <v>1128.3738402765034</v>
      </c>
    </row>
    <row r="1869" spans="2:99" x14ac:dyDescent="0.25">
      <c r="B1869" s="107" t="s">
        <v>284</v>
      </c>
      <c r="C1869" s="107">
        <v>1859</v>
      </c>
      <c r="D1869" s="107" t="s">
        <v>427</v>
      </c>
      <c r="E1869" s="107">
        <v>50</v>
      </c>
      <c r="F1869" s="108">
        <v>2.4</v>
      </c>
      <c r="G1869" s="109"/>
      <c r="H1869" s="109">
        <v>897.86300774726828</v>
      </c>
      <c r="I1869" s="109">
        <v>1185.3769922527315</v>
      </c>
      <c r="BA1869" t="str">
        <f t="shared" si="426"/>
        <v>RI</v>
      </c>
      <c r="BB1869">
        <f t="shared" si="427"/>
        <v>1856</v>
      </c>
      <c r="BC1869" s="73">
        <f t="shared" si="428"/>
        <v>2.4</v>
      </c>
      <c r="BD1869">
        <f t="shared" si="429"/>
        <v>50</v>
      </c>
      <c r="BE1869" s="66">
        <f t="shared" si="430"/>
        <v>1199.99</v>
      </c>
      <c r="BI1869" s="66">
        <f t="shared" si="436"/>
        <v>1593.98</v>
      </c>
      <c r="BK1869" s="66">
        <f t="shared" si="431"/>
        <v>1205.0512151034345</v>
      </c>
      <c r="BN1869" s="66">
        <f t="shared" si="437"/>
        <v>1305.0968190936262</v>
      </c>
      <c r="BO1869" s="66">
        <f t="shared" si="438"/>
        <v>2510.148034197061</v>
      </c>
      <c r="CI1869" s="116">
        <f t="shared" si="439"/>
        <v>0.48007177213709745</v>
      </c>
      <c r="CJ1869" s="116">
        <f t="shared" si="440"/>
        <v>0.51992822786290249</v>
      </c>
      <c r="CR1869">
        <f t="shared" si="432"/>
        <v>1843</v>
      </c>
      <c r="CS1869">
        <f t="shared" si="433"/>
        <v>50</v>
      </c>
      <c r="CT1869" s="73">
        <f t="shared" si="434"/>
        <v>2.4</v>
      </c>
      <c r="CU1869" s="66">
        <f t="shared" si="435"/>
        <v>995.46612786564185</v>
      </c>
    </row>
    <row r="1870" spans="2:99" x14ac:dyDescent="0.25">
      <c r="B1870" s="107" t="s">
        <v>284</v>
      </c>
      <c r="C1870" s="107">
        <v>1860</v>
      </c>
      <c r="D1870" s="107" t="s">
        <v>427</v>
      </c>
      <c r="E1870" s="107">
        <v>50</v>
      </c>
      <c r="F1870" s="108">
        <v>2.4</v>
      </c>
      <c r="G1870" s="109"/>
      <c r="H1870" s="109">
        <v>1299.8550038475519</v>
      </c>
      <c r="I1870" s="109">
        <v>1716.0949961524479</v>
      </c>
      <c r="BA1870" t="str">
        <f t="shared" si="426"/>
        <v>RI</v>
      </c>
      <c r="BB1870">
        <f t="shared" si="427"/>
        <v>1857</v>
      </c>
      <c r="BC1870" s="73">
        <f t="shared" si="428"/>
        <v>2.4</v>
      </c>
      <c r="BD1870">
        <f t="shared" si="429"/>
        <v>50</v>
      </c>
      <c r="BE1870" s="66">
        <f t="shared" si="430"/>
        <v>1069.99</v>
      </c>
      <c r="BI1870" s="66">
        <f t="shared" si="436"/>
        <v>1219.99</v>
      </c>
      <c r="BK1870" s="66">
        <f t="shared" si="431"/>
        <v>1074.502912231372</v>
      </c>
      <c r="BN1870" s="66">
        <f t="shared" si="437"/>
        <v>998.88647807753739</v>
      </c>
      <c r="BO1870" s="66">
        <f t="shared" si="438"/>
        <v>2073.3893903089092</v>
      </c>
      <c r="CI1870" s="116">
        <f t="shared" si="439"/>
        <v>0.51823498145289748</v>
      </c>
      <c r="CJ1870" s="116">
        <f t="shared" si="440"/>
        <v>0.48176501854710257</v>
      </c>
      <c r="CR1870">
        <f t="shared" si="432"/>
        <v>1844</v>
      </c>
      <c r="CS1870">
        <f t="shared" si="433"/>
        <v>50</v>
      </c>
      <c r="CT1870" s="73">
        <f t="shared" si="434"/>
        <v>2.4</v>
      </c>
      <c r="CU1870" s="66">
        <f t="shared" si="435"/>
        <v>938.85440198528261</v>
      </c>
    </row>
    <row r="1871" spans="2:99" x14ac:dyDescent="0.25">
      <c r="B1871" s="107" t="s">
        <v>284</v>
      </c>
      <c r="C1871" s="107">
        <v>1861</v>
      </c>
      <c r="D1871" s="107" t="s">
        <v>427</v>
      </c>
      <c r="E1871" s="107">
        <v>50</v>
      </c>
      <c r="F1871" s="108">
        <v>2.4</v>
      </c>
      <c r="G1871" s="109"/>
      <c r="H1871" s="109">
        <v>904.22447257818067</v>
      </c>
      <c r="I1871" s="109">
        <v>1193.7755274218193</v>
      </c>
      <c r="BA1871" t="str">
        <f t="shared" ref="BA1871:BA1934" si="441">D1868</f>
        <v>RI</v>
      </c>
      <c r="BB1871">
        <f t="shared" ref="BB1871:BB1934" si="442">C1868</f>
        <v>1858</v>
      </c>
      <c r="BC1871" s="73">
        <f t="shared" ref="BC1871:BC1934" si="443">F1868</f>
        <v>2.4</v>
      </c>
      <c r="BD1871">
        <f t="shared" ref="BD1871:BD1934" si="444">E1868</f>
        <v>50</v>
      </c>
      <c r="BE1871" s="66">
        <f t="shared" ref="BE1871:BE1934" si="445">H1868</f>
        <v>852.54834566582417</v>
      </c>
      <c r="BI1871" s="66">
        <f t="shared" si="436"/>
        <v>1125.5516543341757</v>
      </c>
      <c r="BK1871" s="66">
        <f t="shared" ref="BK1871:BK1934" si="446">BE1871/VLOOKUP($BA1871,$DQ$53:$DT$60,2,FALSE)</f>
        <v>856.14415110044615</v>
      </c>
      <c r="BN1871" s="66">
        <f t="shared" si="437"/>
        <v>921.56356026869935</v>
      </c>
      <c r="BO1871" s="66">
        <f t="shared" si="438"/>
        <v>1777.7077113691455</v>
      </c>
      <c r="CI1871" s="116">
        <f t="shared" si="439"/>
        <v>0.48160006598670013</v>
      </c>
      <c r="CJ1871" s="116">
        <f t="shared" si="440"/>
        <v>0.51839993401329987</v>
      </c>
      <c r="CR1871">
        <f t="shared" si="432"/>
        <v>1845</v>
      </c>
      <c r="CS1871">
        <f t="shared" si="433"/>
        <v>50</v>
      </c>
      <c r="CT1871" s="73">
        <f t="shared" si="434"/>
        <v>2.4</v>
      </c>
      <c r="CU1871" s="66">
        <f t="shared" si="435"/>
        <v>1204.057039566178</v>
      </c>
    </row>
    <row r="1872" spans="2:99" x14ac:dyDescent="0.25">
      <c r="B1872" s="107" t="s">
        <v>284</v>
      </c>
      <c r="C1872" s="107">
        <v>1862</v>
      </c>
      <c r="D1872" s="107" t="s">
        <v>427</v>
      </c>
      <c r="E1872" s="107">
        <v>50</v>
      </c>
      <c r="F1872" s="108">
        <v>2.4</v>
      </c>
      <c r="G1872" s="109"/>
      <c r="H1872" s="109">
        <v>845.0490578570251</v>
      </c>
      <c r="I1872" s="109">
        <v>1115.6509421429748</v>
      </c>
      <c r="BA1872" t="str">
        <f t="shared" si="441"/>
        <v>RI</v>
      </c>
      <c r="BB1872">
        <f t="shared" si="442"/>
        <v>1859</v>
      </c>
      <c r="BC1872" s="73">
        <f t="shared" si="443"/>
        <v>2.4</v>
      </c>
      <c r="BD1872">
        <f t="shared" si="444"/>
        <v>50</v>
      </c>
      <c r="BE1872" s="66">
        <f t="shared" si="445"/>
        <v>897.86300774726828</v>
      </c>
      <c r="BI1872" s="66">
        <f t="shared" si="436"/>
        <v>1185.3769922527315</v>
      </c>
      <c r="BK1872" s="66">
        <f t="shared" si="446"/>
        <v>901.64993748470408</v>
      </c>
      <c r="BN1872" s="66">
        <f t="shared" si="437"/>
        <v>970.54652004153741</v>
      </c>
      <c r="BO1872" s="66">
        <f t="shared" si="438"/>
        <v>1872.1964575262414</v>
      </c>
      <c r="CI1872" s="116">
        <f t="shared" si="439"/>
        <v>0.48160006598670013</v>
      </c>
      <c r="CJ1872" s="116">
        <f t="shared" si="440"/>
        <v>0.51839993401329998</v>
      </c>
      <c r="CR1872">
        <f t="shared" si="432"/>
        <v>1846</v>
      </c>
      <c r="CS1872">
        <f t="shared" si="433"/>
        <v>50</v>
      </c>
      <c r="CT1872" s="73">
        <f t="shared" si="434"/>
        <v>2.4</v>
      </c>
      <c r="CU1872" s="66">
        <f t="shared" si="435"/>
        <v>999.78125712425958</v>
      </c>
    </row>
    <row r="1873" spans="2:99" x14ac:dyDescent="0.25">
      <c r="B1873" s="107" t="s">
        <v>284</v>
      </c>
      <c r="C1873" s="107">
        <v>1863</v>
      </c>
      <c r="D1873" s="107" t="s">
        <v>427</v>
      </c>
      <c r="E1873" s="107">
        <v>50</v>
      </c>
      <c r="F1873" s="108">
        <v>2.4</v>
      </c>
      <c r="G1873" s="109"/>
      <c r="H1873" s="109">
        <v>1012.4038541878676</v>
      </c>
      <c r="I1873" s="109">
        <v>1336.5961458121324</v>
      </c>
      <c r="BA1873" t="str">
        <f t="shared" si="441"/>
        <v>RI</v>
      </c>
      <c r="BB1873">
        <f t="shared" si="442"/>
        <v>1860</v>
      </c>
      <c r="BC1873" s="73">
        <f t="shared" si="443"/>
        <v>2.4</v>
      </c>
      <c r="BD1873">
        <f t="shared" si="444"/>
        <v>50</v>
      </c>
      <c r="BE1873" s="66">
        <f t="shared" si="445"/>
        <v>1299.8550038475519</v>
      </c>
      <c r="BI1873" s="66">
        <f t="shared" si="436"/>
        <v>1716.0949961524479</v>
      </c>
      <c r="BK1873" s="66">
        <f t="shared" si="446"/>
        <v>1305.3374210158183</v>
      </c>
      <c r="BN1873" s="66">
        <f t="shared" si="437"/>
        <v>1405.0804406209918</v>
      </c>
      <c r="BO1873" s="66">
        <f t="shared" si="438"/>
        <v>2710.4178616368099</v>
      </c>
      <c r="CI1873" s="116">
        <f t="shared" si="439"/>
        <v>0.48160006598670013</v>
      </c>
      <c r="CJ1873" s="116">
        <f t="shared" si="440"/>
        <v>0.51839993401329998</v>
      </c>
      <c r="CR1873">
        <f t="shared" si="432"/>
        <v>1847</v>
      </c>
      <c r="CS1873">
        <f t="shared" si="433"/>
        <v>50</v>
      </c>
      <c r="CT1873" s="73">
        <f t="shared" si="434"/>
        <v>2.4</v>
      </c>
      <c r="CU1873" s="66">
        <f t="shared" si="435"/>
        <v>1074.8870124149225</v>
      </c>
    </row>
    <row r="1874" spans="2:99" x14ac:dyDescent="0.25">
      <c r="B1874" s="107" t="s">
        <v>284</v>
      </c>
      <c r="C1874" s="107">
        <v>1864</v>
      </c>
      <c r="D1874" s="107" t="s">
        <v>427</v>
      </c>
      <c r="E1874" s="107">
        <v>50</v>
      </c>
      <c r="F1874" s="108">
        <v>2.4</v>
      </c>
      <c r="G1874" s="109"/>
      <c r="H1874" s="109">
        <v>969.73549251711461</v>
      </c>
      <c r="I1874" s="109">
        <v>1280.2645074828854</v>
      </c>
      <c r="BA1874" t="str">
        <f t="shared" si="441"/>
        <v>RI</v>
      </c>
      <c r="BB1874">
        <f t="shared" si="442"/>
        <v>1861</v>
      </c>
      <c r="BC1874" s="73">
        <f t="shared" si="443"/>
        <v>2.4</v>
      </c>
      <c r="BD1874">
        <f t="shared" si="444"/>
        <v>50</v>
      </c>
      <c r="BE1874" s="66">
        <f t="shared" si="445"/>
        <v>904.22447257818067</v>
      </c>
      <c r="BI1874" s="66">
        <f t="shared" si="436"/>
        <v>1193.7755274218193</v>
      </c>
      <c r="BK1874" s="66">
        <f t="shared" si="446"/>
        <v>908.03823315744205</v>
      </c>
      <c r="BN1874" s="66">
        <f t="shared" si="437"/>
        <v>977.42295609106282</v>
      </c>
      <c r="BO1874" s="66">
        <f t="shared" si="438"/>
        <v>1885.461189248505</v>
      </c>
      <c r="CI1874" s="116">
        <f t="shared" si="439"/>
        <v>0.48160006598670008</v>
      </c>
      <c r="CJ1874" s="116">
        <f t="shared" si="440"/>
        <v>0.51839993401329987</v>
      </c>
      <c r="CR1874">
        <f t="shared" si="432"/>
        <v>1848</v>
      </c>
      <c r="CS1874">
        <f t="shared" si="433"/>
        <v>50</v>
      </c>
      <c r="CT1874" s="73">
        <f t="shared" si="434"/>
        <v>2.4</v>
      </c>
      <c r="CU1874" s="66">
        <f t="shared" si="435"/>
        <v>1205.0512151034345</v>
      </c>
    </row>
    <row r="1875" spans="2:99" x14ac:dyDescent="0.25">
      <c r="B1875" s="107" t="s">
        <v>284</v>
      </c>
      <c r="C1875" s="107">
        <v>1865</v>
      </c>
      <c r="D1875" s="107" t="s">
        <v>427</v>
      </c>
      <c r="E1875" s="107">
        <v>50</v>
      </c>
      <c r="F1875" s="108">
        <v>2.4</v>
      </c>
      <c r="G1875" s="109"/>
      <c r="H1875" s="109">
        <v>1094.292629111535</v>
      </c>
      <c r="I1875" s="109">
        <v>1444.707370888465</v>
      </c>
      <c r="BA1875" t="str">
        <f t="shared" si="441"/>
        <v>RI</v>
      </c>
      <c r="BB1875">
        <f t="shared" si="442"/>
        <v>1862</v>
      </c>
      <c r="BC1875" s="73">
        <f t="shared" si="443"/>
        <v>2.4</v>
      </c>
      <c r="BD1875">
        <f t="shared" si="444"/>
        <v>50</v>
      </c>
      <c r="BE1875" s="66">
        <f t="shared" si="445"/>
        <v>845.0490578570251</v>
      </c>
      <c r="BI1875" s="66">
        <f t="shared" si="436"/>
        <v>1115.6509421429748</v>
      </c>
      <c r="BK1875" s="66">
        <f t="shared" si="446"/>
        <v>848.61323343746255</v>
      </c>
      <c r="BN1875" s="66">
        <f t="shared" si="437"/>
        <v>913.45719256803955</v>
      </c>
      <c r="BO1875" s="66">
        <f t="shared" si="438"/>
        <v>1762.0704260055022</v>
      </c>
      <c r="CI1875" s="116">
        <f t="shared" si="439"/>
        <v>0.48160006598670008</v>
      </c>
      <c r="CJ1875" s="116">
        <f t="shared" si="440"/>
        <v>0.51839993401329987</v>
      </c>
      <c r="CR1875">
        <f t="shared" si="432"/>
        <v>1849</v>
      </c>
      <c r="CS1875">
        <f t="shared" si="433"/>
        <v>50</v>
      </c>
      <c r="CT1875" s="73">
        <f t="shared" si="434"/>
        <v>2.4</v>
      </c>
      <c r="CU1875" s="66">
        <f t="shared" si="435"/>
        <v>946.21219510428966</v>
      </c>
    </row>
    <row r="1876" spans="2:99" x14ac:dyDescent="0.25">
      <c r="B1876" s="107" t="s">
        <v>284</v>
      </c>
      <c r="C1876" s="107">
        <v>1866</v>
      </c>
      <c r="D1876" s="107" t="s">
        <v>427</v>
      </c>
      <c r="E1876" s="107">
        <v>50</v>
      </c>
      <c r="F1876" s="108">
        <v>2.4</v>
      </c>
      <c r="G1876" s="109"/>
      <c r="H1876" s="109">
        <v>1138.7409941529975</v>
      </c>
      <c r="I1876" s="109">
        <v>1503.3890058470026</v>
      </c>
      <c r="BA1876" t="str">
        <f t="shared" si="441"/>
        <v>RI</v>
      </c>
      <c r="BB1876">
        <f t="shared" si="442"/>
        <v>1863</v>
      </c>
      <c r="BC1876" s="73">
        <f t="shared" si="443"/>
        <v>2.4</v>
      </c>
      <c r="BD1876">
        <f t="shared" si="444"/>
        <v>50</v>
      </c>
      <c r="BE1876" s="66">
        <f t="shared" si="445"/>
        <v>1012.4038541878676</v>
      </c>
      <c r="BI1876" s="66">
        <f t="shared" si="436"/>
        <v>1336.5961458121324</v>
      </c>
      <c r="BK1876" s="66">
        <f t="shared" si="446"/>
        <v>1016.6738845027794</v>
      </c>
      <c r="BN1876" s="66">
        <f t="shared" si="437"/>
        <v>1094.3596395890881</v>
      </c>
      <c r="BO1876" s="66">
        <f t="shared" si="438"/>
        <v>2111.0335240918675</v>
      </c>
      <c r="CI1876" s="116">
        <f t="shared" si="439"/>
        <v>0.48160006598670008</v>
      </c>
      <c r="CJ1876" s="116">
        <f t="shared" si="440"/>
        <v>0.51839993401329998</v>
      </c>
      <c r="CR1876">
        <f t="shared" si="432"/>
        <v>1850</v>
      </c>
      <c r="CS1876">
        <f t="shared" si="433"/>
        <v>50</v>
      </c>
      <c r="CT1876" s="73">
        <f t="shared" si="434"/>
        <v>2.4</v>
      </c>
      <c r="CU1876" s="66">
        <f t="shared" si="435"/>
        <v>916.69446035627357</v>
      </c>
    </row>
    <row r="1877" spans="2:99" x14ac:dyDescent="0.25">
      <c r="B1877" s="107" t="s">
        <v>284</v>
      </c>
      <c r="C1877" s="107">
        <v>1867</v>
      </c>
      <c r="D1877" s="107" t="s">
        <v>427</v>
      </c>
      <c r="E1877" s="107">
        <v>50</v>
      </c>
      <c r="F1877" s="108">
        <v>2.4</v>
      </c>
      <c r="G1877" s="109"/>
      <c r="H1877" s="109">
        <v>991.28517012860607</v>
      </c>
      <c r="I1877" s="109">
        <v>1308.7148298713939</v>
      </c>
      <c r="BA1877" t="str">
        <f t="shared" si="441"/>
        <v>RI</v>
      </c>
      <c r="BB1877">
        <f t="shared" si="442"/>
        <v>1864</v>
      </c>
      <c r="BC1877" s="73">
        <f t="shared" si="443"/>
        <v>2.4</v>
      </c>
      <c r="BD1877">
        <f t="shared" si="444"/>
        <v>50</v>
      </c>
      <c r="BE1877" s="66">
        <f t="shared" si="445"/>
        <v>969.73549251711461</v>
      </c>
      <c r="BI1877" s="66">
        <f t="shared" si="436"/>
        <v>1280.2645074828854</v>
      </c>
      <c r="BK1877" s="66">
        <f t="shared" si="446"/>
        <v>973.82555986856266</v>
      </c>
      <c r="BN1877" s="66">
        <f t="shared" si="437"/>
        <v>1048.2372026715402</v>
      </c>
      <c r="BO1877" s="66">
        <f t="shared" si="438"/>
        <v>2022.062762540103</v>
      </c>
      <c r="CI1877" s="116">
        <f t="shared" si="439"/>
        <v>0.48160006598670008</v>
      </c>
      <c r="CJ1877" s="116">
        <f t="shared" si="440"/>
        <v>0.51839993401329987</v>
      </c>
      <c r="CR1877">
        <f t="shared" si="432"/>
        <v>1851</v>
      </c>
      <c r="CS1877">
        <f t="shared" si="433"/>
        <v>50</v>
      </c>
      <c r="CT1877" s="73">
        <f t="shared" si="434"/>
        <v>2.4</v>
      </c>
      <c r="CU1877" s="66">
        <f t="shared" si="435"/>
        <v>988.10833474663491</v>
      </c>
    </row>
    <row r="1878" spans="2:99" x14ac:dyDescent="0.25">
      <c r="B1878" s="107" t="s">
        <v>284</v>
      </c>
      <c r="C1878" s="107">
        <v>1868</v>
      </c>
      <c r="D1878" s="107" t="s">
        <v>427</v>
      </c>
      <c r="E1878" s="107">
        <v>50</v>
      </c>
      <c r="F1878" s="108">
        <v>2.4</v>
      </c>
      <c r="G1878" s="109"/>
      <c r="H1878" s="109">
        <v>991.28517012860607</v>
      </c>
      <c r="I1878" s="109">
        <v>1308.7148298713939</v>
      </c>
      <c r="BA1878" t="str">
        <f t="shared" si="441"/>
        <v>RI</v>
      </c>
      <c r="BB1878">
        <f t="shared" si="442"/>
        <v>1865</v>
      </c>
      <c r="BC1878" s="73">
        <f t="shared" si="443"/>
        <v>2.4</v>
      </c>
      <c r="BD1878">
        <f t="shared" si="444"/>
        <v>50</v>
      </c>
      <c r="BE1878" s="66">
        <f t="shared" si="445"/>
        <v>1094.292629111535</v>
      </c>
      <c r="BI1878" s="66">
        <f t="shared" si="436"/>
        <v>1444.707370888465</v>
      </c>
      <c r="BK1878" s="66">
        <f t="shared" si="446"/>
        <v>1098.9080428916802</v>
      </c>
      <c r="BN1878" s="66">
        <f t="shared" si="437"/>
        <v>1182.8774478146847</v>
      </c>
      <c r="BO1878" s="66">
        <f t="shared" si="438"/>
        <v>2281.7854907063647</v>
      </c>
      <c r="CI1878" s="116">
        <f t="shared" si="439"/>
        <v>0.48160006598670013</v>
      </c>
      <c r="CJ1878" s="116">
        <f t="shared" si="440"/>
        <v>0.51839993401329998</v>
      </c>
      <c r="CR1878">
        <f t="shared" si="432"/>
        <v>1852</v>
      </c>
      <c r="CS1878">
        <f t="shared" si="433"/>
        <v>50</v>
      </c>
      <c r="CT1878" s="73">
        <f t="shared" si="434"/>
        <v>2.4</v>
      </c>
      <c r="CU1878" s="66">
        <f t="shared" si="435"/>
        <v>891.78183847803609</v>
      </c>
    </row>
    <row r="1879" spans="2:99" x14ac:dyDescent="0.25">
      <c r="B1879" s="107" t="s">
        <v>284</v>
      </c>
      <c r="C1879" s="107">
        <v>1869</v>
      </c>
      <c r="D1879" s="107" t="s">
        <v>427</v>
      </c>
      <c r="E1879" s="107">
        <v>50</v>
      </c>
      <c r="F1879" s="108">
        <v>2.4</v>
      </c>
      <c r="G1879" s="109"/>
      <c r="H1879" s="109">
        <v>1072.1912797531895</v>
      </c>
      <c r="I1879" s="109">
        <v>1415.5287202468107</v>
      </c>
      <c r="BA1879" t="str">
        <f t="shared" si="441"/>
        <v>RI</v>
      </c>
      <c r="BB1879">
        <f t="shared" si="442"/>
        <v>1866</v>
      </c>
      <c r="BC1879" s="73">
        <f t="shared" si="443"/>
        <v>2.4</v>
      </c>
      <c r="BD1879">
        <f t="shared" si="444"/>
        <v>50</v>
      </c>
      <c r="BE1879" s="66">
        <f t="shared" si="445"/>
        <v>1138.7409941529975</v>
      </c>
      <c r="BI1879" s="66">
        <f t="shared" si="436"/>
        <v>1503.3890058470026</v>
      </c>
      <c r="BK1879" s="66">
        <f t="shared" si="446"/>
        <v>1143.5438784424559</v>
      </c>
      <c r="BN1879" s="66">
        <f t="shared" si="437"/>
        <v>1230.9239823531364</v>
      </c>
      <c r="BO1879" s="66">
        <f t="shared" si="438"/>
        <v>2374.4678607955921</v>
      </c>
      <c r="CI1879" s="116">
        <f t="shared" si="439"/>
        <v>0.48160006598670019</v>
      </c>
      <c r="CJ1879" s="116">
        <f t="shared" si="440"/>
        <v>0.51839993401329998</v>
      </c>
      <c r="CR1879">
        <f t="shared" si="432"/>
        <v>1853</v>
      </c>
      <c r="CS1879">
        <f t="shared" si="433"/>
        <v>50</v>
      </c>
      <c r="CT1879" s="73">
        <f t="shared" si="434"/>
        <v>2.4</v>
      </c>
      <c r="CU1879" s="66">
        <f t="shared" si="435"/>
        <v>1113.4461764721182</v>
      </c>
    </row>
    <row r="1880" spans="2:99" x14ac:dyDescent="0.25">
      <c r="B1880" s="107" t="s">
        <v>284</v>
      </c>
      <c r="C1880" s="107">
        <v>1870</v>
      </c>
      <c r="D1880" s="107" t="s">
        <v>427</v>
      </c>
      <c r="E1880" s="107">
        <v>50</v>
      </c>
      <c r="F1880" s="108">
        <v>2.4</v>
      </c>
      <c r="G1880" s="109"/>
      <c r="H1880" s="109">
        <v>1011.9728606356379</v>
      </c>
      <c r="I1880" s="109">
        <v>1336.0271393643623</v>
      </c>
      <c r="BA1880" t="str">
        <f t="shared" si="441"/>
        <v>RI</v>
      </c>
      <c r="BB1880">
        <f t="shared" si="442"/>
        <v>1867</v>
      </c>
      <c r="BC1880" s="73">
        <f t="shared" si="443"/>
        <v>2.4</v>
      </c>
      <c r="BD1880">
        <f t="shared" si="444"/>
        <v>50</v>
      </c>
      <c r="BE1880" s="66">
        <f t="shared" si="445"/>
        <v>991.28517012860607</v>
      </c>
      <c r="BI1880" s="66">
        <f t="shared" si="436"/>
        <v>1308.7148298713939</v>
      </c>
      <c r="BK1880" s="66">
        <f t="shared" si="446"/>
        <v>995.46612786564185</v>
      </c>
      <c r="BN1880" s="66">
        <f t="shared" si="437"/>
        <v>1071.5313627309079</v>
      </c>
      <c r="BO1880" s="66">
        <f t="shared" si="438"/>
        <v>2066.9974905965496</v>
      </c>
      <c r="CI1880" s="116">
        <f t="shared" si="439"/>
        <v>0.48160006598670013</v>
      </c>
      <c r="CJ1880" s="116">
        <f t="shared" si="440"/>
        <v>0.51839993401329998</v>
      </c>
      <c r="CR1880">
        <f t="shared" si="432"/>
        <v>1854</v>
      </c>
      <c r="CS1880">
        <f t="shared" si="433"/>
        <v>50</v>
      </c>
      <c r="CT1880" s="73">
        <f t="shared" si="434"/>
        <v>2.4</v>
      </c>
      <c r="CU1880" s="66">
        <f t="shared" si="435"/>
        <v>1223.7005423036371</v>
      </c>
    </row>
    <row r="1881" spans="2:99" x14ac:dyDescent="0.25">
      <c r="B1881" s="107" t="s">
        <v>284</v>
      </c>
      <c r="C1881" s="107">
        <v>1871</v>
      </c>
      <c r="D1881" s="107" t="s">
        <v>427</v>
      </c>
      <c r="E1881" s="107">
        <v>50</v>
      </c>
      <c r="F1881" s="108">
        <v>2.4</v>
      </c>
      <c r="G1881" s="109"/>
      <c r="H1881" s="109">
        <v>995.5821758443376</v>
      </c>
      <c r="I1881" s="109">
        <v>1314.3878241556627</v>
      </c>
      <c r="BA1881" t="str">
        <f t="shared" si="441"/>
        <v>RI</v>
      </c>
      <c r="BB1881">
        <f t="shared" si="442"/>
        <v>1868</v>
      </c>
      <c r="BC1881" s="73">
        <f t="shared" si="443"/>
        <v>2.4</v>
      </c>
      <c r="BD1881">
        <f t="shared" si="444"/>
        <v>50</v>
      </c>
      <c r="BE1881" s="66">
        <f t="shared" si="445"/>
        <v>991.28517012860607</v>
      </c>
      <c r="BI1881" s="66">
        <f t="shared" si="436"/>
        <v>1308.7148298713939</v>
      </c>
      <c r="BK1881" s="66">
        <f t="shared" si="446"/>
        <v>995.46612786564185</v>
      </c>
      <c r="BN1881" s="66">
        <f t="shared" si="437"/>
        <v>1071.5313627309079</v>
      </c>
      <c r="BO1881" s="66">
        <f t="shared" si="438"/>
        <v>2066.9974905965496</v>
      </c>
      <c r="CI1881" s="116">
        <f t="shared" si="439"/>
        <v>0.48160006598670013</v>
      </c>
      <c r="CJ1881" s="116">
        <f t="shared" si="440"/>
        <v>0.51839993401329998</v>
      </c>
      <c r="CR1881">
        <f t="shared" ref="CR1881:CR1944" si="447">BB1868</f>
        <v>1855</v>
      </c>
      <c r="CS1881">
        <f t="shared" ref="CS1881:CS1944" si="448">BD1868</f>
        <v>50</v>
      </c>
      <c r="CT1881" s="73">
        <f t="shared" ref="CT1881:CT1944" si="449">BC1868</f>
        <v>2.4</v>
      </c>
      <c r="CU1881" s="66">
        <f t="shared" ref="CU1881:CU1944" si="450">BK1868</f>
        <v>938.99722973406335</v>
      </c>
    </row>
    <row r="1882" spans="2:99" x14ac:dyDescent="0.25">
      <c r="B1882" s="107" t="s">
        <v>284</v>
      </c>
      <c r="C1882" s="107">
        <v>1872</v>
      </c>
      <c r="D1882" s="107" t="s">
        <v>427</v>
      </c>
      <c r="E1882" s="107">
        <v>50</v>
      </c>
      <c r="F1882" s="108">
        <v>2.4</v>
      </c>
      <c r="G1882" s="109"/>
      <c r="H1882" s="109">
        <v>871.98615487138943</v>
      </c>
      <c r="I1882" s="109">
        <v>1151.2138451286105</v>
      </c>
      <c r="BA1882" t="str">
        <f t="shared" si="441"/>
        <v>RI</v>
      </c>
      <c r="BB1882">
        <f t="shared" si="442"/>
        <v>1869</v>
      </c>
      <c r="BC1882" s="73">
        <f t="shared" si="443"/>
        <v>2.4</v>
      </c>
      <c r="BD1882">
        <f t="shared" si="444"/>
        <v>50</v>
      </c>
      <c r="BE1882" s="66">
        <f t="shared" si="445"/>
        <v>1072.1912797531895</v>
      </c>
      <c r="BI1882" s="66">
        <f t="shared" si="436"/>
        <v>1415.5287202468107</v>
      </c>
      <c r="BK1882" s="66">
        <f t="shared" si="446"/>
        <v>1076.7134763538759</v>
      </c>
      <c r="BN1882" s="66">
        <f t="shared" si="437"/>
        <v>1158.9869572577975</v>
      </c>
      <c r="BO1882" s="66">
        <f t="shared" si="438"/>
        <v>2235.7004336116734</v>
      </c>
      <c r="CI1882" s="116">
        <f t="shared" si="439"/>
        <v>0.48160006598670008</v>
      </c>
      <c r="CJ1882" s="116">
        <f t="shared" si="440"/>
        <v>0.51839993401329987</v>
      </c>
      <c r="CR1882">
        <f t="shared" si="447"/>
        <v>1856</v>
      </c>
      <c r="CS1882">
        <f t="shared" si="448"/>
        <v>50</v>
      </c>
      <c r="CT1882" s="73">
        <f t="shared" si="449"/>
        <v>2.4</v>
      </c>
      <c r="CU1882" s="66">
        <f t="shared" si="450"/>
        <v>1205.0512151034345</v>
      </c>
    </row>
    <row r="1883" spans="2:99" x14ac:dyDescent="0.25">
      <c r="B1883" s="107" t="s">
        <v>284</v>
      </c>
      <c r="C1883" s="107">
        <v>1873</v>
      </c>
      <c r="D1883" s="107" t="s">
        <v>427</v>
      </c>
      <c r="E1883" s="107">
        <v>50</v>
      </c>
      <c r="F1883" s="108">
        <v>2.4</v>
      </c>
      <c r="G1883" s="109"/>
      <c r="H1883" s="109">
        <v>828.88679964840651</v>
      </c>
      <c r="I1883" s="109">
        <v>1094.3132003515934</v>
      </c>
      <c r="BA1883" t="str">
        <f t="shared" si="441"/>
        <v>RI</v>
      </c>
      <c r="BB1883">
        <f t="shared" si="442"/>
        <v>1870</v>
      </c>
      <c r="BC1883" s="73">
        <f t="shared" si="443"/>
        <v>2.4</v>
      </c>
      <c r="BD1883">
        <f t="shared" si="444"/>
        <v>50</v>
      </c>
      <c r="BE1883" s="66">
        <f t="shared" si="445"/>
        <v>1011.9728606356379</v>
      </c>
      <c r="BI1883" s="66">
        <f t="shared" si="436"/>
        <v>1336.0271393643623</v>
      </c>
      <c r="BK1883" s="66">
        <f t="shared" si="446"/>
        <v>1016.2410731428379</v>
      </c>
      <c r="BN1883" s="66">
        <f t="shared" si="437"/>
        <v>1093.8937563879008</v>
      </c>
      <c r="BO1883" s="66">
        <f t="shared" si="438"/>
        <v>2110.1348295307389</v>
      </c>
      <c r="CI1883" s="116">
        <f t="shared" si="439"/>
        <v>0.48160006598670002</v>
      </c>
      <c r="CJ1883" s="116">
        <f t="shared" si="440"/>
        <v>0.51839993401329987</v>
      </c>
      <c r="CR1883">
        <f t="shared" si="447"/>
        <v>1857</v>
      </c>
      <c r="CS1883">
        <f t="shared" si="448"/>
        <v>50</v>
      </c>
      <c r="CT1883" s="73">
        <f t="shared" si="449"/>
        <v>2.4</v>
      </c>
      <c r="CU1883" s="66">
        <f t="shared" si="450"/>
        <v>1074.502912231372</v>
      </c>
    </row>
    <row r="1884" spans="2:99" x14ac:dyDescent="0.25">
      <c r="B1884" s="107" t="s">
        <v>284</v>
      </c>
      <c r="C1884" s="107">
        <v>1874</v>
      </c>
      <c r="D1884" s="107" t="s">
        <v>427</v>
      </c>
      <c r="E1884" s="107">
        <v>50</v>
      </c>
      <c r="F1884" s="108">
        <v>2.4</v>
      </c>
      <c r="G1884" s="109"/>
      <c r="H1884" s="109">
        <v>936.54898899541774</v>
      </c>
      <c r="I1884" s="109">
        <v>1236.4510110045821</v>
      </c>
      <c r="BA1884" t="str">
        <f t="shared" si="441"/>
        <v>RI</v>
      </c>
      <c r="BB1884">
        <f t="shared" si="442"/>
        <v>1871</v>
      </c>
      <c r="BC1884" s="73">
        <f t="shared" si="443"/>
        <v>2.4</v>
      </c>
      <c r="BD1884">
        <f t="shared" si="444"/>
        <v>50</v>
      </c>
      <c r="BE1884" s="66">
        <f t="shared" si="445"/>
        <v>995.5821758443376</v>
      </c>
      <c r="BI1884" s="66">
        <f t="shared" si="436"/>
        <v>1314.3878241556627</v>
      </c>
      <c r="BK1884" s="66">
        <f t="shared" si="446"/>
        <v>999.78125712425958</v>
      </c>
      <c r="BN1884" s="66">
        <f t="shared" si="437"/>
        <v>1076.1762182467457</v>
      </c>
      <c r="BO1884" s="66">
        <f t="shared" si="438"/>
        <v>2075.9574753710053</v>
      </c>
      <c r="CI1884" s="116">
        <f t="shared" si="439"/>
        <v>0.48160006598670013</v>
      </c>
      <c r="CJ1884" s="116">
        <f t="shared" si="440"/>
        <v>0.51839993401329987</v>
      </c>
      <c r="CR1884">
        <f t="shared" si="447"/>
        <v>1858</v>
      </c>
      <c r="CS1884">
        <f t="shared" si="448"/>
        <v>50</v>
      </c>
      <c r="CT1884" s="73">
        <f t="shared" si="449"/>
        <v>2.4</v>
      </c>
      <c r="CU1884" s="66">
        <f t="shared" si="450"/>
        <v>856.14415110044615</v>
      </c>
    </row>
    <row r="1885" spans="2:99" x14ac:dyDescent="0.25">
      <c r="B1885" s="107" t="s">
        <v>284</v>
      </c>
      <c r="C1885" s="107">
        <v>1875</v>
      </c>
      <c r="D1885" s="107" t="s">
        <v>427</v>
      </c>
      <c r="E1885" s="107">
        <v>50</v>
      </c>
      <c r="F1885" s="108">
        <v>2.4</v>
      </c>
      <c r="G1885" s="109"/>
      <c r="H1885" s="109">
        <v>861.55180097190532</v>
      </c>
      <c r="I1885" s="109">
        <v>1137.4381990280947</v>
      </c>
      <c r="BA1885" t="str">
        <f t="shared" si="441"/>
        <v>RI</v>
      </c>
      <c r="BB1885">
        <f t="shared" si="442"/>
        <v>1872</v>
      </c>
      <c r="BC1885" s="73">
        <f t="shared" si="443"/>
        <v>2.4</v>
      </c>
      <c r="BD1885">
        <f t="shared" si="444"/>
        <v>50</v>
      </c>
      <c r="BE1885" s="66">
        <f t="shared" si="445"/>
        <v>871.98615487138943</v>
      </c>
      <c r="BI1885" s="66">
        <f t="shared" si="436"/>
        <v>1151.2138451286105</v>
      </c>
      <c r="BK1885" s="66">
        <f t="shared" si="446"/>
        <v>875.66394343381148</v>
      </c>
      <c r="BN1885" s="66">
        <f t="shared" si="437"/>
        <v>942.57489264224898</v>
      </c>
      <c r="BO1885" s="66">
        <f t="shared" si="438"/>
        <v>1818.2388360760606</v>
      </c>
      <c r="CI1885" s="116">
        <f t="shared" si="439"/>
        <v>0.48160006598670008</v>
      </c>
      <c r="CJ1885" s="116">
        <f t="shared" si="440"/>
        <v>0.51839993401329987</v>
      </c>
      <c r="CR1885">
        <f t="shared" si="447"/>
        <v>1859</v>
      </c>
      <c r="CS1885">
        <f t="shared" si="448"/>
        <v>50</v>
      </c>
      <c r="CT1885" s="73">
        <f t="shared" si="449"/>
        <v>2.4</v>
      </c>
      <c r="CU1885" s="66">
        <f t="shared" si="450"/>
        <v>901.64993748470408</v>
      </c>
    </row>
    <row r="1886" spans="2:99" x14ac:dyDescent="0.25">
      <c r="B1886" s="107" t="s">
        <v>284</v>
      </c>
      <c r="C1886" s="107">
        <v>1876</v>
      </c>
      <c r="D1886" s="107" t="s">
        <v>427</v>
      </c>
      <c r="E1886" s="107">
        <v>50</v>
      </c>
      <c r="F1886" s="108">
        <v>2.4</v>
      </c>
      <c r="G1886" s="109"/>
      <c r="H1886" s="109">
        <v>891.26449646262984</v>
      </c>
      <c r="I1886" s="109">
        <v>1176.6655035373706</v>
      </c>
      <c r="BA1886" t="str">
        <f t="shared" si="441"/>
        <v>RI</v>
      </c>
      <c r="BB1886">
        <f t="shared" si="442"/>
        <v>1873</v>
      </c>
      <c r="BC1886" s="73">
        <f t="shared" si="443"/>
        <v>2.4</v>
      </c>
      <c r="BD1886">
        <f t="shared" si="444"/>
        <v>50</v>
      </c>
      <c r="BE1886" s="66">
        <f t="shared" si="445"/>
        <v>828.88679964840651</v>
      </c>
      <c r="BI1886" s="66">
        <f t="shared" si="436"/>
        <v>1094.3132003515934</v>
      </c>
      <c r="BK1886" s="66">
        <f t="shared" si="446"/>
        <v>832.38280743965311</v>
      </c>
      <c r="BN1886" s="66">
        <f t="shared" si="437"/>
        <v>895.98657252351393</v>
      </c>
      <c r="BO1886" s="66">
        <f t="shared" si="438"/>
        <v>1728.3693799631669</v>
      </c>
      <c r="CI1886" s="116">
        <f t="shared" si="439"/>
        <v>0.48160006598670008</v>
      </c>
      <c r="CJ1886" s="116">
        <f t="shared" si="440"/>
        <v>0.51839993401329998</v>
      </c>
      <c r="CR1886">
        <f t="shared" si="447"/>
        <v>1860</v>
      </c>
      <c r="CS1886">
        <f t="shared" si="448"/>
        <v>50</v>
      </c>
      <c r="CT1886" s="73">
        <f t="shared" si="449"/>
        <v>2.4</v>
      </c>
      <c r="CU1886" s="66">
        <f t="shared" si="450"/>
        <v>1305.3374210158183</v>
      </c>
    </row>
    <row r="1887" spans="2:99" x14ac:dyDescent="0.25">
      <c r="B1887" s="107" t="s">
        <v>284</v>
      </c>
      <c r="C1887" s="107">
        <v>1877</v>
      </c>
      <c r="D1887" s="107" t="s">
        <v>427</v>
      </c>
      <c r="E1887" s="107">
        <v>50</v>
      </c>
      <c r="F1887" s="108">
        <v>2.4</v>
      </c>
      <c r="G1887" s="109"/>
      <c r="H1887" s="109">
        <v>1232.4131327946284</v>
      </c>
      <c r="I1887" s="109">
        <v>1627.0568672053719</v>
      </c>
      <c r="BA1887" t="str">
        <f t="shared" si="441"/>
        <v>RI</v>
      </c>
      <c r="BB1887">
        <f t="shared" si="442"/>
        <v>1874</v>
      </c>
      <c r="BC1887" s="73">
        <f t="shared" si="443"/>
        <v>2.4</v>
      </c>
      <c r="BD1887">
        <f t="shared" si="444"/>
        <v>50</v>
      </c>
      <c r="BE1887" s="66">
        <f t="shared" si="445"/>
        <v>936.54898899541774</v>
      </c>
      <c r="BI1887" s="66">
        <f t="shared" si="436"/>
        <v>1236.4510110045821</v>
      </c>
      <c r="BK1887" s="66">
        <f t="shared" si="446"/>
        <v>940.49908515306072</v>
      </c>
      <c r="BN1887" s="66">
        <f t="shared" si="437"/>
        <v>1012.3641961801142</v>
      </c>
      <c r="BO1887" s="66">
        <f t="shared" si="438"/>
        <v>1952.8632813331749</v>
      </c>
      <c r="CI1887" s="116">
        <f t="shared" si="439"/>
        <v>0.48160006598670013</v>
      </c>
      <c r="CJ1887" s="116">
        <f t="shared" si="440"/>
        <v>0.51839993401329987</v>
      </c>
      <c r="CR1887">
        <f t="shared" si="447"/>
        <v>1861</v>
      </c>
      <c r="CS1887">
        <f t="shared" si="448"/>
        <v>50</v>
      </c>
      <c r="CT1887" s="73">
        <f t="shared" si="449"/>
        <v>2.4</v>
      </c>
      <c r="CU1887" s="66">
        <f t="shared" si="450"/>
        <v>908.03823315744205</v>
      </c>
    </row>
    <row r="1888" spans="2:99" x14ac:dyDescent="0.25">
      <c r="B1888" s="107" t="s">
        <v>284</v>
      </c>
      <c r="C1888" s="107">
        <v>1878</v>
      </c>
      <c r="D1888" s="107" t="s">
        <v>427</v>
      </c>
      <c r="E1888" s="107">
        <v>50</v>
      </c>
      <c r="F1888" s="108">
        <v>2.4</v>
      </c>
      <c r="G1888" s="109"/>
      <c r="H1888" s="109">
        <v>1020.6789303906803</v>
      </c>
      <c r="I1888" s="109">
        <v>1347.5210696093195</v>
      </c>
      <c r="BA1888" t="str">
        <f t="shared" si="441"/>
        <v>RI</v>
      </c>
      <c r="BB1888">
        <f t="shared" si="442"/>
        <v>1875</v>
      </c>
      <c r="BC1888" s="73">
        <f t="shared" si="443"/>
        <v>2.4</v>
      </c>
      <c r="BD1888">
        <f t="shared" si="444"/>
        <v>50</v>
      </c>
      <c r="BE1888" s="66">
        <f t="shared" si="445"/>
        <v>861.55180097190532</v>
      </c>
      <c r="BI1888" s="66">
        <f t="shared" si="436"/>
        <v>1137.4381990280947</v>
      </c>
      <c r="BK1888" s="66">
        <f t="shared" si="446"/>
        <v>865.1855804096258</v>
      </c>
      <c r="BN1888" s="66">
        <f t="shared" si="437"/>
        <v>931.29586034150327</v>
      </c>
      <c r="BO1888" s="66">
        <f t="shared" si="438"/>
        <v>1796.481440751129</v>
      </c>
      <c r="CI1888" s="116">
        <f t="shared" si="439"/>
        <v>0.48160006598670013</v>
      </c>
      <c r="CJ1888" s="116">
        <f t="shared" si="440"/>
        <v>0.51839993401329998</v>
      </c>
      <c r="CR1888">
        <f t="shared" si="447"/>
        <v>1862</v>
      </c>
      <c r="CS1888">
        <f t="shared" si="448"/>
        <v>50</v>
      </c>
      <c r="CT1888" s="73">
        <f t="shared" si="449"/>
        <v>2.4</v>
      </c>
      <c r="CU1888" s="66">
        <f t="shared" si="450"/>
        <v>848.61323343746255</v>
      </c>
    </row>
    <row r="1889" spans="2:99" x14ac:dyDescent="0.25">
      <c r="B1889" s="107" t="s">
        <v>284</v>
      </c>
      <c r="C1889" s="107">
        <v>1879</v>
      </c>
      <c r="D1889" s="107" t="s">
        <v>427</v>
      </c>
      <c r="E1889" s="107">
        <v>50</v>
      </c>
      <c r="F1889" s="108">
        <v>2.4</v>
      </c>
      <c r="G1889" s="109"/>
      <c r="H1889" s="109">
        <v>891.26449646262984</v>
      </c>
      <c r="I1889" s="109">
        <v>1176.6655035373706</v>
      </c>
      <c r="BA1889" t="str">
        <f t="shared" si="441"/>
        <v>RI</v>
      </c>
      <c r="BB1889">
        <f t="shared" si="442"/>
        <v>1876</v>
      </c>
      <c r="BC1889" s="73">
        <f t="shared" si="443"/>
        <v>2.4</v>
      </c>
      <c r="BD1889">
        <f t="shared" si="444"/>
        <v>50</v>
      </c>
      <c r="BE1889" s="66">
        <f t="shared" si="445"/>
        <v>891.26449646262984</v>
      </c>
      <c r="BI1889" s="66">
        <f t="shared" si="436"/>
        <v>1176.6655035373706</v>
      </c>
      <c r="BK1889" s="66">
        <f t="shared" si="446"/>
        <v>895.0235955639987</v>
      </c>
      <c r="BN1889" s="66">
        <f t="shared" si="437"/>
        <v>963.41384823135945</v>
      </c>
      <c r="BO1889" s="66">
        <f t="shared" si="438"/>
        <v>1858.4374437953581</v>
      </c>
      <c r="CI1889" s="116">
        <f t="shared" si="439"/>
        <v>0.48160006598670008</v>
      </c>
      <c r="CJ1889" s="116">
        <f t="shared" si="440"/>
        <v>0.51839993401329998</v>
      </c>
      <c r="CR1889">
        <f t="shared" si="447"/>
        <v>1863</v>
      </c>
      <c r="CS1889">
        <f t="shared" si="448"/>
        <v>50</v>
      </c>
      <c r="CT1889" s="73">
        <f t="shared" si="449"/>
        <v>2.4</v>
      </c>
      <c r="CU1889" s="66">
        <f t="shared" si="450"/>
        <v>1016.6738845027794</v>
      </c>
    </row>
    <row r="1890" spans="2:99" x14ac:dyDescent="0.25">
      <c r="B1890" s="107" t="s">
        <v>284</v>
      </c>
      <c r="C1890" s="107">
        <v>1880</v>
      </c>
      <c r="D1890" s="107" t="s">
        <v>427</v>
      </c>
      <c r="E1890" s="107">
        <v>50</v>
      </c>
      <c r="F1890" s="108">
        <v>2.4</v>
      </c>
      <c r="G1890" s="109"/>
      <c r="H1890" s="109">
        <v>1182.2153137664202</v>
      </c>
      <c r="I1890" s="109">
        <v>1560.7846862335798</v>
      </c>
      <c r="BA1890" t="str">
        <f t="shared" si="441"/>
        <v>RI</v>
      </c>
      <c r="BB1890">
        <f t="shared" si="442"/>
        <v>1877</v>
      </c>
      <c r="BC1890" s="73">
        <f t="shared" si="443"/>
        <v>2.4</v>
      </c>
      <c r="BD1890">
        <f t="shared" si="444"/>
        <v>50</v>
      </c>
      <c r="BE1890" s="66">
        <f t="shared" si="445"/>
        <v>1232.4131327946284</v>
      </c>
      <c r="BI1890" s="66">
        <f t="shared" si="436"/>
        <v>1627.0568672053719</v>
      </c>
      <c r="BK1890" s="66">
        <f t="shared" si="446"/>
        <v>1237.6110994121595</v>
      </c>
      <c r="BN1890" s="66">
        <f t="shared" si="437"/>
        <v>1332.1790372991954</v>
      </c>
      <c r="BO1890" s="66">
        <f t="shared" si="438"/>
        <v>2569.790136711355</v>
      </c>
      <c r="CI1890" s="116">
        <f t="shared" si="439"/>
        <v>0.48160006598670008</v>
      </c>
      <c r="CJ1890" s="116">
        <f t="shared" si="440"/>
        <v>0.51839993401329998</v>
      </c>
      <c r="CR1890">
        <f t="shared" si="447"/>
        <v>1864</v>
      </c>
      <c r="CS1890">
        <f t="shared" si="448"/>
        <v>50</v>
      </c>
      <c r="CT1890" s="73">
        <f t="shared" si="449"/>
        <v>2.4</v>
      </c>
      <c r="CU1890" s="66">
        <f t="shared" si="450"/>
        <v>973.82555986856266</v>
      </c>
    </row>
    <row r="1891" spans="2:99" x14ac:dyDescent="0.25">
      <c r="B1891" s="107" t="s">
        <v>284</v>
      </c>
      <c r="C1891" s="107">
        <v>1881</v>
      </c>
      <c r="D1891" s="107" t="s">
        <v>427</v>
      </c>
      <c r="E1891" s="107">
        <v>50</v>
      </c>
      <c r="F1891" s="108">
        <v>2.4</v>
      </c>
      <c r="G1891" s="109"/>
      <c r="H1891" s="109">
        <v>1184.3702815275692</v>
      </c>
      <c r="I1891" s="109">
        <v>1563.6297184724308</v>
      </c>
      <c r="BA1891" t="str">
        <f t="shared" si="441"/>
        <v>RI</v>
      </c>
      <c r="BB1891">
        <f t="shared" si="442"/>
        <v>1878</v>
      </c>
      <c r="BC1891" s="73">
        <f t="shared" si="443"/>
        <v>2.4</v>
      </c>
      <c r="BD1891">
        <f t="shared" si="444"/>
        <v>50</v>
      </c>
      <c r="BE1891" s="66">
        <f t="shared" si="445"/>
        <v>1020.6789303906803</v>
      </c>
      <c r="BI1891" s="66">
        <f t="shared" si="436"/>
        <v>1347.5210696093195</v>
      </c>
      <c r="BK1891" s="66">
        <f t="shared" si="446"/>
        <v>1024.9838626136577</v>
      </c>
      <c r="BN1891" s="66">
        <f t="shared" si="437"/>
        <v>1103.3045970518851</v>
      </c>
      <c r="BO1891" s="66">
        <f t="shared" si="438"/>
        <v>2128.2884596655431</v>
      </c>
      <c r="CI1891" s="116">
        <f t="shared" si="439"/>
        <v>0.48160006598670002</v>
      </c>
      <c r="CJ1891" s="116">
        <f t="shared" si="440"/>
        <v>0.51839993401329987</v>
      </c>
      <c r="CR1891">
        <f t="shared" si="447"/>
        <v>1865</v>
      </c>
      <c r="CS1891">
        <f t="shared" si="448"/>
        <v>50</v>
      </c>
      <c r="CT1891" s="73">
        <f t="shared" si="449"/>
        <v>2.4</v>
      </c>
      <c r="CU1891" s="66">
        <f t="shared" si="450"/>
        <v>1098.9080428916802</v>
      </c>
    </row>
    <row r="1892" spans="2:99" x14ac:dyDescent="0.25">
      <c r="B1892" s="107" t="s">
        <v>284</v>
      </c>
      <c r="C1892" s="107">
        <v>1882</v>
      </c>
      <c r="D1892" s="107" t="s">
        <v>427</v>
      </c>
      <c r="E1892" s="107">
        <v>50</v>
      </c>
      <c r="F1892" s="108">
        <v>2.4</v>
      </c>
      <c r="G1892" s="109"/>
      <c r="H1892" s="109">
        <v>1119.721248693095</v>
      </c>
      <c r="I1892" s="109">
        <v>1478.278751306905</v>
      </c>
      <c r="BA1892" t="str">
        <f t="shared" si="441"/>
        <v>RI</v>
      </c>
      <c r="BB1892">
        <f t="shared" si="442"/>
        <v>1879</v>
      </c>
      <c r="BC1892" s="73">
        <f t="shared" si="443"/>
        <v>2.4</v>
      </c>
      <c r="BD1892">
        <f t="shared" si="444"/>
        <v>50</v>
      </c>
      <c r="BE1892" s="66">
        <f t="shared" si="445"/>
        <v>891.26449646262984</v>
      </c>
      <c r="BI1892" s="66">
        <f t="shared" si="436"/>
        <v>1176.6655035373706</v>
      </c>
      <c r="BK1892" s="66">
        <f t="shared" si="446"/>
        <v>895.0235955639987</v>
      </c>
      <c r="BN1892" s="66">
        <f t="shared" si="437"/>
        <v>963.41384823135945</v>
      </c>
      <c r="BO1892" s="66">
        <f t="shared" si="438"/>
        <v>1858.4374437953581</v>
      </c>
      <c r="CI1892" s="116">
        <f t="shared" si="439"/>
        <v>0.48160006598670008</v>
      </c>
      <c r="CJ1892" s="116">
        <f t="shared" si="440"/>
        <v>0.51839993401329998</v>
      </c>
      <c r="CR1892">
        <f t="shared" si="447"/>
        <v>1866</v>
      </c>
      <c r="CS1892">
        <f t="shared" si="448"/>
        <v>50</v>
      </c>
      <c r="CT1892" s="73">
        <f t="shared" si="449"/>
        <v>2.4</v>
      </c>
      <c r="CU1892" s="66">
        <f t="shared" si="450"/>
        <v>1143.5438784424559</v>
      </c>
    </row>
    <row r="1893" spans="2:99" x14ac:dyDescent="0.25">
      <c r="B1893" s="107" t="s">
        <v>284</v>
      </c>
      <c r="C1893" s="107">
        <v>1883</v>
      </c>
      <c r="D1893" s="107" t="s">
        <v>427</v>
      </c>
      <c r="E1893" s="107">
        <v>50</v>
      </c>
      <c r="F1893" s="108">
        <v>2.4</v>
      </c>
      <c r="G1893" s="109"/>
      <c r="H1893" s="109">
        <v>1335.2180248080094</v>
      </c>
      <c r="I1893" s="109">
        <v>1762.7819751919906</v>
      </c>
      <c r="BA1893" t="str">
        <f t="shared" si="441"/>
        <v>RI</v>
      </c>
      <c r="BB1893">
        <f t="shared" si="442"/>
        <v>1880</v>
      </c>
      <c r="BC1893" s="73">
        <f t="shared" si="443"/>
        <v>2.4</v>
      </c>
      <c r="BD1893">
        <f t="shared" si="444"/>
        <v>50</v>
      </c>
      <c r="BE1893" s="66">
        <f t="shared" si="445"/>
        <v>1182.2153137664202</v>
      </c>
      <c r="BI1893" s="66">
        <f t="shared" si="436"/>
        <v>1560.7846862335798</v>
      </c>
      <c r="BK1893" s="66">
        <f t="shared" si="446"/>
        <v>1187.2015603197633</v>
      </c>
      <c r="BN1893" s="66">
        <f t="shared" si="437"/>
        <v>1277.9176208569045</v>
      </c>
      <c r="BO1893" s="66">
        <f t="shared" si="438"/>
        <v>2465.1191811766676</v>
      </c>
      <c r="CI1893" s="116">
        <f t="shared" si="439"/>
        <v>0.48160006598670013</v>
      </c>
      <c r="CJ1893" s="116">
        <f t="shared" si="440"/>
        <v>0.51839993401329998</v>
      </c>
      <c r="CR1893">
        <f t="shared" si="447"/>
        <v>1867</v>
      </c>
      <c r="CS1893">
        <f t="shared" si="448"/>
        <v>50</v>
      </c>
      <c r="CT1893" s="73">
        <f t="shared" si="449"/>
        <v>2.4</v>
      </c>
      <c r="CU1893" s="66">
        <f t="shared" si="450"/>
        <v>995.46612786564185</v>
      </c>
    </row>
    <row r="1894" spans="2:99" x14ac:dyDescent="0.25">
      <c r="B1894" s="107" t="s">
        <v>284</v>
      </c>
      <c r="C1894" s="107">
        <v>1884</v>
      </c>
      <c r="D1894" s="107" t="s">
        <v>427</v>
      </c>
      <c r="E1894" s="107">
        <v>50</v>
      </c>
      <c r="F1894" s="108">
        <v>2.4</v>
      </c>
      <c r="G1894" s="109"/>
      <c r="H1894" s="109">
        <v>1119.721248693095</v>
      </c>
      <c r="I1894" s="109">
        <v>1478.278751306905</v>
      </c>
      <c r="BA1894" t="str">
        <f t="shared" si="441"/>
        <v>RI</v>
      </c>
      <c r="BB1894">
        <f t="shared" si="442"/>
        <v>1881</v>
      </c>
      <c r="BC1894" s="73">
        <f t="shared" si="443"/>
        <v>2.4</v>
      </c>
      <c r="BD1894">
        <f t="shared" si="444"/>
        <v>50</v>
      </c>
      <c r="BE1894" s="66">
        <f t="shared" si="445"/>
        <v>1184.3702815275692</v>
      </c>
      <c r="BI1894" s="66">
        <f t="shared" si="436"/>
        <v>1563.6297184724308</v>
      </c>
      <c r="BK1894" s="66">
        <f t="shared" si="446"/>
        <v>1189.3656171194712</v>
      </c>
      <c r="BN1894" s="66">
        <f t="shared" si="437"/>
        <v>1280.2470368628412</v>
      </c>
      <c r="BO1894" s="66">
        <f t="shared" si="438"/>
        <v>2469.6126539823126</v>
      </c>
      <c r="CI1894" s="116">
        <f t="shared" si="439"/>
        <v>0.48160006598670002</v>
      </c>
      <c r="CJ1894" s="116">
        <f t="shared" si="440"/>
        <v>0.51839993401329987</v>
      </c>
      <c r="CR1894">
        <f t="shared" si="447"/>
        <v>1868</v>
      </c>
      <c r="CS1894">
        <f t="shared" si="448"/>
        <v>50</v>
      </c>
      <c r="CT1894" s="73">
        <f t="shared" si="449"/>
        <v>2.4</v>
      </c>
      <c r="CU1894" s="66">
        <f t="shared" si="450"/>
        <v>995.46612786564185</v>
      </c>
    </row>
    <row r="1895" spans="2:99" x14ac:dyDescent="0.25">
      <c r="B1895" s="107" t="s">
        <v>284</v>
      </c>
      <c r="C1895" s="107">
        <v>1885</v>
      </c>
      <c r="D1895" s="107" t="s">
        <v>427</v>
      </c>
      <c r="E1895" s="107">
        <v>50</v>
      </c>
      <c r="F1895" s="108">
        <v>2.4</v>
      </c>
      <c r="G1895" s="109"/>
      <c r="H1895" s="109">
        <v>861.2113160656437</v>
      </c>
      <c r="I1895" s="109">
        <v>1136.9886839343562</v>
      </c>
      <c r="BA1895" t="str">
        <f t="shared" si="441"/>
        <v>RI</v>
      </c>
      <c r="BB1895">
        <f t="shared" si="442"/>
        <v>1882</v>
      </c>
      <c r="BC1895" s="73">
        <f t="shared" si="443"/>
        <v>2.4</v>
      </c>
      <c r="BD1895">
        <f t="shared" si="444"/>
        <v>50</v>
      </c>
      <c r="BE1895" s="66">
        <f t="shared" si="445"/>
        <v>1119.721248693095</v>
      </c>
      <c r="BI1895" s="66">
        <f t="shared" si="436"/>
        <v>1478.278751306905</v>
      </c>
      <c r="BK1895" s="66">
        <f t="shared" si="446"/>
        <v>1124.4439131282338</v>
      </c>
      <c r="BN1895" s="66">
        <f t="shared" si="437"/>
        <v>1210.3645566847385</v>
      </c>
      <c r="BO1895" s="66">
        <f t="shared" si="438"/>
        <v>2334.8084698129724</v>
      </c>
      <c r="CI1895" s="116">
        <f t="shared" si="439"/>
        <v>0.48160006598670013</v>
      </c>
      <c r="CJ1895" s="116">
        <f t="shared" si="440"/>
        <v>0.51839993401329987</v>
      </c>
      <c r="CR1895">
        <f t="shared" si="447"/>
        <v>1869</v>
      </c>
      <c r="CS1895">
        <f t="shared" si="448"/>
        <v>50</v>
      </c>
      <c r="CT1895" s="73">
        <f t="shared" si="449"/>
        <v>2.4</v>
      </c>
      <c r="CU1895" s="66">
        <f t="shared" si="450"/>
        <v>1076.7134763538759</v>
      </c>
    </row>
    <row r="1896" spans="2:99" x14ac:dyDescent="0.25">
      <c r="B1896" s="107" t="s">
        <v>284</v>
      </c>
      <c r="C1896" s="107">
        <v>1886</v>
      </c>
      <c r="D1896" s="107" t="s">
        <v>427</v>
      </c>
      <c r="E1896" s="107">
        <v>50</v>
      </c>
      <c r="F1896" s="108">
        <v>2.4</v>
      </c>
      <c r="G1896" s="109"/>
      <c r="H1896" s="109">
        <v>1012.8262278690529</v>
      </c>
      <c r="I1896" s="109">
        <v>1337.1537721309471</v>
      </c>
      <c r="BA1896" t="str">
        <f t="shared" si="441"/>
        <v>RI</v>
      </c>
      <c r="BB1896">
        <f t="shared" si="442"/>
        <v>1883</v>
      </c>
      <c r="BC1896" s="73">
        <f t="shared" si="443"/>
        <v>2.4</v>
      </c>
      <c r="BD1896">
        <f t="shared" si="444"/>
        <v>50</v>
      </c>
      <c r="BE1896" s="66">
        <f t="shared" si="445"/>
        <v>1335.2180248080094</v>
      </c>
      <c r="BI1896" s="66">
        <f t="shared" si="436"/>
        <v>1762.7819751919906</v>
      </c>
      <c r="BK1896" s="66">
        <f t="shared" si="446"/>
        <v>1340.8495930990255</v>
      </c>
      <c r="BN1896" s="66">
        <f t="shared" si="437"/>
        <v>1443.306157278414</v>
      </c>
      <c r="BO1896" s="66">
        <f t="shared" si="438"/>
        <v>2784.1557503774393</v>
      </c>
      <c r="CI1896" s="116">
        <f t="shared" si="439"/>
        <v>0.48160006598670019</v>
      </c>
      <c r="CJ1896" s="116">
        <f t="shared" si="440"/>
        <v>0.51839993401329987</v>
      </c>
      <c r="CR1896">
        <f t="shared" si="447"/>
        <v>1870</v>
      </c>
      <c r="CS1896">
        <f t="shared" si="448"/>
        <v>50</v>
      </c>
      <c r="CT1896" s="73">
        <f t="shared" si="449"/>
        <v>2.4</v>
      </c>
      <c r="CU1896" s="66">
        <f t="shared" si="450"/>
        <v>1016.2410731428379</v>
      </c>
    </row>
    <row r="1897" spans="2:99" x14ac:dyDescent="0.25">
      <c r="B1897" s="107" t="s">
        <v>284</v>
      </c>
      <c r="C1897" s="107">
        <v>1887</v>
      </c>
      <c r="D1897" s="107" t="s">
        <v>427</v>
      </c>
      <c r="E1897" s="107">
        <v>50</v>
      </c>
      <c r="F1897" s="108">
        <v>2.4</v>
      </c>
      <c r="G1897" s="109"/>
      <c r="H1897" s="109">
        <v>937.41097609987742</v>
      </c>
      <c r="I1897" s="109">
        <v>1237.5890239001226</v>
      </c>
      <c r="BA1897" t="str">
        <f t="shared" si="441"/>
        <v>RI</v>
      </c>
      <c r="BB1897">
        <f t="shared" si="442"/>
        <v>1884</v>
      </c>
      <c r="BC1897" s="73">
        <f t="shared" si="443"/>
        <v>2.4</v>
      </c>
      <c r="BD1897">
        <f t="shared" si="444"/>
        <v>50</v>
      </c>
      <c r="BE1897" s="66">
        <f t="shared" si="445"/>
        <v>1119.721248693095</v>
      </c>
      <c r="BI1897" s="66">
        <f t="shared" si="436"/>
        <v>1478.278751306905</v>
      </c>
      <c r="BK1897" s="66">
        <f t="shared" si="446"/>
        <v>1124.4439131282338</v>
      </c>
      <c r="BN1897" s="66">
        <f t="shared" si="437"/>
        <v>1210.3645566847385</v>
      </c>
      <c r="BO1897" s="66">
        <f t="shared" si="438"/>
        <v>2334.8084698129724</v>
      </c>
      <c r="CI1897" s="116">
        <f t="shared" si="439"/>
        <v>0.48160006598670013</v>
      </c>
      <c r="CJ1897" s="116">
        <f t="shared" si="440"/>
        <v>0.51839993401329987</v>
      </c>
      <c r="CR1897">
        <f t="shared" si="447"/>
        <v>1871</v>
      </c>
      <c r="CS1897">
        <f t="shared" si="448"/>
        <v>50</v>
      </c>
      <c r="CT1897" s="73">
        <f t="shared" si="449"/>
        <v>2.4</v>
      </c>
      <c r="CU1897" s="66">
        <f t="shared" si="450"/>
        <v>999.78125712425958</v>
      </c>
    </row>
    <row r="1898" spans="2:99" x14ac:dyDescent="0.25">
      <c r="B1898" s="107" t="s">
        <v>284</v>
      </c>
      <c r="C1898" s="107">
        <v>1888</v>
      </c>
      <c r="D1898" s="107" t="s">
        <v>427</v>
      </c>
      <c r="E1898" s="107">
        <v>50</v>
      </c>
      <c r="F1898" s="108">
        <v>2.4</v>
      </c>
      <c r="G1898" s="109"/>
      <c r="H1898" s="109">
        <v>892.11355376052245</v>
      </c>
      <c r="I1898" s="109">
        <v>1177.7864462394775</v>
      </c>
      <c r="BA1898" t="str">
        <f t="shared" si="441"/>
        <v>RI</v>
      </c>
      <c r="BB1898">
        <f t="shared" si="442"/>
        <v>1885</v>
      </c>
      <c r="BC1898" s="73">
        <f t="shared" si="443"/>
        <v>2.4</v>
      </c>
      <c r="BD1898">
        <f t="shared" si="444"/>
        <v>50</v>
      </c>
      <c r="BE1898" s="66">
        <f t="shared" si="445"/>
        <v>861.2113160656437</v>
      </c>
      <c r="BI1898" s="66">
        <f t="shared" si="436"/>
        <v>1136.9886839343562</v>
      </c>
      <c r="BK1898" s="66">
        <f t="shared" si="446"/>
        <v>864.84365943527189</v>
      </c>
      <c r="BN1898" s="66">
        <f t="shared" si="437"/>
        <v>930.92781261256516</v>
      </c>
      <c r="BO1898" s="66">
        <f t="shared" si="438"/>
        <v>1795.7714720478371</v>
      </c>
      <c r="CI1898" s="116">
        <f t="shared" si="439"/>
        <v>0.48160006598670008</v>
      </c>
      <c r="CJ1898" s="116">
        <f t="shared" si="440"/>
        <v>0.51839993401329987</v>
      </c>
      <c r="CR1898">
        <f t="shared" si="447"/>
        <v>1872</v>
      </c>
      <c r="CS1898">
        <f t="shared" si="448"/>
        <v>50</v>
      </c>
      <c r="CT1898" s="73">
        <f t="shared" si="449"/>
        <v>2.4</v>
      </c>
      <c r="CU1898" s="66">
        <f t="shared" si="450"/>
        <v>875.66394343381148</v>
      </c>
    </row>
    <row r="1899" spans="2:99" x14ac:dyDescent="0.25">
      <c r="B1899" s="107" t="s">
        <v>284</v>
      </c>
      <c r="C1899" s="107">
        <v>1889</v>
      </c>
      <c r="D1899" s="107" t="s">
        <v>427</v>
      </c>
      <c r="E1899" s="107">
        <v>50</v>
      </c>
      <c r="F1899" s="108">
        <v>2.4</v>
      </c>
      <c r="G1899" s="109"/>
      <c r="H1899" s="109">
        <v>921.2400980202143</v>
      </c>
      <c r="I1899" s="109">
        <v>1216.2399019797858</v>
      </c>
      <c r="BA1899" t="str">
        <f t="shared" si="441"/>
        <v>RI</v>
      </c>
      <c r="BB1899">
        <f t="shared" si="442"/>
        <v>1886</v>
      </c>
      <c r="BC1899" s="73">
        <f t="shared" si="443"/>
        <v>2.4</v>
      </c>
      <c r="BD1899">
        <f t="shared" si="444"/>
        <v>50</v>
      </c>
      <c r="BE1899" s="66">
        <f t="shared" si="445"/>
        <v>1012.8262278690529</v>
      </c>
      <c r="BI1899" s="66">
        <f t="shared" si="436"/>
        <v>1337.1537721309471</v>
      </c>
      <c r="BK1899" s="66">
        <f t="shared" si="446"/>
        <v>1017.0980396355222</v>
      </c>
      <c r="BN1899" s="66">
        <f t="shared" si="437"/>
        <v>1094.8162051262516</v>
      </c>
      <c r="BO1899" s="66">
        <f t="shared" si="438"/>
        <v>2111.9142447617737</v>
      </c>
      <c r="CI1899" s="116">
        <f t="shared" si="439"/>
        <v>0.48160006598670013</v>
      </c>
      <c r="CJ1899" s="116">
        <f t="shared" si="440"/>
        <v>0.51839993401329987</v>
      </c>
      <c r="CR1899">
        <f t="shared" si="447"/>
        <v>1873</v>
      </c>
      <c r="CS1899">
        <f t="shared" si="448"/>
        <v>50</v>
      </c>
      <c r="CT1899" s="73">
        <f t="shared" si="449"/>
        <v>2.4</v>
      </c>
      <c r="CU1899" s="66">
        <f t="shared" si="450"/>
        <v>832.38280743965311</v>
      </c>
    </row>
    <row r="1900" spans="2:99" x14ac:dyDescent="0.25">
      <c r="B1900" s="107" t="s">
        <v>284</v>
      </c>
      <c r="C1900" s="107">
        <v>1890</v>
      </c>
      <c r="D1900" s="107" t="s">
        <v>427</v>
      </c>
      <c r="E1900" s="107">
        <v>50</v>
      </c>
      <c r="F1900" s="108">
        <v>2.4</v>
      </c>
      <c r="G1900" s="109"/>
      <c r="H1900" s="109">
        <v>947.32382780116347</v>
      </c>
      <c r="I1900" s="109">
        <v>1250.6761721988364</v>
      </c>
      <c r="BA1900" t="str">
        <f t="shared" si="441"/>
        <v>RI</v>
      </c>
      <c r="BB1900">
        <f t="shared" si="442"/>
        <v>1887</v>
      </c>
      <c r="BC1900" s="73">
        <f t="shared" si="443"/>
        <v>2.4</v>
      </c>
      <c r="BD1900">
        <f t="shared" si="444"/>
        <v>50</v>
      </c>
      <c r="BE1900" s="66">
        <f t="shared" si="445"/>
        <v>937.41097609987742</v>
      </c>
      <c r="BI1900" s="66">
        <f t="shared" si="436"/>
        <v>1237.5890239001226</v>
      </c>
      <c r="BK1900" s="66">
        <f t="shared" si="446"/>
        <v>941.36470787294388</v>
      </c>
      <c r="BN1900" s="66">
        <f t="shared" si="437"/>
        <v>1013.295962582489</v>
      </c>
      <c r="BO1900" s="66">
        <f t="shared" si="438"/>
        <v>1954.6606704554329</v>
      </c>
      <c r="CI1900" s="116">
        <f t="shared" si="439"/>
        <v>0.48160006598670008</v>
      </c>
      <c r="CJ1900" s="116">
        <f t="shared" si="440"/>
        <v>0.51839993401329987</v>
      </c>
      <c r="CR1900">
        <f t="shared" si="447"/>
        <v>1874</v>
      </c>
      <c r="CS1900">
        <f t="shared" si="448"/>
        <v>50</v>
      </c>
      <c r="CT1900" s="73">
        <f t="shared" si="449"/>
        <v>2.4</v>
      </c>
      <c r="CU1900" s="66">
        <f t="shared" si="450"/>
        <v>940.49908515306072</v>
      </c>
    </row>
    <row r="1901" spans="2:99" x14ac:dyDescent="0.25">
      <c r="B1901" s="107" t="s">
        <v>284</v>
      </c>
      <c r="C1901" s="107">
        <v>1891</v>
      </c>
      <c r="D1901" s="107" t="s">
        <v>427</v>
      </c>
      <c r="E1901" s="107">
        <v>50</v>
      </c>
      <c r="F1901" s="108">
        <v>2.4</v>
      </c>
      <c r="G1901" s="109"/>
      <c r="H1901" s="109">
        <v>969.73549251711461</v>
      </c>
      <c r="I1901" s="109">
        <v>1280.2645074828854</v>
      </c>
      <c r="BA1901" t="str">
        <f t="shared" si="441"/>
        <v>RI</v>
      </c>
      <c r="BB1901">
        <f t="shared" si="442"/>
        <v>1888</v>
      </c>
      <c r="BC1901" s="73">
        <f t="shared" si="443"/>
        <v>2.4</v>
      </c>
      <c r="BD1901">
        <f t="shared" si="444"/>
        <v>50</v>
      </c>
      <c r="BE1901" s="66">
        <f t="shared" si="445"/>
        <v>892.11355376052245</v>
      </c>
      <c r="BI1901" s="66">
        <f t="shared" si="436"/>
        <v>1177.7864462394775</v>
      </c>
      <c r="BK1901" s="66">
        <f t="shared" si="446"/>
        <v>895.87623394308343</v>
      </c>
      <c r="BN1901" s="66">
        <f t="shared" si="437"/>
        <v>964.33163813769829</v>
      </c>
      <c r="BO1901" s="66">
        <f t="shared" si="438"/>
        <v>1860.2078720807817</v>
      </c>
      <c r="CI1901" s="116">
        <f t="shared" si="439"/>
        <v>0.48160006598670008</v>
      </c>
      <c r="CJ1901" s="116">
        <f t="shared" si="440"/>
        <v>0.51839993401329987</v>
      </c>
      <c r="CR1901">
        <f t="shared" si="447"/>
        <v>1875</v>
      </c>
      <c r="CS1901">
        <f t="shared" si="448"/>
        <v>50</v>
      </c>
      <c r="CT1901" s="73">
        <f t="shared" si="449"/>
        <v>2.4</v>
      </c>
      <c r="CU1901" s="66">
        <f t="shared" si="450"/>
        <v>865.1855804096258</v>
      </c>
    </row>
    <row r="1902" spans="2:99" x14ac:dyDescent="0.25">
      <c r="B1902" s="107" t="s">
        <v>284</v>
      </c>
      <c r="C1902" s="107">
        <v>1892</v>
      </c>
      <c r="D1902" s="107" t="s">
        <v>427</v>
      </c>
      <c r="E1902" s="107">
        <v>50</v>
      </c>
      <c r="F1902" s="108">
        <v>2.4</v>
      </c>
      <c r="G1902" s="109"/>
      <c r="H1902" s="109">
        <v>995.5821758443376</v>
      </c>
      <c r="I1902" s="109">
        <v>1314.3878241556627</v>
      </c>
      <c r="BA1902" t="str">
        <f t="shared" si="441"/>
        <v>RI</v>
      </c>
      <c r="BB1902">
        <f t="shared" si="442"/>
        <v>1889</v>
      </c>
      <c r="BC1902" s="73">
        <f t="shared" si="443"/>
        <v>2.4</v>
      </c>
      <c r="BD1902">
        <f t="shared" si="444"/>
        <v>50</v>
      </c>
      <c r="BE1902" s="66">
        <f t="shared" si="445"/>
        <v>921.2400980202143</v>
      </c>
      <c r="BI1902" s="66">
        <f t="shared" si="436"/>
        <v>1216.2399019797858</v>
      </c>
      <c r="BK1902" s="66">
        <f t="shared" si="446"/>
        <v>925.12562564793575</v>
      </c>
      <c r="BN1902" s="66">
        <f t="shared" si="437"/>
        <v>995.81602487393957</v>
      </c>
      <c r="BO1902" s="66">
        <f t="shared" si="438"/>
        <v>1920.9416505218753</v>
      </c>
      <c r="CI1902" s="116">
        <f t="shared" si="439"/>
        <v>0.48160006598670008</v>
      </c>
      <c r="CJ1902" s="116">
        <f t="shared" si="440"/>
        <v>0.51839993401329987</v>
      </c>
      <c r="CR1902">
        <f t="shared" si="447"/>
        <v>1876</v>
      </c>
      <c r="CS1902">
        <f t="shared" si="448"/>
        <v>50</v>
      </c>
      <c r="CT1902" s="73">
        <f t="shared" si="449"/>
        <v>2.4</v>
      </c>
      <c r="CU1902" s="66">
        <f t="shared" si="450"/>
        <v>895.0235955639987</v>
      </c>
    </row>
    <row r="1903" spans="2:99" x14ac:dyDescent="0.25">
      <c r="B1903" s="107" t="s">
        <v>284</v>
      </c>
      <c r="C1903" s="107">
        <v>1893</v>
      </c>
      <c r="D1903" s="107" t="s">
        <v>427</v>
      </c>
      <c r="E1903" s="107">
        <v>50</v>
      </c>
      <c r="F1903" s="108">
        <v>2.4</v>
      </c>
      <c r="G1903" s="109"/>
      <c r="H1903" s="109">
        <v>802.13933979702335</v>
      </c>
      <c r="I1903" s="109">
        <v>1059.0006602029764</v>
      </c>
      <c r="BA1903" t="str">
        <f t="shared" si="441"/>
        <v>RI</v>
      </c>
      <c r="BB1903">
        <f t="shared" si="442"/>
        <v>1890</v>
      </c>
      <c r="BC1903" s="73">
        <f t="shared" si="443"/>
        <v>2.4</v>
      </c>
      <c r="BD1903">
        <f t="shared" si="444"/>
        <v>50</v>
      </c>
      <c r="BE1903" s="66">
        <f t="shared" si="445"/>
        <v>947.32382780116347</v>
      </c>
      <c r="BI1903" s="66">
        <f t="shared" si="436"/>
        <v>1250.6761721988364</v>
      </c>
      <c r="BK1903" s="66">
        <f t="shared" si="446"/>
        <v>951.31936915160031</v>
      </c>
      <c r="BN1903" s="66">
        <f t="shared" si="437"/>
        <v>1024.0112762097979</v>
      </c>
      <c r="BO1903" s="66">
        <f t="shared" si="438"/>
        <v>1975.3306453613982</v>
      </c>
      <c r="CI1903" s="116">
        <f t="shared" si="439"/>
        <v>0.48160006598670013</v>
      </c>
      <c r="CJ1903" s="116">
        <f t="shared" si="440"/>
        <v>0.51839993401329987</v>
      </c>
      <c r="CR1903">
        <f t="shared" si="447"/>
        <v>1877</v>
      </c>
      <c r="CS1903">
        <f t="shared" si="448"/>
        <v>50</v>
      </c>
      <c r="CT1903" s="73">
        <f t="shared" si="449"/>
        <v>2.4</v>
      </c>
      <c r="CU1903" s="66">
        <f t="shared" si="450"/>
        <v>1237.6110994121595</v>
      </c>
    </row>
    <row r="1904" spans="2:99" x14ac:dyDescent="0.25">
      <c r="B1904" s="107" t="s">
        <v>284</v>
      </c>
      <c r="C1904" s="107">
        <v>1894</v>
      </c>
      <c r="D1904" s="107" t="s">
        <v>427</v>
      </c>
      <c r="E1904" s="107">
        <v>50</v>
      </c>
      <c r="F1904" s="108">
        <v>2.4</v>
      </c>
      <c r="G1904" s="109"/>
      <c r="H1904" s="109">
        <v>892.15665311574548</v>
      </c>
      <c r="I1904" s="109">
        <v>1177.8433468842545</v>
      </c>
      <c r="BA1904" t="str">
        <f t="shared" si="441"/>
        <v>RI</v>
      </c>
      <c r="BB1904">
        <f t="shared" si="442"/>
        <v>1891</v>
      </c>
      <c r="BC1904" s="73">
        <f t="shared" si="443"/>
        <v>2.4</v>
      </c>
      <c r="BD1904">
        <f t="shared" si="444"/>
        <v>50</v>
      </c>
      <c r="BE1904" s="66">
        <f t="shared" si="445"/>
        <v>969.73549251711461</v>
      </c>
      <c r="BI1904" s="66">
        <f t="shared" si="436"/>
        <v>1280.2645074828854</v>
      </c>
      <c r="BK1904" s="66">
        <f t="shared" si="446"/>
        <v>973.82555986856266</v>
      </c>
      <c r="BN1904" s="66">
        <f t="shared" si="437"/>
        <v>1048.2372026715402</v>
      </c>
      <c r="BO1904" s="66">
        <f t="shared" si="438"/>
        <v>2022.062762540103</v>
      </c>
      <c r="CI1904" s="116">
        <f t="shared" si="439"/>
        <v>0.48160006598670008</v>
      </c>
      <c r="CJ1904" s="116">
        <f t="shared" si="440"/>
        <v>0.51839993401329987</v>
      </c>
      <c r="CR1904">
        <f t="shared" si="447"/>
        <v>1878</v>
      </c>
      <c r="CS1904">
        <f t="shared" si="448"/>
        <v>50</v>
      </c>
      <c r="CT1904" s="73">
        <f t="shared" si="449"/>
        <v>2.4</v>
      </c>
      <c r="CU1904" s="66">
        <f t="shared" si="450"/>
        <v>1024.9838626136577</v>
      </c>
    </row>
    <row r="1905" spans="2:99" x14ac:dyDescent="0.25">
      <c r="B1905" s="107" t="s">
        <v>284</v>
      </c>
      <c r="C1905" s="107">
        <v>1895</v>
      </c>
      <c r="D1905" s="107" t="s">
        <v>427</v>
      </c>
      <c r="E1905" s="107">
        <v>50</v>
      </c>
      <c r="F1905" s="108">
        <v>2.4</v>
      </c>
      <c r="G1905" s="109"/>
      <c r="H1905" s="109">
        <v>891.26449646262984</v>
      </c>
      <c r="I1905" s="109">
        <v>1176.6655035373706</v>
      </c>
      <c r="BA1905" t="str">
        <f t="shared" si="441"/>
        <v>RI</v>
      </c>
      <c r="BB1905">
        <f t="shared" si="442"/>
        <v>1892</v>
      </c>
      <c r="BC1905" s="73">
        <f t="shared" si="443"/>
        <v>2.4</v>
      </c>
      <c r="BD1905">
        <f t="shared" si="444"/>
        <v>50</v>
      </c>
      <c r="BE1905" s="66">
        <f t="shared" si="445"/>
        <v>995.5821758443376</v>
      </c>
      <c r="BI1905" s="66">
        <f t="shared" si="436"/>
        <v>1314.3878241556627</v>
      </c>
      <c r="BK1905" s="66">
        <f t="shared" si="446"/>
        <v>999.78125712425958</v>
      </c>
      <c r="BN1905" s="66">
        <f t="shared" si="437"/>
        <v>1076.1762182467457</v>
      </c>
      <c r="BO1905" s="66">
        <f t="shared" si="438"/>
        <v>2075.9574753710053</v>
      </c>
      <c r="CI1905" s="116">
        <f t="shared" si="439"/>
        <v>0.48160006598670013</v>
      </c>
      <c r="CJ1905" s="116">
        <f t="shared" si="440"/>
        <v>0.51839993401329987</v>
      </c>
      <c r="CR1905">
        <f t="shared" si="447"/>
        <v>1879</v>
      </c>
      <c r="CS1905">
        <f t="shared" si="448"/>
        <v>50</v>
      </c>
      <c r="CT1905" s="73">
        <f t="shared" si="449"/>
        <v>2.4</v>
      </c>
      <c r="CU1905" s="66">
        <f t="shared" si="450"/>
        <v>895.0235955639987</v>
      </c>
    </row>
    <row r="1906" spans="2:99" x14ac:dyDescent="0.25">
      <c r="B1906" s="107" t="s">
        <v>284</v>
      </c>
      <c r="C1906" s="107">
        <v>1896</v>
      </c>
      <c r="D1906" s="107" t="s">
        <v>427</v>
      </c>
      <c r="E1906" s="107">
        <v>50</v>
      </c>
      <c r="F1906" s="108">
        <v>2.4</v>
      </c>
      <c r="G1906" s="109"/>
      <c r="H1906" s="109">
        <v>802.94098780417085</v>
      </c>
      <c r="I1906" s="109">
        <v>1060.0590121958292</v>
      </c>
      <c r="BA1906" t="str">
        <f t="shared" si="441"/>
        <v>RI</v>
      </c>
      <c r="BB1906">
        <f t="shared" si="442"/>
        <v>1893</v>
      </c>
      <c r="BC1906" s="73">
        <f t="shared" si="443"/>
        <v>2.4</v>
      </c>
      <c r="BD1906">
        <f t="shared" si="444"/>
        <v>50</v>
      </c>
      <c r="BE1906" s="66">
        <f t="shared" si="445"/>
        <v>802.13933979702335</v>
      </c>
      <c r="BI1906" s="66">
        <f t="shared" si="436"/>
        <v>1059.0006602029764</v>
      </c>
      <c r="BK1906" s="66">
        <f t="shared" si="446"/>
        <v>805.52253444167843</v>
      </c>
      <c r="BN1906" s="66">
        <f t="shared" si="437"/>
        <v>867.07386105782666</v>
      </c>
      <c r="BO1906" s="66">
        <f t="shared" si="438"/>
        <v>1672.596395499505</v>
      </c>
      <c r="CI1906" s="116">
        <f t="shared" si="439"/>
        <v>0.48160006598670013</v>
      </c>
      <c r="CJ1906" s="116">
        <f t="shared" si="440"/>
        <v>0.51839993401329987</v>
      </c>
      <c r="CR1906">
        <f t="shared" si="447"/>
        <v>1880</v>
      </c>
      <c r="CS1906">
        <f t="shared" si="448"/>
        <v>50</v>
      </c>
      <c r="CT1906" s="73">
        <f t="shared" si="449"/>
        <v>2.4</v>
      </c>
      <c r="CU1906" s="66">
        <f t="shared" si="450"/>
        <v>1187.2015603197633</v>
      </c>
    </row>
    <row r="1907" spans="2:99" x14ac:dyDescent="0.25">
      <c r="B1907" s="107" t="s">
        <v>284</v>
      </c>
      <c r="C1907" s="107">
        <v>1897</v>
      </c>
      <c r="D1907" s="107" t="s">
        <v>427</v>
      </c>
      <c r="E1907" s="107">
        <v>50</v>
      </c>
      <c r="F1907" s="108">
        <v>2.4</v>
      </c>
      <c r="G1907" s="109"/>
      <c r="H1907" s="109">
        <v>1026.6266414114521</v>
      </c>
      <c r="I1907" s="109">
        <v>1355.3733585885479</v>
      </c>
      <c r="BA1907" t="str">
        <f t="shared" si="441"/>
        <v>RI</v>
      </c>
      <c r="BB1907">
        <f t="shared" si="442"/>
        <v>1894</v>
      </c>
      <c r="BC1907" s="73">
        <f t="shared" si="443"/>
        <v>2.4</v>
      </c>
      <c r="BD1907">
        <f t="shared" si="444"/>
        <v>50</v>
      </c>
      <c r="BE1907" s="66">
        <f t="shared" si="445"/>
        <v>892.15665311574548</v>
      </c>
      <c r="BI1907" s="66">
        <f t="shared" si="436"/>
        <v>1177.8433468842545</v>
      </c>
      <c r="BK1907" s="66">
        <f t="shared" si="446"/>
        <v>895.91951507907766</v>
      </c>
      <c r="BN1907" s="66">
        <f t="shared" si="437"/>
        <v>964.37822645781705</v>
      </c>
      <c r="BO1907" s="66">
        <f t="shared" si="438"/>
        <v>1860.2977415368946</v>
      </c>
      <c r="CI1907" s="116">
        <f t="shared" si="439"/>
        <v>0.48160006598670013</v>
      </c>
      <c r="CJ1907" s="116">
        <f t="shared" si="440"/>
        <v>0.51839993401329998</v>
      </c>
      <c r="CR1907">
        <f t="shared" si="447"/>
        <v>1881</v>
      </c>
      <c r="CS1907">
        <f t="shared" si="448"/>
        <v>50</v>
      </c>
      <c r="CT1907" s="73">
        <f t="shared" si="449"/>
        <v>2.4</v>
      </c>
      <c r="CU1907" s="66">
        <f t="shared" si="450"/>
        <v>1189.3656171194712</v>
      </c>
    </row>
    <row r="1908" spans="2:99" x14ac:dyDescent="0.25">
      <c r="B1908" s="107" t="s">
        <v>284</v>
      </c>
      <c r="C1908" s="107">
        <v>1898</v>
      </c>
      <c r="D1908" s="107" t="s">
        <v>427</v>
      </c>
      <c r="E1908" s="107">
        <v>50</v>
      </c>
      <c r="F1908" s="108">
        <v>2.4</v>
      </c>
      <c r="G1908" s="109"/>
      <c r="H1908" s="109">
        <v>1064.1661798106702</v>
      </c>
      <c r="I1908" s="109">
        <v>1404.9338201893302</v>
      </c>
      <c r="BA1908" t="str">
        <f t="shared" si="441"/>
        <v>RI</v>
      </c>
      <c r="BB1908">
        <f t="shared" si="442"/>
        <v>1895</v>
      </c>
      <c r="BC1908" s="73">
        <f t="shared" si="443"/>
        <v>2.4</v>
      </c>
      <c r="BD1908">
        <f t="shared" si="444"/>
        <v>50</v>
      </c>
      <c r="BE1908" s="66">
        <f t="shared" si="445"/>
        <v>891.26449646262984</v>
      </c>
      <c r="BI1908" s="66">
        <f t="shared" ref="BI1908:BI1971" si="451">I1905</f>
        <v>1176.6655035373706</v>
      </c>
      <c r="BK1908" s="66">
        <f t="shared" si="446"/>
        <v>895.0235955639987</v>
      </c>
      <c r="BN1908" s="66">
        <f t="shared" ref="BN1908:BN1971" si="452">BI1908/VLOOKUP($BA1908,$DQ$53:$DT$60,3,FALSE)</f>
        <v>963.41384823135945</v>
      </c>
      <c r="BO1908" s="66">
        <f t="shared" si="438"/>
        <v>1858.4374437953581</v>
      </c>
      <c r="CI1908" s="116">
        <f t="shared" si="439"/>
        <v>0.48160006598670008</v>
      </c>
      <c r="CJ1908" s="116">
        <f t="shared" si="440"/>
        <v>0.51839993401329998</v>
      </c>
      <c r="CR1908">
        <f t="shared" si="447"/>
        <v>1882</v>
      </c>
      <c r="CS1908">
        <f t="shared" si="448"/>
        <v>50</v>
      </c>
      <c r="CT1908" s="73">
        <f t="shared" si="449"/>
        <v>2.4</v>
      </c>
      <c r="CU1908" s="66">
        <f t="shared" si="450"/>
        <v>1124.4439131282338</v>
      </c>
    </row>
    <row r="1909" spans="2:99" x14ac:dyDescent="0.25">
      <c r="B1909" s="107" t="s">
        <v>284</v>
      </c>
      <c r="C1909" s="107">
        <v>1899</v>
      </c>
      <c r="D1909" s="107" t="s">
        <v>427</v>
      </c>
      <c r="E1909" s="107">
        <v>50</v>
      </c>
      <c r="F1909" s="108">
        <v>2.4</v>
      </c>
      <c r="G1909" s="109"/>
      <c r="H1909" s="109">
        <v>1051.32</v>
      </c>
      <c r="I1909" s="109">
        <v>1575.22</v>
      </c>
      <c r="BA1909" t="str">
        <f t="shared" si="441"/>
        <v>RI</v>
      </c>
      <c r="BB1909">
        <f t="shared" si="442"/>
        <v>1896</v>
      </c>
      <c r="BC1909" s="73">
        <f t="shared" si="443"/>
        <v>2.4</v>
      </c>
      <c r="BD1909">
        <f t="shared" si="444"/>
        <v>50</v>
      </c>
      <c r="BE1909" s="66">
        <f t="shared" si="445"/>
        <v>802.94098780417085</v>
      </c>
      <c r="BI1909" s="66">
        <f t="shared" si="451"/>
        <v>1060.0590121958292</v>
      </c>
      <c r="BK1909" s="66">
        <f t="shared" si="446"/>
        <v>806.32756357116989</v>
      </c>
      <c r="BN1909" s="66">
        <f t="shared" si="452"/>
        <v>867.94040381203536</v>
      </c>
      <c r="BO1909" s="66">
        <f t="shared" ref="BO1909:BO1972" si="453">SUM(BK1909+BN1909)</f>
        <v>1674.2679673832054</v>
      </c>
      <c r="CI1909" s="116">
        <f t="shared" ref="CI1909:CI1972" si="454">BK1909/$BO1909</f>
        <v>0.48160006598670008</v>
      </c>
      <c r="CJ1909" s="116">
        <f t="shared" ref="CJ1909:CJ1972" si="455">BN1909/$BO1909</f>
        <v>0.51839993401329987</v>
      </c>
      <c r="CR1909">
        <f t="shared" si="447"/>
        <v>1883</v>
      </c>
      <c r="CS1909">
        <f t="shared" si="448"/>
        <v>50</v>
      </c>
      <c r="CT1909" s="73">
        <f t="shared" si="449"/>
        <v>2.4</v>
      </c>
      <c r="CU1909" s="66">
        <f t="shared" si="450"/>
        <v>1340.8495930990255</v>
      </c>
    </row>
    <row r="1910" spans="2:99" x14ac:dyDescent="0.25">
      <c r="B1910" s="107" t="s">
        <v>284</v>
      </c>
      <c r="C1910" s="107">
        <v>1900</v>
      </c>
      <c r="D1910" s="107" t="s">
        <v>427</v>
      </c>
      <c r="E1910" s="107">
        <v>50</v>
      </c>
      <c r="F1910" s="108">
        <v>2.4</v>
      </c>
      <c r="G1910" s="109"/>
      <c r="H1910" s="109">
        <v>969.25708967413948</v>
      </c>
      <c r="I1910" s="109">
        <v>1279.6329103258604</v>
      </c>
      <c r="BA1910" t="str">
        <f t="shared" si="441"/>
        <v>RI</v>
      </c>
      <c r="BB1910">
        <f t="shared" si="442"/>
        <v>1897</v>
      </c>
      <c r="BC1910" s="73">
        <f t="shared" si="443"/>
        <v>2.4</v>
      </c>
      <c r="BD1910">
        <f t="shared" si="444"/>
        <v>50</v>
      </c>
      <c r="BE1910" s="66">
        <f t="shared" si="445"/>
        <v>1026.6266414114521</v>
      </c>
      <c r="BI1910" s="66">
        <f t="shared" si="451"/>
        <v>1355.3733585885479</v>
      </c>
      <c r="BK1910" s="66">
        <f t="shared" si="446"/>
        <v>1030.9566593808518</v>
      </c>
      <c r="BN1910" s="66">
        <f t="shared" si="452"/>
        <v>1109.7337852282706</v>
      </c>
      <c r="BO1910" s="66">
        <f t="shared" si="453"/>
        <v>2140.6904446091221</v>
      </c>
      <c r="CI1910" s="116">
        <f t="shared" si="454"/>
        <v>0.48160006598670019</v>
      </c>
      <c r="CJ1910" s="116">
        <f t="shared" si="455"/>
        <v>0.51839993401329987</v>
      </c>
      <c r="CR1910">
        <f t="shared" si="447"/>
        <v>1884</v>
      </c>
      <c r="CS1910">
        <f t="shared" si="448"/>
        <v>50</v>
      </c>
      <c r="CT1910" s="73">
        <f t="shared" si="449"/>
        <v>2.4</v>
      </c>
      <c r="CU1910" s="66">
        <f t="shared" si="450"/>
        <v>1124.4439131282338</v>
      </c>
    </row>
    <row r="1911" spans="2:99" x14ac:dyDescent="0.25">
      <c r="B1911" s="107" t="s">
        <v>284</v>
      </c>
      <c r="C1911" s="107">
        <v>1901</v>
      </c>
      <c r="D1911" s="107" t="s">
        <v>427</v>
      </c>
      <c r="E1911" s="107">
        <v>50</v>
      </c>
      <c r="F1911" s="108">
        <v>2.4</v>
      </c>
      <c r="G1911" s="109"/>
      <c r="H1911" s="109">
        <v>969.73549251711461</v>
      </c>
      <c r="I1911" s="109">
        <v>1280.2645074828854</v>
      </c>
      <c r="BA1911" t="str">
        <f t="shared" si="441"/>
        <v>RI</v>
      </c>
      <c r="BB1911">
        <f t="shared" si="442"/>
        <v>1898</v>
      </c>
      <c r="BC1911" s="73">
        <f t="shared" si="443"/>
        <v>2.4</v>
      </c>
      <c r="BD1911">
        <f t="shared" si="444"/>
        <v>50</v>
      </c>
      <c r="BE1911" s="66">
        <f t="shared" si="445"/>
        <v>1064.1661798106702</v>
      </c>
      <c r="BI1911" s="66">
        <f t="shared" si="451"/>
        <v>1404.9338201893302</v>
      </c>
      <c r="BK1911" s="66">
        <f t="shared" si="446"/>
        <v>1068.6545288317636</v>
      </c>
      <c r="BN1911" s="66">
        <f t="shared" si="452"/>
        <v>1150.3122120516891</v>
      </c>
      <c r="BO1911" s="66">
        <f t="shared" si="453"/>
        <v>2218.966740883453</v>
      </c>
      <c r="CI1911" s="116">
        <f t="shared" si="454"/>
        <v>0.48160006598670002</v>
      </c>
      <c r="CJ1911" s="116">
        <f t="shared" si="455"/>
        <v>0.51839993401329987</v>
      </c>
      <c r="CR1911">
        <f t="shared" si="447"/>
        <v>1885</v>
      </c>
      <c r="CS1911">
        <f t="shared" si="448"/>
        <v>50</v>
      </c>
      <c r="CT1911" s="73">
        <f t="shared" si="449"/>
        <v>2.4</v>
      </c>
      <c r="CU1911" s="66">
        <f t="shared" si="450"/>
        <v>864.84365943527189</v>
      </c>
    </row>
    <row r="1912" spans="2:99" x14ac:dyDescent="0.25">
      <c r="B1912" s="107" t="s">
        <v>284</v>
      </c>
      <c r="C1912" s="107">
        <v>1902</v>
      </c>
      <c r="D1912" s="107" t="s">
        <v>427</v>
      </c>
      <c r="E1912" s="107">
        <v>50</v>
      </c>
      <c r="F1912" s="108">
        <v>2.4</v>
      </c>
      <c r="G1912" s="109"/>
      <c r="H1912" s="109">
        <v>1199.99</v>
      </c>
      <c r="I1912" s="109">
        <v>1583.98</v>
      </c>
      <c r="BA1912" t="str">
        <f t="shared" si="441"/>
        <v>RI</v>
      </c>
      <c r="BB1912">
        <f t="shared" si="442"/>
        <v>1899</v>
      </c>
      <c r="BC1912" s="73">
        <f t="shared" si="443"/>
        <v>2.4</v>
      </c>
      <c r="BD1912">
        <f t="shared" si="444"/>
        <v>50</v>
      </c>
      <c r="BE1912" s="66">
        <f t="shared" si="445"/>
        <v>1051.32</v>
      </c>
      <c r="BI1912" s="66">
        <f t="shared" si="451"/>
        <v>1575.22</v>
      </c>
      <c r="BK1912" s="66">
        <f t="shared" si="446"/>
        <v>1055.7541675035147</v>
      </c>
      <c r="BN1912" s="66">
        <f t="shared" si="452"/>
        <v>1289.7367666925945</v>
      </c>
      <c r="BO1912" s="66">
        <f t="shared" si="453"/>
        <v>2345.4909341961093</v>
      </c>
      <c r="CI1912" s="116">
        <f t="shared" si="454"/>
        <v>0.45012076240037252</v>
      </c>
      <c r="CJ1912" s="116">
        <f t="shared" si="455"/>
        <v>0.54987923759962742</v>
      </c>
      <c r="CR1912">
        <f t="shared" si="447"/>
        <v>1886</v>
      </c>
      <c r="CS1912">
        <f t="shared" si="448"/>
        <v>50</v>
      </c>
      <c r="CT1912" s="73">
        <f t="shared" si="449"/>
        <v>2.4</v>
      </c>
      <c r="CU1912" s="66">
        <f t="shared" si="450"/>
        <v>1017.0980396355222</v>
      </c>
    </row>
    <row r="1913" spans="2:99" x14ac:dyDescent="0.25">
      <c r="B1913" s="107" t="s">
        <v>284</v>
      </c>
      <c r="C1913" s="107">
        <v>1903</v>
      </c>
      <c r="D1913" s="107" t="s">
        <v>427</v>
      </c>
      <c r="E1913" s="107">
        <v>50</v>
      </c>
      <c r="F1913" s="108">
        <v>2.4</v>
      </c>
      <c r="G1913" s="109"/>
      <c r="H1913" s="109">
        <v>970.51559084665053</v>
      </c>
      <c r="I1913" s="109">
        <v>1281.2944091533493</v>
      </c>
      <c r="BA1913" t="str">
        <f t="shared" si="441"/>
        <v>RI</v>
      </c>
      <c r="BB1913">
        <f t="shared" si="442"/>
        <v>1900</v>
      </c>
      <c r="BC1913" s="73">
        <f t="shared" si="443"/>
        <v>2.4</v>
      </c>
      <c r="BD1913">
        <f t="shared" si="444"/>
        <v>50</v>
      </c>
      <c r="BE1913" s="66">
        <f t="shared" si="445"/>
        <v>969.25708967413948</v>
      </c>
      <c r="BI1913" s="66">
        <f t="shared" si="451"/>
        <v>1279.6329103258604</v>
      </c>
      <c r="BK1913" s="66">
        <f t="shared" si="446"/>
        <v>973.34513925902752</v>
      </c>
      <c r="BN1913" s="66">
        <f t="shared" si="452"/>
        <v>1047.7200723182223</v>
      </c>
      <c r="BO1913" s="66">
        <f t="shared" si="453"/>
        <v>2021.0652115772498</v>
      </c>
      <c r="CI1913" s="116">
        <f t="shared" si="454"/>
        <v>0.48160006598670013</v>
      </c>
      <c r="CJ1913" s="116">
        <f t="shared" si="455"/>
        <v>0.51839993401329987</v>
      </c>
      <c r="CR1913">
        <f t="shared" si="447"/>
        <v>1887</v>
      </c>
      <c r="CS1913">
        <f t="shared" si="448"/>
        <v>50</v>
      </c>
      <c r="CT1913" s="73">
        <f t="shared" si="449"/>
        <v>2.4</v>
      </c>
      <c r="CU1913" s="66">
        <f t="shared" si="450"/>
        <v>941.36470787294388</v>
      </c>
    </row>
    <row r="1914" spans="2:99" x14ac:dyDescent="0.25">
      <c r="B1914" s="107" t="s">
        <v>284</v>
      </c>
      <c r="C1914" s="107">
        <v>1904</v>
      </c>
      <c r="D1914" s="107" t="s">
        <v>427</v>
      </c>
      <c r="E1914" s="107">
        <v>50</v>
      </c>
      <c r="F1914" s="108">
        <v>2.4</v>
      </c>
      <c r="G1914" s="109"/>
      <c r="H1914" s="109">
        <v>947.32382780116347</v>
      </c>
      <c r="I1914" s="109">
        <v>1250.6761721988364</v>
      </c>
      <c r="BA1914" t="str">
        <f t="shared" si="441"/>
        <v>RI</v>
      </c>
      <c r="BB1914">
        <f t="shared" si="442"/>
        <v>1901</v>
      </c>
      <c r="BC1914" s="73">
        <f t="shared" si="443"/>
        <v>2.4</v>
      </c>
      <c r="BD1914">
        <f t="shared" si="444"/>
        <v>50</v>
      </c>
      <c r="BE1914" s="66">
        <f t="shared" si="445"/>
        <v>969.73549251711461</v>
      </c>
      <c r="BI1914" s="66">
        <f t="shared" si="451"/>
        <v>1280.2645074828854</v>
      </c>
      <c r="BK1914" s="66">
        <f t="shared" si="446"/>
        <v>973.82555986856266</v>
      </c>
      <c r="BN1914" s="66">
        <f t="shared" si="452"/>
        <v>1048.2372026715402</v>
      </c>
      <c r="BO1914" s="66">
        <f t="shared" si="453"/>
        <v>2022.062762540103</v>
      </c>
      <c r="CI1914" s="116">
        <f t="shared" si="454"/>
        <v>0.48160006598670008</v>
      </c>
      <c r="CJ1914" s="116">
        <f t="shared" si="455"/>
        <v>0.51839993401329987</v>
      </c>
      <c r="CR1914">
        <f t="shared" si="447"/>
        <v>1888</v>
      </c>
      <c r="CS1914">
        <f t="shared" si="448"/>
        <v>50</v>
      </c>
      <c r="CT1914" s="73">
        <f t="shared" si="449"/>
        <v>2.4</v>
      </c>
      <c r="CU1914" s="66">
        <f t="shared" si="450"/>
        <v>895.87623394308343</v>
      </c>
    </row>
    <row r="1915" spans="2:99" x14ac:dyDescent="0.25">
      <c r="B1915" s="107" t="s">
        <v>284</v>
      </c>
      <c r="C1915" s="107">
        <v>1905</v>
      </c>
      <c r="D1915" s="107" t="s">
        <v>427</v>
      </c>
      <c r="E1915" s="107">
        <v>50</v>
      </c>
      <c r="F1915" s="108">
        <v>2.4</v>
      </c>
      <c r="G1915" s="109"/>
      <c r="H1915" s="109">
        <v>1022.7476994413836</v>
      </c>
      <c r="I1915" s="109">
        <v>1350.2523005586165</v>
      </c>
      <c r="BA1915" t="str">
        <f t="shared" si="441"/>
        <v>RI</v>
      </c>
      <c r="BB1915">
        <f t="shared" si="442"/>
        <v>1902</v>
      </c>
      <c r="BC1915" s="73">
        <f t="shared" si="443"/>
        <v>2.4</v>
      </c>
      <c r="BD1915">
        <f t="shared" si="444"/>
        <v>50</v>
      </c>
      <c r="BE1915" s="66">
        <f t="shared" si="445"/>
        <v>1199.99</v>
      </c>
      <c r="BI1915" s="66">
        <f t="shared" si="451"/>
        <v>1583.98</v>
      </c>
      <c r="BK1915" s="66">
        <f t="shared" si="446"/>
        <v>1205.0512151034345</v>
      </c>
      <c r="BN1915" s="66">
        <f t="shared" si="452"/>
        <v>1296.9091578990465</v>
      </c>
      <c r="BO1915" s="66">
        <f t="shared" si="453"/>
        <v>2501.960373002481</v>
      </c>
      <c r="CI1915" s="116">
        <f t="shared" si="454"/>
        <v>0.48164280621971289</v>
      </c>
      <c r="CJ1915" s="116">
        <f t="shared" si="455"/>
        <v>0.51835719378028711</v>
      </c>
      <c r="CR1915">
        <f t="shared" si="447"/>
        <v>1889</v>
      </c>
      <c r="CS1915">
        <f t="shared" si="448"/>
        <v>50</v>
      </c>
      <c r="CT1915" s="73">
        <f t="shared" si="449"/>
        <v>2.4</v>
      </c>
      <c r="CU1915" s="66">
        <f t="shared" si="450"/>
        <v>925.12562564793575</v>
      </c>
    </row>
    <row r="1916" spans="2:99" x14ac:dyDescent="0.25">
      <c r="B1916" s="107" t="s">
        <v>284</v>
      </c>
      <c r="C1916" s="107">
        <v>1906</v>
      </c>
      <c r="D1916" s="107" t="s">
        <v>427</v>
      </c>
      <c r="E1916" s="107">
        <v>50</v>
      </c>
      <c r="F1916" s="108">
        <v>2.4</v>
      </c>
      <c r="G1916" s="109"/>
      <c r="H1916" s="109">
        <v>1014.6019213042397</v>
      </c>
      <c r="I1916" s="109">
        <v>1339.4980786957601</v>
      </c>
      <c r="BA1916" t="str">
        <f t="shared" si="441"/>
        <v>RI</v>
      </c>
      <c r="BB1916">
        <f t="shared" si="442"/>
        <v>1903</v>
      </c>
      <c r="BC1916" s="73">
        <f t="shared" si="443"/>
        <v>2.4</v>
      </c>
      <c r="BD1916">
        <f t="shared" si="444"/>
        <v>50</v>
      </c>
      <c r="BE1916" s="66">
        <f t="shared" si="445"/>
        <v>970.51559084665053</v>
      </c>
      <c r="BI1916" s="66">
        <f t="shared" si="451"/>
        <v>1281.2944091533493</v>
      </c>
      <c r="BK1916" s="66">
        <f t="shared" si="446"/>
        <v>974.6089484300569</v>
      </c>
      <c r="BN1916" s="66">
        <f t="shared" si="452"/>
        <v>1049.0804512656894</v>
      </c>
      <c r="BO1916" s="66">
        <f t="shared" si="453"/>
        <v>2023.6893996957463</v>
      </c>
      <c r="CI1916" s="116">
        <f t="shared" si="454"/>
        <v>0.48160006598670008</v>
      </c>
      <c r="CJ1916" s="116">
        <f t="shared" si="455"/>
        <v>0.51839993401329987</v>
      </c>
      <c r="CR1916">
        <f t="shared" si="447"/>
        <v>1890</v>
      </c>
      <c r="CS1916">
        <f t="shared" si="448"/>
        <v>50</v>
      </c>
      <c r="CT1916" s="73">
        <f t="shared" si="449"/>
        <v>2.4</v>
      </c>
      <c r="CU1916" s="66">
        <f t="shared" si="450"/>
        <v>951.31936915160031</v>
      </c>
    </row>
    <row r="1917" spans="2:99" x14ac:dyDescent="0.25">
      <c r="B1917" s="107" t="s">
        <v>284</v>
      </c>
      <c r="C1917" s="107">
        <v>1907</v>
      </c>
      <c r="D1917" s="107" t="s">
        <v>427</v>
      </c>
      <c r="E1917" s="107">
        <v>50</v>
      </c>
      <c r="F1917" s="108">
        <v>2.4</v>
      </c>
      <c r="G1917" s="109"/>
      <c r="H1917" s="109">
        <v>802.13933979702335</v>
      </c>
      <c r="I1917" s="109">
        <v>1059.0006602029764</v>
      </c>
      <c r="BA1917" t="str">
        <f t="shared" si="441"/>
        <v>RI</v>
      </c>
      <c r="BB1917">
        <f t="shared" si="442"/>
        <v>1904</v>
      </c>
      <c r="BC1917" s="73">
        <f t="shared" si="443"/>
        <v>2.4</v>
      </c>
      <c r="BD1917">
        <f t="shared" si="444"/>
        <v>50</v>
      </c>
      <c r="BE1917" s="66">
        <f t="shared" si="445"/>
        <v>947.32382780116347</v>
      </c>
      <c r="BI1917" s="66">
        <f t="shared" si="451"/>
        <v>1250.6761721988364</v>
      </c>
      <c r="BK1917" s="66">
        <f t="shared" si="446"/>
        <v>951.31936915160031</v>
      </c>
      <c r="BN1917" s="66">
        <f t="shared" si="452"/>
        <v>1024.0112762097979</v>
      </c>
      <c r="BO1917" s="66">
        <f t="shared" si="453"/>
        <v>1975.3306453613982</v>
      </c>
      <c r="CI1917" s="116">
        <f t="shared" si="454"/>
        <v>0.48160006598670013</v>
      </c>
      <c r="CJ1917" s="116">
        <f t="shared" si="455"/>
        <v>0.51839993401329987</v>
      </c>
      <c r="CR1917">
        <f t="shared" si="447"/>
        <v>1891</v>
      </c>
      <c r="CS1917">
        <f t="shared" si="448"/>
        <v>50</v>
      </c>
      <c r="CT1917" s="73">
        <f t="shared" si="449"/>
        <v>2.4</v>
      </c>
      <c r="CU1917" s="66">
        <f t="shared" si="450"/>
        <v>973.82555986856266</v>
      </c>
    </row>
    <row r="1918" spans="2:99" x14ac:dyDescent="0.25">
      <c r="B1918" s="107" t="s">
        <v>284</v>
      </c>
      <c r="C1918" s="107">
        <v>1908</v>
      </c>
      <c r="D1918" s="107" t="s">
        <v>427</v>
      </c>
      <c r="E1918" s="107">
        <v>50</v>
      </c>
      <c r="F1918" s="108">
        <v>2.4</v>
      </c>
      <c r="G1918" s="109"/>
      <c r="H1918" s="109">
        <v>861.55180097190532</v>
      </c>
      <c r="I1918" s="109">
        <v>1137.4381990280947</v>
      </c>
      <c r="BA1918" t="str">
        <f t="shared" si="441"/>
        <v>RI</v>
      </c>
      <c r="BB1918">
        <f t="shared" si="442"/>
        <v>1905</v>
      </c>
      <c r="BC1918" s="73">
        <f t="shared" si="443"/>
        <v>2.4</v>
      </c>
      <c r="BD1918">
        <f t="shared" si="444"/>
        <v>50</v>
      </c>
      <c r="BE1918" s="66">
        <f t="shared" si="445"/>
        <v>1022.7476994413836</v>
      </c>
      <c r="BI1918" s="66">
        <f t="shared" si="451"/>
        <v>1350.2523005586165</v>
      </c>
      <c r="BK1918" s="66">
        <f t="shared" si="446"/>
        <v>1027.0613571413774</v>
      </c>
      <c r="BN1918" s="66">
        <f t="shared" si="452"/>
        <v>1105.5408364175846</v>
      </c>
      <c r="BO1918" s="66">
        <f t="shared" si="453"/>
        <v>2132.602193558962</v>
      </c>
      <c r="CI1918" s="116">
        <f t="shared" si="454"/>
        <v>0.48160006598670008</v>
      </c>
      <c r="CJ1918" s="116">
        <f t="shared" si="455"/>
        <v>0.51839993401329998</v>
      </c>
      <c r="CR1918">
        <f t="shared" si="447"/>
        <v>1892</v>
      </c>
      <c r="CS1918">
        <f t="shared" si="448"/>
        <v>50</v>
      </c>
      <c r="CT1918" s="73">
        <f t="shared" si="449"/>
        <v>2.4</v>
      </c>
      <c r="CU1918" s="66">
        <f t="shared" si="450"/>
        <v>999.78125712425958</v>
      </c>
    </row>
    <row r="1919" spans="2:99" x14ac:dyDescent="0.25">
      <c r="B1919" s="107" t="s">
        <v>284</v>
      </c>
      <c r="C1919" s="107">
        <v>1909</v>
      </c>
      <c r="D1919" s="107" t="s">
        <v>427</v>
      </c>
      <c r="E1919" s="107">
        <v>50</v>
      </c>
      <c r="F1919" s="108">
        <v>2.4</v>
      </c>
      <c r="G1919" s="109"/>
      <c r="H1919" s="109">
        <v>891.26449646262984</v>
      </c>
      <c r="I1919" s="109">
        <v>1176.6655035373706</v>
      </c>
      <c r="BA1919" t="str">
        <f t="shared" si="441"/>
        <v>RI</v>
      </c>
      <c r="BB1919">
        <f t="shared" si="442"/>
        <v>1906</v>
      </c>
      <c r="BC1919" s="73">
        <f t="shared" si="443"/>
        <v>2.4</v>
      </c>
      <c r="BD1919">
        <f t="shared" si="444"/>
        <v>50</v>
      </c>
      <c r="BE1919" s="66">
        <f t="shared" si="445"/>
        <v>1014.6019213042397</v>
      </c>
      <c r="BI1919" s="66">
        <f t="shared" si="451"/>
        <v>1339.4980786957601</v>
      </c>
      <c r="BK1919" s="66">
        <f t="shared" si="446"/>
        <v>1018.8812224384814</v>
      </c>
      <c r="BN1919" s="66">
        <f t="shared" si="452"/>
        <v>1096.7356439151433</v>
      </c>
      <c r="BO1919" s="66">
        <f t="shared" si="453"/>
        <v>2115.6168663536246</v>
      </c>
      <c r="CI1919" s="116">
        <f t="shared" si="454"/>
        <v>0.48160006598670013</v>
      </c>
      <c r="CJ1919" s="116">
        <f t="shared" si="455"/>
        <v>0.51839993401329987</v>
      </c>
      <c r="CR1919">
        <f t="shared" si="447"/>
        <v>1893</v>
      </c>
      <c r="CS1919">
        <f t="shared" si="448"/>
        <v>50</v>
      </c>
      <c r="CT1919" s="73">
        <f t="shared" si="449"/>
        <v>2.4</v>
      </c>
      <c r="CU1919" s="66">
        <f t="shared" si="450"/>
        <v>805.52253444167843</v>
      </c>
    </row>
    <row r="1920" spans="2:99" x14ac:dyDescent="0.25">
      <c r="B1920" s="107" t="s">
        <v>284</v>
      </c>
      <c r="C1920" s="107">
        <v>1910</v>
      </c>
      <c r="D1920" s="107" t="s">
        <v>427</v>
      </c>
      <c r="E1920" s="107">
        <v>50</v>
      </c>
      <c r="F1920" s="108">
        <v>2.4</v>
      </c>
      <c r="G1920" s="109"/>
      <c r="H1920" s="109">
        <v>1228.3273139194894</v>
      </c>
      <c r="I1920" s="109">
        <v>1621.6626860805104</v>
      </c>
      <c r="BA1920" t="str">
        <f t="shared" si="441"/>
        <v>RI</v>
      </c>
      <c r="BB1920">
        <f t="shared" si="442"/>
        <v>1907</v>
      </c>
      <c r="BC1920" s="73">
        <f t="shared" si="443"/>
        <v>2.4</v>
      </c>
      <c r="BD1920">
        <f t="shared" si="444"/>
        <v>50</v>
      </c>
      <c r="BE1920" s="66">
        <f t="shared" si="445"/>
        <v>802.13933979702335</v>
      </c>
      <c r="BI1920" s="66">
        <f t="shared" si="451"/>
        <v>1059.0006602029764</v>
      </c>
      <c r="BK1920" s="66">
        <f t="shared" si="446"/>
        <v>805.52253444167843</v>
      </c>
      <c r="BN1920" s="66">
        <f t="shared" si="452"/>
        <v>867.07386105782666</v>
      </c>
      <c r="BO1920" s="66">
        <f t="shared" si="453"/>
        <v>1672.596395499505</v>
      </c>
      <c r="CI1920" s="116">
        <f t="shared" si="454"/>
        <v>0.48160006598670013</v>
      </c>
      <c r="CJ1920" s="116">
        <f t="shared" si="455"/>
        <v>0.51839993401329987</v>
      </c>
      <c r="CR1920">
        <f t="shared" si="447"/>
        <v>1894</v>
      </c>
      <c r="CS1920">
        <f t="shared" si="448"/>
        <v>50</v>
      </c>
      <c r="CT1920" s="73">
        <f t="shared" si="449"/>
        <v>2.4</v>
      </c>
      <c r="CU1920" s="66">
        <f t="shared" si="450"/>
        <v>895.91951507907766</v>
      </c>
    </row>
    <row r="1921" spans="2:99" x14ac:dyDescent="0.25">
      <c r="B1921" s="107" t="s">
        <v>284</v>
      </c>
      <c r="C1921" s="107">
        <v>1911</v>
      </c>
      <c r="D1921" s="107" t="s">
        <v>427</v>
      </c>
      <c r="E1921" s="107">
        <v>50</v>
      </c>
      <c r="F1921" s="108">
        <v>2.4</v>
      </c>
      <c r="G1921" s="109"/>
      <c r="H1921" s="109">
        <v>1022.7476994413836</v>
      </c>
      <c r="I1921" s="109">
        <v>1350.2523005586165</v>
      </c>
      <c r="BA1921" t="str">
        <f t="shared" si="441"/>
        <v>RI</v>
      </c>
      <c r="BB1921">
        <f t="shared" si="442"/>
        <v>1908</v>
      </c>
      <c r="BC1921" s="73">
        <f t="shared" si="443"/>
        <v>2.4</v>
      </c>
      <c r="BD1921">
        <f t="shared" si="444"/>
        <v>50</v>
      </c>
      <c r="BE1921" s="66">
        <f t="shared" si="445"/>
        <v>861.55180097190532</v>
      </c>
      <c r="BI1921" s="66">
        <f t="shared" si="451"/>
        <v>1137.4381990280947</v>
      </c>
      <c r="BK1921" s="66">
        <f t="shared" si="446"/>
        <v>865.1855804096258</v>
      </c>
      <c r="BN1921" s="66">
        <f t="shared" si="452"/>
        <v>931.29586034150327</v>
      </c>
      <c r="BO1921" s="66">
        <f t="shared" si="453"/>
        <v>1796.481440751129</v>
      </c>
      <c r="CI1921" s="116">
        <f t="shared" si="454"/>
        <v>0.48160006598670013</v>
      </c>
      <c r="CJ1921" s="116">
        <f t="shared" si="455"/>
        <v>0.51839993401329998</v>
      </c>
      <c r="CR1921">
        <f t="shared" si="447"/>
        <v>1895</v>
      </c>
      <c r="CS1921">
        <f t="shared" si="448"/>
        <v>50</v>
      </c>
      <c r="CT1921" s="73">
        <f t="shared" si="449"/>
        <v>2.4</v>
      </c>
      <c r="CU1921" s="66">
        <f t="shared" si="450"/>
        <v>895.0235955639987</v>
      </c>
    </row>
    <row r="1922" spans="2:99" x14ac:dyDescent="0.25">
      <c r="B1922" s="107" t="s">
        <v>284</v>
      </c>
      <c r="C1922" s="107">
        <v>1912</v>
      </c>
      <c r="D1922" s="107" t="s">
        <v>427</v>
      </c>
      <c r="E1922" s="107">
        <v>50</v>
      </c>
      <c r="F1922" s="108">
        <v>2.4</v>
      </c>
      <c r="G1922" s="109"/>
      <c r="H1922" s="109">
        <v>1062</v>
      </c>
      <c r="I1922" s="109">
        <v>1662</v>
      </c>
      <c r="BA1922" t="str">
        <f t="shared" si="441"/>
        <v>RI</v>
      </c>
      <c r="BB1922">
        <f t="shared" si="442"/>
        <v>1909</v>
      </c>
      <c r="BC1922" s="73">
        <f t="shared" si="443"/>
        <v>2.4</v>
      </c>
      <c r="BD1922">
        <f t="shared" si="444"/>
        <v>50</v>
      </c>
      <c r="BE1922" s="66">
        <f t="shared" si="445"/>
        <v>891.26449646262984</v>
      </c>
      <c r="BI1922" s="66">
        <f t="shared" si="451"/>
        <v>1176.6655035373706</v>
      </c>
      <c r="BK1922" s="66">
        <f t="shared" si="446"/>
        <v>895.0235955639987</v>
      </c>
      <c r="BN1922" s="66">
        <f t="shared" si="452"/>
        <v>963.41384823135945</v>
      </c>
      <c r="BO1922" s="66">
        <f t="shared" si="453"/>
        <v>1858.4374437953581</v>
      </c>
      <c r="CI1922" s="116">
        <f t="shared" si="454"/>
        <v>0.48160006598670008</v>
      </c>
      <c r="CJ1922" s="116">
        <f t="shared" si="455"/>
        <v>0.51839993401329998</v>
      </c>
      <c r="CR1922">
        <f t="shared" si="447"/>
        <v>1896</v>
      </c>
      <c r="CS1922">
        <f t="shared" si="448"/>
        <v>50</v>
      </c>
      <c r="CT1922" s="73">
        <f t="shared" si="449"/>
        <v>2.4</v>
      </c>
      <c r="CU1922" s="66">
        <f t="shared" si="450"/>
        <v>806.32756357116989</v>
      </c>
    </row>
    <row r="1923" spans="2:99" x14ac:dyDescent="0.25">
      <c r="B1923" s="107" t="s">
        <v>284</v>
      </c>
      <c r="C1923" s="107">
        <v>1913</v>
      </c>
      <c r="D1923" s="107" t="s">
        <v>427</v>
      </c>
      <c r="E1923" s="107">
        <v>50</v>
      </c>
      <c r="F1923" s="108">
        <v>2.4</v>
      </c>
      <c r="G1923" s="109"/>
      <c r="H1923" s="109">
        <v>1192.947053216943</v>
      </c>
      <c r="I1923" s="109">
        <v>1574.9529467830571</v>
      </c>
      <c r="BA1923" t="str">
        <f t="shared" si="441"/>
        <v>RI</v>
      </c>
      <c r="BB1923">
        <f t="shared" si="442"/>
        <v>1910</v>
      </c>
      <c r="BC1923" s="73">
        <f t="shared" si="443"/>
        <v>2.4</v>
      </c>
      <c r="BD1923">
        <f t="shared" si="444"/>
        <v>50</v>
      </c>
      <c r="BE1923" s="66">
        <f t="shared" si="445"/>
        <v>1228.3273139194894</v>
      </c>
      <c r="BI1923" s="66">
        <f t="shared" si="451"/>
        <v>1621.6626860805104</v>
      </c>
      <c r="BK1923" s="66">
        <f t="shared" si="446"/>
        <v>1233.5080477199131</v>
      </c>
      <c r="BN1923" s="66">
        <f t="shared" si="452"/>
        <v>1327.762464551939</v>
      </c>
      <c r="BO1923" s="66">
        <f t="shared" si="453"/>
        <v>2561.2705122718521</v>
      </c>
      <c r="CI1923" s="116">
        <f t="shared" si="454"/>
        <v>0.48160006598670008</v>
      </c>
      <c r="CJ1923" s="116">
        <f t="shared" si="455"/>
        <v>0.51839993401329998</v>
      </c>
      <c r="CR1923">
        <f t="shared" si="447"/>
        <v>1897</v>
      </c>
      <c r="CS1923">
        <f t="shared" si="448"/>
        <v>50</v>
      </c>
      <c r="CT1923" s="73">
        <f t="shared" si="449"/>
        <v>2.4</v>
      </c>
      <c r="CU1923" s="66">
        <f t="shared" si="450"/>
        <v>1030.9566593808518</v>
      </c>
    </row>
    <row r="1924" spans="2:99" x14ac:dyDescent="0.25">
      <c r="B1924" s="107" t="s">
        <v>284</v>
      </c>
      <c r="C1924" s="107">
        <v>1914</v>
      </c>
      <c r="D1924" s="107" t="s">
        <v>427</v>
      </c>
      <c r="E1924" s="107">
        <v>50</v>
      </c>
      <c r="F1924" s="108">
        <v>2.4</v>
      </c>
      <c r="G1924" s="109"/>
      <c r="H1924" s="109">
        <v>1118.1869116471569</v>
      </c>
      <c r="I1924" s="109">
        <v>1476.2530883528432</v>
      </c>
      <c r="BA1924" t="str">
        <f t="shared" si="441"/>
        <v>RI</v>
      </c>
      <c r="BB1924">
        <f t="shared" si="442"/>
        <v>1911</v>
      </c>
      <c r="BC1924" s="73">
        <f t="shared" si="443"/>
        <v>2.4</v>
      </c>
      <c r="BD1924">
        <f t="shared" si="444"/>
        <v>50</v>
      </c>
      <c r="BE1924" s="66">
        <f t="shared" si="445"/>
        <v>1022.7476994413836</v>
      </c>
      <c r="BI1924" s="66">
        <f t="shared" si="451"/>
        <v>1350.2523005586165</v>
      </c>
      <c r="BK1924" s="66">
        <f t="shared" si="446"/>
        <v>1027.0613571413774</v>
      </c>
      <c r="BN1924" s="66">
        <f t="shared" si="452"/>
        <v>1105.5408364175846</v>
      </c>
      <c r="BO1924" s="66">
        <f t="shared" si="453"/>
        <v>2132.602193558962</v>
      </c>
      <c r="CI1924" s="116">
        <f t="shared" si="454"/>
        <v>0.48160006598670008</v>
      </c>
      <c r="CJ1924" s="116">
        <f t="shared" si="455"/>
        <v>0.51839993401329998</v>
      </c>
      <c r="CR1924">
        <f t="shared" si="447"/>
        <v>1898</v>
      </c>
      <c r="CS1924">
        <f t="shared" si="448"/>
        <v>50</v>
      </c>
      <c r="CT1924" s="73">
        <f t="shared" si="449"/>
        <v>2.4</v>
      </c>
      <c r="CU1924" s="66">
        <f t="shared" si="450"/>
        <v>1068.6545288317636</v>
      </c>
    </row>
    <row r="1925" spans="2:99" x14ac:dyDescent="0.25">
      <c r="B1925" s="107" t="s">
        <v>284</v>
      </c>
      <c r="C1925" s="107">
        <v>1915</v>
      </c>
      <c r="D1925" s="107" t="s">
        <v>427</v>
      </c>
      <c r="E1925" s="107">
        <v>50</v>
      </c>
      <c r="F1925" s="108">
        <v>2.4</v>
      </c>
      <c r="G1925" s="109"/>
      <c r="H1925" s="109">
        <v>992.54798123663954</v>
      </c>
      <c r="I1925" s="109">
        <v>1310.3820187633607</v>
      </c>
      <c r="BA1925" t="str">
        <f t="shared" si="441"/>
        <v>RI</v>
      </c>
      <c r="BB1925">
        <f t="shared" si="442"/>
        <v>1912</v>
      </c>
      <c r="BC1925" s="73">
        <f t="shared" si="443"/>
        <v>2.4</v>
      </c>
      <c r="BD1925">
        <f t="shared" si="444"/>
        <v>50</v>
      </c>
      <c r="BE1925" s="66">
        <f t="shared" si="445"/>
        <v>1062</v>
      </c>
      <c r="BI1925" s="66">
        <f t="shared" si="451"/>
        <v>1662</v>
      </c>
      <c r="BK1925" s="66">
        <f t="shared" si="446"/>
        <v>1066.4792126933121</v>
      </c>
      <c r="BN1925" s="66">
        <f t="shared" si="452"/>
        <v>1360.7892905391577</v>
      </c>
      <c r="BO1925" s="66">
        <f t="shared" si="453"/>
        <v>2427.2685032324698</v>
      </c>
      <c r="CI1925" s="116">
        <f t="shared" si="454"/>
        <v>0.43937422303014612</v>
      </c>
      <c r="CJ1925" s="116">
        <f t="shared" si="455"/>
        <v>0.56062577696985394</v>
      </c>
      <c r="CR1925">
        <f t="shared" si="447"/>
        <v>1899</v>
      </c>
      <c r="CS1925">
        <f t="shared" si="448"/>
        <v>50</v>
      </c>
      <c r="CT1925" s="73">
        <f t="shared" si="449"/>
        <v>2.4</v>
      </c>
      <c r="CU1925" s="66">
        <f t="shared" si="450"/>
        <v>1055.7541675035147</v>
      </c>
    </row>
    <row r="1926" spans="2:99" x14ac:dyDescent="0.25">
      <c r="B1926" s="107" t="s">
        <v>284</v>
      </c>
      <c r="C1926" s="107">
        <v>1916</v>
      </c>
      <c r="D1926" s="107" t="s">
        <v>427</v>
      </c>
      <c r="E1926" s="107">
        <v>50</v>
      </c>
      <c r="F1926" s="108">
        <v>2.4</v>
      </c>
      <c r="G1926" s="109"/>
      <c r="H1926" s="109">
        <v>1139.67</v>
      </c>
      <c r="I1926" s="109">
        <v>1439.62</v>
      </c>
      <c r="BA1926" t="str">
        <f t="shared" si="441"/>
        <v>RI</v>
      </c>
      <c r="BB1926">
        <f t="shared" si="442"/>
        <v>1913</v>
      </c>
      <c r="BC1926" s="73">
        <f t="shared" si="443"/>
        <v>2.4</v>
      </c>
      <c r="BD1926">
        <f t="shared" si="444"/>
        <v>50</v>
      </c>
      <c r="BE1926" s="66">
        <f t="shared" si="445"/>
        <v>1192.947053216943</v>
      </c>
      <c r="BI1926" s="66">
        <f t="shared" si="451"/>
        <v>1574.9529467830571</v>
      </c>
      <c r="BK1926" s="66">
        <f t="shared" si="446"/>
        <v>1197.9785631823088</v>
      </c>
      <c r="BN1926" s="66">
        <f t="shared" si="452"/>
        <v>1289.5181125664694</v>
      </c>
      <c r="BO1926" s="66">
        <f t="shared" si="453"/>
        <v>2487.4966757487782</v>
      </c>
      <c r="CI1926" s="116">
        <f t="shared" si="454"/>
        <v>0.48160006598670013</v>
      </c>
      <c r="CJ1926" s="116">
        <f t="shared" si="455"/>
        <v>0.51839993401329987</v>
      </c>
      <c r="CR1926">
        <f t="shared" si="447"/>
        <v>1900</v>
      </c>
      <c r="CS1926">
        <f t="shared" si="448"/>
        <v>50</v>
      </c>
      <c r="CT1926" s="73">
        <f t="shared" si="449"/>
        <v>2.4</v>
      </c>
      <c r="CU1926" s="66">
        <f t="shared" si="450"/>
        <v>973.34513925902752</v>
      </c>
    </row>
    <row r="1927" spans="2:99" x14ac:dyDescent="0.25">
      <c r="B1927" s="107" t="s">
        <v>284</v>
      </c>
      <c r="C1927" s="107">
        <v>1917</v>
      </c>
      <c r="D1927" s="107" t="s">
        <v>427</v>
      </c>
      <c r="E1927" s="107">
        <v>50</v>
      </c>
      <c r="F1927" s="108">
        <v>2.4</v>
      </c>
      <c r="G1927" s="109"/>
      <c r="H1927" s="109">
        <v>1061.7957152734059</v>
      </c>
      <c r="I1927" s="109">
        <v>1401.804284726594</v>
      </c>
      <c r="BA1927" t="str">
        <f t="shared" si="441"/>
        <v>RI</v>
      </c>
      <c r="BB1927">
        <f t="shared" si="442"/>
        <v>1914</v>
      </c>
      <c r="BC1927" s="73">
        <f t="shared" si="443"/>
        <v>2.4</v>
      </c>
      <c r="BD1927">
        <f t="shared" si="444"/>
        <v>50</v>
      </c>
      <c r="BE1927" s="66">
        <f t="shared" si="445"/>
        <v>1118.1869116471569</v>
      </c>
      <c r="BI1927" s="66">
        <f t="shared" si="451"/>
        <v>1476.2530883528432</v>
      </c>
      <c r="BK1927" s="66">
        <f t="shared" si="446"/>
        <v>1122.9031046868417</v>
      </c>
      <c r="BN1927" s="66">
        <f t="shared" si="452"/>
        <v>1208.7060124885115</v>
      </c>
      <c r="BO1927" s="66">
        <f t="shared" si="453"/>
        <v>2331.6091171753533</v>
      </c>
      <c r="CI1927" s="116">
        <f t="shared" si="454"/>
        <v>0.48160006598670013</v>
      </c>
      <c r="CJ1927" s="116">
        <f t="shared" si="455"/>
        <v>0.51839993401329987</v>
      </c>
      <c r="CR1927">
        <f t="shared" si="447"/>
        <v>1901</v>
      </c>
      <c r="CS1927">
        <f t="shared" si="448"/>
        <v>50</v>
      </c>
      <c r="CT1927" s="73">
        <f t="shared" si="449"/>
        <v>2.4</v>
      </c>
      <c r="CU1927" s="66">
        <f t="shared" si="450"/>
        <v>973.82555986856266</v>
      </c>
    </row>
    <row r="1928" spans="2:99" x14ac:dyDescent="0.25">
      <c r="B1928" s="107" t="s">
        <v>284</v>
      </c>
      <c r="C1928" s="107">
        <v>1918</v>
      </c>
      <c r="D1928" s="107" t="s">
        <v>427</v>
      </c>
      <c r="E1928" s="107">
        <v>50</v>
      </c>
      <c r="F1928" s="108">
        <v>2.4</v>
      </c>
      <c r="G1928" s="109"/>
      <c r="H1928" s="109">
        <v>969.73549251711461</v>
      </c>
      <c r="I1928" s="109">
        <v>1280.2645074828854</v>
      </c>
      <c r="BA1928" t="str">
        <f t="shared" si="441"/>
        <v>RI</v>
      </c>
      <c r="BB1928">
        <f t="shared" si="442"/>
        <v>1915</v>
      </c>
      <c r="BC1928" s="73">
        <f t="shared" si="443"/>
        <v>2.4</v>
      </c>
      <c r="BD1928">
        <f t="shared" si="444"/>
        <v>50</v>
      </c>
      <c r="BE1928" s="66">
        <f t="shared" si="445"/>
        <v>992.54798123663954</v>
      </c>
      <c r="BI1928" s="66">
        <f t="shared" si="451"/>
        <v>1310.3820187633607</v>
      </c>
      <c r="BK1928" s="66">
        <f t="shared" si="446"/>
        <v>996.73426515027074</v>
      </c>
      <c r="BN1928" s="66">
        <f t="shared" si="452"/>
        <v>1072.8964005103869</v>
      </c>
      <c r="BO1928" s="66">
        <f t="shared" si="453"/>
        <v>2069.6306656606575</v>
      </c>
      <c r="CI1928" s="116">
        <f t="shared" si="454"/>
        <v>0.48160006598670013</v>
      </c>
      <c r="CJ1928" s="116">
        <f t="shared" si="455"/>
        <v>0.51839993401329998</v>
      </c>
      <c r="CR1928">
        <f t="shared" si="447"/>
        <v>1902</v>
      </c>
      <c r="CS1928">
        <f t="shared" si="448"/>
        <v>50</v>
      </c>
      <c r="CT1928" s="73">
        <f t="shared" si="449"/>
        <v>2.4</v>
      </c>
      <c r="CU1928" s="66">
        <f t="shared" si="450"/>
        <v>1205.0512151034345</v>
      </c>
    </row>
    <row r="1929" spans="2:99" x14ac:dyDescent="0.25">
      <c r="B1929" s="107" t="s">
        <v>284</v>
      </c>
      <c r="C1929" s="107">
        <v>1919</v>
      </c>
      <c r="D1929" s="107" t="s">
        <v>427</v>
      </c>
      <c r="E1929" s="107">
        <v>50</v>
      </c>
      <c r="F1929" s="108">
        <v>2.4</v>
      </c>
      <c r="G1929" s="109"/>
      <c r="H1929" s="109">
        <v>892.15665311574548</v>
      </c>
      <c r="I1929" s="109">
        <v>1177.8433468842545</v>
      </c>
      <c r="BA1929" t="str">
        <f t="shared" si="441"/>
        <v>RI</v>
      </c>
      <c r="BB1929">
        <f t="shared" si="442"/>
        <v>1916</v>
      </c>
      <c r="BC1929" s="73">
        <f t="shared" si="443"/>
        <v>2.4</v>
      </c>
      <c r="BD1929">
        <f t="shared" si="444"/>
        <v>50</v>
      </c>
      <c r="BE1929" s="66">
        <f t="shared" si="445"/>
        <v>1139.67</v>
      </c>
      <c r="BI1929" s="66">
        <f t="shared" si="451"/>
        <v>1439.62</v>
      </c>
      <c r="BK1929" s="66">
        <f t="shared" si="446"/>
        <v>1144.4768025707974</v>
      </c>
      <c r="BN1929" s="66">
        <f t="shared" si="452"/>
        <v>1178.7120808940929</v>
      </c>
      <c r="BO1929" s="66">
        <f t="shared" si="453"/>
        <v>2323.1888834648903</v>
      </c>
      <c r="CI1929" s="116">
        <f t="shared" si="454"/>
        <v>0.49263183493882862</v>
      </c>
      <c r="CJ1929" s="116">
        <f t="shared" si="455"/>
        <v>0.50736816506117133</v>
      </c>
      <c r="CR1929">
        <f t="shared" si="447"/>
        <v>1903</v>
      </c>
      <c r="CS1929">
        <f t="shared" si="448"/>
        <v>50</v>
      </c>
      <c r="CT1929" s="73">
        <f t="shared" si="449"/>
        <v>2.4</v>
      </c>
      <c r="CU1929" s="66">
        <f t="shared" si="450"/>
        <v>974.6089484300569</v>
      </c>
    </row>
    <row r="1930" spans="2:99" x14ac:dyDescent="0.25">
      <c r="B1930" s="107" t="s">
        <v>284</v>
      </c>
      <c r="C1930" s="107">
        <v>1920</v>
      </c>
      <c r="D1930" s="107" t="s">
        <v>427</v>
      </c>
      <c r="E1930" s="107">
        <v>50</v>
      </c>
      <c r="F1930" s="108">
        <v>2.4</v>
      </c>
      <c r="G1930" s="109"/>
      <c r="H1930" s="109">
        <v>1065.8470546643664</v>
      </c>
      <c r="I1930" s="109">
        <v>1407.1529453356336</v>
      </c>
      <c r="BA1930" t="str">
        <f t="shared" si="441"/>
        <v>RI</v>
      </c>
      <c r="BB1930">
        <f t="shared" si="442"/>
        <v>1917</v>
      </c>
      <c r="BC1930" s="73">
        <f t="shared" si="443"/>
        <v>2.4</v>
      </c>
      <c r="BD1930">
        <f t="shared" si="444"/>
        <v>50</v>
      </c>
      <c r="BE1930" s="66">
        <f t="shared" si="445"/>
        <v>1061.7957152734059</v>
      </c>
      <c r="BI1930" s="66">
        <f t="shared" si="451"/>
        <v>1401.804284726594</v>
      </c>
      <c r="BK1930" s="66">
        <f t="shared" si="446"/>
        <v>1066.2740663520847</v>
      </c>
      <c r="BN1930" s="66">
        <f t="shared" si="452"/>
        <v>1147.7498544451585</v>
      </c>
      <c r="BO1930" s="66">
        <f t="shared" si="453"/>
        <v>2214.0239207972431</v>
      </c>
      <c r="CI1930" s="116">
        <f t="shared" si="454"/>
        <v>0.48160006598670008</v>
      </c>
      <c r="CJ1930" s="116">
        <f t="shared" si="455"/>
        <v>0.51839993401329998</v>
      </c>
      <c r="CR1930">
        <f t="shared" si="447"/>
        <v>1904</v>
      </c>
      <c r="CS1930">
        <f t="shared" si="448"/>
        <v>50</v>
      </c>
      <c r="CT1930" s="73">
        <f t="shared" si="449"/>
        <v>2.4</v>
      </c>
      <c r="CU1930" s="66">
        <f t="shared" si="450"/>
        <v>951.31936915160031</v>
      </c>
    </row>
    <row r="1931" spans="2:99" x14ac:dyDescent="0.25">
      <c r="B1931" s="107" t="s">
        <v>284</v>
      </c>
      <c r="C1931" s="107">
        <v>1921</v>
      </c>
      <c r="D1931" s="107" t="s">
        <v>427</v>
      </c>
      <c r="E1931" s="107">
        <v>50</v>
      </c>
      <c r="F1931" s="108">
        <v>2.4</v>
      </c>
      <c r="G1931" s="109"/>
      <c r="H1931" s="109">
        <v>908.29736164675239</v>
      </c>
      <c r="I1931" s="109">
        <v>1199.1526383532473</v>
      </c>
      <c r="BA1931" t="str">
        <f t="shared" si="441"/>
        <v>RI</v>
      </c>
      <c r="BB1931">
        <f t="shared" si="442"/>
        <v>1918</v>
      </c>
      <c r="BC1931" s="73">
        <f t="shared" si="443"/>
        <v>2.4</v>
      </c>
      <c r="BD1931">
        <f t="shared" si="444"/>
        <v>50</v>
      </c>
      <c r="BE1931" s="66">
        <f t="shared" si="445"/>
        <v>969.73549251711461</v>
      </c>
      <c r="BI1931" s="66">
        <f t="shared" si="451"/>
        <v>1280.2645074828854</v>
      </c>
      <c r="BK1931" s="66">
        <f t="shared" si="446"/>
        <v>973.82555986856266</v>
      </c>
      <c r="BN1931" s="66">
        <f t="shared" si="452"/>
        <v>1048.2372026715402</v>
      </c>
      <c r="BO1931" s="66">
        <f t="shared" si="453"/>
        <v>2022.062762540103</v>
      </c>
      <c r="CI1931" s="116">
        <f t="shared" si="454"/>
        <v>0.48160006598670008</v>
      </c>
      <c r="CJ1931" s="116">
        <f t="shared" si="455"/>
        <v>0.51839993401329987</v>
      </c>
      <c r="CR1931">
        <f t="shared" si="447"/>
        <v>1905</v>
      </c>
      <c r="CS1931">
        <f t="shared" si="448"/>
        <v>50</v>
      </c>
      <c r="CT1931" s="73">
        <f t="shared" si="449"/>
        <v>2.4</v>
      </c>
      <c r="CU1931" s="66">
        <f t="shared" si="450"/>
        <v>1027.0613571413774</v>
      </c>
    </row>
    <row r="1932" spans="2:99" x14ac:dyDescent="0.25">
      <c r="B1932" s="107" t="s">
        <v>284</v>
      </c>
      <c r="C1932" s="107">
        <v>1922</v>
      </c>
      <c r="D1932" s="107" t="s">
        <v>427</v>
      </c>
      <c r="E1932" s="107">
        <v>50</v>
      </c>
      <c r="F1932" s="108">
        <v>2.4</v>
      </c>
      <c r="G1932" s="109"/>
      <c r="H1932" s="109">
        <v>968.87350541265494</v>
      </c>
      <c r="I1932" s="109">
        <v>1279.126494587345</v>
      </c>
      <c r="BA1932" t="str">
        <f t="shared" si="441"/>
        <v>RI</v>
      </c>
      <c r="BB1932">
        <f t="shared" si="442"/>
        <v>1919</v>
      </c>
      <c r="BC1932" s="73">
        <f t="shared" si="443"/>
        <v>2.4</v>
      </c>
      <c r="BD1932">
        <f t="shared" si="444"/>
        <v>50</v>
      </c>
      <c r="BE1932" s="66">
        <f t="shared" si="445"/>
        <v>892.15665311574548</v>
      </c>
      <c r="BI1932" s="66">
        <f t="shared" si="451"/>
        <v>1177.8433468842545</v>
      </c>
      <c r="BK1932" s="66">
        <f t="shared" si="446"/>
        <v>895.91951507907766</v>
      </c>
      <c r="BN1932" s="66">
        <f t="shared" si="452"/>
        <v>964.37822645781705</v>
      </c>
      <c r="BO1932" s="66">
        <f t="shared" si="453"/>
        <v>1860.2977415368946</v>
      </c>
      <c r="CI1932" s="116">
        <f t="shared" si="454"/>
        <v>0.48160006598670013</v>
      </c>
      <c r="CJ1932" s="116">
        <f t="shared" si="455"/>
        <v>0.51839993401329998</v>
      </c>
      <c r="CR1932">
        <f t="shared" si="447"/>
        <v>1906</v>
      </c>
      <c r="CS1932">
        <f t="shared" si="448"/>
        <v>50</v>
      </c>
      <c r="CT1932" s="73">
        <f t="shared" si="449"/>
        <v>2.4</v>
      </c>
      <c r="CU1932" s="66">
        <f t="shared" si="450"/>
        <v>1018.8812224384814</v>
      </c>
    </row>
    <row r="1933" spans="2:99" x14ac:dyDescent="0.25">
      <c r="B1933" s="107" t="s">
        <v>284</v>
      </c>
      <c r="C1933" s="107">
        <v>1923</v>
      </c>
      <c r="D1933" s="107" t="s">
        <v>427</v>
      </c>
      <c r="E1933" s="107">
        <v>50</v>
      </c>
      <c r="F1933" s="108">
        <v>2.4</v>
      </c>
      <c r="G1933" s="109"/>
      <c r="H1933" s="109">
        <v>964.32652343663017</v>
      </c>
      <c r="I1933" s="109">
        <v>1273.1234765633696</v>
      </c>
      <c r="BA1933" t="str">
        <f t="shared" si="441"/>
        <v>RI</v>
      </c>
      <c r="BB1933">
        <f t="shared" si="442"/>
        <v>1920</v>
      </c>
      <c r="BC1933" s="73">
        <f t="shared" si="443"/>
        <v>2.4</v>
      </c>
      <c r="BD1933">
        <f t="shared" si="444"/>
        <v>50</v>
      </c>
      <c r="BE1933" s="66">
        <f t="shared" si="445"/>
        <v>1065.8470546643664</v>
      </c>
      <c r="BI1933" s="66">
        <f t="shared" si="451"/>
        <v>1407.1529453356336</v>
      </c>
      <c r="BK1933" s="66">
        <f t="shared" si="446"/>
        <v>1070.3424931355357</v>
      </c>
      <c r="BN1933" s="66">
        <f t="shared" si="452"/>
        <v>1152.1291565363197</v>
      </c>
      <c r="BO1933" s="66">
        <f t="shared" si="453"/>
        <v>2222.4716496718556</v>
      </c>
      <c r="CI1933" s="116">
        <f t="shared" si="454"/>
        <v>0.48160006598670002</v>
      </c>
      <c r="CJ1933" s="116">
        <f t="shared" si="455"/>
        <v>0.51839993401329987</v>
      </c>
      <c r="CR1933">
        <f t="shared" si="447"/>
        <v>1907</v>
      </c>
      <c r="CS1933">
        <f t="shared" si="448"/>
        <v>50</v>
      </c>
      <c r="CT1933" s="73">
        <f t="shared" si="449"/>
        <v>2.4</v>
      </c>
      <c r="CU1933" s="66">
        <f t="shared" si="450"/>
        <v>805.52253444167843</v>
      </c>
    </row>
    <row r="1934" spans="2:99" x14ac:dyDescent="0.25">
      <c r="B1934" s="107" t="s">
        <v>284</v>
      </c>
      <c r="C1934" s="107">
        <v>1924</v>
      </c>
      <c r="D1934" s="107" t="s">
        <v>427</v>
      </c>
      <c r="E1934" s="107">
        <v>50</v>
      </c>
      <c r="F1934" s="108">
        <v>2.4</v>
      </c>
      <c r="G1934" s="109"/>
      <c r="H1934" s="109">
        <v>1199</v>
      </c>
      <c r="I1934" s="109">
        <v>1582.9441701546139</v>
      </c>
      <c r="BA1934" t="str">
        <f t="shared" si="441"/>
        <v>RI</v>
      </c>
      <c r="BB1934">
        <f t="shared" si="442"/>
        <v>1921</v>
      </c>
      <c r="BC1934" s="73">
        <f t="shared" si="443"/>
        <v>2.4</v>
      </c>
      <c r="BD1934">
        <f t="shared" si="444"/>
        <v>50</v>
      </c>
      <c r="BE1934" s="66">
        <f t="shared" si="445"/>
        <v>908.29736164675239</v>
      </c>
      <c r="BI1934" s="66">
        <f t="shared" si="451"/>
        <v>1199.1526383532473</v>
      </c>
      <c r="BK1934" s="66">
        <f t="shared" si="446"/>
        <v>912.12830050888977</v>
      </c>
      <c r="BN1934" s="66">
        <f t="shared" si="452"/>
        <v>981.82555234228323</v>
      </c>
      <c r="BO1934" s="66">
        <f t="shared" si="453"/>
        <v>1893.953852851173</v>
      </c>
      <c r="CI1934" s="116">
        <f t="shared" si="454"/>
        <v>0.48160006598670008</v>
      </c>
      <c r="CJ1934" s="116">
        <f t="shared" si="455"/>
        <v>0.51839993401329987</v>
      </c>
      <c r="CR1934">
        <f t="shared" si="447"/>
        <v>1908</v>
      </c>
      <c r="CS1934">
        <f t="shared" si="448"/>
        <v>50</v>
      </c>
      <c r="CT1934" s="73">
        <f t="shared" si="449"/>
        <v>2.4</v>
      </c>
      <c r="CU1934" s="66">
        <f t="shared" si="450"/>
        <v>865.1855804096258</v>
      </c>
    </row>
    <row r="1935" spans="2:99" x14ac:dyDescent="0.25">
      <c r="B1935" s="107" t="s">
        <v>284</v>
      </c>
      <c r="C1935" s="107">
        <v>1925</v>
      </c>
      <c r="D1935" s="107" t="s">
        <v>427</v>
      </c>
      <c r="E1935" s="107">
        <v>50</v>
      </c>
      <c r="F1935" s="108">
        <v>2.4</v>
      </c>
      <c r="G1935" s="109"/>
      <c r="H1935" s="109">
        <v>977.9114402029146</v>
      </c>
      <c r="I1935" s="109">
        <v>1291.0585597970858</v>
      </c>
      <c r="BA1935" t="str">
        <f t="shared" ref="BA1935:BA1998" si="456">D1932</f>
        <v>RI</v>
      </c>
      <c r="BB1935">
        <f t="shared" ref="BB1935:BB1998" si="457">C1932</f>
        <v>1922</v>
      </c>
      <c r="BC1935" s="73">
        <f t="shared" ref="BC1935:BC1998" si="458">F1932</f>
        <v>2.4</v>
      </c>
      <c r="BD1935">
        <f t="shared" ref="BD1935:BD1998" si="459">E1932</f>
        <v>50</v>
      </c>
      <c r="BE1935" s="66">
        <f t="shared" ref="BE1935:BE1998" si="460">H1932</f>
        <v>968.87350541265494</v>
      </c>
      <c r="BI1935" s="66">
        <f t="shared" si="451"/>
        <v>1279.126494587345</v>
      </c>
      <c r="BK1935" s="66">
        <f t="shared" ref="BK1935:BK1998" si="461">BE1935/VLOOKUP($BA1935,$DQ$53:$DT$60,2,FALSE)</f>
        <v>972.9599371486795</v>
      </c>
      <c r="BN1935" s="66">
        <f t="shared" si="452"/>
        <v>1047.3054362691655</v>
      </c>
      <c r="BO1935" s="66">
        <f t="shared" si="453"/>
        <v>2020.265373417845</v>
      </c>
      <c r="CI1935" s="116">
        <f t="shared" si="454"/>
        <v>0.48160006598670013</v>
      </c>
      <c r="CJ1935" s="116">
        <f t="shared" si="455"/>
        <v>0.51839993401329987</v>
      </c>
      <c r="CR1935">
        <f t="shared" si="447"/>
        <v>1909</v>
      </c>
      <c r="CS1935">
        <f t="shared" si="448"/>
        <v>50</v>
      </c>
      <c r="CT1935" s="73">
        <f t="shared" si="449"/>
        <v>2.4</v>
      </c>
      <c r="CU1935" s="66">
        <f t="shared" si="450"/>
        <v>895.0235955639987</v>
      </c>
    </row>
    <row r="1936" spans="2:99" x14ac:dyDescent="0.25">
      <c r="B1936" s="107" t="s">
        <v>284</v>
      </c>
      <c r="C1936" s="107">
        <v>1926</v>
      </c>
      <c r="D1936" s="107" t="s">
        <v>427</v>
      </c>
      <c r="E1936" s="107">
        <v>50</v>
      </c>
      <c r="F1936" s="108">
        <v>2.4</v>
      </c>
      <c r="G1936" s="109"/>
      <c r="H1936" s="109">
        <v>904.22447257818067</v>
      </c>
      <c r="I1936" s="109">
        <v>1193.7755274218193</v>
      </c>
      <c r="BA1936" t="str">
        <f t="shared" si="456"/>
        <v>RI</v>
      </c>
      <c r="BB1936">
        <f t="shared" si="457"/>
        <v>1923</v>
      </c>
      <c r="BC1936" s="73">
        <f t="shared" si="458"/>
        <v>2.4</v>
      </c>
      <c r="BD1936">
        <f t="shared" si="459"/>
        <v>50</v>
      </c>
      <c r="BE1936" s="66">
        <f t="shared" si="460"/>
        <v>964.32652343663017</v>
      </c>
      <c r="BI1936" s="66">
        <f t="shared" si="451"/>
        <v>1273.1234765633696</v>
      </c>
      <c r="BK1936" s="66">
        <f t="shared" si="461"/>
        <v>968.3937773012957</v>
      </c>
      <c r="BN1936" s="66">
        <f t="shared" si="452"/>
        <v>1042.390368496639</v>
      </c>
      <c r="BO1936" s="66">
        <f t="shared" si="453"/>
        <v>2010.7841457979348</v>
      </c>
      <c r="CI1936" s="116">
        <f t="shared" si="454"/>
        <v>0.48160006598670008</v>
      </c>
      <c r="CJ1936" s="116">
        <f t="shared" si="455"/>
        <v>0.51839993401329987</v>
      </c>
      <c r="CR1936">
        <f t="shared" si="447"/>
        <v>1910</v>
      </c>
      <c r="CS1936">
        <f t="shared" si="448"/>
        <v>50</v>
      </c>
      <c r="CT1936" s="73">
        <f t="shared" si="449"/>
        <v>2.4</v>
      </c>
      <c r="CU1936" s="66">
        <f t="shared" si="450"/>
        <v>1233.5080477199131</v>
      </c>
    </row>
    <row r="1937" spans="2:99" x14ac:dyDescent="0.25">
      <c r="B1937" s="107" t="s">
        <v>284</v>
      </c>
      <c r="C1937" s="107">
        <v>1927</v>
      </c>
      <c r="D1937" s="107" t="s">
        <v>427</v>
      </c>
      <c r="E1937" s="107">
        <v>50</v>
      </c>
      <c r="F1937" s="108">
        <v>2.4</v>
      </c>
      <c r="G1937" s="109"/>
      <c r="H1937" s="109">
        <v>1443.0095122206897</v>
      </c>
      <c r="I1937" s="109">
        <v>1905.0904877793107</v>
      </c>
      <c r="BA1937" t="str">
        <f t="shared" si="456"/>
        <v>RI</v>
      </c>
      <c r="BB1937">
        <f t="shared" si="457"/>
        <v>1924</v>
      </c>
      <c r="BC1937" s="73">
        <f t="shared" si="458"/>
        <v>2.4</v>
      </c>
      <c r="BD1937">
        <f t="shared" si="459"/>
        <v>50</v>
      </c>
      <c r="BE1937" s="66">
        <f t="shared" si="460"/>
        <v>1199</v>
      </c>
      <c r="BI1937" s="66">
        <f t="shared" si="451"/>
        <v>1582.9441701546139</v>
      </c>
      <c r="BK1937" s="66">
        <f t="shared" si="461"/>
        <v>1204.057039566178</v>
      </c>
      <c r="BN1937" s="66">
        <f t="shared" si="452"/>
        <v>1296.0610555161209</v>
      </c>
      <c r="BO1937" s="66">
        <f t="shared" si="453"/>
        <v>2500.1180950822991</v>
      </c>
      <c r="CI1937" s="116">
        <f t="shared" si="454"/>
        <v>0.48160006598670002</v>
      </c>
      <c r="CJ1937" s="116">
        <f t="shared" si="455"/>
        <v>0.51839993401329987</v>
      </c>
      <c r="CR1937">
        <f t="shared" si="447"/>
        <v>1911</v>
      </c>
      <c r="CS1937">
        <f t="shared" si="448"/>
        <v>50</v>
      </c>
      <c r="CT1937" s="73">
        <f t="shared" si="449"/>
        <v>2.4</v>
      </c>
      <c r="CU1937" s="66">
        <f t="shared" si="450"/>
        <v>1027.0613571413774</v>
      </c>
    </row>
    <row r="1938" spans="2:99" x14ac:dyDescent="0.25">
      <c r="B1938" s="107" t="s">
        <v>284</v>
      </c>
      <c r="C1938" s="107">
        <v>1928</v>
      </c>
      <c r="D1938" s="107" t="s">
        <v>427</v>
      </c>
      <c r="E1938" s="107">
        <v>50</v>
      </c>
      <c r="F1938" s="108">
        <v>2.4</v>
      </c>
      <c r="G1938" s="109"/>
      <c r="H1938" s="109">
        <v>840.56672491383506</v>
      </c>
      <c r="I1938" s="109">
        <v>1109.7332750861651</v>
      </c>
      <c r="BA1938" t="str">
        <f t="shared" si="456"/>
        <v>RI</v>
      </c>
      <c r="BB1938">
        <f t="shared" si="457"/>
        <v>1925</v>
      </c>
      <c r="BC1938" s="73">
        <f t="shared" si="458"/>
        <v>2.4</v>
      </c>
      <c r="BD1938">
        <f t="shared" si="459"/>
        <v>50</v>
      </c>
      <c r="BE1938" s="66">
        <f t="shared" si="460"/>
        <v>977.9114402029146</v>
      </c>
      <c r="BI1938" s="66">
        <f t="shared" si="451"/>
        <v>1291.0585597970858</v>
      </c>
      <c r="BK1938" s="66">
        <f t="shared" si="461"/>
        <v>982.03599136665468</v>
      </c>
      <c r="BN1938" s="66">
        <f t="shared" si="452"/>
        <v>1057.0750069980645</v>
      </c>
      <c r="BO1938" s="66">
        <f t="shared" si="453"/>
        <v>2039.1109983647193</v>
      </c>
      <c r="CI1938" s="116">
        <f t="shared" si="454"/>
        <v>0.48160006598670008</v>
      </c>
      <c r="CJ1938" s="116">
        <f t="shared" si="455"/>
        <v>0.51839993401329987</v>
      </c>
      <c r="CR1938">
        <f t="shared" si="447"/>
        <v>1912</v>
      </c>
      <c r="CS1938">
        <f t="shared" si="448"/>
        <v>50</v>
      </c>
      <c r="CT1938" s="73">
        <f t="shared" si="449"/>
        <v>2.4</v>
      </c>
      <c r="CU1938" s="66">
        <f t="shared" si="450"/>
        <v>1066.4792126933121</v>
      </c>
    </row>
    <row r="1939" spans="2:99" x14ac:dyDescent="0.25">
      <c r="B1939" s="107" t="s">
        <v>284</v>
      </c>
      <c r="C1939" s="107">
        <v>1929</v>
      </c>
      <c r="D1939" s="107" t="s">
        <v>427</v>
      </c>
      <c r="E1939" s="107">
        <v>50</v>
      </c>
      <c r="F1939" s="108">
        <v>2.4</v>
      </c>
      <c r="G1939" s="109"/>
      <c r="H1939" s="109">
        <v>1178.0648458584469</v>
      </c>
      <c r="I1939" s="109">
        <v>1555.305154141553</v>
      </c>
      <c r="BA1939" t="str">
        <f t="shared" si="456"/>
        <v>RI</v>
      </c>
      <c r="BB1939">
        <f t="shared" si="457"/>
        <v>1926</v>
      </c>
      <c r="BC1939" s="73">
        <f t="shared" si="458"/>
        <v>2.4</v>
      </c>
      <c r="BD1939">
        <f t="shared" si="459"/>
        <v>50</v>
      </c>
      <c r="BE1939" s="66">
        <f t="shared" si="460"/>
        <v>904.22447257818067</v>
      </c>
      <c r="BI1939" s="66">
        <f t="shared" si="451"/>
        <v>1193.7755274218193</v>
      </c>
      <c r="BK1939" s="66">
        <f t="shared" si="461"/>
        <v>908.03823315744205</v>
      </c>
      <c r="BN1939" s="66">
        <f t="shared" si="452"/>
        <v>977.42295609106282</v>
      </c>
      <c r="BO1939" s="66">
        <f t="shared" si="453"/>
        <v>1885.461189248505</v>
      </c>
      <c r="CI1939" s="116">
        <f t="shared" si="454"/>
        <v>0.48160006598670008</v>
      </c>
      <c r="CJ1939" s="116">
        <f t="shared" si="455"/>
        <v>0.51839993401329987</v>
      </c>
      <c r="CR1939">
        <f t="shared" si="447"/>
        <v>1913</v>
      </c>
      <c r="CS1939">
        <f t="shared" si="448"/>
        <v>50</v>
      </c>
      <c r="CT1939" s="73">
        <f t="shared" si="449"/>
        <v>2.4</v>
      </c>
      <c r="CU1939" s="66">
        <f t="shared" si="450"/>
        <v>1197.9785631823088</v>
      </c>
    </row>
    <row r="1940" spans="2:99" x14ac:dyDescent="0.25">
      <c r="B1940" s="107" t="s">
        <v>284</v>
      </c>
      <c r="C1940" s="107">
        <v>1930</v>
      </c>
      <c r="D1940" s="107" t="s">
        <v>427</v>
      </c>
      <c r="E1940" s="107">
        <v>50</v>
      </c>
      <c r="F1940" s="108">
        <v>2.4</v>
      </c>
      <c r="G1940" s="109"/>
      <c r="H1940" s="109">
        <v>845.0490578570251</v>
      </c>
      <c r="I1940" s="109">
        <v>1115.6509421429748</v>
      </c>
      <c r="BA1940" t="str">
        <f t="shared" si="456"/>
        <v>RI</v>
      </c>
      <c r="BB1940">
        <f t="shared" si="457"/>
        <v>1927</v>
      </c>
      <c r="BC1940" s="73">
        <f t="shared" si="458"/>
        <v>2.4</v>
      </c>
      <c r="BD1940">
        <f t="shared" si="459"/>
        <v>50</v>
      </c>
      <c r="BE1940" s="66">
        <f t="shared" si="460"/>
        <v>1443.0095122206897</v>
      </c>
      <c r="BI1940" s="66">
        <f t="shared" si="451"/>
        <v>1905.0904877793107</v>
      </c>
      <c r="BK1940" s="66">
        <f t="shared" si="461"/>
        <v>1449.0957142204156</v>
      </c>
      <c r="BN1940" s="66">
        <f t="shared" si="452"/>
        <v>1559.8235458953709</v>
      </c>
      <c r="BO1940" s="66">
        <f t="shared" si="453"/>
        <v>3008.9192601157865</v>
      </c>
      <c r="CI1940" s="116">
        <f t="shared" si="454"/>
        <v>0.48160006598670008</v>
      </c>
      <c r="CJ1940" s="116">
        <f t="shared" si="455"/>
        <v>0.51839993401329987</v>
      </c>
      <c r="CR1940">
        <f t="shared" si="447"/>
        <v>1914</v>
      </c>
      <c r="CS1940">
        <f t="shared" si="448"/>
        <v>50</v>
      </c>
      <c r="CT1940" s="73">
        <f t="shared" si="449"/>
        <v>2.4</v>
      </c>
      <c r="CU1940" s="66">
        <f t="shared" si="450"/>
        <v>1122.9031046868417</v>
      </c>
    </row>
    <row r="1941" spans="2:99" x14ac:dyDescent="0.25">
      <c r="B1941" s="107" t="s">
        <v>284</v>
      </c>
      <c r="C1941" s="107">
        <v>1931</v>
      </c>
      <c r="D1941" s="107" t="s">
        <v>427</v>
      </c>
      <c r="E1941" s="107">
        <v>50</v>
      </c>
      <c r="F1941" s="108">
        <v>2.4</v>
      </c>
      <c r="G1941" s="109"/>
      <c r="H1941" s="109">
        <v>832.11494135460805</v>
      </c>
      <c r="I1941" s="109">
        <v>1098.5750586453921</v>
      </c>
      <c r="BA1941" t="str">
        <f t="shared" si="456"/>
        <v>RI</v>
      </c>
      <c r="BB1941">
        <f t="shared" si="457"/>
        <v>1928</v>
      </c>
      <c r="BC1941" s="73">
        <f t="shared" si="458"/>
        <v>2.4</v>
      </c>
      <c r="BD1941">
        <f t="shared" si="459"/>
        <v>50</v>
      </c>
      <c r="BE1941" s="66">
        <f t="shared" si="460"/>
        <v>840.56672491383506</v>
      </c>
      <c r="BI1941" s="66">
        <f t="shared" si="451"/>
        <v>1109.7332750861651</v>
      </c>
      <c r="BK1941" s="66">
        <f t="shared" si="461"/>
        <v>844.1119952940702</v>
      </c>
      <c r="BN1941" s="66">
        <f t="shared" si="452"/>
        <v>908.6120072756911</v>
      </c>
      <c r="BO1941" s="66">
        <f t="shared" si="453"/>
        <v>1752.7240025697613</v>
      </c>
      <c r="CI1941" s="116">
        <f t="shared" si="454"/>
        <v>0.48160006598670013</v>
      </c>
      <c r="CJ1941" s="116">
        <f t="shared" si="455"/>
        <v>0.51839993401329987</v>
      </c>
      <c r="CR1941">
        <f t="shared" si="447"/>
        <v>1915</v>
      </c>
      <c r="CS1941">
        <f t="shared" si="448"/>
        <v>50</v>
      </c>
      <c r="CT1941" s="73">
        <f t="shared" si="449"/>
        <v>2.4</v>
      </c>
      <c r="CU1941" s="66">
        <f t="shared" si="450"/>
        <v>996.73426515027074</v>
      </c>
    </row>
    <row r="1942" spans="2:99" x14ac:dyDescent="0.25">
      <c r="B1942" s="107" t="s">
        <v>284</v>
      </c>
      <c r="C1942" s="107">
        <v>1932</v>
      </c>
      <c r="D1942" s="107" t="s">
        <v>427</v>
      </c>
      <c r="E1942" s="107">
        <v>50</v>
      </c>
      <c r="F1942" s="108">
        <v>2.4</v>
      </c>
      <c r="G1942" s="109"/>
      <c r="H1942" s="109">
        <v>1081.880014807316</v>
      </c>
      <c r="I1942" s="109">
        <v>1428.3199851926838</v>
      </c>
      <c r="BA1942" t="str">
        <f t="shared" si="456"/>
        <v>RI</v>
      </c>
      <c r="BB1942">
        <f t="shared" si="457"/>
        <v>1929</v>
      </c>
      <c r="BC1942" s="73">
        <f t="shared" si="458"/>
        <v>2.4</v>
      </c>
      <c r="BD1942">
        <f t="shared" si="459"/>
        <v>50</v>
      </c>
      <c r="BE1942" s="66">
        <f t="shared" si="460"/>
        <v>1178.0648458584469</v>
      </c>
      <c r="BI1942" s="66">
        <f t="shared" si="451"/>
        <v>1555.305154141553</v>
      </c>
      <c r="BK1942" s="66">
        <f t="shared" si="461"/>
        <v>1183.0335869235259</v>
      </c>
      <c r="BN1942" s="66">
        <f t="shared" si="452"/>
        <v>1273.4311656294701</v>
      </c>
      <c r="BO1942" s="66">
        <f t="shared" si="453"/>
        <v>2456.4647525529963</v>
      </c>
      <c r="CI1942" s="116">
        <f t="shared" si="454"/>
        <v>0.48160006598670008</v>
      </c>
      <c r="CJ1942" s="116">
        <f t="shared" si="455"/>
        <v>0.51839993401329976</v>
      </c>
      <c r="CR1942">
        <f t="shared" si="447"/>
        <v>1916</v>
      </c>
      <c r="CS1942">
        <f t="shared" si="448"/>
        <v>50</v>
      </c>
      <c r="CT1942" s="73">
        <f t="shared" si="449"/>
        <v>2.4</v>
      </c>
      <c r="CU1942" s="66">
        <f t="shared" si="450"/>
        <v>1144.4768025707974</v>
      </c>
    </row>
    <row r="1943" spans="2:99" x14ac:dyDescent="0.25">
      <c r="B1943" s="107" t="s">
        <v>284</v>
      </c>
      <c r="C1943" s="107">
        <v>1933</v>
      </c>
      <c r="D1943" s="107" t="s">
        <v>427</v>
      </c>
      <c r="E1943" s="107">
        <v>50</v>
      </c>
      <c r="F1943" s="108">
        <v>2.4</v>
      </c>
      <c r="G1943" s="109"/>
      <c r="H1943" s="109">
        <v>1199</v>
      </c>
      <c r="I1943" s="109">
        <v>1514</v>
      </c>
      <c r="BA1943" t="str">
        <f t="shared" si="456"/>
        <v>RI</v>
      </c>
      <c r="BB1943">
        <f t="shared" si="457"/>
        <v>1930</v>
      </c>
      <c r="BC1943" s="73">
        <f t="shared" si="458"/>
        <v>2.4</v>
      </c>
      <c r="BD1943">
        <f t="shared" si="459"/>
        <v>50</v>
      </c>
      <c r="BE1943" s="66">
        <f t="shared" si="460"/>
        <v>845.0490578570251</v>
      </c>
      <c r="BI1943" s="66">
        <f t="shared" si="451"/>
        <v>1115.6509421429748</v>
      </c>
      <c r="BK1943" s="66">
        <f t="shared" si="461"/>
        <v>848.61323343746255</v>
      </c>
      <c r="BN1943" s="66">
        <f t="shared" si="452"/>
        <v>913.45719256803955</v>
      </c>
      <c r="BO1943" s="66">
        <f t="shared" si="453"/>
        <v>1762.0704260055022</v>
      </c>
      <c r="CI1943" s="116">
        <f t="shared" si="454"/>
        <v>0.48160006598670008</v>
      </c>
      <c r="CJ1943" s="116">
        <f t="shared" si="455"/>
        <v>0.51839993401329987</v>
      </c>
      <c r="CR1943">
        <f t="shared" si="447"/>
        <v>1917</v>
      </c>
      <c r="CS1943">
        <f t="shared" si="448"/>
        <v>50</v>
      </c>
      <c r="CT1943" s="73">
        <f t="shared" si="449"/>
        <v>2.4</v>
      </c>
      <c r="CU1943" s="66">
        <f t="shared" si="450"/>
        <v>1066.2740663520847</v>
      </c>
    </row>
    <row r="1944" spans="2:99" x14ac:dyDescent="0.25">
      <c r="B1944" s="107" t="s">
        <v>284</v>
      </c>
      <c r="C1944" s="107">
        <v>1934</v>
      </c>
      <c r="D1944" s="107" t="s">
        <v>427</v>
      </c>
      <c r="E1944" s="107">
        <v>50</v>
      </c>
      <c r="F1944" s="108">
        <v>2.4</v>
      </c>
      <c r="G1944" s="109"/>
      <c r="H1944" s="109">
        <v>871.98615487138943</v>
      </c>
      <c r="I1944" s="109">
        <v>1151.2138451286105</v>
      </c>
      <c r="BA1944" t="str">
        <f t="shared" si="456"/>
        <v>RI</v>
      </c>
      <c r="BB1944">
        <f t="shared" si="457"/>
        <v>1931</v>
      </c>
      <c r="BC1944" s="73">
        <f t="shared" si="458"/>
        <v>2.4</v>
      </c>
      <c r="BD1944">
        <f t="shared" si="459"/>
        <v>50</v>
      </c>
      <c r="BE1944" s="66">
        <f t="shared" si="460"/>
        <v>832.11494135460805</v>
      </c>
      <c r="BI1944" s="66">
        <f t="shared" si="451"/>
        <v>1098.5750586453921</v>
      </c>
      <c r="BK1944" s="66">
        <f t="shared" si="461"/>
        <v>835.62456452561571</v>
      </c>
      <c r="BN1944" s="66">
        <f t="shared" si="452"/>
        <v>899.47603770040723</v>
      </c>
      <c r="BO1944" s="66">
        <f t="shared" si="453"/>
        <v>1735.1006022260231</v>
      </c>
      <c r="CI1944" s="116">
        <f t="shared" si="454"/>
        <v>0.48160006598670008</v>
      </c>
      <c r="CJ1944" s="116">
        <f t="shared" si="455"/>
        <v>0.51839993401329987</v>
      </c>
      <c r="CR1944">
        <f t="shared" si="447"/>
        <v>1918</v>
      </c>
      <c r="CS1944">
        <f t="shared" si="448"/>
        <v>50</v>
      </c>
      <c r="CT1944" s="73">
        <f t="shared" si="449"/>
        <v>2.4</v>
      </c>
      <c r="CU1944" s="66">
        <f t="shared" si="450"/>
        <v>973.82555986856266</v>
      </c>
    </row>
    <row r="1945" spans="2:99" x14ac:dyDescent="0.25">
      <c r="B1945" s="107" t="s">
        <v>284</v>
      </c>
      <c r="C1945" s="107">
        <v>1935</v>
      </c>
      <c r="D1945" s="107" t="s">
        <v>427</v>
      </c>
      <c r="E1945" s="107">
        <v>50</v>
      </c>
      <c r="F1945" s="108">
        <v>2.4</v>
      </c>
      <c r="G1945" s="109"/>
      <c r="H1945" s="109">
        <v>891.26449646262984</v>
      </c>
      <c r="I1945" s="109">
        <v>1176.6655035373706</v>
      </c>
      <c r="BA1945" t="str">
        <f t="shared" si="456"/>
        <v>RI</v>
      </c>
      <c r="BB1945">
        <f t="shared" si="457"/>
        <v>1932</v>
      </c>
      <c r="BC1945" s="73">
        <f t="shared" si="458"/>
        <v>2.4</v>
      </c>
      <c r="BD1945">
        <f t="shared" si="459"/>
        <v>50</v>
      </c>
      <c r="BE1945" s="66">
        <f t="shared" si="460"/>
        <v>1081.880014807316</v>
      </c>
      <c r="BI1945" s="66">
        <f t="shared" si="451"/>
        <v>1428.3199851926838</v>
      </c>
      <c r="BK1945" s="66">
        <f t="shared" si="461"/>
        <v>1086.4430757253626</v>
      </c>
      <c r="BN1945" s="66">
        <f t="shared" si="452"/>
        <v>1169.460011620489</v>
      </c>
      <c r="BO1945" s="66">
        <f t="shared" si="453"/>
        <v>2255.9030873458514</v>
      </c>
      <c r="CI1945" s="116">
        <f t="shared" si="454"/>
        <v>0.48160006598670013</v>
      </c>
      <c r="CJ1945" s="116">
        <f t="shared" si="455"/>
        <v>0.51839993401329998</v>
      </c>
      <c r="CR1945">
        <f t="shared" ref="CR1945:CR2008" si="462">BB1932</f>
        <v>1919</v>
      </c>
      <c r="CS1945">
        <f t="shared" ref="CS1945:CS2008" si="463">BD1932</f>
        <v>50</v>
      </c>
      <c r="CT1945" s="73">
        <f t="shared" ref="CT1945:CT2008" si="464">BC1932</f>
        <v>2.4</v>
      </c>
      <c r="CU1945" s="66">
        <f t="shared" ref="CU1945:CU2008" si="465">BK1932</f>
        <v>895.91951507907766</v>
      </c>
    </row>
    <row r="1946" spans="2:99" x14ac:dyDescent="0.25">
      <c r="B1946" s="107" t="s">
        <v>284</v>
      </c>
      <c r="C1946" s="107">
        <v>1936</v>
      </c>
      <c r="D1946" s="107" t="s">
        <v>427</v>
      </c>
      <c r="E1946" s="107">
        <v>50</v>
      </c>
      <c r="F1946" s="108">
        <v>2.4</v>
      </c>
      <c r="G1946" s="109"/>
      <c r="H1946" s="109">
        <v>892.52730757066297</v>
      </c>
      <c r="I1946" s="109">
        <v>1178.3326924293367</v>
      </c>
      <c r="BA1946" t="str">
        <f t="shared" si="456"/>
        <v>RI</v>
      </c>
      <c r="BB1946">
        <f t="shared" si="457"/>
        <v>1933</v>
      </c>
      <c r="BC1946" s="73">
        <f t="shared" si="458"/>
        <v>2.4</v>
      </c>
      <c r="BD1946">
        <f t="shared" si="459"/>
        <v>50</v>
      </c>
      <c r="BE1946" s="66">
        <f t="shared" si="460"/>
        <v>1199</v>
      </c>
      <c r="BI1946" s="66">
        <f t="shared" si="451"/>
        <v>1514</v>
      </c>
      <c r="BK1946" s="66">
        <f t="shared" si="461"/>
        <v>1204.057039566178</v>
      </c>
      <c r="BN1946" s="66">
        <f t="shared" si="452"/>
        <v>1239.6119048593773</v>
      </c>
      <c r="BO1946" s="66">
        <f t="shared" si="453"/>
        <v>2443.6689444255553</v>
      </c>
      <c r="CI1946" s="116">
        <f t="shared" si="454"/>
        <v>0.49272510595710883</v>
      </c>
      <c r="CJ1946" s="116">
        <f t="shared" si="455"/>
        <v>0.50727489404289117</v>
      </c>
      <c r="CR1946">
        <f t="shared" si="462"/>
        <v>1920</v>
      </c>
      <c r="CS1946">
        <f t="shared" si="463"/>
        <v>50</v>
      </c>
      <c r="CT1946" s="73">
        <f t="shared" si="464"/>
        <v>2.4</v>
      </c>
      <c r="CU1946" s="66">
        <f t="shared" si="465"/>
        <v>1070.3424931355357</v>
      </c>
    </row>
    <row r="1947" spans="2:99" x14ac:dyDescent="0.25">
      <c r="B1947" s="107" t="s">
        <v>284</v>
      </c>
      <c r="C1947" s="107">
        <v>1937</v>
      </c>
      <c r="D1947" s="107" t="s">
        <v>427</v>
      </c>
      <c r="E1947" s="107">
        <v>50</v>
      </c>
      <c r="F1947" s="108">
        <v>2.4</v>
      </c>
      <c r="G1947" s="109"/>
      <c r="H1947" s="109">
        <v>891.26449646262984</v>
      </c>
      <c r="I1947" s="109">
        <v>1176.6655035373706</v>
      </c>
      <c r="BA1947" t="str">
        <f t="shared" si="456"/>
        <v>RI</v>
      </c>
      <c r="BB1947">
        <f t="shared" si="457"/>
        <v>1934</v>
      </c>
      <c r="BC1947" s="73">
        <f t="shared" si="458"/>
        <v>2.4</v>
      </c>
      <c r="BD1947">
        <f t="shared" si="459"/>
        <v>50</v>
      </c>
      <c r="BE1947" s="66">
        <f t="shared" si="460"/>
        <v>871.98615487138943</v>
      </c>
      <c r="BI1947" s="66">
        <f t="shared" si="451"/>
        <v>1151.2138451286105</v>
      </c>
      <c r="BK1947" s="66">
        <f t="shared" si="461"/>
        <v>875.66394343381148</v>
      </c>
      <c r="BN1947" s="66">
        <f t="shared" si="452"/>
        <v>942.57489264224898</v>
      </c>
      <c r="BO1947" s="66">
        <f t="shared" si="453"/>
        <v>1818.2388360760606</v>
      </c>
      <c r="CI1947" s="116">
        <f t="shared" si="454"/>
        <v>0.48160006598670008</v>
      </c>
      <c r="CJ1947" s="116">
        <f t="shared" si="455"/>
        <v>0.51839993401329987</v>
      </c>
      <c r="CR1947">
        <f t="shared" si="462"/>
        <v>1921</v>
      </c>
      <c r="CS1947">
        <f t="shared" si="463"/>
        <v>50</v>
      </c>
      <c r="CT1947" s="73">
        <f t="shared" si="464"/>
        <v>2.4</v>
      </c>
      <c r="CU1947" s="66">
        <f t="shared" si="465"/>
        <v>912.12830050888977</v>
      </c>
    </row>
    <row r="1948" spans="2:99" x14ac:dyDescent="0.25">
      <c r="B1948" s="107" t="s">
        <v>284</v>
      </c>
      <c r="C1948" s="107">
        <v>1938</v>
      </c>
      <c r="D1948" s="107" t="s">
        <v>427</v>
      </c>
      <c r="E1948" s="107">
        <v>50</v>
      </c>
      <c r="F1948" s="108">
        <v>2.4</v>
      </c>
      <c r="G1948" s="109"/>
      <c r="H1948" s="109">
        <v>1075.3289128134227</v>
      </c>
      <c r="I1948" s="109">
        <v>1419.6710871865773</v>
      </c>
      <c r="BA1948" t="str">
        <f t="shared" si="456"/>
        <v>RI</v>
      </c>
      <c r="BB1948">
        <f t="shared" si="457"/>
        <v>1935</v>
      </c>
      <c r="BC1948" s="73">
        <f t="shared" si="458"/>
        <v>2.4</v>
      </c>
      <c r="BD1948">
        <f t="shared" si="459"/>
        <v>50</v>
      </c>
      <c r="BE1948" s="66">
        <f t="shared" si="460"/>
        <v>891.26449646262984</v>
      </c>
      <c r="BI1948" s="66">
        <f t="shared" si="451"/>
        <v>1176.6655035373706</v>
      </c>
      <c r="BK1948" s="66">
        <f t="shared" si="461"/>
        <v>895.0235955639987</v>
      </c>
      <c r="BN1948" s="66">
        <f t="shared" si="452"/>
        <v>963.41384823135945</v>
      </c>
      <c r="BO1948" s="66">
        <f t="shared" si="453"/>
        <v>1858.4374437953581</v>
      </c>
      <c r="CI1948" s="116">
        <f t="shared" si="454"/>
        <v>0.48160006598670008</v>
      </c>
      <c r="CJ1948" s="116">
        <f t="shared" si="455"/>
        <v>0.51839993401329998</v>
      </c>
      <c r="CR1948">
        <f t="shared" si="462"/>
        <v>1922</v>
      </c>
      <c r="CS1948">
        <f t="shared" si="463"/>
        <v>50</v>
      </c>
      <c r="CT1948" s="73">
        <f t="shared" si="464"/>
        <v>2.4</v>
      </c>
      <c r="CU1948" s="66">
        <f t="shared" si="465"/>
        <v>972.9599371486795</v>
      </c>
    </row>
    <row r="1949" spans="2:99" x14ac:dyDescent="0.25">
      <c r="B1949" s="107" t="s">
        <v>284</v>
      </c>
      <c r="C1949" s="107">
        <v>1939</v>
      </c>
      <c r="D1949" s="107" t="s">
        <v>427</v>
      </c>
      <c r="E1949" s="107">
        <v>50</v>
      </c>
      <c r="F1949" s="108">
        <v>2.4</v>
      </c>
      <c r="G1949" s="109"/>
      <c r="H1949" s="109">
        <v>1001.1980218298921</v>
      </c>
      <c r="I1949" s="109">
        <v>1321.801978170108</v>
      </c>
      <c r="BA1949" t="str">
        <f t="shared" si="456"/>
        <v>RI</v>
      </c>
      <c r="BB1949">
        <f t="shared" si="457"/>
        <v>1936</v>
      </c>
      <c r="BC1949" s="73">
        <f t="shared" si="458"/>
        <v>2.4</v>
      </c>
      <c r="BD1949">
        <f t="shared" si="459"/>
        <v>50</v>
      </c>
      <c r="BE1949" s="66">
        <f t="shared" si="460"/>
        <v>892.52730757066297</v>
      </c>
      <c r="BI1949" s="66">
        <f t="shared" si="451"/>
        <v>1178.3326924293367</v>
      </c>
      <c r="BK1949" s="66">
        <f t="shared" si="461"/>
        <v>896.29173284862725</v>
      </c>
      <c r="BN1949" s="66">
        <f t="shared" si="452"/>
        <v>964.77888601083794</v>
      </c>
      <c r="BO1949" s="66">
        <f t="shared" si="453"/>
        <v>1861.0706188594652</v>
      </c>
      <c r="CI1949" s="116">
        <f t="shared" si="454"/>
        <v>0.48160006598670013</v>
      </c>
      <c r="CJ1949" s="116">
        <f t="shared" si="455"/>
        <v>0.51839993401329987</v>
      </c>
      <c r="CR1949">
        <f t="shared" si="462"/>
        <v>1923</v>
      </c>
      <c r="CS1949">
        <f t="shared" si="463"/>
        <v>50</v>
      </c>
      <c r="CT1949" s="73">
        <f t="shared" si="464"/>
        <v>2.4</v>
      </c>
      <c r="CU1949" s="66">
        <f t="shared" si="465"/>
        <v>968.3937773012957</v>
      </c>
    </row>
    <row r="1950" spans="2:99" x14ac:dyDescent="0.25">
      <c r="B1950" s="107" t="s">
        <v>284</v>
      </c>
      <c r="C1950" s="107">
        <v>1940</v>
      </c>
      <c r="D1950" s="107" t="s">
        <v>427</v>
      </c>
      <c r="E1950" s="107">
        <v>50</v>
      </c>
      <c r="F1950" s="108">
        <v>2.4</v>
      </c>
      <c r="G1950" s="109"/>
      <c r="H1950" s="109">
        <v>1029.212602724831</v>
      </c>
      <c r="I1950" s="109">
        <v>1358.787397275169</v>
      </c>
      <c r="BA1950" t="str">
        <f t="shared" si="456"/>
        <v>RI</v>
      </c>
      <c r="BB1950">
        <f t="shared" si="457"/>
        <v>1937</v>
      </c>
      <c r="BC1950" s="73">
        <f t="shared" si="458"/>
        <v>2.4</v>
      </c>
      <c r="BD1950">
        <f t="shared" si="459"/>
        <v>50</v>
      </c>
      <c r="BE1950" s="66">
        <f t="shared" si="460"/>
        <v>891.26449646262984</v>
      </c>
      <c r="BI1950" s="66">
        <f t="shared" si="451"/>
        <v>1176.6655035373706</v>
      </c>
      <c r="BK1950" s="66">
        <f t="shared" si="461"/>
        <v>895.0235955639987</v>
      </c>
      <c r="BN1950" s="66">
        <f t="shared" si="452"/>
        <v>963.41384823135945</v>
      </c>
      <c r="BO1950" s="66">
        <f t="shared" si="453"/>
        <v>1858.4374437953581</v>
      </c>
      <c r="CI1950" s="116">
        <f t="shared" si="454"/>
        <v>0.48160006598670008</v>
      </c>
      <c r="CJ1950" s="116">
        <f t="shared" si="455"/>
        <v>0.51839993401329998</v>
      </c>
      <c r="CR1950">
        <f t="shared" si="462"/>
        <v>1924</v>
      </c>
      <c r="CS1950">
        <f t="shared" si="463"/>
        <v>50</v>
      </c>
      <c r="CT1950" s="73">
        <f t="shared" si="464"/>
        <v>2.4</v>
      </c>
      <c r="CU1950" s="66">
        <f t="shared" si="465"/>
        <v>1204.057039566178</v>
      </c>
    </row>
    <row r="1951" spans="2:99" x14ac:dyDescent="0.25">
      <c r="B1951" s="107" t="s">
        <v>284</v>
      </c>
      <c r="C1951" s="107">
        <v>1941</v>
      </c>
      <c r="D1951" s="107" t="s">
        <v>427</v>
      </c>
      <c r="E1951" s="107">
        <v>50</v>
      </c>
      <c r="F1951" s="108">
        <v>2.4</v>
      </c>
      <c r="G1951" s="109"/>
      <c r="H1951" s="109">
        <v>958.09866660690921</v>
      </c>
      <c r="I1951" s="109">
        <v>1264.9013333930907</v>
      </c>
      <c r="BA1951" t="str">
        <f t="shared" si="456"/>
        <v>RI</v>
      </c>
      <c r="BB1951">
        <f t="shared" si="457"/>
        <v>1938</v>
      </c>
      <c r="BC1951" s="73">
        <f t="shared" si="458"/>
        <v>2.4</v>
      </c>
      <c r="BD1951">
        <f t="shared" si="459"/>
        <v>50</v>
      </c>
      <c r="BE1951" s="66">
        <f t="shared" si="460"/>
        <v>1075.3289128134227</v>
      </c>
      <c r="BI1951" s="66">
        <f t="shared" si="451"/>
        <v>1419.6710871865773</v>
      </c>
      <c r="BK1951" s="66">
        <f t="shared" si="461"/>
        <v>1079.8643430542506</v>
      </c>
      <c r="BN1951" s="66">
        <f t="shared" si="452"/>
        <v>1162.3785869624412</v>
      </c>
      <c r="BO1951" s="66">
        <f t="shared" si="453"/>
        <v>2242.2429300166918</v>
      </c>
      <c r="CI1951" s="116">
        <f t="shared" si="454"/>
        <v>0.48160006598670013</v>
      </c>
      <c r="CJ1951" s="116">
        <f t="shared" si="455"/>
        <v>0.51839993401329987</v>
      </c>
      <c r="CR1951">
        <f t="shared" si="462"/>
        <v>1925</v>
      </c>
      <c r="CS1951">
        <f t="shared" si="463"/>
        <v>50</v>
      </c>
      <c r="CT1951" s="73">
        <f t="shared" si="464"/>
        <v>2.4</v>
      </c>
      <c r="CU1951" s="66">
        <f t="shared" si="465"/>
        <v>982.03599136665468</v>
      </c>
    </row>
    <row r="1952" spans="2:99" x14ac:dyDescent="0.25">
      <c r="B1952" s="107" t="s">
        <v>284</v>
      </c>
      <c r="C1952" s="107">
        <v>1942</v>
      </c>
      <c r="D1952" s="107" t="s">
        <v>427</v>
      </c>
      <c r="E1952" s="107">
        <v>50</v>
      </c>
      <c r="F1952" s="108">
        <v>2.4</v>
      </c>
      <c r="G1952" s="109"/>
      <c r="H1952" s="109">
        <v>1069.338102437428</v>
      </c>
      <c r="I1952" s="109">
        <v>1411.7618975625719</v>
      </c>
      <c r="BA1952" t="str">
        <f t="shared" si="456"/>
        <v>RI</v>
      </c>
      <c r="BB1952">
        <f t="shared" si="457"/>
        <v>1939</v>
      </c>
      <c r="BC1952" s="73">
        <f t="shared" si="458"/>
        <v>2.4</v>
      </c>
      <c r="BD1952">
        <f t="shared" si="459"/>
        <v>50</v>
      </c>
      <c r="BE1952" s="66">
        <f t="shared" si="460"/>
        <v>1001.1980218298921</v>
      </c>
      <c r="BI1952" s="66">
        <f t="shared" si="451"/>
        <v>1321.801978170108</v>
      </c>
      <c r="BK1952" s="66">
        <f t="shared" si="461"/>
        <v>1005.4207891442983</v>
      </c>
      <c r="BN1952" s="66">
        <f t="shared" si="452"/>
        <v>1082.246676358217</v>
      </c>
      <c r="BO1952" s="66">
        <f t="shared" si="453"/>
        <v>2087.6674655025154</v>
      </c>
      <c r="CI1952" s="116">
        <f t="shared" si="454"/>
        <v>0.48160006598670008</v>
      </c>
      <c r="CJ1952" s="116">
        <f t="shared" si="455"/>
        <v>0.51839993401329987</v>
      </c>
      <c r="CR1952">
        <f t="shared" si="462"/>
        <v>1926</v>
      </c>
      <c r="CS1952">
        <f t="shared" si="463"/>
        <v>50</v>
      </c>
      <c r="CT1952" s="73">
        <f t="shared" si="464"/>
        <v>2.4</v>
      </c>
      <c r="CU1952" s="66">
        <f t="shared" si="465"/>
        <v>908.03823315744205</v>
      </c>
    </row>
    <row r="1953" spans="2:99" x14ac:dyDescent="0.25">
      <c r="B1953" s="107" t="s">
        <v>284</v>
      </c>
      <c r="C1953" s="107">
        <v>1943</v>
      </c>
      <c r="D1953" s="107" t="s">
        <v>427</v>
      </c>
      <c r="E1953" s="107">
        <v>50</v>
      </c>
      <c r="F1953" s="108">
        <v>2.4</v>
      </c>
      <c r="G1953" s="109"/>
      <c r="H1953" s="109">
        <v>1069.338102437428</v>
      </c>
      <c r="I1953" s="109">
        <v>1411.7618975625719</v>
      </c>
      <c r="BA1953" t="str">
        <f t="shared" si="456"/>
        <v>RI</v>
      </c>
      <c r="BB1953">
        <f t="shared" si="457"/>
        <v>1940</v>
      </c>
      <c r="BC1953" s="73">
        <f t="shared" si="458"/>
        <v>2.4</v>
      </c>
      <c r="BD1953">
        <f t="shared" si="459"/>
        <v>50</v>
      </c>
      <c r="BE1953" s="66">
        <f t="shared" si="460"/>
        <v>1029.212602724831</v>
      </c>
      <c r="BI1953" s="66">
        <f t="shared" si="451"/>
        <v>1358.787397275169</v>
      </c>
      <c r="BK1953" s="66">
        <f t="shared" si="461"/>
        <v>1033.5535275405011</v>
      </c>
      <c r="BN1953" s="66">
        <f t="shared" si="452"/>
        <v>1112.5290844353947</v>
      </c>
      <c r="BO1953" s="66">
        <f t="shared" si="453"/>
        <v>2146.0826119758958</v>
      </c>
      <c r="CI1953" s="116">
        <f t="shared" si="454"/>
        <v>0.48160006598670008</v>
      </c>
      <c r="CJ1953" s="116">
        <f t="shared" si="455"/>
        <v>0.51839993401329987</v>
      </c>
      <c r="CR1953">
        <f t="shared" si="462"/>
        <v>1927</v>
      </c>
      <c r="CS1953">
        <f t="shared" si="463"/>
        <v>50</v>
      </c>
      <c r="CT1953" s="73">
        <f t="shared" si="464"/>
        <v>2.4</v>
      </c>
      <c r="CU1953" s="66">
        <f t="shared" si="465"/>
        <v>1449.0957142204156</v>
      </c>
    </row>
    <row r="1954" spans="2:99" x14ac:dyDescent="0.25">
      <c r="B1954" s="107" t="s">
        <v>284</v>
      </c>
      <c r="C1954" s="107">
        <v>1944</v>
      </c>
      <c r="D1954" s="107" t="s">
        <v>427</v>
      </c>
      <c r="E1954" s="107">
        <v>50</v>
      </c>
      <c r="F1954" s="108">
        <v>2.4</v>
      </c>
      <c r="G1954" s="109"/>
      <c r="H1954" s="109">
        <v>990.50938173459224</v>
      </c>
      <c r="I1954" s="109">
        <v>1307.6906182654075</v>
      </c>
      <c r="BA1954" t="str">
        <f t="shared" si="456"/>
        <v>RI</v>
      </c>
      <c r="BB1954">
        <f t="shared" si="457"/>
        <v>1941</v>
      </c>
      <c r="BC1954" s="73">
        <f t="shared" si="458"/>
        <v>2.4</v>
      </c>
      <c r="BD1954">
        <f t="shared" si="459"/>
        <v>50</v>
      </c>
      <c r="BE1954" s="66">
        <f t="shared" si="460"/>
        <v>958.09866660690921</v>
      </c>
      <c r="BI1954" s="66">
        <f t="shared" si="451"/>
        <v>1264.9013333930907</v>
      </c>
      <c r="BK1954" s="66">
        <f t="shared" si="461"/>
        <v>962.13965315013991</v>
      </c>
      <c r="BN1954" s="66">
        <f t="shared" si="452"/>
        <v>1035.6583562394817</v>
      </c>
      <c r="BO1954" s="66">
        <f t="shared" si="453"/>
        <v>1997.7980093896217</v>
      </c>
      <c r="CI1954" s="116">
        <f t="shared" si="454"/>
        <v>0.48160006598670008</v>
      </c>
      <c r="CJ1954" s="116">
        <f t="shared" si="455"/>
        <v>0.51839993401329987</v>
      </c>
      <c r="CR1954">
        <f t="shared" si="462"/>
        <v>1928</v>
      </c>
      <c r="CS1954">
        <f t="shared" si="463"/>
        <v>50</v>
      </c>
      <c r="CT1954" s="73">
        <f t="shared" si="464"/>
        <v>2.4</v>
      </c>
      <c r="CU1954" s="66">
        <f t="shared" si="465"/>
        <v>844.1119952940702</v>
      </c>
    </row>
    <row r="1955" spans="2:99" x14ac:dyDescent="0.25">
      <c r="B1955" s="107" t="s">
        <v>284</v>
      </c>
      <c r="C1955" s="107">
        <v>1945</v>
      </c>
      <c r="D1955" s="107" t="s">
        <v>427</v>
      </c>
      <c r="E1955" s="107">
        <v>50</v>
      </c>
      <c r="F1955" s="108">
        <v>2.4</v>
      </c>
      <c r="G1955" s="109"/>
      <c r="H1955" s="109">
        <v>936.54898899541774</v>
      </c>
      <c r="I1955" s="109">
        <v>1236.4510110045821</v>
      </c>
      <c r="BA1955" t="str">
        <f t="shared" si="456"/>
        <v>RI</v>
      </c>
      <c r="BB1955">
        <f t="shared" si="457"/>
        <v>1942</v>
      </c>
      <c r="BC1955" s="73">
        <f t="shared" si="458"/>
        <v>2.4</v>
      </c>
      <c r="BD1955">
        <f t="shared" si="459"/>
        <v>50</v>
      </c>
      <c r="BE1955" s="66">
        <f t="shared" si="460"/>
        <v>1069.338102437428</v>
      </c>
      <c r="BI1955" s="66">
        <f t="shared" si="451"/>
        <v>1411.7618975625719</v>
      </c>
      <c r="BK1955" s="66">
        <f t="shared" si="461"/>
        <v>1073.8482651510626</v>
      </c>
      <c r="BN1955" s="66">
        <f t="shared" si="452"/>
        <v>1155.9028104659371</v>
      </c>
      <c r="BO1955" s="66">
        <f t="shared" si="453"/>
        <v>2229.7510756169995</v>
      </c>
      <c r="CI1955" s="116">
        <f t="shared" si="454"/>
        <v>0.48160006598670013</v>
      </c>
      <c r="CJ1955" s="116">
        <f t="shared" si="455"/>
        <v>0.51839993401329998</v>
      </c>
      <c r="CR1955">
        <f t="shared" si="462"/>
        <v>1929</v>
      </c>
      <c r="CS1955">
        <f t="shared" si="463"/>
        <v>50</v>
      </c>
      <c r="CT1955" s="73">
        <f t="shared" si="464"/>
        <v>2.4</v>
      </c>
      <c r="CU1955" s="66">
        <f t="shared" si="465"/>
        <v>1183.0335869235259</v>
      </c>
    </row>
    <row r="1956" spans="2:99" x14ac:dyDescent="0.25">
      <c r="B1956" s="107" t="s">
        <v>284</v>
      </c>
      <c r="C1956" s="107">
        <v>1946</v>
      </c>
      <c r="D1956" s="107" t="s">
        <v>427</v>
      </c>
      <c r="E1956" s="107">
        <v>50</v>
      </c>
      <c r="F1956" s="108">
        <v>2.4</v>
      </c>
      <c r="G1956" s="109"/>
      <c r="H1956" s="109">
        <v>1079.99</v>
      </c>
      <c r="I1956" s="109">
        <v>1650.49</v>
      </c>
      <c r="BA1956" t="str">
        <f t="shared" si="456"/>
        <v>RI</v>
      </c>
      <c r="BB1956">
        <f t="shared" si="457"/>
        <v>1943</v>
      </c>
      <c r="BC1956" s="73">
        <f t="shared" si="458"/>
        <v>2.4</v>
      </c>
      <c r="BD1956">
        <f t="shared" si="459"/>
        <v>50</v>
      </c>
      <c r="BE1956" s="66">
        <f t="shared" si="460"/>
        <v>1069.338102437428</v>
      </c>
      <c r="BI1956" s="66">
        <f t="shared" si="451"/>
        <v>1411.7618975625719</v>
      </c>
      <c r="BK1956" s="66">
        <f t="shared" si="461"/>
        <v>1073.8482651510626</v>
      </c>
      <c r="BN1956" s="66">
        <f t="shared" si="452"/>
        <v>1155.9028104659371</v>
      </c>
      <c r="BO1956" s="66">
        <f t="shared" si="453"/>
        <v>2229.7510756169995</v>
      </c>
      <c r="CI1956" s="116">
        <f t="shared" si="454"/>
        <v>0.48160006598670013</v>
      </c>
      <c r="CJ1956" s="116">
        <f t="shared" si="455"/>
        <v>0.51839993401329998</v>
      </c>
      <c r="CR1956">
        <f t="shared" si="462"/>
        <v>1930</v>
      </c>
      <c r="CS1956">
        <f t="shared" si="463"/>
        <v>50</v>
      </c>
      <c r="CT1956" s="73">
        <f t="shared" si="464"/>
        <v>2.4</v>
      </c>
      <c r="CU1956" s="66">
        <f t="shared" si="465"/>
        <v>848.61323343746255</v>
      </c>
    </row>
    <row r="1957" spans="2:99" x14ac:dyDescent="0.25">
      <c r="B1957" s="107" t="s">
        <v>284</v>
      </c>
      <c r="C1957" s="107">
        <v>1947</v>
      </c>
      <c r="D1957" s="107" t="s">
        <v>427</v>
      </c>
      <c r="E1957" s="107">
        <v>50</v>
      </c>
      <c r="F1957" s="108">
        <v>2.4</v>
      </c>
      <c r="G1957" s="109"/>
      <c r="H1957" s="109">
        <v>1069.338102437428</v>
      </c>
      <c r="I1957" s="109">
        <v>1411.7618975625719</v>
      </c>
      <c r="BA1957" t="str">
        <f t="shared" si="456"/>
        <v>RI</v>
      </c>
      <c r="BB1957">
        <f t="shared" si="457"/>
        <v>1944</v>
      </c>
      <c r="BC1957" s="73">
        <f t="shared" si="458"/>
        <v>2.4</v>
      </c>
      <c r="BD1957">
        <f t="shared" si="459"/>
        <v>50</v>
      </c>
      <c r="BE1957" s="66">
        <f t="shared" si="460"/>
        <v>990.50938173459224</v>
      </c>
      <c r="BI1957" s="66">
        <f t="shared" si="451"/>
        <v>1307.6906182654075</v>
      </c>
      <c r="BK1957" s="66">
        <f t="shared" si="461"/>
        <v>994.6870674177469</v>
      </c>
      <c r="BN1957" s="66">
        <f t="shared" si="452"/>
        <v>1070.6927729687704</v>
      </c>
      <c r="BO1957" s="66">
        <f t="shared" si="453"/>
        <v>2065.3798403865176</v>
      </c>
      <c r="CI1957" s="116">
        <f t="shared" si="454"/>
        <v>0.48160006598670008</v>
      </c>
      <c r="CJ1957" s="116">
        <f t="shared" si="455"/>
        <v>0.51839993401329987</v>
      </c>
      <c r="CR1957">
        <f t="shared" si="462"/>
        <v>1931</v>
      </c>
      <c r="CS1957">
        <f t="shared" si="463"/>
        <v>50</v>
      </c>
      <c r="CT1957" s="73">
        <f t="shared" si="464"/>
        <v>2.4</v>
      </c>
      <c r="CU1957" s="66">
        <f t="shared" si="465"/>
        <v>835.62456452561571</v>
      </c>
    </row>
    <row r="1958" spans="2:99" x14ac:dyDescent="0.25">
      <c r="B1958" s="107" t="s">
        <v>284</v>
      </c>
      <c r="C1958" s="107">
        <v>1948</v>
      </c>
      <c r="D1958" s="107" t="s">
        <v>427</v>
      </c>
      <c r="E1958" s="107">
        <v>50</v>
      </c>
      <c r="F1958" s="108">
        <v>2.4</v>
      </c>
      <c r="G1958" s="109"/>
      <c r="H1958" s="109">
        <v>1069.338102437428</v>
      </c>
      <c r="I1958" s="109">
        <v>1411.7618975625719</v>
      </c>
      <c r="BA1958" t="str">
        <f t="shared" si="456"/>
        <v>RI</v>
      </c>
      <c r="BB1958">
        <f t="shared" si="457"/>
        <v>1945</v>
      </c>
      <c r="BC1958" s="73">
        <f t="shared" si="458"/>
        <v>2.4</v>
      </c>
      <c r="BD1958">
        <f t="shared" si="459"/>
        <v>50</v>
      </c>
      <c r="BE1958" s="66">
        <f t="shared" si="460"/>
        <v>936.54898899541774</v>
      </c>
      <c r="BI1958" s="66">
        <f t="shared" si="451"/>
        <v>1236.4510110045821</v>
      </c>
      <c r="BK1958" s="66">
        <f t="shared" si="461"/>
        <v>940.49908515306072</v>
      </c>
      <c r="BN1958" s="66">
        <f t="shared" si="452"/>
        <v>1012.3641961801142</v>
      </c>
      <c r="BO1958" s="66">
        <f t="shared" si="453"/>
        <v>1952.8632813331749</v>
      </c>
      <c r="CI1958" s="116">
        <f t="shared" si="454"/>
        <v>0.48160006598670013</v>
      </c>
      <c r="CJ1958" s="116">
        <f t="shared" si="455"/>
        <v>0.51839993401329987</v>
      </c>
      <c r="CR1958">
        <f t="shared" si="462"/>
        <v>1932</v>
      </c>
      <c r="CS1958">
        <f t="shared" si="463"/>
        <v>50</v>
      </c>
      <c r="CT1958" s="73">
        <f t="shared" si="464"/>
        <v>2.4</v>
      </c>
      <c r="CU1958" s="66">
        <f t="shared" si="465"/>
        <v>1086.4430757253626</v>
      </c>
    </row>
    <row r="1959" spans="2:99" x14ac:dyDescent="0.25">
      <c r="B1959" s="107" t="s">
        <v>284</v>
      </c>
      <c r="C1959" s="107">
        <v>1949</v>
      </c>
      <c r="D1959" s="107" t="s">
        <v>427</v>
      </c>
      <c r="E1959" s="107">
        <v>50</v>
      </c>
      <c r="F1959" s="108">
        <v>2.4</v>
      </c>
      <c r="G1959" s="109"/>
      <c r="H1959" s="109">
        <v>892.15665311574548</v>
      </c>
      <c r="I1959" s="109">
        <v>1177.8433468842545</v>
      </c>
      <c r="BA1959" t="str">
        <f t="shared" si="456"/>
        <v>RI</v>
      </c>
      <c r="BB1959">
        <f t="shared" si="457"/>
        <v>1946</v>
      </c>
      <c r="BC1959" s="73">
        <f t="shared" si="458"/>
        <v>2.4</v>
      </c>
      <c r="BD1959">
        <f t="shared" si="459"/>
        <v>50</v>
      </c>
      <c r="BE1959" s="66">
        <f t="shared" si="460"/>
        <v>1079.99</v>
      </c>
      <c r="BI1959" s="66">
        <f t="shared" si="451"/>
        <v>1650.49</v>
      </c>
      <c r="BK1959" s="66">
        <f t="shared" si="461"/>
        <v>1084.5450893753766</v>
      </c>
      <c r="BN1959" s="66">
        <f t="shared" si="452"/>
        <v>1351.3652925041965</v>
      </c>
      <c r="BO1959" s="66">
        <f t="shared" si="453"/>
        <v>2435.9103818795729</v>
      </c>
      <c r="CI1959" s="116">
        <f t="shared" si="454"/>
        <v>0.44523193358966301</v>
      </c>
      <c r="CJ1959" s="116">
        <f t="shared" si="455"/>
        <v>0.55476806641033716</v>
      </c>
      <c r="CR1959">
        <f t="shared" si="462"/>
        <v>1933</v>
      </c>
      <c r="CS1959">
        <f t="shared" si="463"/>
        <v>50</v>
      </c>
      <c r="CT1959" s="73">
        <f t="shared" si="464"/>
        <v>2.4</v>
      </c>
      <c r="CU1959" s="66">
        <f t="shared" si="465"/>
        <v>1204.057039566178</v>
      </c>
    </row>
    <row r="1960" spans="2:99" x14ac:dyDescent="0.25">
      <c r="B1960" s="107" t="s">
        <v>284</v>
      </c>
      <c r="C1960" s="107">
        <v>1950</v>
      </c>
      <c r="D1960" s="107" t="s">
        <v>427</v>
      </c>
      <c r="E1960" s="107">
        <v>50</v>
      </c>
      <c r="F1960" s="108">
        <v>2.4</v>
      </c>
      <c r="G1960" s="109"/>
      <c r="H1960" s="109">
        <v>1082.9273291392346</v>
      </c>
      <c r="I1960" s="109">
        <v>1429.7026708607655</v>
      </c>
      <c r="BA1960" t="str">
        <f t="shared" si="456"/>
        <v>RI</v>
      </c>
      <c r="BB1960">
        <f t="shared" si="457"/>
        <v>1947</v>
      </c>
      <c r="BC1960" s="73">
        <f t="shared" si="458"/>
        <v>2.4</v>
      </c>
      <c r="BD1960">
        <f t="shared" si="459"/>
        <v>50</v>
      </c>
      <c r="BE1960" s="66">
        <f t="shared" si="460"/>
        <v>1069.338102437428</v>
      </c>
      <c r="BI1960" s="66">
        <f t="shared" si="451"/>
        <v>1411.7618975625719</v>
      </c>
      <c r="BK1960" s="66">
        <f t="shared" si="461"/>
        <v>1073.8482651510626</v>
      </c>
      <c r="BN1960" s="66">
        <f t="shared" si="452"/>
        <v>1155.9028104659371</v>
      </c>
      <c r="BO1960" s="66">
        <f t="shared" si="453"/>
        <v>2229.7510756169995</v>
      </c>
      <c r="CI1960" s="116">
        <f t="shared" si="454"/>
        <v>0.48160006598670013</v>
      </c>
      <c r="CJ1960" s="116">
        <f t="shared" si="455"/>
        <v>0.51839993401329998</v>
      </c>
      <c r="CR1960">
        <f t="shared" si="462"/>
        <v>1934</v>
      </c>
      <c r="CS1960">
        <f t="shared" si="463"/>
        <v>50</v>
      </c>
      <c r="CT1960" s="73">
        <f t="shared" si="464"/>
        <v>2.4</v>
      </c>
      <c r="CU1960" s="66">
        <f t="shared" si="465"/>
        <v>875.66394343381148</v>
      </c>
    </row>
    <row r="1961" spans="2:99" x14ac:dyDescent="0.25">
      <c r="B1961" s="107" t="s">
        <v>284</v>
      </c>
      <c r="C1961" s="107">
        <v>1951</v>
      </c>
      <c r="D1961" s="107" t="s">
        <v>427</v>
      </c>
      <c r="E1961" s="107">
        <v>50</v>
      </c>
      <c r="F1961" s="108">
        <v>2.4</v>
      </c>
      <c r="G1961" s="109"/>
      <c r="H1961" s="109">
        <v>1034.3629756739774</v>
      </c>
      <c r="I1961" s="109">
        <v>1365.5870243260224</v>
      </c>
      <c r="BA1961" t="str">
        <f t="shared" si="456"/>
        <v>RI</v>
      </c>
      <c r="BB1961">
        <f t="shared" si="457"/>
        <v>1948</v>
      </c>
      <c r="BC1961" s="73">
        <f t="shared" si="458"/>
        <v>2.4</v>
      </c>
      <c r="BD1961">
        <f t="shared" si="459"/>
        <v>50</v>
      </c>
      <c r="BE1961" s="66">
        <f t="shared" si="460"/>
        <v>1069.338102437428</v>
      </c>
      <c r="BI1961" s="66">
        <f t="shared" si="451"/>
        <v>1411.7618975625719</v>
      </c>
      <c r="BK1961" s="66">
        <f t="shared" si="461"/>
        <v>1073.8482651510626</v>
      </c>
      <c r="BN1961" s="66">
        <f t="shared" si="452"/>
        <v>1155.9028104659371</v>
      </c>
      <c r="BO1961" s="66">
        <f t="shared" si="453"/>
        <v>2229.7510756169995</v>
      </c>
      <c r="CI1961" s="116">
        <f t="shared" si="454"/>
        <v>0.48160006598670013</v>
      </c>
      <c r="CJ1961" s="116">
        <f t="shared" si="455"/>
        <v>0.51839993401329998</v>
      </c>
      <c r="CR1961">
        <f t="shared" si="462"/>
        <v>1935</v>
      </c>
      <c r="CS1961">
        <f t="shared" si="463"/>
        <v>50</v>
      </c>
      <c r="CT1961" s="73">
        <f t="shared" si="464"/>
        <v>2.4</v>
      </c>
      <c r="CU1961" s="66">
        <f t="shared" si="465"/>
        <v>895.0235955639987</v>
      </c>
    </row>
    <row r="1962" spans="2:99" x14ac:dyDescent="0.25">
      <c r="B1962" s="107" t="s">
        <v>284</v>
      </c>
      <c r="C1962" s="107">
        <v>1952</v>
      </c>
      <c r="D1962" s="107" t="s">
        <v>427</v>
      </c>
      <c r="E1962" s="107">
        <v>50</v>
      </c>
      <c r="F1962" s="108">
        <v>2.4</v>
      </c>
      <c r="G1962" s="109"/>
      <c r="H1962" s="109">
        <v>891.26449646262984</v>
      </c>
      <c r="I1962" s="109">
        <v>1176.6655035373706</v>
      </c>
      <c r="BA1962" t="str">
        <f t="shared" si="456"/>
        <v>RI</v>
      </c>
      <c r="BB1962">
        <f t="shared" si="457"/>
        <v>1949</v>
      </c>
      <c r="BC1962" s="73">
        <f t="shared" si="458"/>
        <v>2.4</v>
      </c>
      <c r="BD1962">
        <f t="shared" si="459"/>
        <v>50</v>
      </c>
      <c r="BE1962" s="66">
        <f t="shared" si="460"/>
        <v>892.15665311574548</v>
      </c>
      <c r="BI1962" s="66">
        <f t="shared" si="451"/>
        <v>1177.8433468842545</v>
      </c>
      <c r="BK1962" s="66">
        <f t="shared" si="461"/>
        <v>895.91951507907766</v>
      </c>
      <c r="BN1962" s="66">
        <f t="shared" si="452"/>
        <v>964.37822645781705</v>
      </c>
      <c r="BO1962" s="66">
        <f t="shared" si="453"/>
        <v>1860.2977415368946</v>
      </c>
      <c r="CI1962" s="116">
        <f t="shared" si="454"/>
        <v>0.48160006598670013</v>
      </c>
      <c r="CJ1962" s="116">
        <f t="shared" si="455"/>
        <v>0.51839993401329998</v>
      </c>
      <c r="CR1962">
        <f t="shared" si="462"/>
        <v>1936</v>
      </c>
      <c r="CS1962">
        <f t="shared" si="463"/>
        <v>50</v>
      </c>
      <c r="CT1962" s="73">
        <f t="shared" si="464"/>
        <v>2.4</v>
      </c>
      <c r="CU1962" s="66">
        <f t="shared" si="465"/>
        <v>896.29173284862725</v>
      </c>
    </row>
    <row r="1963" spans="2:99" x14ac:dyDescent="0.25">
      <c r="B1963" s="107" t="s">
        <v>284</v>
      </c>
      <c r="C1963" s="107">
        <v>1953</v>
      </c>
      <c r="D1963" s="107" t="s">
        <v>427</v>
      </c>
      <c r="E1963" s="107">
        <v>50</v>
      </c>
      <c r="F1963" s="108">
        <v>2.4</v>
      </c>
      <c r="G1963" s="109"/>
      <c r="H1963" s="109">
        <v>1079.99</v>
      </c>
      <c r="I1963" s="109">
        <v>1425.8247492287585</v>
      </c>
      <c r="BA1963" t="str">
        <f t="shared" si="456"/>
        <v>RI</v>
      </c>
      <c r="BB1963">
        <f t="shared" si="457"/>
        <v>1950</v>
      </c>
      <c r="BC1963" s="73">
        <f t="shared" si="458"/>
        <v>2.4</v>
      </c>
      <c r="BD1963">
        <f t="shared" si="459"/>
        <v>50</v>
      </c>
      <c r="BE1963" s="66">
        <f t="shared" si="460"/>
        <v>1082.9273291392346</v>
      </c>
      <c r="BI1963" s="66">
        <f t="shared" si="451"/>
        <v>1429.7026708607655</v>
      </c>
      <c r="BK1963" s="66">
        <f t="shared" si="461"/>
        <v>1087.4948073300209</v>
      </c>
      <c r="BN1963" s="66">
        <f t="shared" si="452"/>
        <v>1170.5921077993744</v>
      </c>
      <c r="BO1963" s="66">
        <f t="shared" si="453"/>
        <v>2258.0869151293955</v>
      </c>
      <c r="CI1963" s="116">
        <f t="shared" si="454"/>
        <v>0.48160006598670008</v>
      </c>
      <c r="CJ1963" s="116">
        <f t="shared" si="455"/>
        <v>0.51839993401329987</v>
      </c>
      <c r="CR1963">
        <f t="shared" si="462"/>
        <v>1937</v>
      </c>
      <c r="CS1963">
        <f t="shared" si="463"/>
        <v>50</v>
      </c>
      <c r="CT1963" s="73">
        <f t="shared" si="464"/>
        <v>2.4</v>
      </c>
      <c r="CU1963" s="66">
        <f t="shared" si="465"/>
        <v>895.0235955639987</v>
      </c>
    </row>
    <row r="1964" spans="2:99" x14ac:dyDescent="0.25">
      <c r="B1964" s="107" t="s">
        <v>284</v>
      </c>
      <c r="C1964" s="107">
        <v>1954</v>
      </c>
      <c r="D1964" s="107" t="s">
        <v>427</v>
      </c>
      <c r="E1964" s="107">
        <v>50</v>
      </c>
      <c r="F1964" s="108">
        <v>2.4</v>
      </c>
      <c r="G1964" s="109"/>
      <c r="H1964" s="109">
        <v>1079.99</v>
      </c>
      <c r="I1964" s="109">
        <v>1262.32</v>
      </c>
      <c r="BA1964" t="str">
        <f t="shared" si="456"/>
        <v>RI</v>
      </c>
      <c r="BB1964">
        <f t="shared" si="457"/>
        <v>1951</v>
      </c>
      <c r="BC1964" s="73">
        <f t="shared" si="458"/>
        <v>2.4</v>
      </c>
      <c r="BD1964">
        <f t="shared" si="459"/>
        <v>50</v>
      </c>
      <c r="BE1964" s="66">
        <f t="shared" si="460"/>
        <v>1034.3629756739774</v>
      </c>
      <c r="BI1964" s="66">
        <f t="shared" si="451"/>
        <v>1365.5870243260224</v>
      </c>
      <c r="BK1964" s="66">
        <f t="shared" si="461"/>
        <v>1038.725623291803</v>
      </c>
      <c r="BN1964" s="66">
        <f t="shared" si="452"/>
        <v>1118.0963886895834</v>
      </c>
      <c r="BO1964" s="66">
        <f t="shared" si="453"/>
        <v>2156.8220119813864</v>
      </c>
      <c r="CI1964" s="116">
        <f t="shared" si="454"/>
        <v>0.48160006598670013</v>
      </c>
      <c r="CJ1964" s="116">
        <f t="shared" si="455"/>
        <v>0.51839993401329987</v>
      </c>
      <c r="CR1964">
        <f t="shared" si="462"/>
        <v>1938</v>
      </c>
      <c r="CS1964">
        <f t="shared" si="463"/>
        <v>50</v>
      </c>
      <c r="CT1964" s="73">
        <f t="shared" si="464"/>
        <v>2.4</v>
      </c>
      <c r="CU1964" s="66">
        <f t="shared" si="465"/>
        <v>1079.8643430542506</v>
      </c>
    </row>
    <row r="1965" spans="2:99" x14ac:dyDescent="0.25">
      <c r="B1965" s="107" t="s">
        <v>284</v>
      </c>
      <c r="C1965" s="107">
        <v>1955</v>
      </c>
      <c r="D1965" s="107" t="s">
        <v>427</v>
      </c>
      <c r="E1965" s="107">
        <v>50</v>
      </c>
      <c r="F1965" s="108">
        <v>2.4</v>
      </c>
      <c r="G1965" s="109"/>
      <c r="H1965" s="109">
        <v>1249.8813014665034</v>
      </c>
      <c r="I1965" s="109">
        <v>1650.1186985334966</v>
      </c>
      <c r="BA1965" t="str">
        <f t="shared" si="456"/>
        <v>RI</v>
      </c>
      <c r="BB1965">
        <f t="shared" si="457"/>
        <v>1952</v>
      </c>
      <c r="BC1965" s="73">
        <f t="shared" si="458"/>
        <v>2.4</v>
      </c>
      <c r="BD1965">
        <f t="shared" si="459"/>
        <v>50</v>
      </c>
      <c r="BE1965" s="66">
        <f t="shared" si="460"/>
        <v>891.26449646262984</v>
      </c>
      <c r="BI1965" s="66">
        <f t="shared" si="451"/>
        <v>1176.6655035373706</v>
      </c>
      <c r="BK1965" s="66">
        <f t="shared" si="461"/>
        <v>895.0235955639987</v>
      </c>
      <c r="BN1965" s="66">
        <f t="shared" si="452"/>
        <v>963.41384823135945</v>
      </c>
      <c r="BO1965" s="66">
        <f t="shared" si="453"/>
        <v>1858.4374437953581</v>
      </c>
      <c r="CI1965" s="116">
        <f t="shared" si="454"/>
        <v>0.48160006598670008</v>
      </c>
      <c r="CJ1965" s="116">
        <f t="shared" si="455"/>
        <v>0.51839993401329998</v>
      </c>
      <c r="CR1965">
        <f t="shared" si="462"/>
        <v>1939</v>
      </c>
      <c r="CS1965">
        <f t="shared" si="463"/>
        <v>50</v>
      </c>
      <c r="CT1965" s="73">
        <f t="shared" si="464"/>
        <v>2.4</v>
      </c>
      <c r="CU1965" s="66">
        <f t="shared" si="465"/>
        <v>1005.4207891442983</v>
      </c>
    </row>
    <row r="1966" spans="2:99" x14ac:dyDescent="0.25">
      <c r="B1966" s="107" t="s">
        <v>284</v>
      </c>
      <c r="C1966" s="107">
        <v>1956</v>
      </c>
      <c r="D1966" s="107" t="s">
        <v>427</v>
      </c>
      <c r="E1966" s="107">
        <v>50</v>
      </c>
      <c r="F1966" s="108">
        <v>2.4</v>
      </c>
      <c r="G1966" s="109"/>
      <c r="H1966" s="109">
        <v>826.7318318872575</v>
      </c>
      <c r="I1966" s="109">
        <v>1091.4681681127427</v>
      </c>
      <c r="BA1966" t="str">
        <f t="shared" si="456"/>
        <v>RI</v>
      </c>
      <c r="BB1966">
        <f t="shared" si="457"/>
        <v>1953</v>
      </c>
      <c r="BC1966" s="73">
        <f t="shared" si="458"/>
        <v>2.4</v>
      </c>
      <c r="BD1966">
        <f t="shared" si="459"/>
        <v>50</v>
      </c>
      <c r="BE1966" s="66">
        <f t="shared" si="460"/>
        <v>1079.99</v>
      </c>
      <c r="BI1966" s="66">
        <f t="shared" si="451"/>
        <v>1425.8247492287585</v>
      </c>
      <c r="BK1966" s="66">
        <f t="shared" si="461"/>
        <v>1084.5450893753766</v>
      </c>
      <c r="BN1966" s="66">
        <f t="shared" si="452"/>
        <v>1167.4169969531738</v>
      </c>
      <c r="BO1966" s="66">
        <f t="shared" si="453"/>
        <v>2251.9620863285504</v>
      </c>
      <c r="CI1966" s="116">
        <f t="shared" si="454"/>
        <v>0.48160006598670008</v>
      </c>
      <c r="CJ1966" s="116">
        <f t="shared" si="455"/>
        <v>0.51839993401329998</v>
      </c>
      <c r="CR1966">
        <f t="shared" si="462"/>
        <v>1940</v>
      </c>
      <c r="CS1966">
        <f t="shared" si="463"/>
        <v>50</v>
      </c>
      <c r="CT1966" s="73">
        <f t="shared" si="464"/>
        <v>2.4</v>
      </c>
      <c r="CU1966" s="66">
        <f t="shared" si="465"/>
        <v>1033.5535275405011</v>
      </c>
    </row>
    <row r="1967" spans="2:99" x14ac:dyDescent="0.25">
      <c r="B1967" s="107" t="s">
        <v>284</v>
      </c>
      <c r="C1967" s="107">
        <v>1957</v>
      </c>
      <c r="D1967" s="107" t="s">
        <v>427</v>
      </c>
      <c r="E1967" s="107">
        <v>50</v>
      </c>
      <c r="F1967" s="108">
        <v>2.4</v>
      </c>
      <c r="G1967" s="109"/>
      <c r="H1967" s="109">
        <v>1063.6619173545614</v>
      </c>
      <c r="I1967" s="109">
        <v>1404.2680826454389</v>
      </c>
      <c r="BA1967" t="str">
        <f t="shared" si="456"/>
        <v>RI</v>
      </c>
      <c r="BB1967">
        <f t="shared" si="457"/>
        <v>1954</v>
      </c>
      <c r="BC1967" s="73">
        <f t="shared" si="458"/>
        <v>2.4</v>
      </c>
      <c r="BD1967">
        <f t="shared" si="459"/>
        <v>50</v>
      </c>
      <c r="BE1967" s="66">
        <f t="shared" si="460"/>
        <v>1079.99</v>
      </c>
      <c r="BI1967" s="66">
        <f t="shared" si="451"/>
        <v>1262.32</v>
      </c>
      <c r="BK1967" s="66">
        <f t="shared" si="461"/>
        <v>1084.5450893753766</v>
      </c>
      <c r="BN1967" s="66">
        <f t="shared" si="452"/>
        <v>1033.5448479141935</v>
      </c>
      <c r="BO1967" s="66">
        <f t="shared" si="453"/>
        <v>2118.0899372895701</v>
      </c>
      <c r="CI1967" s="116">
        <f t="shared" si="454"/>
        <v>0.51203920583430129</v>
      </c>
      <c r="CJ1967" s="116">
        <f t="shared" si="455"/>
        <v>0.48796079416569865</v>
      </c>
      <c r="CR1967">
        <f t="shared" si="462"/>
        <v>1941</v>
      </c>
      <c r="CS1967">
        <f t="shared" si="463"/>
        <v>50</v>
      </c>
      <c r="CT1967" s="73">
        <f t="shared" si="464"/>
        <v>2.4</v>
      </c>
      <c r="CU1967" s="66">
        <f t="shared" si="465"/>
        <v>962.13965315013991</v>
      </c>
    </row>
    <row r="1968" spans="2:99" x14ac:dyDescent="0.25">
      <c r="B1968" s="107" t="s">
        <v>284</v>
      </c>
      <c r="C1968" s="107">
        <v>1958</v>
      </c>
      <c r="D1968" s="107" t="s">
        <v>427</v>
      </c>
      <c r="E1968" s="107">
        <v>50</v>
      </c>
      <c r="F1968" s="108">
        <v>2.4</v>
      </c>
      <c r="G1968" s="109"/>
      <c r="H1968" s="109">
        <v>892.15665311574548</v>
      </c>
      <c r="I1968" s="109">
        <v>1177.8433468842545</v>
      </c>
      <c r="BA1968" t="str">
        <f t="shared" si="456"/>
        <v>RI</v>
      </c>
      <c r="BB1968">
        <f t="shared" si="457"/>
        <v>1955</v>
      </c>
      <c r="BC1968" s="73">
        <f t="shared" si="458"/>
        <v>2.4</v>
      </c>
      <c r="BD1968">
        <f t="shared" si="459"/>
        <v>50</v>
      </c>
      <c r="BE1968" s="66">
        <f t="shared" si="460"/>
        <v>1249.8813014665034</v>
      </c>
      <c r="BI1968" s="66">
        <f t="shared" si="451"/>
        <v>1650.1186985334966</v>
      </c>
      <c r="BK1968" s="66">
        <f t="shared" si="461"/>
        <v>1255.152943830592</v>
      </c>
      <c r="BN1968" s="66">
        <f t="shared" si="452"/>
        <v>1351.0612834433184</v>
      </c>
      <c r="BO1968" s="66">
        <f t="shared" si="453"/>
        <v>2606.2142272739102</v>
      </c>
      <c r="CI1968" s="116">
        <f t="shared" si="454"/>
        <v>0.48160006598670019</v>
      </c>
      <c r="CJ1968" s="116">
        <f t="shared" si="455"/>
        <v>0.51839993401329987</v>
      </c>
      <c r="CR1968">
        <f t="shared" si="462"/>
        <v>1942</v>
      </c>
      <c r="CS1968">
        <f t="shared" si="463"/>
        <v>50</v>
      </c>
      <c r="CT1968" s="73">
        <f t="shared" si="464"/>
        <v>2.4</v>
      </c>
      <c r="CU1968" s="66">
        <f t="shared" si="465"/>
        <v>1073.8482651510626</v>
      </c>
    </row>
    <row r="1969" spans="2:99" x14ac:dyDescent="0.25">
      <c r="B1969" s="107" t="s">
        <v>284</v>
      </c>
      <c r="C1969" s="107">
        <v>1959</v>
      </c>
      <c r="D1969" s="107" t="s">
        <v>427</v>
      </c>
      <c r="E1969" s="107">
        <v>50</v>
      </c>
      <c r="F1969" s="108">
        <v>2.4</v>
      </c>
      <c r="G1969" s="109"/>
      <c r="H1969" s="109">
        <v>1199</v>
      </c>
      <c r="I1969" s="109">
        <v>1699</v>
      </c>
      <c r="BA1969" t="str">
        <f t="shared" si="456"/>
        <v>RI</v>
      </c>
      <c r="BB1969">
        <f t="shared" si="457"/>
        <v>1956</v>
      </c>
      <c r="BC1969" s="73">
        <f t="shared" si="458"/>
        <v>2.4</v>
      </c>
      <c r="BD1969">
        <f t="shared" si="459"/>
        <v>50</v>
      </c>
      <c r="BE1969" s="66">
        <f t="shared" si="460"/>
        <v>826.7318318872575</v>
      </c>
      <c r="BI1969" s="66">
        <f t="shared" si="451"/>
        <v>1091.4681681127427</v>
      </c>
      <c r="BK1969" s="66">
        <f t="shared" si="461"/>
        <v>830.21875063994537</v>
      </c>
      <c r="BN1969" s="66">
        <f t="shared" si="452"/>
        <v>893.65715651757716</v>
      </c>
      <c r="BO1969" s="66">
        <f t="shared" si="453"/>
        <v>1723.8759071575225</v>
      </c>
      <c r="CI1969" s="116">
        <f t="shared" si="454"/>
        <v>0.48160006598670013</v>
      </c>
      <c r="CJ1969" s="116">
        <f t="shared" si="455"/>
        <v>0.51839993401329987</v>
      </c>
      <c r="CR1969">
        <f t="shared" si="462"/>
        <v>1943</v>
      </c>
      <c r="CS1969">
        <f t="shared" si="463"/>
        <v>50</v>
      </c>
      <c r="CT1969" s="73">
        <f t="shared" si="464"/>
        <v>2.4</v>
      </c>
      <c r="CU1969" s="66">
        <f t="shared" si="465"/>
        <v>1073.8482651510626</v>
      </c>
    </row>
    <row r="1970" spans="2:99" x14ac:dyDescent="0.25">
      <c r="B1970" s="107" t="s">
        <v>284</v>
      </c>
      <c r="C1970" s="107">
        <v>1960</v>
      </c>
      <c r="D1970" s="107" t="s">
        <v>427</v>
      </c>
      <c r="E1970" s="107">
        <v>50</v>
      </c>
      <c r="F1970" s="108">
        <v>2.4</v>
      </c>
      <c r="G1970" s="109"/>
      <c r="H1970" s="109">
        <v>1199</v>
      </c>
      <c r="I1970" s="109">
        <v>1699</v>
      </c>
      <c r="BA1970" t="str">
        <f t="shared" si="456"/>
        <v>RI</v>
      </c>
      <c r="BB1970">
        <f t="shared" si="457"/>
        <v>1957</v>
      </c>
      <c r="BC1970" s="73">
        <f t="shared" si="458"/>
        <v>2.4</v>
      </c>
      <c r="BD1970">
        <f t="shared" si="459"/>
        <v>50</v>
      </c>
      <c r="BE1970" s="66">
        <f t="shared" si="460"/>
        <v>1063.6619173545614</v>
      </c>
      <c r="BI1970" s="66">
        <f t="shared" si="451"/>
        <v>1404.2680826454389</v>
      </c>
      <c r="BK1970" s="66">
        <f t="shared" si="461"/>
        <v>1068.1481395406322</v>
      </c>
      <c r="BN1970" s="66">
        <f t="shared" si="452"/>
        <v>1149.7671287062997</v>
      </c>
      <c r="BO1970" s="66">
        <f t="shared" si="453"/>
        <v>2217.9152682469321</v>
      </c>
      <c r="CI1970" s="116">
        <f t="shared" si="454"/>
        <v>0.48160006598670013</v>
      </c>
      <c r="CJ1970" s="116">
        <f t="shared" si="455"/>
        <v>0.51839993401329976</v>
      </c>
      <c r="CR1970">
        <f t="shared" si="462"/>
        <v>1944</v>
      </c>
      <c r="CS1970">
        <f t="shared" si="463"/>
        <v>50</v>
      </c>
      <c r="CT1970" s="73">
        <f t="shared" si="464"/>
        <v>2.4</v>
      </c>
      <c r="CU1970" s="66">
        <f t="shared" si="465"/>
        <v>994.6870674177469</v>
      </c>
    </row>
    <row r="1971" spans="2:99" x14ac:dyDescent="0.25">
      <c r="B1971" s="107" t="s">
        <v>284</v>
      </c>
      <c r="C1971" s="107">
        <v>1961</v>
      </c>
      <c r="D1971" s="107" t="s">
        <v>427</v>
      </c>
      <c r="E1971" s="107">
        <v>50</v>
      </c>
      <c r="F1971" s="108">
        <v>2.4</v>
      </c>
      <c r="G1971" s="109"/>
      <c r="H1971" s="109">
        <v>1327.4385911902609</v>
      </c>
      <c r="I1971" s="109">
        <v>1752.5114088097389</v>
      </c>
      <c r="BA1971" t="str">
        <f t="shared" si="456"/>
        <v>RI</v>
      </c>
      <c r="BB1971">
        <f t="shared" si="457"/>
        <v>1958</v>
      </c>
      <c r="BC1971" s="73">
        <f t="shared" si="458"/>
        <v>2.4</v>
      </c>
      <c r="BD1971">
        <f t="shared" si="459"/>
        <v>50</v>
      </c>
      <c r="BE1971" s="66">
        <f t="shared" si="460"/>
        <v>892.15665311574548</v>
      </c>
      <c r="BI1971" s="66">
        <f t="shared" si="451"/>
        <v>1177.8433468842545</v>
      </c>
      <c r="BK1971" s="66">
        <f t="shared" si="461"/>
        <v>895.91951507907766</v>
      </c>
      <c r="BN1971" s="66">
        <f t="shared" si="452"/>
        <v>964.37822645781705</v>
      </c>
      <c r="BO1971" s="66">
        <f t="shared" si="453"/>
        <v>1860.2977415368946</v>
      </c>
      <c r="CI1971" s="116">
        <f t="shared" si="454"/>
        <v>0.48160006598670013</v>
      </c>
      <c r="CJ1971" s="116">
        <f t="shared" si="455"/>
        <v>0.51839993401329998</v>
      </c>
      <c r="CR1971">
        <f t="shared" si="462"/>
        <v>1945</v>
      </c>
      <c r="CS1971">
        <f t="shared" si="463"/>
        <v>50</v>
      </c>
      <c r="CT1971" s="73">
        <f t="shared" si="464"/>
        <v>2.4</v>
      </c>
      <c r="CU1971" s="66">
        <f t="shared" si="465"/>
        <v>940.49908515306072</v>
      </c>
    </row>
    <row r="1972" spans="2:99" x14ac:dyDescent="0.25">
      <c r="B1972" s="107" t="s">
        <v>284</v>
      </c>
      <c r="C1972" s="107">
        <v>1962</v>
      </c>
      <c r="D1972" s="107" t="s">
        <v>427</v>
      </c>
      <c r="E1972" s="107">
        <v>50</v>
      </c>
      <c r="F1972" s="108">
        <v>2.4</v>
      </c>
      <c r="G1972" s="109"/>
      <c r="H1972" s="109">
        <v>1011.9728606356379</v>
      </c>
      <c r="I1972" s="109">
        <v>1336.0271393643623</v>
      </c>
      <c r="BA1972" t="str">
        <f t="shared" si="456"/>
        <v>RI</v>
      </c>
      <c r="BB1972">
        <f t="shared" si="457"/>
        <v>1959</v>
      </c>
      <c r="BC1972" s="73">
        <f t="shared" si="458"/>
        <v>2.4</v>
      </c>
      <c r="BD1972">
        <f t="shared" si="459"/>
        <v>50</v>
      </c>
      <c r="BE1972" s="66">
        <f t="shared" si="460"/>
        <v>1199</v>
      </c>
      <c r="BI1972" s="66">
        <f t="shared" ref="BI1972:BI2035" si="466">I1969</f>
        <v>1699</v>
      </c>
      <c r="BK1972" s="66">
        <f t="shared" si="461"/>
        <v>1204.057039566178</v>
      </c>
      <c r="BN1972" s="66">
        <f t="shared" ref="BN1972:BN2035" si="467">BI1972/VLOOKUP($BA1972,$DQ$53:$DT$60,3,FALSE)</f>
        <v>1391.0836369591029</v>
      </c>
      <c r="BO1972" s="66">
        <f t="shared" si="453"/>
        <v>2595.1406765252809</v>
      </c>
      <c r="CI1972" s="116">
        <f t="shared" si="454"/>
        <v>0.4639660001701062</v>
      </c>
      <c r="CJ1972" s="116">
        <f t="shared" si="455"/>
        <v>0.53603399982989386</v>
      </c>
      <c r="CR1972">
        <f t="shared" si="462"/>
        <v>1946</v>
      </c>
      <c r="CS1972">
        <f t="shared" si="463"/>
        <v>50</v>
      </c>
      <c r="CT1972" s="73">
        <f t="shared" si="464"/>
        <v>2.4</v>
      </c>
      <c r="CU1972" s="66">
        <f t="shared" si="465"/>
        <v>1084.5450893753766</v>
      </c>
    </row>
    <row r="1973" spans="2:99" x14ac:dyDescent="0.25">
      <c r="B1973" s="107" t="s">
        <v>284</v>
      </c>
      <c r="C1973" s="107">
        <v>1963</v>
      </c>
      <c r="D1973" s="107" t="s">
        <v>427</v>
      </c>
      <c r="E1973" s="107">
        <v>50</v>
      </c>
      <c r="F1973" s="108">
        <v>2.4</v>
      </c>
      <c r="G1973" s="109"/>
      <c r="H1973" s="109">
        <v>1190.188694482672</v>
      </c>
      <c r="I1973" s="109">
        <v>1571.311305517328</v>
      </c>
      <c r="BA1973" t="str">
        <f t="shared" si="456"/>
        <v>RI</v>
      </c>
      <c r="BB1973">
        <f t="shared" si="457"/>
        <v>1960</v>
      </c>
      <c r="BC1973" s="73">
        <f t="shared" si="458"/>
        <v>2.4</v>
      </c>
      <c r="BD1973">
        <f t="shared" si="459"/>
        <v>50</v>
      </c>
      <c r="BE1973" s="66">
        <f t="shared" si="460"/>
        <v>1199</v>
      </c>
      <c r="BI1973" s="66">
        <f t="shared" si="466"/>
        <v>1699</v>
      </c>
      <c r="BK1973" s="66">
        <f t="shared" si="461"/>
        <v>1204.057039566178</v>
      </c>
      <c r="BN1973" s="66">
        <f t="shared" si="467"/>
        <v>1391.0836369591029</v>
      </c>
      <c r="BO1973" s="66">
        <f t="shared" ref="BO1973:BO2036" si="468">SUM(BK1973+BN1973)</f>
        <v>2595.1406765252809</v>
      </c>
      <c r="CI1973" s="116">
        <f t="shared" ref="CI1973:CI2036" si="469">BK1973/$BO1973</f>
        <v>0.4639660001701062</v>
      </c>
      <c r="CJ1973" s="116">
        <f t="shared" ref="CJ1973:CJ2036" si="470">BN1973/$BO1973</f>
        <v>0.53603399982989386</v>
      </c>
      <c r="CR1973">
        <f t="shared" si="462"/>
        <v>1947</v>
      </c>
      <c r="CS1973">
        <f t="shared" si="463"/>
        <v>50</v>
      </c>
      <c r="CT1973" s="73">
        <f t="shared" si="464"/>
        <v>2.4</v>
      </c>
      <c r="CU1973" s="66">
        <f t="shared" si="465"/>
        <v>1073.8482651510626</v>
      </c>
    </row>
    <row r="1974" spans="2:99" x14ac:dyDescent="0.25">
      <c r="B1974" s="107" t="s">
        <v>284</v>
      </c>
      <c r="C1974" s="107">
        <v>1964</v>
      </c>
      <c r="D1974" s="107" t="s">
        <v>427</v>
      </c>
      <c r="E1974" s="107">
        <v>50</v>
      </c>
      <c r="F1974" s="108">
        <v>2.4</v>
      </c>
      <c r="G1974" s="109"/>
      <c r="H1974" s="109">
        <v>925.81724954489505</v>
      </c>
      <c r="I1974" s="109">
        <v>1222.2827504551049</v>
      </c>
      <c r="BA1974" t="str">
        <f t="shared" si="456"/>
        <v>RI</v>
      </c>
      <c r="BB1974">
        <f t="shared" si="457"/>
        <v>1961</v>
      </c>
      <c r="BC1974" s="73">
        <f t="shared" si="458"/>
        <v>2.4</v>
      </c>
      <c r="BD1974">
        <f t="shared" si="459"/>
        <v>50</v>
      </c>
      <c r="BE1974" s="66">
        <f t="shared" si="460"/>
        <v>1327.4385911902609</v>
      </c>
      <c r="BI1974" s="66">
        <f t="shared" si="466"/>
        <v>1752.5114088097389</v>
      </c>
      <c r="BK1974" s="66">
        <f t="shared" si="461"/>
        <v>1333.0373480520798</v>
      </c>
      <c r="BN1974" s="66">
        <f t="shared" si="467"/>
        <v>1434.8969654969824</v>
      </c>
      <c r="BO1974" s="66">
        <f t="shared" si="468"/>
        <v>2767.9343135490622</v>
      </c>
      <c r="CI1974" s="116">
        <f t="shared" si="469"/>
        <v>0.48160006598670008</v>
      </c>
      <c r="CJ1974" s="116">
        <f t="shared" si="470"/>
        <v>0.51839993401329987</v>
      </c>
      <c r="CR1974">
        <f t="shared" si="462"/>
        <v>1948</v>
      </c>
      <c r="CS1974">
        <f t="shared" si="463"/>
        <v>50</v>
      </c>
      <c r="CT1974" s="73">
        <f t="shared" si="464"/>
        <v>2.4</v>
      </c>
      <c r="CU1974" s="66">
        <f t="shared" si="465"/>
        <v>1073.8482651510626</v>
      </c>
    </row>
    <row r="1975" spans="2:99" x14ac:dyDescent="0.25">
      <c r="B1975" s="107" t="s">
        <v>284</v>
      </c>
      <c r="C1975" s="107">
        <v>1965</v>
      </c>
      <c r="D1975" s="107" t="s">
        <v>427</v>
      </c>
      <c r="E1975" s="107">
        <v>50</v>
      </c>
      <c r="F1975" s="108">
        <v>2.4</v>
      </c>
      <c r="G1975" s="109"/>
      <c r="H1975" s="109">
        <v>845.22576521343944</v>
      </c>
      <c r="I1975" s="109">
        <v>1115.8842347865607</v>
      </c>
      <c r="BA1975" t="str">
        <f t="shared" si="456"/>
        <v>RI</v>
      </c>
      <c r="BB1975">
        <f t="shared" si="457"/>
        <v>1962</v>
      </c>
      <c r="BC1975" s="73">
        <f t="shared" si="458"/>
        <v>2.4</v>
      </c>
      <c r="BD1975">
        <f t="shared" si="459"/>
        <v>50</v>
      </c>
      <c r="BE1975" s="66">
        <f t="shared" si="460"/>
        <v>1011.9728606356379</v>
      </c>
      <c r="BI1975" s="66">
        <f t="shared" si="466"/>
        <v>1336.0271393643623</v>
      </c>
      <c r="BK1975" s="66">
        <f t="shared" si="461"/>
        <v>1016.2410731428379</v>
      </c>
      <c r="BN1975" s="66">
        <f t="shared" si="467"/>
        <v>1093.8937563879008</v>
      </c>
      <c r="BO1975" s="66">
        <f t="shared" si="468"/>
        <v>2110.1348295307389</v>
      </c>
      <c r="CI1975" s="116">
        <f t="shared" si="469"/>
        <v>0.48160006598670002</v>
      </c>
      <c r="CJ1975" s="116">
        <f t="shared" si="470"/>
        <v>0.51839993401329987</v>
      </c>
      <c r="CR1975">
        <f t="shared" si="462"/>
        <v>1949</v>
      </c>
      <c r="CS1975">
        <f t="shared" si="463"/>
        <v>50</v>
      </c>
      <c r="CT1975" s="73">
        <f t="shared" si="464"/>
        <v>2.4</v>
      </c>
      <c r="CU1975" s="66">
        <f t="shared" si="465"/>
        <v>895.91951507907766</v>
      </c>
    </row>
    <row r="1976" spans="2:99" x14ac:dyDescent="0.25">
      <c r="B1976" s="107" t="s">
        <v>284</v>
      </c>
      <c r="C1976" s="107">
        <v>1966</v>
      </c>
      <c r="D1976" s="107" t="s">
        <v>427</v>
      </c>
      <c r="E1976" s="107">
        <v>50</v>
      </c>
      <c r="F1976" s="108">
        <v>2.4</v>
      </c>
      <c r="G1976" s="109"/>
      <c r="H1976" s="109">
        <v>845.22576521343944</v>
      </c>
      <c r="I1976" s="109">
        <v>1115.8842347865607</v>
      </c>
      <c r="BA1976" t="str">
        <f t="shared" si="456"/>
        <v>RI</v>
      </c>
      <c r="BB1976">
        <f t="shared" si="457"/>
        <v>1963</v>
      </c>
      <c r="BC1976" s="73">
        <f t="shared" si="458"/>
        <v>2.4</v>
      </c>
      <c r="BD1976">
        <f t="shared" si="459"/>
        <v>50</v>
      </c>
      <c r="BE1976" s="66">
        <f t="shared" si="460"/>
        <v>1190.188694482672</v>
      </c>
      <c r="BI1976" s="66">
        <f t="shared" si="466"/>
        <v>1571.311305517328</v>
      </c>
      <c r="BK1976" s="66">
        <f t="shared" si="461"/>
        <v>1195.2085704786825</v>
      </c>
      <c r="BN1976" s="66">
        <f t="shared" si="467"/>
        <v>1286.5364600788705</v>
      </c>
      <c r="BO1976" s="66">
        <f t="shared" si="468"/>
        <v>2481.745030557553</v>
      </c>
      <c r="CI1976" s="116">
        <f t="shared" si="469"/>
        <v>0.48160006598670008</v>
      </c>
      <c r="CJ1976" s="116">
        <f t="shared" si="470"/>
        <v>0.51839993401329998</v>
      </c>
      <c r="CR1976">
        <f t="shared" si="462"/>
        <v>1950</v>
      </c>
      <c r="CS1976">
        <f t="shared" si="463"/>
        <v>50</v>
      </c>
      <c r="CT1976" s="73">
        <f t="shared" si="464"/>
        <v>2.4</v>
      </c>
      <c r="CU1976" s="66">
        <f t="shared" si="465"/>
        <v>1087.4948073300209</v>
      </c>
    </row>
    <row r="1977" spans="2:99" x14ac:dyDescent="0.25">
      <c r="B1977" s="107" t="s">
        <v>284</v>
      </c>
      <c r="C1977" s="107">
        <v>1967</v>
      </c>
      <c r="D1977" s="107" t="s">
        <v>427</v>
      </c>
      <c r="E1977" s="107">
        <v>50</v>
      </c>
      <c r="F1977" s="108">
        <v>2.4</v>
      </c>
      <c r="G1977" s="109"/>
      <c r="H1977" s="109">
        <v>1199</v>
      </c>
      <c r="I1977" s="109">
        <v>1369</v>
      </c>
      <c r="BA1977" t="str">
        <f t="shared" si="456"/>
        <v>RI</v>
      </c>
      <c r="BB1977">
        <f t="shared" si="457"/>
        <v>1964</v>
      </c>
      <c r="BC1977" s="73">
        <f t="shared" si="458"/>
        <v>2.4</v>
      </c>
      <c r="BD1977">
        <f t="shared" si="459"/>
        <v>50</v>
      </c>
      <c r="BE1977" s="66">
        <f t="shared" si="460"/>
        <v>925.81724954489505</v>
      </c>
      <c r="BI1977" s="66">
        <f t="shared" si="466"/>
        <v>1222.2827504551049</v>
      </c>
      <c r="BK1977" s="66">
        <f t="shared" si="461"/>
        <v>929.72208229051535</v>
      </c>
      <c r="BN1977" s="66">
        <f t="shared" si="467"/>
        <v>1000.7637044705491</v>
      </c>
      <c r="BO1977" s="66">
        <f t="shared" si="468"/>
        <v>1930.4857867610644</v>
      </c>
      <c r="CI1977" s="116">
        <f t="shared" si="469"/>
        <v>0.48160006598670013</v>
      </c>
      <c r="CJ1977" s="116">
        <f t="shared" si="470"/>
        <v>0.51839993401329987</v>
      </c>
      <c r="CR1977">
        <f t="shared" si="462"/>
        <v>1951</v>
      </c>
      <c r="CS1977">
        <f t="shared" si="463"/>
        <v>50</v>
      </c>
      <c r="CT1977" s="73">
        <f t="shared" si="464"/>
        <v>2.4</v>
      </c>
      <c r="CU1977" s="66">
        <f t="shared" si="465"/>
        <v>1038.725623291803</v>
      </c>
    </row>
    <row r="1978" spans="2:99" x14ac:dyDescent="0.25">
      <c r="B1978" s="107" t="s">
        <v>284</v>
      </c>
      <c r="C1978" s="107">
        <v>1968</v>
      </c>
      <c r="D1978" s="107" t="s">
        <v>427</v>
      </c>
      <c r="E1978" s="107">
        <v>50</v>
      </c>
      <c r="F1978" s="108">
        <v>2.4</v>
      </c>
      <c r="G1978" s="109"/>
      <c r="H1978" s="109">
        <v>934.3509218790457</v>
      </c>
      <c r="I1978" s="109">
        <v>1233.5490781209544</v>
      </c>
      <c r="BA1978" t="str">
        <f t="shared" si="456"/>
        <v>RI</v>
      </c>
      <c r="BB1978">
        <f t="shared" si="457"/>
        <v>1965</v>
      </c>
      <c r="BC1978" s="73">
        <f t="shared" si="458"/>
        <v>2.4</v>
      </c>
      <c r="BD1978">
        <f t="shared" si="459"/>
        <v>50</v>
      </c>
      <c r="BE1978" s="66">
        <f t="shared" si="460"/>
        <v>845.22576521343944</v>
      </c>
      <c r="BI1978" s="66">
        <f t="shared" si="466"/>
        <v>1115.8842347865607</v>
      </c>
      <c r="BK1978" s="66">
        <f t="shared" si="461"/>
        <v>848.79068609503872</v>
      </c>
      <c r="BN1978" s="66">
        <f t="shared" si="467"/>
        <v>913.64820468052642</v>
      </c>
      <c r="BO1978" s="66">
        <f t="shared" si="468"/>
        <v>1762.4388907755651</v>
      </c>
      <c r="CI1978" s="116">
        <f t="shared" si="469"/>
        <v>0.48160006598670013</v>
      </c>
      <c r="CJ1978" s="116">
        <f t="shared" si="470"/>
        <v>0.51839993401329987</v>
      </c>
      <c r="CR1978">
        <f t="shared" si="462"/>
        <v>1952</v>
      </c>
      <c r="CS1978">
        <f t="shared" si="463"/>
        <v>50</v>
      </c>
      <c r="CT1978" s="73">
        <f t="shared" si="464"/>
        <v>2.4</v>
      </c>
      <c r="CU1978" s="66">
        <f t="shared" si="465"/>
        <v>895.0235955639987</v>
      </c>
    </row>
    <row r="1979" spans="2:99" x14ac:dyDescent="0.25">
      <c r="B1979" s="107" t="s">
        <v>284</v>
      </c>
      <c r="C1979" s="107">
        <v>1969</v>
      </c>
      <c r="D1979" s="107" t="s">
        <v>427</v>
      </c>
      <c r="E1979" s="107">
        <v>50</v>
      </c>
      <c r="F1979" s="108">
        <v>2.4</v>
      </c>
      <c r="G1979" s="109"/>
      <c r="H1979" s="109">
        <v>1079.99</v>
      </c>
      <c r="I1979" s="109">
        <v>1155.5899999999999</v>
      </c>
      <c r="BA1979" t="str">
        <f t="shared" si="456"/>
        <v>RI</v>
      </c>
      <c r="BB1979">
        <f t="shared" si="457"/>
        <v>1966</v>
      </c>
      <c r="BC1979" s="73">
        <f t="shared" si="458"/>
        <v>2.4</v>
      </c>
      <c r="BD1979">
        <f t="shared" si="459"/>
        <v>50</v>
      </c>
      <c r="BE1979" s="66">
        <f t="shared" si="460"/>
        <v>845.22576521343944</v>
      </c>
      <c r="BI1979" s="66">
        <f t="shared" si="466"/>
        <v>1115.8842347865607</v>
      </c>
      <c r="BK1979" s="66">
        <f t="shared" si="461"/>
        <v>848.79068609503872</v>
      </c>
      <c r="BN1979" s="66">
        <f t="shared" si="467"/>
        <v>913.64820468052642</v>
      </c>
      <c r="BO1979" s="66">
        <f t="shared" si="468"/>
        <v>1762.4388907755651</v>
      </c>
      <c r="CI1979" s="116">
        <f t="shared" si="469"/>
        <v>0.48160006598670013</v>
      </c>
      <c r="CJ1979" s="116">
        <f t="shared" si="470"/>
        <v>0.51839993401329987</v>
      </c>
      <c r="CR1979">
        <f t="shared" si="462"/>
        <v>1953</v>
      </c>
      <c r="CS1979">
        <f t="shared" si="463"/>
        <v>50</v>
      </c>
      <c r="CT1979" s="73">
        <f t="shared" si="464"/>
        <v>2.4</v>
      </c>
      <c r="CU1979" s="66">
        <f t="shared" si="465"/>
        <v>1084.5450893753766</v>
      </c>
    </row>
    <row r="1980" spans="2:99" x14ac:dyDescent="0.25">
      <c r="B1980" s="107" t="s">
        <v>284</v>
      </c>
      <c r="C1980" s="107">
        <v>1970</v>
      </c>
      <c r="D1980" s="107" t="s">
        <v>427</v>
      </c>
      <c r="E1980" s="107">
        <v>50</v>
      </c>
      <c r="F1980" s="108">
        <v>2.4</v>
      </c>
      <c r="G1980" s="109"/>
      <c r="H1980" s="109">
        <v>1079.99</v>
      </c>
      <c r="I1980" s="109">
        <v>1155.5899999999999</v>
      </c>
      <c r="BA1980" t="str">
        <f t="shared" si="456"/>
        <v>RI</v>
      </c>
      <c r="BB1980">
        <f t="shared" si="457"/>
        <v>1967</v>
      </c>
      <c r="BC1980" s="73">
        <f t="shared" si="458"/>
        <v>2.4</v>
      </c>
      <c r="BD1980">
        <f t="shared" si="459"/>
        <v>50</v>
      </c>
      <c r="BE1980" s="66">
        <f t="shared" si="460"/>
        <v>1199</v>
      </c>
      <c r="BI1980" s="66">
        <f t="shared" si="466"/>
        <v>1369</v>
      </c>
      <c r="BK1980" s="66">
        <f t="shared" si="461"/>
        <v>1204.057039566178</v>
      </c>
      <c r="BN1980" s="66">
        <f t="shared" si="467"/>
        <v>1120.8908175379706</v>
      </c>
      <c r="BO1980" s="66">
        <f t="shared" si="468"/>
        <v>2324.9478571041486</v>
      </c>
      <c r="CI1980" s="116">
        <f t="shared" si="469"/>
        <v>0.51788561015983292</v>
      </c>
      <c r="CJ1980" s="116">
        <f t="shared" si="470"/>
        <v>0.48211438984016708</v>
      </c>
      <c r="CR1980">
        <f t="shared" si="462"/>
        <v>1954</v>
      </c>
      <c r="CS1980">
        <f t="shared" si="463"/>
        <v>50</v>
      </c>
      <c r="CT1980" s="73">
        <f t="shared" si="464"/>
        <v>2.4</v>
      </c>
      <c r="CU1980" s="66">
        <f t="shared" si="465"/>
        <v>1084.5450893753766</v>
      </c>
    </row>
    <row r="1981" spans="2:99" x14ac:dyDescent="0.25">
      <c r="B1981" s="107" t="s">
        <v>284</v>
      </c>
      <c r="C1981" s="107">
        <v>1971</v>
      </c>
      <c r="D1981" s="107" t="s">
        <v>427</v>
      </c>
      <c r="E1981" s="107">
        <v>50</v>
      </c>
      <c r="F1981" s="108">
        <v>2.4</v>
      </c>
      <c r="G1981" s="109"/>
      <c r="H1981" s="109">
        <v>1723.9742089193148</v>
      </c>
      <c r="I1981" s="109">
        <v>2276.0257910806849</v>
      </c>
      <c r="BA1981" t="str">
        <f t="shared" si="456"/>
        <v>RI</v>
      </c>
      <c r="BB1981">
        <f t="shared" si="457"/>
        <v>1968</v>
      </c>
      <c r="BC1981" s="73">
        <f t="shared" si="458"/>
        <v>2.4</v>
      </c>
      <c r="BD1981">
        <f t="shared" si="459"/>
        <v>50</v>
      </c>
      <c r="BE1981" s="66">
        <f t="shared" si="460"/>
        <v>934.3509218790457</v>
      </c>
      <c r="BI1981" s="66">
        <f t="shared" si="466"/>
        <v>1233.5490781209544</v>
      </c>
      <c r="BK1981" s="66">
        <f t="shared" si="461"/>
        <v>938.29174721735865</v>
      </c>
      <c r="BN1981" s="66">
        <f t="shared" si="467"/>
        <v>1009.9881918540588</v>
      </c>
      <c r="BO1981" s="66">
        <f t="shared" si="468"/>
        <v>1948.2799390714174</v>
      </c>
      <c r="CI1981" s="116">
        <f t="shared" si="469"/>
        <v>0.48160006598670008</v>
      </c>
      <c r="CJ1981" s="116">
        <f t="shared" si="470"/>
        <v>0.51839993401329987</v>
      </c>
      <c r="CR1981">
        <f t="shared" si="462"/>
        <v>1955</v>
      </c>
      <c r="CS1981">
        <f t="shared" si="463"/>
        <v>50</v>
      </c>
      <c r="CT1981" s="73">
        <f t="shared" si="464"/>
        <v>2.4</v>
      </c>
      <c r="CU1981" s="66">
        <f t="shared" si="465"/>
        <v>1255.152943830592</v>
      </c>
    </row>
    <row r="1982" spans="2:99" x14ac:dyDescent="0.25">
      <c r="B1982" s="107" t="s">
        <v>284</v>
      </c>
      <c r="C1982" s="107">
        <v>1972</v>
      </c>
      <c r="D1982" s="107" t="s">
        <v>427</v>
      </c>
      <c r="E1982" s="107">
        <v>50</v>
      </c>
      <c r="F1982" s="108">
        <v>2.4</v>
      </c>
      <c r="G1982" s="109"/>
      <c r="H1982" s="109">
        <v>922.31758190078881</v>
      </c>
      <c r="I1982" s="109">
        <v>1217.6624180992112</v>
      </c>
      <c r="BA1982" t="str">
        <f t="shared" si="456"/>
        <v>RI</v>
      </c>
      <c r="BB1982">
        <f t="shared" si="457"/>
        <v>1969</v>
      </c>
      <c r="BC1982" s="73">
        <f t="shared" si="458"/>
        <v>2.4</v>
      </c>
      <c r="BD1982">
        <f t="shared" si="459"/>
        <v>50</v>
      </c>
      <c r="BE1982" s="66">
        <f t="shared" si="460"/>
        <v>1079.99</v>
      </c>
      <c r="BI1982" s="66">
        <f t="shared" si="466"/>
        <v>1155.5899999999999</v>
      </c>
      <c r="BK1982" s="66">
        <f t="shared" si="461"/>
        <v>1084.5450893753766</v>
      </c>
      <c r="BN1982" s="66">
        <f t="shared" si="467"/>
        <v>946.1579399844436</v>
      </c>
      <c r="BO1982" s="66">
        <f t="shared" si="468"/>
        <v>2030.7030293598202</v>
      </c>
      <c r="CI1982" s="116">
        <f t="shared" si="469"/>
        <v>0.53407370437482427</v>
      </c>
      <c r="CJ1982" s="116">
        <f t="shared" si="470"/>
        <v>0.46592629562517579</v>
      </c>
      <c r="CR1982">
        <f t="shared" si="462"/>
        <v>1956</v>
      </c>
      <c r="CS1982">
        <f t="shared" si="463"/>
        <v>50</v>
      </c>
      <c r="CT1982" s="73">
        <f t="shared" si="464"/>
        <v>2.4</v>
      </c>
      <c r="CU1982" s="66">
        <f t="shared" si="465"/>
        <v>830.21875063994537</v>
      </c>
    </row>
    <row r="1983" spans="2:99" x14ac:dyDescent="0.25">
      <c r="B1983" s="107" t="s">
        <v>284</v>
      </c>
      <c r="C1983" s="107">
        <v>1973</v>
      </c>
      <c r="D1983" s="107" t="s">
        <v>427</v>
      </c>
      <c r="E1983" s="107">
        <v>50</v>
      </c>
      <c r="F1983" s="108">
        <v>2.4</v>
      </c>
      <c r="G1983" s="109"/>
      <c r="H1983" s="109">
        <v>1161.4100000000001</v>
      </c>
      <c r="I1983" s="109">
        <v>1706.41</v>
      </c>
      <c r="BA1983" t="str">
        <f t="shared" si="456"/>
        <v>RI</v>
      </c>
      <c r="BB1983">
        <f t="shared" si="457"/>
        <v>1970</v>
      </c>
      <c r="BC1983" s="73">
        <f t="shared" si="458"/>
        <v>2.4</v>
      </c>
      <c r="BD1983">
        <f t="shared" si="459"/>
        <v>50</v>
      </c>
      <c r="BE1983" s="66">
        <f t="shared" si="460"/>
        <v>1079.99</v>
      </c>
      <c r="BI1983" s="66">
        <f t="shared" si="466"/>
        <v>1155.5899999999999</v>
      </c>
      <c r="BK1983" s="66">
        <f t="shared" si="461"/>
        <v>1084.5450893753766</v>
      </c>
      <c r="BN1983" s="66">
        <f t="shared" si="467"/>
        <v>946.1579399844436</v>
      </c>
      <c r="BO1983" s="66">
        <f t="shared" si="468"/>
        <v>2030.7030293598202</v>
      </c>
      <c r="CI1983" s="116">
        <f t="shared" si="469"/>
        <v>0.53407370437482427</v>
      </c>
      <c r="CJ1983" s="116">
        <f t="shared" si="470"/>
        <v>0.46592629562517579</v>
      </c>
      <c r="CR1983">
        <f t="shared" si="462"/>
        <v>1957</v>
      </c>
      <c r="CS1983">
        <f t="shared" si="463"/>
        <v>50</v>
      </c>
      <c r="CT1983" s="73">
        <f t="shared" si="464"/>
        <v>2.4</v>
      </c>
      <c r="CU1983" s="66">
        <f t="shared" si="465"/>
        <v>1068.1481395406322</v>
      </c>
    </row>
    <row r="1984" spans="2:99" x14ac:dyDescent="0.25">
      <c r="B1984" s="107" t="s">
        <v>284</v>
      </c>
      <c r="C1984" s="107">
        <v>1974</v>
      </c>
      <c r="D1984" s="107" t="s">
        <v>427</v>
      </c>
      <c r="E1984" s="107">
        <v>50</v>
      </c>
      <c r="F1984" s="108">
        <v>2.4</v>
      </c>
      <c r="G1984" s="109"/>
      <c r="H1984" s="109">
        <v>1139.99</v>
      </c>
      <c r="I1984" s="109">
        <v>1505.0379687527591</v>
      </c>
      <c r="BA1984" t="str">
        <f t="shared" si="456"/>
        <v>RI</v>
      </c>
      <c r="BB1984">
        <f t="shared" si="457"/>
        <v>1971</v>
      </c>
      <c r="BC1984" s="73">
        <f t="shared" si="458"/>
        <v>2.4</v>
      </c>
      <c r="BD1984">
        <f t="shared" si="459"/>
        <v>50</v>
      </c>
      <c r="BE1984" s="66">
        <f t="shared" si="460"/>
        <v>1723.9742089193148</v>
      </c>
      <c r="BI1984" s="66">
        <f t="shared" si="466"/>
        <v>2276.0257910806849</v>
      </c>
      <c r="BK1984" s="66">
        <f t="shared" si="461"/>
        <v>1731.2454397663337</v>
      </c>
      <c r="BN1984" s="66">
        <f t="shared" si="467"/>
        <v>1863.5328047494047</v>
      </c>
      <c r="BO1984" s="66">
        <f t="shared" si="468"/>
        <v>3594.7782445157382</v>
      </c>
      <c r="CI1984" s="116">
        <f t="shared" si="469"/>
        <v>0.48160006598670019</v>
      </c>
      <c r="CJ1984" s="116">
        <f t="shared" si="470"/>
        <v>0.51839993401329987</v>
      </c>
      <c r="CR1984">
        <f t="shared" si="462"/>
        <v>1958</v>
      </c>
      <c r="CS1984">
        <f t="shared" si="463"/>
        <v>50</v>
      </c>
      <c r="CT1984" s="73">
        <f t="shared" si="464"/>
        <v>2.4</v>
      </c>
      <c r="CU1984" s="66">
        <f t="shared" si="465"/>
        <v>895.91951507907766</v>
      </c>
    </row>
    <row r="1985" spans="2:99" x14ac:dyDescent="0.25">
      <c r="B1985" s="107" t="s">
        <v>284</v>
      </c>
      <c r="C1985" s="107">
        <v>1975</v>
      </c>
      <c r="D1985" s="107" t="s">
        <v>427</v>
      </c>
      <c r="E1985" s="107">
        <v>50</v>
      </c>
      <c r="F1985" s="108">
        <v>2.4</v>
      </c>
      <c r="G1985" s="109"/>
      <c r="H1985" s="109">
        <v>818.88774923667461</v>
      </c>
      <c r="I1985" s="109">
        <v>1081.1122507633254</v>
      </c>
      <c r="BA1985" t="str">
        <f t="shared" si="456"/>
        <v>RI</v>
      </c>
      <c r="BB1985">
        <f t="shared" si="457"/>
        <v>1972</v>
      </c>
      <c r="BC1985" s="73">
        <f t="shared" si="458"/>
        <v>2.4</v>
      </c>
      <c r="BD1985">
        <f t="shared" si="459"/>
        <v>50</v>
      </c>
      <c r="BE1985" s="66">
        <f t="shared" si="460"/>
        <v>922.31758190078881</v>
      </c>
      <c r="BI1985" s="66">
        <f t="shared" si="466"/>
        <v>1217.6624180992112</v>
      </c>
      <c r="BK1985" s="66">
        <f t="shared" si="461"/>
        <v>926.20765404778956</v>
      </c>
      <c r="BN1985" s="66">
        <f t="shared" si="467"/>
        <v>996.98073287690795</v>
      </c>
      <c r="BO1985" s="66">
        <f t="shared" si="468"/>
        <v>1923.1883869246976</v>
      </c>
      <c r="CI1985" s="116">
        <f t="shared" si="469"/>
        <v>0.48160006598670002</v>
      </c>
      <c r="CJ1985" s="116">
        <f t="shared" si="470"/>
        <v>0.51839993401329987</v>
      </c>
      <c r="CR1985">
        <f t="shared" si="462"/>
        <v>1959</v>
      </c>
      <c r="CS1985">
        <f t="shared" si="463"/>
        <v>50</v>
      </c>
      <c r="CT1985" s="73">
        <f t="shared" si="464"/>
        <v>2.4</v>
      </c>
      <c r="CU1985" s="66">
        <f t="shared" si="465"/>
        <v>1204.057039566178</v>
      </c>
    </row>
    <row r="1986" spans="2:99" x14ac:dyDescent="0.25">
      <c r="B1986" s="107" t="s">
        <v>284</v>
      </c>
      <c r="C1986" s="107">
        <v>1976</v>
      </c>
      <c r="D1986" s="107" t="s">
        <v>427</v>
      </c>
      <c r="E1986" s="107">
        <v>50</v>
      </c>
      <c r="F1986" s="108">
        <v>2.4</v>
      </c>
      <c r="G1986" s="109"/>
      <c r="H1986" s="109">
        <v>1069.95</v>
      </c>
      <c r="I1986" s="109">
        <v>1374.95</v>
      </c>
      <c r="BA1986" t="str">
        <f t="shared" si="456"/>
        <v>RI</v>
      </c>
      <c r="BB1986">
        <f t="shared" si="457"/>
        <v>1973</v>
      </c>
      <c r="BC1986" s="73">
        <f t="shared" si="458"/>
        <v>2.4</v>
      </c>
      <c r="BD1986">
        <f t="shared" si="459"/>
        <v>50</v>
      </c>
      <c r="BE1986" s="66">
        <f t="shared" si="460"/>
        <v>1161.4100000000001</v>
      </c>
      <c r="BI1986" s="66">
        <f t="shared" si="466"/>
        <v>1706.41</v>
      </c>
      <c r="BK1986" s="66">
        <f t="shared" si="461"/>
        <v>1166.3084956818641</v>
      </c>
      <c r="BN1986" s="66">
        <f t="shared" si="467"/>
        <v>1397.1506939042865</v>
      </c>
      <c r="BO1986" s="66">
        <f t="shared" si="468"/>
        <v>2563.4591895861504</v>
      </c>
      <c r="CI1986" s="116">
        <f t="shared" si="469"/>
        <v>0.4549744737189107</v>
      </c>
      <c r="CJ1986" s="116">
        <f t="shared" si="470"/>
        <v>0.54502552628108936</v>
      </c>
      <c r="CR1986">
        <f t="shared" si="462"/>
        <v>1960</v>
      </c>
      <c r="CS1986">
        <f t="shared" si="463"/>
        <v>50</v>
      </c>
      <c r="CT1986" s="73">
        <f t="shared" si="464"/>
        <v>2.4</v>
      </c>
      <c r="CU1986" s="66">
        <f t="shared" si="465"/>
        <v>1204.057039566178</v>
      </c>
    </row>
    <row r="1987" spans="2:99" x14ac:dyDescent="0.25">
      <c r="B1987" s="107" t="s">
        <v>284</v>
      </c>
      <c r="C1987" s="107">
        <v>1977</v>
      </c>
      <c r="D1987" s="107" t="s">
        <v>427</v>
      </c>
      <c r="E1987" s="107">
        <v>50</v>
      </c>
      <c r="F1987" s="108">
        <v>2.4</v>
      </c>
      <c r="G1987" s="109"/>
      <c r="H1987" s="109">
        <v>1199.99</v>
      </c>
      <c r="I1987" s="109">
        <v>1584.2511882767596</v>
      </c>
      <c r="BA1987" t="str">
        <f t="shared" si="456"/>
        <v>RI</v>
      </c>
      <c r="BB1987">
        <f t="shared" si="457"/>
        <v>1974</v>
      </c>
      <c r="BC1987" s="73">
        <f t="shared" si="458"/>
        <v>2.4</v>
      </c>
      <c r="BD1987">
        <f t="shared" si="459"/>
        <v>50</v>
      </c>
      <c r="BE1987" s="66">
        <f t="shared" si="460"/>
        <v>1139.99</v>
      </c>
      <c r="BI1987" s="66">
        <f t="shared" si="466"/>
        <v>1505.0379687527591</v>
      </c>
      <c r="BK1987" s="66">
        <f t="shared" si="461"/>
        <v>1144.7981522394057</v>
      </c>
      <c r="BN1987" s="66">
        <f t="shared" si="467"/>
        <v>1232.2740973126126</v>
      </c>
      <c r="BO1987" s="66">
        <f t="shared" si="468"/>
        <v>2377.0722495520185</v>
      </c>
      <c r="CI1987" s="116">
        <f t="shared" si="469"/>
        <v>0.48160006598670008</v>
      </c>
      <c r="CJ1987" s="116">
        <f t="shared" si="470"/>
        <v>0.51839993401329987</v>
      </c>
      <c r="CR1987">
        <f t="shared" si="462"/>
        <v>1961</v>
      </c>
      <c r="CS1987">
        <f t="shared" si="463"/>
        <v>50</v>
      </c>
      <c r="CT1987" s="73">
        <f t="shared" si="464"/>
        <v>2.4</v>
      </c>
      <c r="CU1987" s="66">
        <f t="shared" si="465"/>
        <v>1333.0373480520798</v>
      </c>
    </row>
    <row r="1988" spans="2:99" x14ac:dyDescent="0.25">
      <c r="B1988" s="107" t="s">
        <v>284</v>
      </c>
      <c r="C1988" s="107">
        <v>1978</v>
      </c>
      <c r="D1988" s="107" t="s">
        <v>427</v>
      </c>
      <c r="E1988" s="107">
        <v>50</v>
      </c>
      <c r="F1988" s="108">
        <v>2.4</v>
      </c>
      <c r="G1988" s="109"/>
      <c r="H1988" s="109">
        <v>1077.4235414772597</v>
      </c>
      <c r="I1988" s="109">
        <v>1422.4364585227404</v>
      </c>
      <c r="BA1988" t="str">
        <f t="shared" si="456"/>
        <v>RI</v>
      </c>
      <c r="BB1988">
        <f t="shared" si="457"/>
        <v>1975</v>
      </c>
      <c r="BC1988" s="73">
        <f t="shared" si="458"/>
        <v>2.4</v>
      </c>
      <c r="BD1988">
        <f t="shared" si="459"/>
        <v>50</v>
      </c>
      <c r="BE1988" s="66">
        <f t="shared" si="460"/>
        <v>818.88774923667461</v>
      </c>
      <c r="BI1988" s="66">
        <f t="shared" si="466"/>
        <v>1081.1122507633254</v>
      </c>
      <c r="BK1988" s="66">
        <f t="shared" si="461"/>
        <v>822.34158388900858</v>
      </c>
      <c r="BN1988" s="66">
        <f t="shared" si="467"/>
        <v>885.1780822559673</v>
      </c>
      <c r="BO1988" s="66">
        <f t="shared" si="468"/>
        <v>1707.5196661449759</v>
      </c>
      <c r="CI1988" s="116">
        <f t="shared" si="469"/>
        <v>0.48160006598670013</v>
      </c>
      <c r="CJ1988" s="116">
        <f t="shared" si="470"/>
        <v>0.51839993401329987</v>
      </c>
      <c r="CR1988">
        <f t="shared" si="462"/>
        <v>1962</v>
      </c>
      <c r="CS1988">
        <f t="shared" si="463"/>
        <v>50</v>
      </c>
      <c r="CT1988" s="73">
        <f t="shared" si="464"/>
        <v>2.4</v>
      </c>
      <c r="CU1988" s="66">
        <f t="shared" si="465"/>
        <v>1016.2410731428379</v>
      </c>
    </row>
    <row r="1989" spans="2:99" x14ac:dyDescent="0.25">
      <c r="B1989" s="107" t="s">
        <v>284</v>
      </c>
      <c r="C1989" s="107">
        <v>1979</v>
      </c>
      <c r="D1989" s="107" t="s">
        <v>427</v>
      </c>
      <c r="E1989" s="107">
        <v>50</v>
      </c>
      <c r="F1989" s="108">
        <v>2.4</v>
      </c>
      <c r="G1989" s="109"/>
      <c r="H1989" s="109">
        <v>925.86034890011797</v>
      </c>
      <c r="I1989" s="109">
        <v>1222.3396510998818</v>
      </c>
      <c r="BA1989" t="str">
        <f t="shared" si="456"/>
        <v>RI</v>
      </c>
      <c r="BB1989">
        <f t="shared" si="457"/>
        <v>1976</v>
      </c>
      <c r="BC1989" s="73">
        <f t="shared" si="458"/>
        <v>2.4</v>
      </c>
      <c r="BD1989">
        <f t="shared" si="459"/>
        <v>50</v>
      </c>
      <c r="BE1989" s="66">
        <f t="shared" si="460"/>
        <v>1069.95</v>
      </c>
      <c r="BI1989" s="66">
        <f t="shared" si="466"/>
        <v>1374.95</v>
      </c>
      <c r="BK1989" s="66">
        <f t="shared" si="461"/>
        <v>1074.4627435227958</v>
      </c>
      <c r="BN1989" s="66">
        <f t="shared" si="467"/>
        <v>1125.7624759487455</v>
      </c>
      <c r="BO1989" s="66">
        <f t="shared" si="468"/>
        <v>2200.2252194715411</v>
      </c>
      <c r="CI1989" s="116">
        <f t="shared" si="469"/>
        <v>0.48834216334492547</v>
      </c>
      <c r="CJ1989" s="116">
        <f t="shared" si="470"/>
        <v>0.51165783665507469</v>
      </c>
      <c r="CR1989">
        <f t="shared" si="462"/>
        <v>1963</v>
      </c>
      <c r="CS1989">
        <f t="shared" si="463"/>
        <v>50</v>
      </c>
      <c r="CT1989" s="73">
        <f t="shared" si="464"/>
        <v>2.4</v>
      </c>
      <c r="CU1989" s="66">
        <f t="shared" si="465"/>
        <v>1195.2085704786825</v>
      </c>
    </row>
    <row r="1990" spans="2:99" x14ac:dyDescent="0.25">
      <c r="B1990" s="107" t="s">
        <v>284</v>
      </c>
      <c r="C1990" s="107">
        <v>1980</v>
      </c>
      <c r="D1990" s="107" t="s">
        <v>427</v>
      </c>
      <c r="E1990" s="107">
        <v>50</v>
      </c>
      <c r="F1990" s="108">
        <v>2.4</v>
      </c>
      <c r="G1990" s="109"/>
      <c r="H1990" s="109">
        <v>818.11196084266089</v>
      </c>
      <c r="I1990" s="109">
        <v>1080.0880391573392</v>
      </c>
      <c r="BA1990" t="str">
        <f t="shared" si="456"/>
        <v>RI</v>
      </c>
      <c r="BB1990">
        <f t="shared" si="457"/>
        <v>1977</v>
      </c>
      <c r="BC1990" s="73">
        <f t="shared" si="458"/>
        <v>2.4</v>
      </c>
      <c r="BD1990">
        <f t="shared" si="459"/>
        <v>50</v>
      </c>
      <c r="BE1990" s="66">
        <f t="shared" si="460"/>
        <v>1199.99</v>
      </c>
      <c r="BI1990" s="66">
        <f t="shared" si="466"/>
        <v>1584.2511882767596</v>
      </c>
      <c r="BK1990" s="66">
        <f t="shared" si="461"/>
        <v>1205.0512151034345</v>
      </c>
      <c r="BN1990" s="66">
        <f t="shared" si="467"/>
        <v>1297.1311976720515</v>
      </c>
      <c r="BO1990" s="66">
        <f t="shared" si="468"/>
        <v>2502.1824127754862</v>
      </c>
      <c r="CI1990" s="116">
        <f t="shared" si="469"/>
        <v>0.48160006598670008</v>
      </c>
      <c r="CJ1990" s="116">
        <f t="shared" si="470"/>
        <v>0.51839993401329987</v>
      </c>
      <c r="CR1990">
        <f t="shared" si="462"/>
        <v>1964</v>
      </c>
      <c r="CS1990">
        <f t="shared" si="463"/>
        <v>50</v>
      </c>
      <c r="CT1990" s="73">
        <f t="shared" si="464"/>
        <v>2.4</v>
      </c>
      <c r="CU1990" s="66">
        <f t="shared" si="465"/>
        <v>929.72208229051535</v>
      </c>
    </row>
    <row r="1991" spans="2:99" x14ac:dyDescent="0.25">
      <c r="B1991" s="107" t="s">
        <v>284</v>
      </c>
      <c r="C1991" s="107">
        <v>1981</v>
      </c>
      <c r="D1991" s="107" t="s">
        <v>427</v>
      </c>
      <c r="E1991" s="107">
        <v>50</v>
      </c>
      <c r="F1991" s="108">
        <v>2.4</v>
      </c>
      <c r="G1991" s="109"/>
      <c r="H1991" s="109">
        <v>1023.7993237088243</v>
      </c>
      <c r="I1991" s="109">
        <v>1351.6406762911756</v>
      </c>
      <c r="BA1991" t="str">
        <f t="shared" si="456"/>
        <v>RI</v>
      </c>
      <c r="BB1991">
        <f t="shared" si="457"/>
        <v>1978</v>
      </c>
      <c r="BC1991" s="73">
        <f t="shared" si="458"/>
        <v>2.4</v>
      </c>
      <c r="BD1991">
        <f t="shared" si="459"/>
        <v>50</v>
      </c>
      <c r="BE1991" s="66">
        <f t="shared" si="460"/>
        <v>1077.4235414772597</v>
      </c>
      <c r="BI1991" s="66">
        <f t="shared" si="466"/>
        <v>1422.4364585227404</v>
      </c>
      <c r="BK1991" s="66">
        <f t="shared" si="461"/>
        <v>1081.9678062635669</v>
      </c>
      <c r="BN1991" s="66">
        <f t="shared" si="467"/>
        <v>1164.6427793202117</v>
      </c>
      <c r="BO1991" s="66">
        <f t="shared" si="468"/>
        <v>2246.6105855837786</v>
      </c>
      <c r="CI1991" s="116">
        <f t="shared" si="469"/>
        <v>0.48160006598670019</v>
      </c>
      <c r="CJ1991" s="116">
        <f t="shared" si="470"/>
        <v>0.51839993401329987</v>
      </c>
      <c r="CR1991">
        <f t="shared" si="462"/>
        <v>1965</v>
      </c>
      <c r="CS1991">
        <f t="shared" si="463"/>
        <v>50</v>
      </c>
      <c r="CT1991" s="73">
        <f t="shared" si="464"/>
        <v>2.4</v>
      </c>
      <c r="CU1991" s="66">
        <f t="shared" si="465"/>
        <v>848.79068609503872</v>
      </c>
    </row>
    <row r="1992" spans="2:99" x14ac:dyDescent="0.25">
      <c r="B1992" s="107" t="s">
        <v>284</v>
      </c>
      <c r="C1992" s="107">
        <v>1982</v>
      </c>
      <c r="D1992" s="107" t="s">
        <v>427</v>
      </c>
      <c r="E1992" s="107">
        <v>50</v>
      </c>
      <c r="F1992" s="108">
        <v>2.4</v>
      </c>
      <c r="G1992" s="109"/>
      <c r="H1992" s="109">
        <v>1288.8689782012136</v>
      </c>
      <c r="I1992" s="109">
        <v>1701.5910217987864</v>
      </c>
      <c r="BA1992" t="str">
        <f t="shared" si="456"/>
        <v>RI</v>
      </c>
      <c r="BB1992">
        <f t="shared" si="457"/>
        <v>1979</v>
      </c>
      <c r="BC1992" s="73">
        <f t="shared" si="458"/>
        <v>2.4</v>
      </c>
      <c r="BD1992">
        <f t="shared" si="459"/>
        <v>50</v>
      </c>
      <c r="BE1992" s="66">
        <f t="shared" si="460"/>
        <v>925.86034890011797</v>
      </c>
      <c r="BI1992" s="66">
        <f t="shared" si="466"/>
        <v>1222.3396510998818</v>
      </c>
      <c r="BK1992" s="66">
        <f t="shared" si="461"/>
        <v>929.76536342650934</v>
      </c>
      <c r="BN1992" s="66">
        <f t="shared" si="467"/>
        <v>1000.8102927906679</v>
      </c>
      <c r="BO1992" s="66">
        <f t="shared" si="468"/>
        <v>1930.5756562171773</v>
      </c>
      <c r="CI1992" s="116">
        <f t="shared" si="469"/>
        <v>0.48160006598670002</v>
      </c>
      <c r="CJ1992" s="116">
        <f t="shared" si="470"/>
        <v>0.51839993401329987</v>
      </c>
      <c r="CR1992">
        <f t="shared" si="462"/>
        <v>1966</v>
      </c>
      <c r="CS1992">
        <f t="shared" si="463"/>
        <v>50</v>
      </c>
      <c r="CT1992" s="73">
        <f t="shared" si="464"/>
        <v>2.4</v>
      </c>
      <c r="CU1992" s="66">
        <f t="shared" si="465"/>
        <v>848.79068609503872</v>
      </c>
    </row>
    <row r="1993" spans="2:99" x14ac:dyDescent="0.25">
      <c r="B1993" s="107" t="s">
        <v>284</v>
      </c>
      <c r="C1993" s="107">
        <v>1983</v>
      </c>
      <c r="D1993" s="107" t="s">
        <v>427</v>
      </c>
      <c r="E1993" s="107">
        <v>50</v>
      </c>
      <c r="F1993" s="108">
        <v>2.4</v>
      </c>
      <c r="G1993" s="109"/>
      <c r="H1993" s="109">
        <v>1054.2102287541611</v>
      </c>
      <c r="I1993" s="109">
        <v>1391.7897712458389</v>
      </c>
      <c r="BA1993" t="str">
        <f t="shared" si="456"/>
        <v>RI</v>
      </c>
      <c r="BB1993">
        <f t="shared" si="457"/>
        <v>1980</v>
      </c>
      <c r="BC1993" s="73">
        <f t="shared" si="458"/>
        <v>2.4</v>
      </c>
      <c r="BD1993">
        <f t="shared" si="459"/>
        <v>50</v>
      </c>
      <c r="BE1993" s="66">
        <f t="shared" si="460"/>
        <v>818.11196084266089</v>
      </c>
      <c r="BI1993" s="66">
        <f t="shared" si="466"/>
        <v>1080.0880391573392</v>
      </c>
      <c r="BK1993" s="66">
        <f t="shared" si="461"/>
        <v>821.56252344111363</v>
      </c>
      <c r="BN1993" s="66">
        <f t="shared" si="467"/>
        <v>884.33949249383011</v>
      </c>
      <c r="BO1993" s="66">
        <f t="shared" si="468"/>
        <v>1705.9020159349438</v>
      </c>
      <c r="CI1993" s="116">
        <f t="shared" si="469"/>
        <v>0.48160006598670008</v>
      </c>
      <c r="CJ1993" s="116">
        <f t="shared" si="470"/>
        <v>0.51839993401329987</v>
      </c>
      <c r="CR1993">
        <f t="shared" si="462"/>
        <v>1967</v>
      </c>
      <c r="CS1993">
        <f t="shared" si="463"/>
        <v>50</v>
      </c>
      <c r="CT1993" s="73">
        <f t="shared" si="464"/>
        <v>2.4</v>
      </c>
      <c r="CU1993" s="66">
        <f t="shared" si="465"/>
        <v>1204.057039566178</v>
      </c>
    </row>
    <row r="1994" spans="2:99" x14ac:dyDescent="0.25">
      <c r="B1994" s="107" t="s">
        <v>284</v>
      </c>
      <c r="C1994" s="107">
        <v>1984</v>
      </c>
      <c r="D1994" s="107" t="s">
        <v>427</v>
      </c>
      <c r="E1994" s="107">
        <v>50</v>
      </c>
      <c r="F1994" s="108">
        <v>2.4</v>
      </c>
      <c r="G1994" s="109"/>
      <c r="H1994" s="109">
        <v>979.64834421840067</v>
      </c>
      <c r="I1994" s="109">
        <v>1293.3516557815994</v>
      </c>
      <c r="BA1994" t="str">
        <f t="shared" si="456"/>
        <v>RI</v>
      </c>
      <c r="BB1994">
        <f t="shared" si="457"/>
        <v>1981</v>
      </c>
      <c r="BC1994" s="73">
        <f t="shared" si="458"/>
        <v>2.4</v>
      </c>
      <c r="BD1994">
        <f t="shared" si="459"/>
        <v>50</v>
      </c>
      <c r="BE1994" s="66">
        <f t="shared" si="460"/>
        <v>1023.7993237088243</v>
      </c>
      <c r="BI1994" s="66">
        <f t="shared" si="466"/>
        <v>1351.6406762911756</v>
      </c>
      <c r="BK1994" s="66">
        <f t="shared" si="461"/>
        <v>1028.1174168596349</v>
      </c>
      <c r="BN1994" s="66">
        <f t="shared" si="467"/>
        <v>1106.6775914284815</v>
      </c>
      <c r="BO1994" s="66">
        <f t="shared" si="468"/>
        <v>2134.7950082881162</v>
      </c>
      <c r="CI1994" s="116">
        <f t="shared" si="469"/>
        <v>0.48160006598670019</v>
      </c>
      <c r="CJ1994" s="116">
        <f t="shared" si="470"/>
        <v>0.51839993401329998</v>
      </c>
      <c r="CR1994">
        <f t="shared" si="462"/>
        <v>1968</v>
      </c>
      <c r="CS1994">
        <f t="shared" si="463"/>
        <v>50</v>
      </c>
      <c r="CT1994" s="73">
        <f t="shared" si="464"/>
        <v>2.4</v>
      </c>
      <c r="CU1994" s="66">
        <f t="shared" si="465"/>
        <v>938.29174721735865</v>
      </c>
    </row>
    <row r="1995" spans="2:99" x14ac:dyDescent="0.25">
      <c r="B1995" s="107" t="s">
        <v>284</v>
      </c>
      <c r="C1995" s="107">
        <v>1985</v>
      </c>
      <c r="D1995" s="107" t="s">
        <v>427</v>
      </c>
      <c r="E1995" s="107">
        <v>50</v>
      </c>
      <c r="F1995" s="108">
        <v>2.4</v>
      </c>
      <c r="G1995" s="109"/>
      <c r="H1995" s="109">
        <v>1143.4258940657355</v>
      </c>
      <c r="I1995" s="109">
        <v>1509.5741059342645</v>
      </c>
      <c r="BA1995" t="str">
        <f t="shared" si="456"/>
        <v>RI</v>
      </c>
      <c r="BB1995">
        <f t="shared" si="457"/>
        <v>1982</v>
      </c>
      <c r="BC1995" s="73">
        <f t="shared" si="458"/>
        <v>2.4</v>
      </c>
      <c r="BD1995">
        <f t="shared" si="459"/>
        <v>50</v>
      </c>
      <c r="BE1995" s="66">
        <f t="shared" si="460"/>
        <v>1288.8689782012136</v>
      </c>
      <c r="BI1995" s="66">
        <f t="shared" si="466"/>
        <v>1701.5910217987864</v>
      </c>
      <c r="BK1995" s="66">
        <f t="shared" si="461"/>
        <v>1294.3050594509075</v>
      </c>
      <c r="BN1995" s="66">
        <f t="shared" si="467"/>
        <v>1393.2050778227263</v>
      </c>
      <c r="BO1995" s="66">
        <f t="shared" si="468"/>
        <v>2687.5101372736335</v>
      </c>
      <c r="CI1995" s="116">
        <f t="shared" si="469"/>
        <v>0.48160006598670013</v>
      </c>
      <c r="CJ1995" s="116">
        <f t="shared" si="470"/>
        <v>0.51839993401329998</v>
      </c>
      <c r="CR1995">
        <f t="shared" si="462"/>
        <v>1969</v>
      </c>
      <c r="CS1995">
        <f t="shared" si="463"/>
        <v>50</v>
      </c>
      <c r="CT1995" s="73">
        <f t="shared" si="464"/>
        <v>2.4</v>
      </c>
      <c r="CU1995" s="66">
        <f t="shared" si="465"/>
        <v>1084.5450893753766</v>
      </c>
    </row>
    <row r="1996" spans="2:99" x14ac:dyDescent="0.25">
      <c r="B1996" s="107" t="s">
        <v>284</v>
      </c>
      <c r="C1996" s="107">
        <v>1986</v>
      </c>
      <c r="D1996" s="107" t="s">
        <v>427</v>
      </c>
      <c r="E1996" s="107">
        <v>50</v>
      </c>
      <c r="F1996" s="108">
        <v>2.4</v>
      </c>
      <c r="G1996" s="109"/>
      <c r="H1996" s="109">
        <v>1101.5117711113846</v>
      </c>
      <c r="I1996" s="109">
        <v>1454.2382288886154</v>
      </c>
      <c r="BA1996" t="str">
        <f t="shared" si="456"/>
        <v>RI</v>
      </c>
      <c r="BB1996">
        <f t="shared" si="457"/>
        <v>1983</v>
      </c>
      <c r="BC1996" s="73">
        <f t="shared" si="458"/>
        <v>2.4</v>
      </c>
      <c r="BD1996">
        <f t="shared" si="459"/>
        <v>50</v>
      </c>
      <c r="BE1996" s="66">
        <f t="shared" si="460"/>
        <v>1054.2102287541611</v>
      </c>
      <c r="BI1996" s="66">
        <f t="shared" si="466"/>
        <v>1391.7897712458389</v>
      </c>
      <c r="BK1996" s="66">
        <f t="shared" si="461"/>
        <v>1058.656586417113</v>
      </c>
      <c r="BN1996" s="66">
        <f t="shared" si="467"/>
        <v>1139.5503101042611</v>
      </c>
      <c r="BO1996" s="66">
        <f t="shared" si="468"/>
        <v>2198.2068965213739</v>
      </c>
      <c r="CI1996" s="116">
        <f t="shared" si="469"/>
        <v>0.48160006598670013</v>
      </c>
      <c r="CJ1996" s="116">
        <f t="shared" si="470"/>
        <v>0.51839993401329998</v>
      </c>
      <c r="CR1996">
        <f t="shared" si="462"/>
        <v>1970</v>
      </c>
      <c r="CS1996">
        <f t="shared" si="463"/>
        <v>50</v>
      </c>
      <c r="CT1996" s="73">
        <f t="shared" si="464"/>
        <v>2.4</v>
      </c>
      <c r="CU1996" s="66">
        <f t="shared" si="465"/>
        <v>1084.5450893753766</v>
      </c>
    </row>
    <row r="1997" spans="2:99" x14ac:dyDescent="0.25">
      <c r="B1997" s="107" t="s">
        <v>284</v>
      </c>
      <c r="C1997" s="107">
        <v>1987</v>
      </c>
      <c r="D1997" s="107" t="s">
        <v>427</v>
      </c>
      <c r="E1997" s="107">
        <v>50</v>
      </c>
      <c r="F1997" s="108">
        <v>2.4</v>
      </c>
      <c r="G1997" s="109"/>
      <c r="H1997" s="109">
        <v>839.66163845415224</v>
      </c>
      <c r="I1997" s="109">
        <v>1108.5383615458477</v>
      </c>
      <c r="BA1997" t="str">
        <f t="shared" si="456"/>
        <v>RI</v>
      </c>
      <c r="BB1997">
        <f t="shared" si="457"/>
        <v>1984</v>
      </c>
      <c r="BC1997" s="73">
        <f t="shared" si="458"/>
        <v>2.4</v>
      </c>
      <c r="BD1997">
        <f t="shared" si="459"/>
        <v>50</v>
      </c>
      <c r="BE1997" s="66">
        <f t="shared" si="460"/>
        <v>979.64834421840067</v>
      </c>
      <c r="BI1997" s="66">
        <f t="shared" si="466"/>
        <v>1293.3516557815994</v>
      </c>
      <c r="BK1997" s="66">
        <f t="shared" si="461"/>
        <v>983.78022114721909</v>
      </c>
      <c r="BN1997" s="66">
        <f t="shared" si="467"/>
        <v>1058.9525162988493</v>
      </c>
      <c r="BO1997" s="66">
        <f t="shared" si="468"/>
        <v>2042.7327374460683</v>
      </c>
      <c r="CI1997" s="116">
        <f t="shared" si="469"/>
        <v>0.48160006598670013</v>
      </c>
      <c r="CJ1997" s="116">
        <f t="shared" si="470"/>
        <v>0.51839993401329998</v>
      </c>
      <c r="CR1997">
        <f t="shared" si="462"/>
        <v>1971</v>
      </c>
      <c r="CS1997">
        <f t="shared" si="463"/>
        <v>50</v>
      </c>
      <c r="CT1997" s="73">
        <f t="shared" si="464"/>
        <v>2.4</v>
      </c>
      <c r="CU1997" s="66">
        <f t="shared" si="465"/>
        <v>1731.2454397663337</v>
      </c>
    </row>
    <row r="1998" spans="2:99" x14ac:dyDescent="0.25">
      <c r="B1998" s="107" t="s">
        <v>284</v>
      </c>
      <c r="C1998" s="107">
        <v>1988</v>
      </c>
      <c r="D1998" s="107" t="s">
        <v>427</v>
      </c>
      <c r="E1998" s="107">
        <v>50</v>
      </c>
      <c r="F1998" s="108">
        <v>2.4</v>
      </c>
      <c r="G1998" s="109"/>
      <c r="H1998" s="109">
        <v>1332.2570991041905</v>
      </c>
      <c r="I1998" s="109">
        <v>1758.8729008958096</v>
      </c>
      <c r="BA1998" t="str">
        <f t="shared" si="456"/>
        <v>RI</v>
      </c>
      <c r="BB1998">
        <f t="shared" si="457"/>
        <v>1985</v>
      </c>
      <c r="BC1998" s="73">
        <f t="shared" si="458"/>
        <v>2.4</v>
      </c>
      <c r="BD1998">
        <f t="shared" si="459"/>
        <v>50</v>
      </c>
      <c r="BE1998" s="66">
        <f t="shared" si="460"/>
        <v>1143.4258940657355</v>
      </c>
      <c r="BI1998" s="66">
        <f t="shared" si="466"/>
        <v>1509.5741059342645</v>
      </c>
      <c r="BK1998" s="66">
        <f t="shared" si="461"/>
        <v>1148.2485379250206</v>
      </c>
      <c r="BN1998" s="66">
        <f t="shared" si="467"/>
        <v>1235.988132750043</v>
      </c>
      <c r="BO1998" s="66">
        <f t="shared" si="468"/>
        <v>2384.2366706750636</v>
      </c>
      <c r="CI1998" s="116">
        <f t="shared" si="469"/>
        <v>0.48160006598670002</v>
      </c>
      <c r="CJ1998" s="116">
        <f t="shared" si="470"/>
        <v>0.51839993401329998</v>
      </c>
      <c r="CR1998">
        <f t="shared" si="462"/>
        <v>1972</v>
      </c>
      <c r="CS1998">
        <f t="shared" si="463"/>
        <v>50</v>
      </c>
      <c r="CT1998" s="73">
        <f t="shared" si="464"/>
        <v>2.4</v>
      </c>
      <c r="CU1998" s="66">
        <f t="shared" si="465"/>
        <v>926.20765404778956</v>
      </c>
    </row>
    <row r="1999" spans="2:99" x14ac:dyDescent="0.25">
      <c r="B1999" s="107" t="s">
        <v>284</v>
      </c>
      <c r="C1999" s="107">
        <v>1989</v>
      </c>
      <c r="D1999" s="107" t="s">
        <v>427</v>
      </c>
      <c r="E1999" s="107">
        <v>50</v>
      </c>
      <c r="F1999" s="108">
        <v>2.4</v>
      </c>
      <c r="G1999" s="109"/>
      <c r="H1999" s="109">
        <v>1087.3967322758579</v>
      </c>
      <c r="I1999" s="109">
        <v>1435.6032677241421</v>
      </c>
      <c r="BA1999" t="str">
        <f t="shared" ref="BA1999:BA2062" si="471">D1996</f>
        <v>RI</v>
      </c>
      <c r="BB1999">
        <f t="shared" ref="BB1999:BB2062" si="472">C1996</f>
        <v>1986</v>
      </c>
      <c r="BC1999" s="73">
        <f t="shared" ref="BC1999:BC2062" si="473">F1996</f>
        <v>2.4</v>
      </c>
      <c r="BD1999">
        <f t="shared" ref="BD1999:BD2062" si="474">E1996</f>
        <v>50</v>
      </c>
      <c r="BE1999" s="66">
        <f t="shared" ref="BE1999:BE2062" si="475">H1996</f>
        <v>1101.5117711113846</v>
      </c>
      <c r="BI1999" s="66">
        <f t="shared" si="466"/>
        <v>1454.2382288886154</v>
      </c>
      <c r="BK1999" s="66">
        <f t="shared" ref="BK1999:BK2062" si="476">BE1999/VLOOKUP($BA1999,$DQ$53:$DT$60,2,FALSE)</f>
        <v>1106.1576331707017</v>
      </c>
      <c r="BN1999" s="66">
        <f t="shared" si="467"/>
        <v>1190.6809914345729</v>
      </c>
      <c r="BO1999" s="66">
        <f t="shared" si="468"/>
        <v>2296.8386246052746</v>
      </c>
      <c r="CI1999" s="116">
        <f t="shared" si="469"/>
        <v>0.48160006598670008</v>
      </c>
      <c r="CJ1999" s="116">
        <f t="shared" si="470"/>
        <v>0.51839993401329987</v>
      </c>
      <c r="CR1999">
        <f t="shared" si="462"/>
        <v>1973</v>
      </c>
      <c r="CS1999">
        <f t="shared" si="463"/>
        <v>50</v>
      </c>
      <c r="CT1999" s="73">
        <f t="shared" si="464"/>
        <v>2.4</v>
      </c>
      <c r="CU1999" s="66">
        <f t="shared" si="465"/>
        <v>1166.3084956818641</v>
      </c>
    </row>
    <row r="2000" spans="2:99" x14ac:dyDescent="0.25">
      <c r="B2000" s="107" t="s">
        <v>284</v>
      </c>
      <c r="C2000" s="107">
        <v>1990</v>
      </c>
      <c r="D2000" s="107" t="s">
        <v>427</v>
      </c>
      <c r="E2000" s="107">
        <v>50</v>
      </c>
      <c r="F2000" s="108">
        <v>2.4</v>
      </c>
      <c r="G2000" s="109"/>
      <c r="H2000" s="109">
        <v>882.67479496668921</v>
      </c>
      <c r="I2000" s="109">
        <v>1165.3252050333108</v>
      </c>
      <c r="BA2000" t="str">
        <f t="shared" si="471"/>
        <v>RI</v>
      </c>
      <c r="BB2000">
        <f t="shared" si="472"/>
        <v>1987</v>
      </c>
      <c r="BC2000" s="73">
        <f t="shared" si="473"/>
        <v>2.4</v>
      </c>
      <c r="BD2000">
        <f t="shared" si="474"/>
        <v>50</v>
      </c>
      <c r="BE2000" s="66">
        <f t="shared" si="475"/>
        <v>839.66163845415224</v>
      </c>
      <c r="BI2000" s="66">
        <f t="shared" si="466"/>
        <v>1108.5383615458477</v>
      </c>
      <c r="BK2000" s="66">
        <f t="shared" si="476"/>
        <v>843.2030914381927</v>
      </c>
      <c r="BN2000" s="66">
        <f t="shared" si="467"/>
        <v>907.63365255319763</v>
      </c>
      <c r="BO2000" s="66">
        <f t="shared" si="468"/>
        <v>1750.8367439913904</v>
      </c>
      <c r="CI2000" s="116">
        <f t="shared" si="469"/>
        <v>0.48160006598670002</v>
      </c>
      <c r="CJ2000" s="116">
        <f t="shared" si="470"/>
        <v>0.51839993401329987</v>
      </c>
      <c r="CR2000">
        <f t="shared" si="462"/>
        <v>1974</v>
      </c>
      <c r="CS2000">
        <f t="shared" si="463"/>
        <v>50</v>
      </c>
      <c r="CT2000" s="73">
        <f t="shared" si="464"/>
        <v>2.4</v>
      </c>
      <c r="CU2000" s="66">
        <f t="shared" si="465"/>
        <v>1144.7981522394057</v>
      </c>
    </row>
    <row r="2001" spans="2:99" x14ac:dyDescent="0.25">
      <c r="B2001" s="107" t="s">
        <v>284</v>
      </c>
      <c r="C2001" s="107">
        <v>1991</v>
      </c>
      <c r="D2001" s="107" t="s">
        <v>427</v>
      </c>
      <c r="E2001" s="107">
        <v>50</v>
      </c>
      <c r="F2001" s="108">
        <v>2.4</v>
      </c>
      <c r="G2001" s="109"/>
      <c r="H2001" s="109">
        <v>1070.8164103215763</v>
      </c>
      <c r="I2001" s="109">
        <v>1413.7135896784234</v>
      </c>
      <c r="BA2001" t="str">
        <f t="shared" si="471"/>
        <v>RI</v>
      </c>
      <c r="BB2001">
        <f t="shared" si="472"/>
        <v>1988</v>
      </c>
      <c r="BC2001" s="73">
        <f t="shared" si="473"/>
        <v>2.4</v>
      </c>
      <c r="BD2001">
        <f t="shared" si="474"/>
        <v>50</v>
      </c>
      <c r="BE2001" s="66">
        <f t="shared" si="475"/>
        <v>1332.2570991041905</v>
      </c>
      <c r="BI2001" s="66">
        <f t="shared" si="466"/>
        <v>1758.8729008958096</v>
      </c>
      <c r="BK2001" s="66">
        <f t="shared" si="476"/>
        <v>1337.8761790562269</v>
      </c>
      <c r="BN2001" s="66">
        <f t="shared" si="467"/>
        <v>1440.1055396862571</v>
      </c>
      <c r="BO2001" s="66">
        <f t="shared" si="468"/>
        <v>2777.9817187424842</v>
      </c>
      <c r="CI2001" s="116">
        <f t="shared" si="469"/>
        <v>0.48160006598670008</v>
      </c>
      <c r="CJ2001" s="116">
        <f t="shared" si="470"/>
        <v>0.51839993401329987</v>
      </c>
      <c r="CR2001">
        <f t="shared" si="462"/>
        <v>1975</v>
      </c>
      <c r="CS2001">
        <f t="shared" si="463"/>
        <v>50</v>
      </c>
      <c r="CT2001" s="73">
        <f t="shared" si="464"/>
        <v>2.4</v>
      </c>
      <c r="CU2001" s="66">
        <f t="shared" si="465"/>
        <v>822.34158388900858</v>
      </c>
    </row>
    <row r="2002" spans="2:99" x14ac:dyDescent="0.25">
      <c r="B2002" s="107" t="s">
        <v>284</v>
      </c>
      <c r="C2002" s="107">
        <v>1992</v>
      </c>
      <c r="D2002" s="107" t="s">
        <v>427</v>
      </c>
      <c r="E2002" s="107">
        <v>50</v>
      </c>
      <c r="F2002" s="108">
        <v>2.4</v>
      </c>
      <c r="G2002" s="109"/>
      <c r="H2002" s="109">
        <v>1051.47</v>
      </c>
      <c r="I2002" s="109">
        <v>1852.72</v>
      </c>
      <c r="BA2002" t="str">
        <f t="shared" si="471"/>
        <v>RI</v>
      </c>
      <c r="BB2002">
        <f t="shared" si="472"/>
        <v>1989</v>
      </c>
      <c r="BC2002" s="73">
        <f t="shared" si="473"/>
        <v>2.4</v>
      </c>
      <c r="BD2002">
        <f t="shared" si="474"/>
        <v>50</v>
      </c>
      <c r="BE2002" s="66">
        <f t="shared" si="475"/>
        <v>1087.3967322758579</v>
      </c>
      <c r="BI2002" s="66">
        <f t="shared" si="466"/>
        <v>1435.6032677241421</v>
      </c>
      <c r="BK2002" s="66">
        <f t="shared" si="476"/>
        <v>1091.9830611326149</v>
      </c>
      <c r="BN2002" s="66">
        <f t="shared" si="467"/>
        <v>1175.4233165956871</v>
      </c>
      <c r="BO2002" s="66">
        <f t="shared" si="468"/>
        <v>2267.4063777283018</v>
      </c>
      <c r="CI2002" s="116">
        <f t="shared" si="469"/>
        <v>0.48160006598670013</v>
      </c>
      <c r="CJ2002" s="116">
        <f t="shared" si="470"/>
        <v>0.51839993401329998</v>
      </c>
      <c r="CR2002">
        <f t="shared" si="462"/>
        <v>1976</v>
      </c>
      <c r="CS2002">
        <f t="shared" si="463"/>
        <v>50</v>
      </c>
      <c r="CT2002" s="73">
        <f t="shared" si="464"/>
        <v>2.4</v>
      </c>
      <c r="CU2002" s="66">
        <f t="shared" si="465"/>
        <v>1074.4627435227958</v>
      </c>
    </row>
    <row r="2003" spans="2:99" x14ac:dyDescent="0.25">
      <c r="B2003" s="107" t="s">
        <v>284</v>
      </c>
      <c r="C2003" s="107">
        <v>1993</v>
      </c>
      <c r="D2003" s="107" t="s">
        <v>427</v>
      </c>
      <c r="E2003" s="107">
        <v>50</v>
      </c>
      <c r="F2003" s="108">
        <v>2.4</v>
      </c>
      <c r="G2003" s="109"/>
      <c r="H2003" s="109">
        <v>1130.6038358868982</v>
      </c>
      <c r="I2003" s="109">
        <v>1492.6461641131018</v>
      </c>
      <c r="BA2003" t="str">
        <f t="shared" si="471"/>
        <v>RI</v>
      </c>
      <c r="BB2003">
        <f t="shared" si="472"/>
        <v>1990</v>
      </c>
      <c r="BC2003" s="73">
        <f t="shared" si="473"/>
        <v>2.4</v>
      </c>
      <c r="BD2003">
        <f t="shared" si="474"/>
        <v>50</v>
      </c>
      <c r="BE2003" s="66">
        <f t="shared" si="475"/>
        <v>882.67479496668921</v>
      </c>
      <c r="BI2003" s="66">
        <f t="shared" si="466"/>
        <v>1165.3252050333108</v>
      </c>
      <c r="BK2003" s="66">
        <f t="shared" si="476"/>
        <v>886.39766516036286</v>
      </c>
      <c r="BN2003" s="66">
        <f t="shared" si="467"/>
        <v>954.12879603169529</v>
      </c>
      <c r="BO2003" s="66">
        <f t="shared" si="468"/>
        <v>1840.5264611920582</v>
      </c>
      <c r="CI2003" s="116">
        <f t="shared" si="469"/>
        <v>0.48160006598670013</v>
      </c>
      <c r="CJ2003" s="116">
        <f t="shared" si="470"/>
        <v>0.51839993401329987</v>
      </c>
      <c r="CR2003">
        <f t="shared" si="462"/>
        <v>1977</v>
      </c>
      <c r="CS2003">
        <f t="shared" si="463"/>
        <v>50</v>
      </c>
      <c r="CT2003" s="73">
        <f t="shared" si="464"/>
        <v>2.4</v>
      </c>
      <c r="CU2003" s="66">
        <f t="shared" si="465"/>
        <v>1205.0512151034345</v>
      </c>
    </row>
    <row r="2004" spans="2:99" x14ac:dyDescent="0.25">
      <c r="B2004" s="107" t="s">
        <v>284</v>
      </c>
      <c r="C2004" s="107">
        <v>1994</v>
      </c>
      <c r="D2004" s="107" t="s">
        <v>427</v>
      </c>
      <c r="E2004" s="107">
        <v>50</v>
      </c>
      <c r="F2004" s="108">
        <v>2.4</v>
      </c>
      <c r="G2004" s="109"/>
      <c r="H2004" s="109">
        <v>1001.1980218298921</v>
      </c>
      <c r="I2004" s="109">
        <v>1321.801978170108</v>
      </c>
      <c r="BA2004" t="str">
        <f t="shared" si="471"/>
        <v>RI</v>
      </c>
      <c r="BB2004">
        <f t="shared" si="472"/>
        <v>1991</v>
      </c>
      <c r="BC2004" s="73">
        <f t="shared" si="473"/>
        <v>2.4</v>
      </c>
      <c r="BD2004">
        <f t="shared" si="474"/>
        <v>50</v>
      </c>
      <c r="BE2004" s="66">
        <f t="shared" si="475"/>
        <v>1070.8164103215763</v>
      </c>
      <c r="BI2004" s="66">
        <f t="shared" si="466"/>
        <v>1413.7135896784234</v>
      </c>
      <c r="BK2004" s="66">
        <f t="shared" si="476"/>
        <v>1075.3328081156621</v>
      </c>
      <c r="BN2004" s="66">
        <f t="shared" si="467"/>
        <v>1157.5007898460096</v>
      </c>
      <c r="BO2004" s="66">
        <f t="shared" si="468"/>
        <v>2232.8335979616718</v>
      </c>
      <c r="CI2004" s="116">
        <f t="shared" si="469"/>
        <v>0.48160006598670013</v>
      </c>
      <c r="CJ2004" s="116">
        <f t="shared" si="470"/>
        <v>0.51839993401329987</v>
      </c>
      <c r="CR2004">
        <f t="shared" si="462"/>
        <v>1978</v>
      </c>
      <c r="CS2004">
        <f t="shared" si="463"/>
        <v>50</v>
      </c>
      <c r="CT2004" s="73">
        <f t="shared" si="464"/>
        <v>2.4</v>
      </c>
      <c r="CU2004" s="66">
        <f t="shared" si="465"/>
        <v>1081.9678062635669</v>
      </c>
    </row>
    <row r="2005" spans="2:99" x14ac:dyDescent="0.25">
      <c r="B2005" s="107" t="s">
        <v>284</v>
      </c>
      <c r="C2005" s="107">
        <v>1995</v>
      </c>
      <c r="D2005" s="107" t="s">
        <v>427</v>
      </c>
      <c r="E2005" s="107">
        <v>50</v>
      </c>
      <c r="F2005" s="108">
        <v>2.4</v>
      </c>
      <c r="G2005" s="109"/>
      <c r="H2005" s="109">
        <v>1061.44</v>
      </c>
      <c r="I2005" s="109">
        <v>1376.44</v>
      </c>
      <c r="BA2005" t="str">
        <f t="shared" si="471"/>
        <v>RI</v>
      </c>
      <c r="BB2005">
        <f t="shared" si="472"/>
        <v>1992</v>
      </c>
      <c r="BC2005" s="73">
        <f t="shared" si="473"/>
        <v>2.4</v>
      </c>
      <c r="BD2005">
        <f t="shared" si="474"/>
        <v>50</v>
      </c>
      <c r="BE2005" s="66">
        <f t="shared" si="475"/>
        <v>1051.47</v>
      </c>
      <c r="BI2005" s="66">
        <f t="shared" si="466"/>
        <v>1852.72</v>
      </c>
      <c r="BK2005" s="66">
        <f t="shared" si="476"/>
        <v>1055.904800160675</v>
      </c>
      <c r="BN2005" s="66">
        <f t="shared" si="467"/>
        <v>1516.9443648421832</v>
      </c>
      <c r="BO2005" s="66">
        <f t="shared" si="468"/>
        <v>2572.8491650028582</v>
      </c>
      <c r="CI2005" s="116">
        <f t="shared" si="469"/>
        <v>0.41040291616143071</v>
      </c>
      <c r="CJ2005" s="116">
        <f t="shared" si="470"/>
        <v>0.58959708383856935</v>
      </c>
      <c r="CR2005">
        <f t="shared" si="462"/>
        <v>1979</v>
      </c>
      <c r="CS2005">
        <f t="shared" si="463"/>
        <v>50</v>
      </c>
      <c r="CT2005" s="73">
        <f t="shared" si="464"/>
        <v>2.4</v>
      </c>
      <c r="CU2005" s="66">
        <f t="shared" si="465"/>
        <v>929.76536342650934</v>
      </c>
    </row>
    <row r="2006" spans="2:99" x14ac:dyDescent="0.25">
      <c r="B2006" s="107" t="s">
        <v>284</v>
      </c>
      <c r="C2006" s="107">
        <v>1996</v>
      </c>
      <c r="D2006" s="107" t="s">
        <v>427</v>
      </c>
      <c r="E2006" s="107">
        <v>50</v>
      </c>
      <c r="F2006" s="108">
        <v>2.4</v>
      </c>
      <c r="G2006" s="109"/>
      <c r="H2006" s="109">
        <v>1101.1885259472124</v>
      </c>
      <c r="I2006" s="109">
        <v>1453.8114740527876</v>
      </c>
      <c r="BA2006" t="str">
        <f t="shared" si="471"/>
        <v>RI</v>
      </c>
      <c r="BB2006">
        <f t="shared" si="472"/>
        <v>1993</v>
      </c>
      <c r="BC2006" s="73">
        <f t="shared" si="473"/>
        <v>2.4</v>
      </c>
      <c r="BD2006">
        <f t="shared" si="474"/>
        <v>50</v>
      </c>
      <c r="BE2006" s="66">
        <f t="shared" si="475"/>
        <v>1130.6038358868982</v>
      </c>
      <c r="BI2006" s="66">
        <f t="shared" si="466"/>
        <v>1492.6461641131018</v>
      </c>
      <c r="BK2006" s="66">
        <f t="shared" si="476"/>
        <v>1135.3723999667586</v>
      </c>
      <c r="BN2006" s="66">
        <f t="shared" si="467"/>
        <v>1222.128107514719</v>
      </c>
      <c r="BO2006" s="66">
        <f t="shared" si="468"/>
        <v>2357.5005074814776</v>
      </c>
      <c r="CI2006" s="116">
        <f t="shared" si="469"/>
        <v>0.48160006598670013</v>
      </c>
      <c r="CJ2006" s="116">
        <f t="shared" si="470"/>
        <v>0.51839993401329987</v>
      </c>
      <c r="CR2006">
        <f t="shared" si="462"/>
        <v>1980</v>
      </c>
      <c r="CS2006">
        <f t="shared" si="463"/>
        <v>50</v>
      </c>
      <c r="CT2006" s="73">
        <f t="shared" si="464"/>
        <v>2.4</v>
      </c>
      <c r="CU2006" s="66">
        <f t="shared" si="465"/>
        <v>821.56252344111363</v>
      </c>
    </row>
    <row r="2007" spans="2:99" x14ac:dyDescent="0.25">
      <c r="B2007" s="107" t="s">
        <v>284</v>
      </c>
      <c r="C2007" s="107">
        <v>1997</v>
      </c>
      <c r="D2007" s="107" t="s">
        <v>427</v>
      </c>
      <c r="E2007" s="107">
        <v>50</v>
      </c>
      <c r="F2007" s="108">
        <v>2.4</v>
      </c>
      <c r="G2007" s="109"/>
      <c r="H2007" s="109">
        <v>986.10893756632572</v>
      </c>
      <c r="I2007" s="109">
        <v>1301.8810624336741</v>
      </c>
      <c r="BA2007" t="str">
        <f t="shared" si="471"/>
        <v>RI</v>
      </c>
      <c r="BB2007">
        <f t="shared" si="472"/>
        <v>1994</v>
      </c>
      <c r="BC2007" s="73">
        <f t="shared" si="473"/>
        <v>2.4</v>
      </c>
      <c r="BD2007">
        <f t="shared" si="474"/>
        <v>50</v>
      </c>
      <c r="BE2007" s="66">
        <f t="shared" si="475"/>
        <v>1001.1980218298921</v>
      </c>
      <c r="BI2007" s="66">
        <f t="shared" si="466"/>
        <v>1321.801978170108</v>
      </c>
      <c r="BK2007" s="66">
        <f t="shared" si="476"/>
        <v>1005.4207891442983</v>
      </c>
      <c r="BN2007" s="66">
        <f t="shared" si="467"/>
        <v>1082.246676358217</v>
      </c>
      <c r="BO2007" s="66">
        <f t="shared" si="468"/>
        <v>2087.6674655025154</v>
      </c>
      <c r="CI2007" s="116">
        <f t="shared" si="469"/>
        <v>0.48160006598670008</v>
      </c>
      <c r="CJ2007" s="116">
        <f t="shared" si="470"/>
        <v>0.51839993401329987</v>
      </c>
      <c r="CR2007">
        <f t="shared" si="462"/>
        <v>1981</v>
      </c>
      <c r="CS2007">
        <f t="shared" si="463"/>
        <v>50</v>
      </c>
      <c r="CT2007" s="73">
        <f t="shared" si="464"/>
        <v>2.4</v>
      </c>
      <c r="CU2007" s="66">
        <f t="shared" si="465"/>
        <v>1028.1174168596349</v>
      </c>
    </row>
    <row r="2008" spans="2:99" x14ac:dyDescent="0.25">
      <c r="B2008" s="107" t="s">
        <v>284</v>
      </c>
      <c r="C2008" s="107">
        <v>1998</v>
      </c>
      <c r="D2008" s="107" t="s">
        <v>427</v>
      </c>
      <c r="E2008" s="107">
        <v>50</v>
      </c>
      <c r="F2008" s="108">
        <v>2.4</v>
      </c>
      <c r="G2008" s="109"/>
      <c r="H2008" s="109">
        <v>887.07092919943341</v>
      </c>
      <c r="I2008" s="109">
        <v>1171.1290708005665</v>
      </c>
      <c r="BA2008" t="str">
        <f t="shared" si="471"/>
        <v>RI</v>
      </c>
      <c r="BB2008">
        <f t="shared" si="472"/>
        <v>1995</v>
      </c>
      <c r="BC2008" s="73">
        <f t="shared" si="473"/>
        <v>2.4</v>
      </c>
      <c r="BD2008">
        <f t="shared" si="474"/>
        <v>50</v>
      </c>
      <c r="BE2008" s="66">
        <f t="shared" si="475"/>
        <v>1061.44</v>
      </c>
      <c r="BI2008" s="66">
        <f t="shared" si="466"/>
        <v>1376.44</v>
      </c>
      <c r="BK2008" s="66">
        <f t="shared" si="476"/>
        <v>1065.9168507732477</v>
      </c>
      <c r="BN2008" s="66">
        <f t="shared" si="467"/>
        <v>1126.982437466738</v>
      </c>
      <c r="BO2008" s="66">
        <f t="shared" si="468"/>
        <v>2192.8992882399857</v>
      </c>
      <c r="CI2008" s="116">
        <f t="shared" si="469"/>
        <v>0.48607651819192721</v>
      </c>
      <c r="CJ2008" s="116">
        <f t="shared" si="470"/>
        <v>0.51392348180807279</v>
      </c>
      <c r="CR2008">
        <f t="shared" si="462"/>
        <v>1982</v>
      </c>
      <c r="CS2008">
        <f t="shared" si="463"/>
        <v>50</v>
      </c>
      <c r="CT2008" s="73">
        <f t="shared" si="464"/>
        <v>2.4</v>
      </c>
      <c r="CU2008" s="66">
        <f t="shared" si="465"/>
        <v>1294.3050594509075</v>
      </c>
    </row>
    <row r="2009" spans="2:99" x14ac:dyDescent="0.25">
      <c r="B2009" s="107" t="s">
        <v>284</v>
      </c>
      <c r="C2009" s="107">
        <v>1999</v>
      </c>
      <c r="D2009" s="107" t="s">
        <v>427</v>
      </c>
      <c r="E2009" s="107">
        <v>50</v>
      </c>
      <c r="F2009" s="108">
        <v>2.4</v>
      </c>
      <c r="G2009" s="109"/>
      <c r="H2009" s="109">
        <v>969.73549251711461</v>
      </c>
      <c r="I2009" s="109">
        <v>1280.2645074828854</v>
      </c>
      <c r="BA2009" t="str">
        <f t="shared" si="471"/>
        <v>RI</v>
      </c>
      <c r="BB2009">
        <f t="shared" si="472"/>
        <v>1996</v>
      </c>
      <c r="BC2009" s="73">
        <f t="shared" si="473"/>
        <v>2.4</v>
      </c>
      <c r="BD2009">
        <f t="shared" si="474"/>
        <v>50</v>
      </c>
      <c r="BE2009" s="66">
        <f t="shared" si="475"/>
        <v>1101.1885259472124</v>
      </c>
      <c r="BI2009" s="66">
        <f t="shared" si="466"/>
        <v>1453.8114740527876</v>
      </c>
      <c r="BK2009" s="66">
        <f t="shared" si="476"/>
        <v>1105.8330246507455</v>
      </c>
      <c r="BN2009" s="66">
        <f t="shared" si="467"/>
        <v>1190.3315790336824</v>
      </c>
      <c r="BO2009" s="66">
        <f t="shared" si="468"/>
        <v>2296.1646036844277</v>
      </c>
      <c r="CI2009" s="116">
        <f t="shared" si="469"/>
        <v>0.48160006598670013</v>
      </c>
      <c r="CJ2009" s="116">
        <f t="shared" si="470"/>
        <v>0.51839993401329998</v>
      </c>
      <c r="CR2009">
        <f t="shared" ref="CR2009:CR2072" si="477">BB1996</f>
        <v>1983</v>
      </c>
      <c r="CS2009">
        <f t="shared" ref="CS2009:CS2072" si="478">BD1996</f>
        <v>50</v>
      </c>
      <c r="CT2009" s="73">
        <f t="shared" ref="CT2009:CT2072" si="479">BC1996</f>
        <v>2.4</v>
      </c>
      <c r="CU2009" s="66">
        <f t="shared" ref="CU2009:CU2072" si="480">BK1996</f>
        <v>1058.656586417113</v>
      </c>
    </row>
    <row r="2010" spans="2:99" x14ac:dyDescent="0.25">
      <c r="B2010" s="107" t="s">
        <v>284</v>
      </c>
      <c r="C2010" s="107">
        <v>2000</v>
      </c>
      <c r="D2010" s="107" t="s">
        <v>427</v>
      </c>
      <c r="E2010" s="107">
        <v>50</v>
      </c>
      <c r="F2010" s="108">
        <v>2.4</v>
      </c>
      <c r="G2010" s="109"/>
      <c r="H2010" s="109">
        <v>1183.9392879753395</v>
      </c>
      <c r="I2010" s="109">
        <v>1563.0607120246605</v>
      </c>
      <c r="BA2010" t="str">
        <f t="shared" si="471"/>
        <v>RI</v>
      </c>
      <c r="BB2010">
        <f t="shared" si="472"/>
        <v>1997</v>
      </c>
      <c r="BC2010" s="73">
        <f t="shared" si="473"/>
        <v>2.4</v>
      </c>
      <c r="BD2010">
        <f t="shared" si="474"/>
        <v>50</v>
      </c>
      <c r="BE2010" s="66">
        <f t="shared" si="475"/>
        <v>986.10893756632572</v>
      </c>
      <c r="BI2010" s="66">
        <f t="shared" si="466"/>
        <v>1301.8810624336741</v>
      </c>
      <c r="BK2010" s="66">
        <f t="shared" si="476"/>
        <v>990.26806343274336</v>
      </c>
      <c r="BN2010" s="66">
        <f t="shared" si="467"/>
        <v>1065.9361054846477</v>
      </c>
      <c r="BO2010" s="66">
        <f t="shared" si="468"/>
        <v>2056.2041689173911</v>
      </c>
      <c r="CI2010" s="116">
        <f t="shared" si="469"/>
        <v>0.48160006598670008</v>
      </c>
      <c r="CJ2010" s="116">
        <f t="shared" si="470"/>
        <v>0.51839993401329987</v>
      </c>
      <c r="CR2010">
        <f t="shared" si="477"/>
        <v>1984</v>
      </c>
      <c r="CS2010">
        <f t="shared" si="478"/>
        <v>50</v>
      </c>
      <c r="CT2010" s="73">
        <f t="shared" si="479"/>
        <v>2.4</v>
      </c>
      <c r="CU2010" s="66">
        <f t="shared" si="480"/>
        <v>983.78022114721909</v>
      </c>
    </row>
    <row r="2011" spans="2:99" x14ac:dyDescent="0.25">
      <c r="B2011" s="107" t="s">
        <v>284</v>
      </c>
      <c r="C2011" s="107">
        <v>2001</v>
      </c>
      <c r="D2011" s="107" t="s">
        <v>427</v>
      </c>
      <c r="E2011" s="107">
        <v>50</v>
      </c>
      <c r="F2011" s="108">
        <v>2.4</v>
      </c>
      <c r="G2011" s="109"/>
      <c r="H2011" s="109">
        <v>990.4231830241464</v>
      </c>
      <c r="I2011" s="109">
        <v>1307.5768169758537</v>
      </c>
      <c r="BA2011" t="str">
        <f t="shared" si="471"/>
        <v>RI</v>
      </c>
      <c r="BB2011">
        <f t="shared" si="472"/>
        <v>1998</v>
      </c>
      <c r="BC2011" s="73">
        <f t="shared" si="473"/>
        <v>2.4</v>
      </c>
      <c r="BD2011">
        <f t="shared" si="474"/>
        <v>50</v>
      </c>
      <c r="BE2011" s="66">
        <f t="shared" si="475"/>
        <v>887.07092919943341</v>
      </c>
      <c r="BI2011" s="66">
        <f t="shared" si="466"/>
        <v>1171.1290708005665</v>
      </c>
      <c r="BK2011" s="66">
        <f t="shared" si="476"/>
        <v>890.81234103176689</v>
      </c>
      <c r="BN2011" s="66">
        <f t="shared" si="467"/>
        <v>958.88080468380633</v>
      </c>
      <c r="BO2011" s="66">
        <f t="shared" si="468"/>
        <v>1849.6931457155733</v>
      </c>
      <c r="CI2011" s="116">
        <f t="shared" si="469"/>
        <v>0.48160006598670002</v>
      </c>
      <c r="CJ2011" s="116">
        <f t="shared" si="470"/>
        <v>0.51839993401329987</v>
      </c>
      <c r="CR2011">
        <f t="shared" si="477"/>
        <v>1985</v>
      </c>
      <c r="CS2011">
        <f t="shared" si="478"/>
        <v>50</v>
      </c>
      <c r="CT2011" s="73">
        <f t="shared" si="479"/>
        <v>2.4</v>
      </c>
      <c r="CU2011" s="66">
        <f t="shared" si="480"/>
        <v>1148.2485379250206</v>
      </c>
    </row>
    <row r="2012" spans="2:99" x14ac:dyDescent="0.25">
      <c r="B2012" s="107" t="s">
        <v>284</v>
      </c>
      <c r="C2012" s="107">
        <v>2002</v>
      </c>
      <c r="D2012" s="107" t="s">
        <v>427</v>
      </c>
      <c r="E2012" s="107">
        <v>50</v>
      </c>
      <c r="F2012" s="108">
        <v>2.4</v>
      </c>
      <c r="G2012" s="109"/>
      <c r="H2012" s="109">
        <v>990.4231830241464</v>
      </c>
      <c r="I2012" s="109">
        <v>1307.5768169758537</v>
      </c>
      <c r="BA2012" t="str">
        <f t="shared" si="471"/>
        <v>RI</v>
      </c>
      <c r="BB2012">
        <f t="shared" si="472"/>
        <v>1999</v>
      </c>
      <c r="BC2012" s="73">
        <f t="shared" si="473"/>
        <v>2.4</v>
      </c>
      <c r="BD2012">
        <f t="shared" si="474"/>
        <v>50</v>
      </c>
      <c r="BE2012" s="66">
        <f t="shared" si="475"/>
        <v>969.73549251711461</v>
      </c>
      <c r="BI2012" s="66">
        <f t="shared" si="466"/>
        <v>1280.2645074828854</v>
      </c>
      <c r="BK2012" s="66">
        <f t="shared" si="476"/>
        <v>973.82555986856266</v>
      </c>
      <c r="BN2012" s="66">
        <f t="shared" si="467"/>
        <v>1048.2372026715402</v>
      </c>
      <c r="BO2012" s="66">
        <f t="shared" si="468"/>
        <v>2022.062762540103</v>
      </c>
      <c r="CI2012" s="116">
        <f t="shared" si="469"/>
        <v>0.48160006598670008</v>
      </c>
      <c r="CJ2012" s="116">
        <f t="shared" si="470"/>
        <v>0.51839993401329987</v>
      </c>
      <c r="CR2012">
        <f t="shared" si="477"/>
        <v>1986</v>
      </c>
      <c r="CS2012">
        <f t="shared" si="478"/>
        <v>50</v>
      </c>
      <c r="CT2012" s="73">
        <f t="shared" si="479"/>
        <v>2.4</v>
      </c>
      <c r="CU2012" s="66">
        <f t="shared" si="480"/>
        <v>1106.1576331707017</v>
      </c>
    </row>
    <row r="2013" spans="2:99" x14ac:dyDescent="0.25">
      <c r="B2013" s="107" t="s">
        <v>284</v>
      </c>
      <c r="C2013" s="107">
        <v>2003</v>
      </c>
      <c r="D2013" s="107" t="s">
        <v>427</v>
      </c>
      <c r="E2013" s="107">
        <v>50</v>
      </c>
      <c r="F2013" s="108">
        <v>2.4</v>
      </c>
      <c r="G2013" s="109"/>
      <c r="H2013" s="109">
        <v>1199</v>
      </c>
      <c r="I2013" s="109">
        <v>1549</v>
      </c>
      <c r="BA2013" t="str">
        <f t="shared" si="471"/>
        <v>RI</v>
      </c>
      <c r="BB2013">
        <f t="shared" si="472"/>
        <v>2000</v>
      </c>
      <c r="BC2013" s="73">
        <f t="shared" si="473"/>
        <v>2.4</v>
      </c>
      <c r="BD2013">
        <f t="shared" si="474"/>
        <v>50</v>
      </c>
      <c r="BE2013" s="66">
        <f t="shared" si="475"/>
        <v>1183.9392879753395</v>
      </c>
      <c r="BI2013" s="66">
        <f t="shared" si="466"/>
        <v>1563.0607120246605</v>
      </c>
      <c r="BK2013" s="66">
        <f t="shared" si="476"/>
        <v>1188.9328057595296</v>
      </c>
      <c r="BN2013" s="66">
        <f t="shared" si="467"/>
        <v>1279.7811536616537</v>
      </c>
      <c r="BO2013" s="66">
        <f t="shared" si="468"/>
        <v>2468.7139594211831</v>
      </c>
      <c r="CI2013" s="116">
        <f t="shared" si="469"/>
        <v>0.48160006598670019</v>
      </c>
      <c r="CJ2013" s="116">
        <f t="shared" si="470"/>
        <v>0.51839993401329987</v>
      </c>
      <c r="CR2013">
        <f t="shared" si="477"/>
        <v>1987</v>
      </c>
      <c r="CS2013">
        <f t="shared" si="478"/>
        <v>50</v>
      </c>
      <c r="CT2013" s="73">
        <f t="shared" si="479"/>
        <v>2.4</v>
      </c>
      <c r="CU2013" s="66">
        <f t="shared" si="480"/>
        <v>843.2030914381927</v>
      </c>
    </row>
    <row r="2014" spans="2:99" x14ac:dyDescent="0.25">
      <c r="B2014" s="107" t="s">
        <v>284</v>
      </c>
      <c r="C2014" s="107">
        <v>2004</v>
      </c>
      <c r="D2014" s="107" t="s">
        <v>427</v>
      </c>
      <c r="E2014" s="107">
        <v>50</v>
      </c>
      <c r="F2014" s="108">
        <v>2.4</v>
      </c>
      <c r="G2014" s="109"/>
      <c r="H2014" s="109">
        <v>947.41002651160943</v>
      </c>
      <c r="I2014" s="109">
        <v>1250.7899734883904</v>
      </c>
      <c r="BA2014" t="str">
        <f t="shared" si="471"/>
        <v>RI</v>
      </c>
      <c r="BB2014">
        <f t="shared" si="472"/>
        <v>2001</v>
      </c>
      <c r="BC2014" s="73">
        <f t="shared" si="473"/>
        <v>2.4</v>
      </c>
      <c r="BD2014">
        <f t="shared" si="474"/>
        <v>50</v>
      </c>
      <c r="BE2014" s="66">
        <f t="shared" si="475"/>
        <v>990.4231830241464</v>
      </c>
      <c r="BI2014" s="66">
        <f t="shared" si="466"/>
        <v>1307.5768169758537</v>
      </c>
      <c r="BK2014" s="66">
        <f t="shared" si="476"/>
        <v>994.60050514575869</v>
      </c>
      <c r="BN2014" s="66">
        <f t="shared" si="467"/>
        <v>1070.5995963285332</v>
      </c>
      <c r="BO2014" s="66">
        <f t="shared" si="468"/>
        <v>2065.2001014742918</v>
      </c>
      <c r="CI2014" s="116">
        <f t="shared" si="469"/>
        <v>0.48160006598670008</v>
      </c>
      <c r="CJ2014" s="116">
        <f t="shared" si="470"/>
        <v>0.51839993401329987</v>
      </c>
      <c r="CR2014">
        <f t="shared" si="477"/>
        <v>1988</v>
      </c>
      <c r="CS2014">
        <f t="shared" si="478"/>
        <v>50</v>
      </c>
      <c r="CT2014" s="73">
        <f t="shared" si="479"/>
        <v>2.4</v>
      </c>
      <c r="CU2014" s="66">
        <f t="shared" si="480"/>
        <v>1337.8761790562269</v>
      </c>
    </row>
    <row r="2015" spans="2:99" x14ac:dyDescent="0.25">
      <c r="B2015" s="107" t="s">
        <v>284</v>
      </c>
      <c r="C2015" s="107">
        <v>2005</v>
      </c>
      <c r="D2015" s="107" t="s">
        <v>427</v>
      </c>
      <c r="E2015" s="107">
        <v>50</v>
      </c>
      <c r="F2015" s="108">
        <v>2.4</v>
      </c>
      <c r="G2015" s="109"/>
      <c r="H2015" s="109">
        <v>877.91662615007192</v>
      </c>
      <c r="I2015" s="109">
        <v>1159.0433738499282</v>
      </c>
      <c r="BA2015" t="str">
        <f t="shared" si="471"/>
        <v>RI</v>
      </c>
      <c r="BB2015">
        <f t="shared" si="472"/>
        <v>2002</v>
      </c>
      <c r="BC2015" s="73">
        <f t="shared" si="473"/>
        <v>2.4</v>
      </c>
      <c r="BD2015">
        <f t="shared" si="474"/>
        <v>50</v>
      </c>
      <c r="BE2015" s="66">
        <f t="shared" si="475"/>
        <v>990.4231830241464</v>
      </c>
      <c r="BI2015" s="66">
        <f t="shared" si="466"/>
        <v>1307.5768169758537</v>
      </c>
      <c r="BK2015" s="66">
        <f t="shared" si="476"/>
        <v>994.60050514575869</v>
      </c>
      <c r="BN2015" s="66">
        <f t="shared" si="467"/>
        <v>1070.5995963285332</v>
      </c>
      <c r="BO2015" s="66">
        <f t="shared" si="468"/>
        <v>2065.2001014742918</v>
      </c>
      <c r="CI2015" s="116">
        <f t="shared" si="469"/>
        <v>0.48160006598670008</v>
      </c>
      <c r="CJ2015" s="116">
        <f t="shared" si="470"/>
        <v>0.51839993401329987</v>
      </c>
      <c r="CR2015">
        <f t="shared" si="477"/>
        <v>1989</v>
      </c>
      <c r="CS2015">
        <f t="shared" si="478"/>
        <v>50</v>
      </c>
      <c r="CT2015" s="73">
        <f t="shared" si="479"/>
        <v>2.4</v>
      </c>
      <c r="CU2015" s="66">
        <f t="shared" si="480"/>
        <v>1091.9830611326149</v>
      </c>
    </row>
    <row r="2016" spans="2:99" x14ac:dyDescent="0.25">
      <c r="B2016" s="107" t="s">
        <v>284</v>
      </c>
      <c r="C2016" s="107">
        <v>2006</v>
      </c>
      <c r="D2016" s="107" t="s">
        <v>427</v>
      </c>
      <c r="E2016" s="107">
        <v>50</v>
      </c>
      <c r="F2016" s="108">
        <v>2.4</v>
      </c>
      <c r="G2016" s="109"/>
      <c r="H2016" s="109">
        <v>968.91660476787786</v>
      </c>
      <c r="I2016" s="109">
        <v>1279.1833952321219</v>
      </c>
      <c r="BA2016" t="str">
        <f t="shared" si="471"/>
        <v>RI</v>
      </c>
      <c r="BB2016">
        <f t="shared" si="472"/>
        <v>2003</v>
      </c>
      <c r="BC2016" s="73">
        <f t="shared" si="473"/>
        <v>2.4</v>
      </c>
      <c r="BD2016">
        <f t="shared" si="474"/>
        <v>50</v>
      </c>
      <c r="BE2016" s="66">
        <f t="shared" si="475"/>
        <v>1199</v>
      </c>
      <c r="BI2016" s="66">
        <f t="shared" si="466"/>
        <v>1549</v>
      </c>
      <c r="BK2016" s="66">
        <f t="shared" si="476"/>
        <v>1204.057039566178</v>
      </c>
      <c r="BN2016" s="66">
        <f t="shared" si="467"/>
        <v>1268.2687190404065</v>
      </c>
      <c r="BO2016" s="66">
        <f t="shared" si="468"/>
        <v>2472.3257586065847</v>
      </c>
      <c r="CI2016" s="116">
        <f t="shared" si="469"/>
        <v>0.48701391205210376</v>
      </c>
      <c r="CJ2016" s="116">
        <f t="shared" si="470"/>
        <v>0.51298608794789613</v>
      </c>
      <c r="CR2016">
        <f t="shared" si="477"/>
        <v>1990</v>
      </c>
      <c r="CS2016">
        <f t="shared" si="478"/>
        <v>50</v>
      </c>
      <c r="CT2016" s="73">
        <f t="shared" si="479"/>
        <v>2.4</v>
      </c>
      <c r="CU2016" s="66">
        <f t="shared" si="480"/>
        <v>886.39766516036286</v>
      </c>
    </row>
    <row r="2017" spans="2:99" x14ac:dyDescent="0.25">
      <c r="B2017" s="107" t="s">
        <v>284</v>
      </c>
      <c r="C2017" s="107">
        <v>2007</v>
      </c>
      <c r="D2017" s="107" t="s">
        <v>427</v>
      </c>
      <c r="E2017" s="107">
        <v>50</v>
      </c>
      <c r="F2017" s="108">
        <v>2.4</v>
      </c>
      <c r="G2017" s="109"/>
      <c r="H2017" s="109">
        <v>1219.1557711280389</v>
      </c>
      <c r="I2017" s="109">
        <v>1609.5542288719612</v>
      </c>
      <c r="BA2017" t="str">
        <f t="shared" si="471"/>
        <v>RI</v>
      </c>
      <c r="BB2017">
        <f t="shared" si="472"/>
        <v>2004</v>
      </c>
      <c r="BC2017" s="73">
        <f t="shared" si="473"/>
        <v>2.4</v>
      </c>
      <c r="BD2017">
        <f t="shared" si="474"/>
        <v>50</v>
      </c>
      <c r="BE2017" s="66">
        <f t="shared" si="475"/>
        <v>947.41002651160943</v>
      </c>
      <c r="BI2017" s="66">
        <f t="shared" si="466"/>
        <v>1250.7899734883904</v>
      </c>
      <c r="BK2017" s="66">
        <f t="shared" si="476"/>
        <v>951.40593142358864</v>
      </c>
      <c r="BN2017" s="66">
        <f t="shared" si="467"/>
        <v>1024.1044528500354</v>
      </c>
      <c r="BO2017" s="66">
        <f t="shared" si="468"/>
        <v>1975.5103842736239</v>
      </c>
      <c r="CI2017" s="116">
        <f t="shared" si="469"/>
        <v>0.48160006598670013</v>
      </c>
      <c r="CJ2017" s="116">
        <f t="shared" si="470"/>
        <v>0.51839993401329987</v>
      </c>
      <c r="CR2017">
        <f t="shared" si="477"/>
        <v>1991</v>
      </c>
      <c r="CS2017">
        <f t="shared" si="478"/>
        <v>50</v>
      </c>
      <c r="CT2017" s="73">
        <f t="shared" si="479"/>
        <v>2.4</v>
      </c>
      <c r="CU2017" s="66">
        <f t="shared" si="480"/>
        <v>1075.3328081156621</v>
      </c>
    </row>
    <row r="2018" spans="2:99" x14ac:dyDescent="0.25">
      <c r="B2018" s="107" t="s">
        <v>284</v>
      </c>
      <c r="C2018" s="107">
        <v>2008</v>
      </c>
      <c r="D2018" s="107" t="s">
        <v>427</v>
      </c>
      <c r="E2018" s="107">
        <v>50</v>
      </c>
      <c r="F2018" s="108">
        <v>2.4</v>
      </c>
      <c r="G2018" s="109"/>
      <c r="H2018" s="109">
        <v>818.88774923667461</v>
      </c>
      <c r="I2018" s="109">
        <v>1081.1122507633254</v>
      </c>
      <c r="BA2018" t="str">
        <f t="shared" si="471"/>
        <v>RI</v>
      </c>
      <c r="BB2018">
        <f t="shared" si="472"/>
        <v>2005</v>
      </c>
      <c r="BC2018" s="73">
        <f t="shared" si="473"/>
        <v>2.4</v>
      </c>
      <c r="BD2018">
        <f t="shared" si="474"/>
        <v>50</v>
      </c>
      <c r="BE2018" s="66">
        <f t="shared" si="475"/>
        <v>877.91662615007192</v>
      </c>
      <c r="BI2018" s="66">
        <f t="shared" si="466"/>
        <v>1159.0433738499282</v>
      </c>
      <c r="BK2018" s="66">
        <f t="shared" si="476"/>
        <v>881.6194277466077</v>
      </c>
      <c r="BN2018" s="66">
        <f t="shared" si="467"/>
        <v>948.98544549058704</v>
      </c>
      <c r="BO2018" s="66">
        <f t="shared" si="468"/>
        <v>1830.6048732371946</v>
      </c>
      <c r="CI2018" s="116">
        <f t="shared" si="469"/>
        <v>0.48160006598670008</v>
      </c>
      <c r="CJ2018" s="116">
        <f t="shared" si="470"/>
        <v>0.51839993401329998</v>
      </c>
      <c r="CR2018">
        <f t="shared" si="477"/>
        <v>1992</v>
      </c>
      <c r="CS2018">
        <f t="shared" si="478"/>
        <v>50</v>
      </c>
      <c r="CT2018" s="73">
        <f t="shared" si="479"/>
        <v>2.4</v>
      </c>
      <c r="CU2018" s="66">
        <f t="shared" si="480"/>
        <v>1055.904800160675</v>
      </c>
    </row>
    <row r="2019" spans="2:99" x14ac:dyDescent="0.25">
      <c r="B2019" s="107" t="s">
        <v>284</v>
      </c>
      <c r="C2019" s="107">
        <v>2009</v>
      </c>
      <c r="D2019" s="107" t="s">
        <v>427</v>
      </c>
      <c r="E2019" s="107">
        <v>50</v>
      </c>
      <c r="F2019" s="108">
        <v>2.4</v>
      </c>
      <c r="G2019" s="109"/>
      <c r="H2019" s="109">
        <v>1820.9132786868479</v>
      </c>
      <c r="I2019" s="109">
        <v>2404.006721313152</v>
      </c>
      <c r="BA2019" t="str">
        <f t="shared" si="471"/>
        <v>RI</v>
      </c>
      <c r="BB2019">
        <f t="shared" si="472"/>
        <v>2006</v>
      </c>
      <c r="BC2019" s="73">
        <f t="shared" si="473"/>
        <v>2.4</v>
      </c>
      <c r="BD2019">
        <f t="shared" si="474"/>
        <v>50</v>
      </c>
      <c r="BE2019" s="66">
        <f t="shared" si="475"/>
        <v>968.91660476787786</v>
      </c>
      <c r="BI2019" s="66">
        <f t="shared" si="466"/>
        <v>1279.1833952321219</v>
      </c>
      <c r="BK2019" s="66">
        <f t="shared" si="476"/>
        <v>973.00321828467361</v>
      </c>
      <c r="BN2019" s="66">
        <f t="shared" si="467"/>
        <v>1047.3520245892842</v>
      </c>
      <c r="BO2019" s="66">
        <f t="shared" si="468"/>
        <v>2020.3552428739576</v>
      </c>
      <c r="CI2019" s="116">
        <f t="shared" si="469"/>
        <v>0.48160006598670013</v>
      </c>
      <c r="CJ2019" s="116">
        <f t="shared" si="470"/>
        <v>0.51839993401329987</v>
      </c>
      <c r="CR2019">
        <f t="shared" si="477"/>
        <v>1993</v>
      </c>
      <c r="CS2019">
        <f t="shared" si="478"/>
        <v>50</v>
      </c>
      <c r="CT2019" s="73">
        <f t="shared" si="479"/>
        <v>2.4</v>
      </c>
      <c r="CU2019" s="66">
        <f t="shared" si="480"/>
        <v>1135.3723999667586</v>
      </c>
    </row>
    <row r="2020" spans="2:99" x14ac:dyDescent="0.25">
      <c r="B2020" s="107" t="s">
        <v>284</v>
      </c>
      <c r="C2020" s="107">
        <v>2010</v>
      </c>
      <c r="D2020" s="107" t="s">
        <v>427</v>
      </c>
      <c r="E2020" s="107">
        <v>50</v>
      </c>
      <c r="F2020" s="108">
        <v>2.4</v>
      </c>
      <c r="G2020" s="109"/>
      <c r="H2020" s="109">
        <v>947.32382780116347</v>
      </c>
      <c r="I2020" s="109">
        <v>1250.6761721988364</v>
      </c>
      <c r="BA2020" t="str">
        <f t="shared" si="471"/>
        <v>RI</v>
      </c>
      <c r="BB2020">
        <f t="shared" si="472"/>
        <v>2007</v>
      </c>
      <c r="BC2020" s="73">
        <f t="shared" si="473"/>
        <v>2.4</v>
      </c>
      <c r="BD2020">
        <f t="shared" si="474"/>
        <v>50</v>
      </c>
      <c r="BE2020" s="66">
        <f t="shared" si="475"/>
        <v>1219.1557711280389</v>
      </c>
      <c r="BI2020" s="66">
        <f t="shared" si="466"/>
        <v>1609.5542288719612</v>
      </c>
      <c r="BK2020" s="66">
        <f t="shared" si="476"/>
        <v>1224.2978219803565</v>
      </c>
      <c r="BN2020" s="66">
        <f t="shared" si="467"/>
        <v>1317.8484700306722</v>
      </c>
      <c r="BO2020" s="66">
        <f t="shared" si="468"/>
        <v>2542.1462920110289</v>
      </c>
      <c r="CI2020" s="116">
        <f t="shared" si="469"/>
        <v>0.48160006598670008</v>
      </c>
      <c r="CJ2020" s="116">
        <f t="shared" si="470"/>
        <v>0.51839993401329976</v>
      </c>
      <c r="CR2020">
        <f t="shared" si="477"/>
        <v>1994</v>
      </c>
      <c r="CS2020">
        <f t="shared" si="478"/>
        <v>50</v>
      </c>
      <c r="CT2020" s="73">
        <f t="shared" si="479"/>
        <v>2.4</v>
      </c>
      <c r="CU2020" s="66">
        <f t="shared" si="480"/>
        <v>1005.4207891442983</v>
      </c>
    </row>
    <row r="2021" spans="2:99" x14ac:dyDescent="0.25">
      <c r="B2021" s="107" t="s">
        <v>284</v>
      </c>
      <c r="C2021" s="107">
        <v>2011</v>
      </c>
      <c r="D2021" s="107" t="s">
        <v>427</v>
      </c>
      <c r="E2021" s="107">
        <v>50</v>
      </c>
      <c r="F2021" s="108">
        <v>2.4</v>
      </c>
      <c r="G2021" s="109"/>
      <c r="H2021" s="109">
        <v>1055.498899475328</v>
      </c>
      <c r="I2021" s="109">
        <v>1393.4911005246718</v>
      </c>
      <c r="BA2021" t="str">
        <f t="shared" si="471"/>
        <v>RI</v>
      </c>
      <c r="BB2021">
        <f t="shared" si="472"/>
        <v>2008</v>
      </c>
      <c r="BC2021" s="73">
        <f t="shared" si="473"/>
        <v>2.4</v>
      </c>
      <c r="BD2021">
        <f t="shared" si="474"/>
        <v>50</v>
      </c>
      <c r="BE2021" s="66">
        <f t="shared" si="475"/>
        <v>818.88774923667461</v>
      </c>
      <c r="BI2021" s="66">
        <f t="shared" si="466"/>
        <v>1081.1122507633254</v>
      </c>
      <c r="BK2021" s="66">
        <f t="shared" si="476"/>
        <v>822.34158388900858</v>
      </c>
      <c r="BN2021" s="66">
        <f t="shared" si="467"/>
        <v>885.1780822559673</v>
      </c>
      <c r="BO2021" s="66">
        <f t="shared" si="468"/>
        <v>1707.5196661449759</v>
      </c>
      <c r="CI2021" s="116">
        <f t="shared" si="469"/>
        <v>0.48160006598670013</v>
      </c>
      <c r="CJ2021" s="116">
        <f t="shared" si="470"/>
        <v>0.51839993401329987</v>
      </c>
      <c r="CR2021">
        <f t="shared" si="477"/>
        <v>1995</v>
      </c>
      <c r="CS2021">
        <f t="shared" si="478"/>
        <v>50</v>
      </c>
      <c r="CT2021" s="73">
        <f t="shared" si="479"/>
        <v>2.4</v>
      </c>
      <c r="CU2021" s="66">
        <f t="shared" si="480"/>
        <v>1065.9168507732477</v>
      </c>
    </row>
    <row r="2022" spans="2:99" x14ac:dyDescent="0.25">
      <c r="B2022" s="107" t="s">
        <v>284</v>
      </c>
      <c r="C2022" s="107">
        <v>2012</v>
      </c>
      <c r="D2022" s="107" t="s">
        <v>427</v>
      </c>
      <c r="E2022" s="107">
        <v>50</v>
      </c>
      <c r="F2022" s="108">
        <v>2.4</v>
      </c>
      <c r="G2022" s="109"/>
      <c r="H2022" s="109">
        <v>892.15665311574548</v>
      </c>
      <c r="I2022" s="109">
        <v>1177.8433468842545</v>
      </c>
      <c r="BA2022" t="str">
        <f t="shared" si="471"/>
        <v>RI</v>
      </c>
      <c r="BB2022">
        <f t="shared" si="472"/>
        <v>2009</v>
      </c>
      <c r="BC2022" s="73">
        <f t="shared" si="473"/>
        <v>2.4</v>
      </c>
      <c r="BD2022">
        <f t="shared" si="474"/>
        <v>50</v>
      </c>
      <c r="BE2022" s="66">
        <f t="shared" si="475"/>
        <v>1820.9132786868479</v>
      </c>
      <c r="BI2022" s="66">
        <f t="shared" si="466"/>
        <v>2404.006721313152</v>
      </c>
      <c r="BK2022" s="66">
        <f t="shared" si="476"/>
        <v>1828.5933708443945</v>
      </c>
      <c r="BN2022" s="66">
        <f t="shared" si="467"/>
        <v>1968.3192543604639</v>
      </c>
      <c r="BO2022" s="66">
        <f t="shared" si="468"/>
        <v>3796.9126252048582</v>
      </c>
      <c r="CI2022" s="116">
        <f t="shared" si="469"/>
        <v>0.48160006598670013</v>
      </c>
      <c r="CJ2022" s="116">
        <f t="shared" si="470"/>
        <v>0.51839993401329998</v>
      </c>
      <c r="CR2022">
        <f t="shared" si="477"/>
        <v>1996</v>
      </c>
      <c r="CS2022">
        <f t="shared" si="478"/>
        <v>50</v>
      </c>
      <c r="CT2022" s="73">
        <f t="shared" si="479"/>
        <v>2.4</v>
      </c>
      <c r="CU2022" s="66">
        <f t="shared" si="480"/>
        <v>1105.8330246507455</v>
      </c>
    </row>
    <row r="2023" spans="2:99" x14ac:dyDescent="0.25">
      <c r="B2023" s="107" t="s">
        <v>284</v>
      </c>
      <c r="C2023" s="107">
        <v>2013</v>
      </c>
      <c r="D2023" s="107" t="s">
        <v>427</v>
      </c>
      <c r="E2023" s="107">
        <v>50</v>
      </c>
      <c r="F2023" s="108">
        <v>2.4</v>
      </c>
      <c r="G2023" s="109"/>
      <c r="H2023" s="109">
        <v>1098.1715710816036</v>
      </c>
      <c r="I2023" s="109">
        <v>1449.8284289183964</v>
      </c>
      <c r="BA2023" t="str">
        <f t="shared" si="471"/>
        <v>RI</v>
      </c>
      <c r="BB2023">
        <f t="shared" si="472"/>
        <v>2010</v>
      </c>
      <c r="BC2023" s="73">
        <f t="shared" si="473"/>
        <v>2.4</v>
      </c>
      <c r="BD2023">
        <f t="shared" si="474"/>
        <v>50</v>
      </c>
      <c r="BE2023" s="66">
        <f t="shared" si="475"/>
        <v>947.32382780116347</v>
      </c>
      <c r="BI2023" s="66">
        <f t="shared" si="466"/>
        <v>1250.6761721988364</v>
      </c>
      <c r="BK2023" s="66">
        <f t="shared" si="476"/>
        <v>951.31936915160031</v>
      </c>
      <c r="BN2023" s="66">
        <f t="shared" si="467"/>
        <v>1024.0112762097979</v>
      </c>
      <c r="BO2023" s="66">
        <f t="shared" si="468"/>
        <v>1975.3306453613982</v>
      </c>
      <c r="CI2023" s="116">
        <f t="shared" si="469"/>
        <v>0.48160006598670013</v>
      </c>
      <c r="CJ2023" s="116">
        <f t="shared" si="470"/>
        <v>0.51839993401329987</v>
      </c>
      <c r="CR2023">
        <f t="shared" si="477"/>
        <v>1997</v>
      </c>
      <c r="CS2023">
        <f t="shared" si="478"/>
        <v>50</v>
      </c>
      <c r="CT2023" s="73">
        <f t="shared" si="479"/>
        <v>2.4</v>
      </c>
      <c r="CU2023" s="66">
        <f t="shared" si="480"/>
        <v>990.26806343274336</v>
      </c>
    </row>
    <row r="2024" spans="2:99" x14ac:dyDescent="0.25">
      <c r="B2024" s="107" t="s">
        <v>284</v>
      </c>
      <c r="C2024" s="107">
        <v>2014</v>
      </c>
      <c r="D2024" s="107" t="s">
        <v>427</v>
      </c>
      <c r="E2024" s="107">
        <v>50</v>
      </c>
      <c r="F2024" s="108">
        <v>2.4</v>
      </c>
      <c r="G2024" s="109"/>
      <c r="H2024" s="109">
        <v>968.87350541265494</v>
      </c>
      <c r="I2024" s="109">
        <v>1279.126494587345</v>
      </c>
      <c r="BA2024" t="str">
        <f t="shared" si="471"/>
        <v>RI</v>
      </c>
      <c r="BB2024">
        <f t="shared" si="472"/>
        <v>2011</v>
      </c>
      <c r="BC2024" s="73">
        <f t="shared" si="473"/>
        <v>2.4</v>
      </c>
      <c r="BD2024">
        <f t="shared" si="474"/>
        <v>50</v>
      </c>
      <c r="BE2024" s="66">
        <f t="shared" si="475"/>
        <v>1055.498899475328</v>
      </c>
      <c r="BI2024" s="66">
        <f t="shared" si="466"/>
        <v>1393.4911005246718</v>
      </c>
      <c r="BK2024" s="66">
        <f t="shared" si="476"/>
        <v>1059.950692383338</v>
      </c>
      <c r="BN2024" s="66">
        <f t="shared" si="467"/>
        <v>1140.9433008758112</v>
      </c>
      <c r="BO2024" s="66">
        <f t="shared" si="468"/>
        <v>2200.8939932591493</v>
      </c>
      <c r="CI2024" s="116">
        <f t="shared" si="469"/>
        <v>0.48160006598670002</v>
      </c>
      <c r="CJ2024" s="116">
        <f t="shared" si="470"/>
        <v>0.51839993401329998</v>
      </c>
      <c r="CR2024">
        <f t="shared" si="477"/>
        <v>1998</v>
      </c>
      <c r="CS2024">
        <f t="shared" si="478"/>
        <v>50</v>
      </c>
      <c r="CT2024" s="73">
        <f t="shared" si="479"/>
        <v>2.4</v>
      </c>
      <c r="CU2024" s="66">
        <f t="shared" si="480"/>
        <v>890.81234103176689</v>
      </c>
    </row>
    <row r="2025" spans="2:99" x14ac:dyDescent="0.25">
      <c r="B2025" s="107" t="s">
        <v>284</v>
      </c>
      <c r="C2025" s="107">
        <v>2015</v>
      </c>
      <c r="D2025" s="107" t="s">
        <v>427</v>
      </c>
      <c r="E2025" s="107">
        <v>50</v>
      </c>
      <c r="F2025" s="108">
        <v>2.4</v>
      </c>
      <c r="G2025" s="109"/>
      <c r="H2025" s="109">
        <v>981.80331197954979</v>
      </c>
      <c r="I2025" s="109">
        <v>1296.1966880204502</v>
      </c>
      <c r="BA2025" t="str">
        <f t="shared" si="471"/>
        <v>RI</v>
      </c>
      <c r="BB2025">
        <f t="shared" si="472"/>
        <v>2012</v>
      </c>
      <c r="BC2025" s="73">
        <f t="shared" si="473"/>
        <v>2.4</v>
      </c>
      <c r="BD2025">
        <f t="shared" si="474"/>
        <v>50</v>
      </c>
      <c r="BE2025" s="66">
        <f t="shared" si="475"/>
        <v>892.15665311574548</v>
      </c>
      <c r="BI2025" s="66">
        <f t="shared" si="466"/>
        <v>1177.8433468842545</v>
      </c>
      <c r="BK2025" s="66">
        <f t="shared" si="476"/>
        <v>895.91951507907766</v>
      </c>
      <c r="BN2025" s="66">
        <f t="shared" si="467"/>
        <v>964.37822645781705</v>
      </c>
      <c r="BO2025" s="66">
        <f t="shared" si="468"/>
        <v>1860.2977415368946</v>
      </c>
      <c r="CI2025" s="116">
        <f t="shared" si="469"/>
        <v>0.48160006598670013</v>
      </c>
      <c r="CJ2025" s="116">
        <f t="shared" si="470"/>
        <v>0.51839993401329998</v>
      </c>
      <c r="CR2025">
        <f t="shared" si="477"/>
        <v>1999</v>
      </c>
      <c r="CS2025">
        <f t="shared" si="478"/>
        <v>50</v>
      </c>
      <c r="CT2025" s="73">
        <f t="shared" si="479"/>
        <v>2.4</v>
      </c>
      <c r="CU2025" s="66">
        <f t="shared" si="480"/>
        <v>973.82555986856266</v>
      </c>
    </row>
    <row r="2026" spans="2:99" x14ac:dyDescent="0.25">
      <c r="B2026" s="107" t="s">
        <v>284</v>
      </c>
      <c r="C2026" s="107">
        <v>2016</v>
      </c>
      <c r="D2026" s="107" t="s">
        <v>427</v>
      </c>
      <c r="E2026" s="107">
        <v>50</v>
      </c>
      <c r="F2026" s="108">
        <v>2.4</v>
      </c>
      <c r="G2026" s="109"/>
      <c r="H2026" s="109">
        <v>1079</v>
      </c>
      <c r="I2026" s="109">
        <v>1591</v>
      </c>
      <c r="BA2026" t="str">
        <f t="shared" si="471"/>
        <v>RI</v>
      </c>
      <c r="BB2026">
        <f t="shared" si="472"/>
        <v>2013</v>
      </c>
      <c r="BC2026" s="73">
        <f t="shared" si="473"/>
        <v>2.4</v>
      </c>
      <c r="BD2026">
        <f t="shared" si="474"/>
        <v>50</v>
      </c>
      <c r="BE2026" s="66">
        <f t="shared" si="475"/>
        <v>1098.1715710816036</v>
      </c>
      <c r="BI2026" s="66">
        <f t="shared" si="466"/>
        <v>1449.8284289183964</v>
      </c>
      <c r="BK2026" s="66">
        <f t="shared" si="476"/>
        <v>1102.8033451311546</v>
      </c>
      <c r="BN2026" s="66">
        <f t="shared" si="467"/>
        <v>1187.0703966253709</v>
      </c>
      <c r="BO2026" s="66">
        <f t="shared" si="468"/>
        <v>2289.8737417565253</v>
      </c>
      <c r="CI2026" s="116">
        <f t="shared" si="469"/>
        <v>0.48160006598670019</v>
      </c>
      <c r="CJ2026" s="116">
        <f t="shared" si="470"/>
        <v>0.51839993401329987</v>
      </c>
      <c r="CR2026">
        <f t="shared" si="477"/>
        <v>2000</v>
      </c>
      <c r="CS2026">
        <f t="shared" si="478"/>
        <v>50</v>
      </c>
      <c r="CT2026" s="73">
        <f t="shared" si="479"/>
        <v>2.4</v>
      </c>
      <c r="CU2026" s="66">
        <f t="shared" si="480"/>
        <v>1188.9328057595296</v>
      </c>
    </row>
    <row r="2027" spans="2:99" x14ac:dyDescent="0.25">
      <c r="B2027" s="107" t="s">
        <v>284</v>
      </c>
      <c r="C2027" s="107">
        <v>2017</v>
      </c>
      <c r="D2027" s="107" t="s">
        <v>427</v>
      </c>
      <c r="E2027" s="107">
        <v>50</v>
      </c>
      <c r="F2027" s="108">
        <v>2.4</v>
      </c>
      <c r="G2027" s="109"/>
      <c r="H2027" s="109">
        <v>1033.5225382471292</v>
      </c>
      <c r="I2027" s="109">
        <v>1364.4774617528708</v>
      </c>
      <c r="BA2027" t="str">
        <f t="shared" si="471"/>
        <v>RI</v>
      </c>
      <c r="BB2027">
        <f t="shared" si="472"/>
        <v>2014</v>
      </c>
      <c r="BC2027" s="73">
        <f t="shared" si="473"/>
        <v>2.4</v>
      </c>
      <c r="BD2027">
        <f t="shared" si="474"/>
        <v>50</v>
      </c>
      <c r="BE2027" s="66">
        <f t="shared" si="475"/>
        <v>968.87350541265494</v>
      </c>
      <c r="BI2027" s="66">
        <f t="shared" si="466"/>
        <v>1279.126494587345</v>
      </c>
      <c r="BK2027" s="66">
        <f t="shared" si="476"/>
        <v>972.9599371486795</v>
      </c>
      <c r="BN2027" s="66">
        <f t="shared" si="467"/>
        <v>1047.3054362691655</v>
      </c>
      <c r="BO2027" s="66">
        <f t="shared" si="468"/>
        <v>2020.265373417845</v>
      </c>
      <c r="CI2027" s="116">
        <f t="shared" si="469"/>
        <v>0.48160006598670013</v>
      </c>
      <c r="CJ2027" s="116">
        <f t="shared" si="470"/>
        <v>0.51839993401329987</v>
      </c>
      <c r="CR2027">
        <f t="shared" si="477"/>
        <v>2001</v>
      </c>
      <c r="CS2027">
        <f t="shared" si="478"/>
        <v>50</v>
      </c>
      <c r="CT2027" s="73">
        <f t="shared" si="479"/>
        <v>2.4</v>
      </c>
      <c r="CU2027" s="66">
        <f t="shared" si="480"/>
        <v>994.60050514575869</v>
      </c>
    </row>
    <row r="2028" spans="2:99" x14ac:dyDescent="0.25">
      <c r="B2028" s="107" t="s">
        <v>284</v>
      </c>
      <c r="C2028" s="107">
        <v>2018</v>
      </c>
      <c r="D2028" s="107" t="s">
        <v>427</v>
      </c>
      <c r="E2028" s="107">
        <v>50</v>
      </c>
      <c r="F2028" s="108">
        <v>2.4</v>
      </c>
      <c r="G2028" s="109"/>
      <c r="H2028" s="109">
        <v>1021.1314736205217</v>
      </c>
      <c r="I2028" s="109">
        <v>1348.1185263794782</v>
      </c>
      <c r="BA2028" t="str">
        <f t="shared" si="471"/>
        <v>RI</v>
      </c>
      <c r="BB2028">
        <f t="shared" si="472"/>
        <v>2015</v>
      </c>
      <c r="BC2028" s="73">
        <f t="shared" si="473"/>
        <v>2.4</v>
      </c>
      <c r="BD2028">
        <f t="shared" si="474"/>
        <v>50</v>
      </c>
      <c r="BE2028" s="66">
        <f t="shared" si="475"/>
        <v>981.80331197954979</v>
      </c>
      <c r="BI2028" s="66">
        <f t="shared" si="466"/>
        <v>1296.1966880204502</v>
      </c>
      <c r="BK2028" s="66">
        <f t="shared" si="476"/>
        <v>985.94427794692695</v>
      </c>
      <c r="BN2028" s="66">
        <f t="shared" si="467"/>
        <v>1061.2819323047861</v>
      </c>
      <c r="BO2028" s="66">
        <f t="shared" si="468"/>
        <v>2047.2262102517129</v>
      </c>
      <c r="CI2028" s="116">
        <f t="shared" si="469"/>
        <v>0.48160006598670013</v>
      </c>
      <c r="CJ2028" s="116">
        <f t="shared" si="470"/>
        <v>0.51839993401329998</v>
      </c>
      <c r="CR2028">
        <f t="shared" si="477"/>
        <v>2002</v>
      </c>
      <c r="CS2028">
        <f t="shared" si="478"/>
        <v>50</v>
      </c>
      <c r="CT2028" s="73">
        <f t="shared" si="479"/>
        <v>2.4</v>
      </c>
      <c r="CU2028" s="66">
        <f t="shared" si="480"/>
        <v>994.60050514575869</v>
      </c>
    </row>
    <row r="2029" spans="2:99" x14ac:dyDescent="0.25">
      <c r="B2029" s="107" t="s">
        <v>284</v>
      </c>
      <c r="C2029" s="107">
        <v>2019</v>
      </c>
      <c r="D2029" s="107" t="s">
        <v>427</v>
      </c>
      <c r="E2029" s="107">
        <v>50</v>
      </c>
      <c r="F2029" s="108">
        <v>2.4</v>
      </c>
      <c r="G2029" s="109"/>
      <c r="H2029" s="109">
        <v>2159.98</v>
      </c>
      <c r="I2029" s="109">
        <v>1079.99</v>
      </c>
      <c r="BA2029" t="str">
        <f t="shared" si="471"/>
        <v>RI</v>
      </c>
      <c r="BB2029">
        <f t="shared" si="472"/>
        <v>2016</v>
      </c>
      <c r="BC2029" s="73">
        <f t="shared" si="473"/>
        <v>2.4</v>
      </c>
      <c r="BD2029">
        <f t="shared" si="474"/>
        <v>50</v>
      </c>
      <c r="BE2029" s="66">
        <f t="shared" si="475"/>
        <v>1079</v>
      </c>
      <c r="BI2029" s="66">
        <f t="shared" si="466"/>
        <v>1591</v>
      </c>
      <c r="BK2029" s="66">
        <f t="shared" si="476"/>
        <v>1083.5509138381201</v>
      </c>
      <c r="BN2029" s="66">
        <f t="shared" si="467"/>
        <v>1302.6568960576415</v>
      </c>
      <c r="BO2029" s="66">
        <f t="shared" si="468"/>
        <v>2386.2078098957618</v>
      </c>
      <c r="CI2029" s="116">
        <f t="shared" si="469"/>
        <v>0.45408908199217296</v>
      </c>
      <c r="CJ2029" s="116">
        <f t="shared" si="470"/>
        <v>0.54591091800782687</v>
      </c>
      <c r="CR2029">
        <f t="shared" si="477"/>
        <v>2003</v>
      </c>
      <c r="CS2029">
        <f t="shared" si="478"/>
        <v>50</v>
      </c>
      <c r="CT2029" s="73">
        <f t="shared" si="479"/>
        <v>2.4</v>
      </c>
      <c r="CU2029" s="66">
        <f t="shared" si="480"/>
        <v>1204.057039566178</v>
      </c>
    </row>
    <row r="2030" spans="2:99" x14ac:dyDescent="0.25">
      <c r="B2030" s="107" t="s">
        <v>284</v>
      </c>
      <c r="C2030" s="107">
        <v>2020</v>
      </c>
      <c r="D2030" s="107" t="s">
        <v>427</v>
      </c>
      <c r="E2030" s="107">
        <v>50</v>
      </c>
      <c r="F2030" s="108">
        <v>2.4</v>
      </c>
      <c r="G2030" s="109"/>
      <c r="H2030" s="109">
        <v>1199</v>
      </c>
      <c r="I2030" s="109">
        <v>1061.44</v>
      </c>
      <c r="BA2030" t="str">
        <f t="shared" si="471"/>
        <v>RI</v>
      </c>
      <c r="BB2030">
        <f t="shared" si="472"/>
        <v>2017</v>
      </c>
      <c r="BC2030" s="73">
        <f t="shared" si="473"/>
        <v>2.4</v>
      </c>
      <c r="BD2030">
        <f t="shared" si="474"/>
        <v>50</v>
      </c>
      <c r="BE2030" s="66">
        <f t="shared" si="475"/>
        <v>1033.5225382471292</v>
      </c>
      <c r="BI2030" s="66">
        <f t="shared" si="466"/>
        <v>1364.4774617528708</v>
      </c>
      <c r="BK2030" s="66">
        <f t="shared" si="476"/>
        <v>1037.8816411399171</v>
      </c>
      <c r="BN2030" s="66">
        <f t="shared" si="467"/>
        <v>1117.1879164472682</v>
      </c>
      <c r="BO2030" s="66">
        <f t="shared" si="468"/>
        <v>2155.069557587185</v>
      </c>
      <c r="CI2030" s="116">
        <f t="shared" si="469"/>
        <v>0.48160006598670019</v>
      </c>
      <c r="CJ2030" s="116">
        <f t="shared" si="470"/>
        <v>0.51839993401329998</v>
      </c>
      <c r="CR2030">
        <f t="shared" si="477"/>
        <v>2004</v>
      </c>
      <c r="CS2030">
        <f t="shared" si="478"/>
        <v>50</v>
      </c>
      <c r="CT2030" s="73">
        <f t="shared" si="479"/>
        <v>2.4</v>
      </c>
      <c r="CU2030" s="66">
        <f t="shared" si="480"/>
        <v>951.40593142358864</v>
      </c>
    </row>
    <row r="2031" spans="2:99" x14ac:dyDescent="0.25">
      <c r="B2031" s="107" t="s">
        <v>284</v>
      </c>
      <c r="C2031" s="107">
        <v>2021</v>
      </c>
      <c r="D2031" s="107" t="s">
        <v>427</v>
      </c>
      <c r="E2031" s="107">
        <v>50</v>
      </c>
      <c r="F2031" s="108">
        <v>2.4</v>
      </c>
      <c r="G2031" s="109"/>
      <c r="H2031" s="109">
        <v>1160.47</v>
      </c>
      <c r="I2031" s="109">
        <v>1380.47</v>
      </c>
      <c r="BA2031" t="str">
        <f t="shared" si="471"/>
        <v>RI</v>
      </c>
      <c r="BB2031">
        <f t="shared" si="472"/>
        <v>2018</v>
      </c>
      <c r="BC2031" s="73">
        <f t="shared" si="473"/>
        <v>2.4</v>
      </c>
      <c r="BD2031">
        <f t="shared" si="474"/>
        <v>50</v>
      </c>
      <c r="BE2031" s="66">
        <f t="shared" si="475"/>
        <v>1021.1314736205217</v>
      </c>
      <c r="BI2031" s="66">
        <f t="shared" si="466"/>
        <v>1348.1185263794782</v>
      </c>
      <c r="BK2031" s="66">
        <f t="shared" si="476"/>
        <v>1025.4383145415964</v>
      </c>
      <c r="BN2031" s="66">
        <f t="shared" si="467"/>
        <v>1103.7937744131318</v>
      </c>
      <c r="BO2031" s="66">
        <f t="shared" si="468"/>
        <v>2129.2320889547282</v>
      </c>
      <c r="CI2031" s="116">
        <f t="shared" si="469"/>
        <v>0.48160006598670008</v>
      </c>
      <c r="CJ2031" s="116">
        <f t="shared" si="470"/>
        <v>0.51839993401329987</v>
      </c>
      <c r="CR2031">
        <f t="shared" si="477"/>
        <v>2005</v>
      </c>
      <c r="CS2031">
        <f t="shared" si="478"/>
        <v>50</v>
      </c>
      <c r="CT2031" s="73">
        <f t="shared" si="479"/>
        <v>2.4</v>
      </c>
      <c r="CU2031" s="66">
        <f t="shared" si="480"/>
        <v>881.6194277466077</v>
      </c>
    </row>
    <row r="2032" spans="2:99" x14ac:dyDescent="0.25">
      <c r="B2032" s="107" t="s">
        <v>284</v>
      </c>
      <c r="C2032" s="107">
        <v>2022</v>
      </c>
      <c r="D2032" s="107" t="s">
        <v>427</v>
      </c>
      <c r="E2032" s="107">
        <v>50</v>
      </c>
      <c r="F2032" s="108">
        <v>2.4</v>
      </c>
      <c r="G2032" s="109"/>
      <c r="H2032" s="109">
        <v>922.31327196526661</v>
      </c>
      <c r="I2032" s="109">
        <v>1217.6567280347335</v>
      </c>
      <c r="BA2032" t="str">
        <f t="shared" si="471"/>
        <v>RI</v>
      </c>
      <c r="BB2032">
        <f t="shared" si="472"/>
        <v>2019</v>
      </c>
      <c r="BC2032" s="73">
        <f t="shared" si="473"/>
        <v>2.4</v>
      </c>
      <c r="BD2032">
        <f t="shared" si="474"/>
        <v>50</v>
      </c>
      <c r="BE2032" s="66">
        <f t="shared" si="475"/>
        <v>2159.98</v>
      </c>
      <c r="BI2032" s="66">
        <f t="shared" si="466"/>
        <v>1079.99</v>
      </c>
      <c r="BK2032" s="66">
        <f t="shared" si="476"/>
        <v>2169.0901787507532</v>
      </c>
      <c r="BN2032" s="66">
        <f t="shared" si="467"/>
        <v>884.25922135342057</v>
      </c>
      <c r="BO2032" s="66">
        <f t="shared" si="468"/>
        <v>3053.3494001041736</v>
      </c>
      <c r="CI2032" s="116">
        <f t="shared" si="469"/>
        <v>0.71039697542533087</v>
      </c>
      <c r="CJ2032" s="116">
        <f t="shared" si="470"/>
        <v>0.28960302457466924</v>
      </c>
      <c r="CR2032">
        <f t="shared" si="477"/>
        <v>2006</v>
      </c>
      <c r="CS2032">
        <f t="shared" si="478"/>
        <v>50</v>
      </c>
      <c r="CT2032" s="73">
        <f t="shared" si="479"/>
        <v>2.4</v>
      </c>
      <c r="CU2032" s="66">
        <f t="shared" si="480"/>
        <v>973.00321828467361</v>
      </c>
    </row>
    <row r="2033" spans="2:99" x14ac:dyDescent="0.25">
      <c r="B2033" s="107" t="s">
        <v>284</v>
      </c>
      <c r="C2033" s="107">
        <v>2023</v>
      </c>
      <c r="D2033" s="107" t="s">
        <v>427</v>
      </c>
      <c r="E2033" s="107">
        <v>50</v>
      </c>
      <c r="F2033" s="108">
        <v>2.4</v>
      </c>
      <c r="G2033" s="109"/>
      <c r="H2033" s="109">
        <v>1200</v>
      </c>
      <c r="I2033" s="109">
        <v>1800</v>
      </c>
      <c r="BA2033" t="str">
        <f t="shared" si="471"/>
        <v>RI</v>
      </c>
      <c r="BB2033">
        <f t="shared" si="472"/>
        <v>2020</v>
      </c>
      <c r="BC2033" s="73">
        <f t="shared" si="473"/>
        <v>2.4</v>
      </c>
      <c r="BD2033">
        <f t="shared" si="474"/>
        <v>50</v>
      </c>
      <c r="BE2033" s="66">
        <f t="shared" si="475"/>
        <v>1199</v>
      </c>
      <c r="BI2033" s="66">
        <f t="shared" si="466"/>
        <v>1061.44</v>
      </c>
      <c r="BK2033" s="66">
        <f t="shared" si="476"/>
        <v>1204.057039566178</v>
      </c>
      <c r="BN2033" s="66">
        <f t="shared" si="467"/>
        <v>869.07110983747521</v>
      </c>
      <c r="BO2033" s="66">
        <f t="shared" si="468"/>
        <v>2073.128149403653</v>
      </c>
      <c r="CI2033" s="116">
        <f t="shared" si="469"/>
        <v>0.580792383679963</v>
      </c>
      <c r="CJ2033" s="116">
        <f t="shared" si="470"/>
        <v>0.41920761632003717</v>
      </c>
      <c r="CR2033">
        <f t="shared" si="477"/>
        <v>2007</v>
      </c>
      <c r="CS2033">
        <f t="shared" si="478"/>
        <v>50</v>
      </c>
      <c r="CT2033" s="73">
        <f t="shared" si="479"/>
        <v>2.4</v>
      </c>
      <c r="CU2033" s="66">
        <f t="shared" si="480"/>
        <v>1224.2978219803565</v>
      </c>
    </row>
    <row r="2034" spans="2:99" x14ac:dyDescent="0.25">
      <c r="B2034" s="107" t="s">
        <v>284</v>
      </c>
      <c r="C2034" s="107">
        <v>2024</v>
      </c>
      <c r="D2034" s="107" t="s">
        <v>427</v>
      </c>
      <c r="E2034" s="107">
        <v>50</v>
      </c>
      <c r="F2034" s="108">
        <v>2.4</v>
      </c>
      <c r="G2034" s="109"/>
      <c r="H2034" s="109">
        <v>1200</v>
      </c>
      <c r="I2034" s="109">
        <v>1650</v>
      </c>
      <c r="BA2034" t="str">
        <f t="shared" si="471"/>
        <v>RI</v>
      </c>
      <c r="BB2034">
        <f t="shared" si="472"/>
        <v>2021</v>
      </c>
      <c r="BC2034" s="73">
        <f t="shared" si="473"/>
        <v>2.4</v>
      </c>
      <c r="BD2034">
        <f t="shared" si="474"/>
        <v>50</v>
      </c>
      <c r="BE2034" s="66">
        <f t="shared" si="475"/>
        <v>1160.47</v>
      </c>
      <c r="BI2034" s="66">
        <f t="shared" si="466"/>
        <v>1380.47</v>
      </c>
      <c r="BK2034" s="66">
        <f t="shared" si="476"/>
        <v>1165.3645310303275</v>
      </c>
      <c r="BN2034" s="66">
        <f t="shared" si="467"/>
        <v>1130.2820649281537</v>
      </c>
      <c r="BO2034" s="66">
        <f t="shared" si="468"/>
        <v>2295.6465959584812</v>
      </c>
      <c r="CI2034" s="116">
        <f t="shared" si="469"/>
        <v>0.50764108599379731</v>
      </c>
      <c r="CJ2034" s="116">
        <f t="shared" si="470"/>
        <v>0.49235891400620263</v>
      </c>
      <c r="CR2034">
        <f t="shared" si="477"/>
        <v>2008</v>
      </c>
      <c r="CS2034">
        <f t="shared" si="478"/>
        <v>50</v>
      </c>
      <c r="CT2034" s="73">
        <f t="shared" si="479"/>
        <v>2.4</v>
      </c>
      <c r="CU2034" s="66">
        <f t="shared" si="480"/>
        <v>822.34158388900858</v>
      </c>
    </row>
    <row r="2035" spans="2:99" x14ac:dyDescent="0.25">
      <c r="B2035" s="107" t="s">
        <v>284</v>
      </c>
      <c r="C2035" s="107">
        <v>2025</v>
      </c>
      <c r="D2035" s="107" t="s">
        <v>427</v>
      </c>
      <c r="E2035" s="107">
        <v>50</v>
      </c>
      <c r="F2035" s="108">
        <v>2.4</v>
      </c>
      <c r="G2035" s="109"/>
      <c r="H2035" s="109">
        <v>1500</v>
      </c>
      <c r="I2035" s="109">
        <v>1980.3304881000172</v>
      </c>
      <c r="BA2035" t="str">
        <f t="shared" si="471"/>
        <v>RI</v>
      </c>
      <c r="BB2035">
        <f t="shared" si="472"/>
        <v>2022</v>
      </c>
      <c r="BC2035" s="73">
        <f t="shared" si="473"/>
        <v>2.4</v>
      </c>
      <c r="BD2035">
        <f t="shared" si="474"/>
        <v>50</v>
      </c>
      <c r="BE2035" s="66">
        <f t="shared" si="475"/>
        <v>922.31327196526661</v>
      </c>
      <c r="BI2035" s="66">
        <f t="shared" si="466"/>
        <v>1217.6567280347335</v>
      </c>
      <c r="BK2035" s="66">
        <f t="shared" si="476"/>
        <v>926.20332593419027</v>
      </c>
      <c r="BN2035" s="66">
        <f t="shared" si="467"/>
        <v>996.97607404489611</v>
      </c>
      <c r="BO2035" s="66">
        <f t="shared" si="468"/>
        <v>1923.1793999790864</v>
      </c>
      <c r="CI2035" s="116">
        <f t="shared" si="469"/>
        <v>0.48160006598670008</v>
      </c>
      <c r="CJ2035" s="116">
        <f t="shared" si="470"/>
        <v>0.51839993401329987</v>
      </c>
      <c r="CR2035">
        <f t="shared" si="477"/>
        <v>2009</v>
      </c>
      <c r="CS2035">
        <f t="shared" si="478"/>
        <v>50</v>
      </c>
      <c r="CT2035" s="73">
        <f t="shared" si="479"/>
        <v>2.4</v>
      </c>
      <c r="CU2035" s="66">
        <f t="shared" si="480"/>
        <v>1828.5933708443945</v>
      </c>
    </row>
    <row r="2036" spans="2:99" x14ac:dyDescent="0.25">
      <c r="B2036" s="107" t="s">
        <v>284</v>
      </c>
      <c r="C2036" s="107">
        <v>2026</v>
      </c>
      <c r="D2036" s="107" t="s">
        <v>427</v>
      </c>
      <c r="E2036" s="107">
        <v>50</v>
      </c>
      <c r="F2036" s="108">
        <v>2.4</v>
      </c>
      <c r="G2036" s="109"/>
      <c r="H2036" s="109">
        <v>868.60285548638524</v>
      </c>
      <c r="I2036" s="109">
        <v>1146.7471445136146</v>
      </c>
      <c r="BA2036" t="str">
        <f t="shared" si="471"/>
        <v>RI</v>
      </c>
      <c r="BB2036">
        <f t="shared" si="472"/>
        <v>2023</v>
      </c>
      <c r="BC2036" s="73">
        <f t="shared" si="473"/>
        <v>2.4</v>
      </c>
      <c r="BD2036">
        <f t="shared" si="474"/>
        <v>50</v>
      </c>
      <c r="BE2036" s="66">
        <f t="shared" si="475"/>
        <v>1200</v>
      </c>
      <c r="BI2036" s="66">
        <f t="shared" ref="BI2036:BI2099" si="481">I2033</f>
        <v>1800</v>
      </c>
      <c r="BK2036" s="66">
        <f t="shared" si="476"/>
        <v>1205.0612572805785</v>
      </c>
      <c r="BN2036" s="66">
        <f t="shared" ref="BN2036:BN2099" si="482">BI2036/VLOOKUP($BA2036,$DQ$53:$DT$60,3,FALSE)</f>
        <v>1473.7790150243586</v>
      </c>
      <c r="BO2036" s="66">
        <f t="shared" si="468"/>
        <v>2678.8402723049371</v>
      </c>
      <c r="CI2036" s="116">
        <f t="shared" si="469"/>
        <v>0.44984438592291115</v>
      </c>
      <c r="CJ2036" s="116">
        <f t="shared" si="470"/>
        <v>0.55015561407708891</v>
      </c>
      <c r="CR2036">
        <f t="shared" si="477"/>
        <v>2010</v>
      </c>
      <c r="CS2036">
        <f t="shared" si="478"/>
        <v>50</v>
      </c>
      <c r="CT2036" s="73">
        <f t="shared" si="479"/>
        <v>2.4</v>
      </c>
      <c r="CU2036" s="66">
        <f t="shared" si="480"/>
        <v>951.31936915160031</v>
      </c>
    </row>
    <row r="2037" spans="2:99" x14ac:dyDescent="0.25">
      <c r="B2037" s="107" t="s">
        <v>284</v>
      </c>
      <c r="C2037" s="107">
        <v>2027</v>
      </c>
      <c r="D2037" s="107" t="s">
        <v>427</v>
      </c>
      <c r="E2037" s="107">
        <v>50</v>
      </c>
      <c r="F2037" s="108">
        <v>2.4</v>
      </c>
      <c r="G2037" s="109"/>
      <c r="H2037" s="109">
        <v>1295</v>
      </c>
      <c r="I2037" s="109">
        <v>1795</v>
      </c>
      <c r="BA2037" t="str">
        <f t="shared" si="471"/>
        <v>RI</v>
      </c>
      <c r="BB2037">
        <f t="shared" si="472"/>
        <v>2024</v>
      </c>
      <c r="BC2037" s="73">
        <f t="shared" si="473"/>
        <v>2.4</v>
      </c>
      <c r="BD2037">
        <f t="shared" si="474"/>
        <v>50</v>
      </c>
      <c r="BE2037" s="66">
        <f t="shared" si="475"/>
        <v>1200</v>
      </c>
      <c r="BI2037" s="66">
        <f t="shared" si="481"/>
        <v>1650</v>
      </c>
      <c r="BK2037" s="66">
        <f t="shared" si="476"/>
        <v>1205.0612572805785</v>
      </c>
      <c r="BN2037" s="66">
        <f t="shared" si="482"/>
        <v>1350.9640971056622</v>
      </c>
      <c r="BO2037" s="66">
        <f t="shared" ref="BO2037:BO2100" si="483">SUM(BK2037+BN2037)</f>
        <v>2556.0253543862409</v>
      </c>
      <c r="CI2037" s="116">
        <f t="shared" ref="CI2037:CI2100" si="484">BK2037/$BO2037</f>
        <v>0.47145903901643449</v>
      </c>
      <c r="CJ2037" s="116">
        <f t="shared" ref="CJ2037:CJ2100" si="485">BN2037/$BO2037</f>
        <v>0.5285409609835654</v>
      </c>
      <c r="CR2037">
        <f t="shared" si="477"/>
        <v>2011</v>
      </c>
      <c r="CS2037">
        <f t="shared" si="478"/>
        <v>50</v>
      </c>
      <c r="CT2037" s="73">
        <f t="shared" si="479"/>
        <v>2.4</v>
      </c>
      <c r="CU2037" s="66">
        <f t="shared" si="480"/>
        <v>1059.950692383338</v>
      </c>
    </row>
    <row r="2038" spans="2:99" x14ac:dyDescent="0.25">
      <c r="B2038" s="107" t="s">
        <v>284</v>
      </c>
      <c r="C2038" s="107">
        <v>2028</v>
      </c>
      <c r="D2038" s="107" t="s">
        <v>427</v>
      </c>
      <c r="E2038" s="107">
        <v>50</v>
      </c>
      <c r="F2038" s="108">
        <v>2.4</v>
      </c>
      <c r="G2038" s="109"/>
      <c r="H2038" s="109">
        <v>871.1370975734967</v>
      </c>
      <c r="I2038" s="109">
        <v>1150.0929024265033</v>
      </c>
      <c r="BA2038" t="str">
        <f t="shared" si="471"/>
        <v>RI</v>
      </c>
      <c r="BB2038">
        <f t="shared" si="472"/>
        <v>2025</v>
      </c>
      <c r="BC2038" s="73">
        <f t="shared" si="473"/>
        <v>2.4</v>
      </c>
      <c r="BD2038">
        <f t="shared" si="474"/>
        <v>50</v>
      </c>
      <c r="BE2038" s="66">
        <f t="shared" si="475"/>
        <v>1500</v>
      </c>
      <c r="BI2038" s="66">
        <f t="shared" si="481"/>
        <v>1980.3304881000172</v>
      </c>
      <c r="BK2038" s="66">
        <f t="shared" si="476"/>
        <v>1506.3265716007231</v>
      </c>
      <c r="BN2038" s="66">
        <f t="shared" si="482"/>
        <v>1621.4275089859725</v>
      </c>
      <c r="BO2038" s="66">
        <f t="shared" si="483"/>
        <v>3127.7540805866956</v>
      </c>
      <c r="CI2038" s="116">
        <f t="shared" si="484"/>
        <v>0.48160006598670008</v>
      </c>
      <c r="CJ2038" s="116">
        <f t="shared" si="485"/>
        <v>0.51839993401329987</v>
      </c>
      <c r="CR2038">
        <f t="shared" si="477"/>
        <v>2012</v>
      </c>
      <c r="CS2038">
        <f t="shared" si="478"/>
        <v>50</v>
      </c>
      <c r="CT2038" s="73">
        <f t="shared" si="479"/>
        <v>2.4</v>
      </c>
      <c r="CU2038" s="66">
        <f t="shared" si="480"/>
        <v>895.91951507907766</v>
      </c>
    </row>
    <row r="2039" spans="2:99" x14ac:dyDescent="0.25">
      <c r="B2039" s="107" t="s">
        <v>284</v>
      </c>
      <c r="C2039" s="107">
        <v>2029</v>
      </c>
      <c r="D2039" s="107" t="s">
        <v>427</v>
      </c>
      <c r="E2039" s="107">
        <v>50</v>
      </c>
      <c r="F2039" s="108">
        <v>2.4</v>
      </c>
      <c r="G2039" s="109"/>
      <c r="H2039" s="109">
        <v>891.26449646262984</v>
      </c>
      <c r="I2039" s="109">
        <v>1176.6655035373706</v>
      </c>
      <c r="BA2039" t="str">
        <f t="shared" si="471"/>
        <v>RI</v>
      </c>
      <c r="BB2039">
        <f t="shared" si="472"/>
        <v>2026</v>
      </c>
      <c r="BC2039" s="73">
        <f t="shared" si="473"/>
        <v>2.4</v>
      </c>
      <c r="BD2039">
        <f t="shared" si="474"/>
        <v>50</v>
      </c>
      <c r="BE2039" s="66">
        <f t="shared" si="475"/>
        <v>868.60285548638524</v>
      </c>
      <c r="BI2039" s="66">
        <f t="shared" si="481"/>
        <v>1146.7471445136146</v>
      </c>
      <c r="BK2039" s="66">
        <f t="shared" si="476"/>
        <v>872.26637425827005</v>
      </c>
      <c r="BN2039" s="66">
        <f t="shared" si="482"/>
        <v>938.91770951292813</v>
      </c>
      <c r="BO2039" s="66">
        <f t="shared" si="483"/>
        <v>1811.1840837711982</v>
      </c>
      <c r="CI2039" s="116">
        <f t="shared" si="484"/>
        <v>0.48160006598670013</v>
      </c>
      <c r="CJ2039" s="116">
        <f t="shared" si="485"/>
        <v>0.51839993401329987</v>
      </c>
      <c r="CR2039">
        <f t="shared" si="477"/>
        <v>2013</v>
      </c>
      <c r="CS2039">
        <f t="shared" si="478"/>
        <v>50</v>
      </c>
      <c r="CT2039" s="73">
        <f t="shared" si="479"/>
        <v>2.4</v>
      </c>
      <c r="CU2039" s="66">
        <f t="shared" si="480"/>
        <v>1102.8033451311546</v>
      </c>
    </row>
    <row r="2040" spans="2:99" x14ac:dyDescent="0.25">
      <c r="B2040" s="107" t="s">
        <v>284</v>
      </c>
      <c r="C2040" s="107">
        <v>2030</v>
      </c>
      <c r="D2040" s="107" t="s">
        <v>427</v>
      </c>
      <c r="E2040" s="107">
        <v>50</v>
      </c>
      <c r="F2040" s="108">
        <v>2.4</v>
      </c>
      <c r="G2040" s="109"/>
      <c r="H2040" s="109">
        <v>1538.0263507452776</v>
      </c>
      <c r="I2040" s="109">
        <v>2030.5336492547224</v>
      </c>
      <c r="BA2040" t="str">
        <f t="shared" si="471"/>
        <v>RI</v>
      </c>
      <c r="BB2040">
        <f t="shared" si="472"/>
        <v>2027</v>
      </c>
      <c r="BC2040" s="73">
        <f t="shared" si="473"/>
        <v>2.4</v>
      </c>
      <c r="BD2040">
        <f t="shared" si="474"/>
        <v>50</v>
      </c>
      <c r="BE2040" s="66">
        <f t="shared" si="475"/>
        <v>1295</v>
      </c>
      <c r="BI2040" s="66">
        <f t="shared" si="481"/>
        <v>1795</v>
      </c>
      <c r="BK2040" s="66">
        <f t="shared" si="476"/>
        <v>1300.4619401486243</v>
      </c>
      <c r="BN2040" s="66">
        <f t="shared" si="482"/>
        <v>1469.6851844270689</v>
      </c>
      <c r="BO2040" s="66">
        <f t="shared" si="483"/>
        <v>2770.1471245756929</v>
      </c>
      <c r="CI2040" s="116">
        <f t="shared" si="484"/>
        <v>0.46945591034188039</v>
      </c>
      <c r="CJ2040" s="116">
        <f t="shared" si="485"/>
        <v>0.53054408965811972</v>
      </c>
      <c r="CR2040">
        <f t="shared" si="477"/>
        <v>2014</v>
      </c>
      <c r="CS2040">
        <f t="shared" si="478"/>
        <v>50</v>
      </c>
      <c r="CT2040" s="73">
        <f t="shared" si="479"/>
        <v>2.4</v>
      </c>
      <c r="CU2040" s="66">
        <f t="shared" si="480"/>
        <v>972.9599371486795</v>
      </c>
    </row>
    <row r="2041" spans="2:99" x14ac:dyDescent="0.25">
      <c r="B2041" s="107" t="s">
        <v>284</v>
      </c>
      <c r="C2041" s="107">
        <v>2031</v>
      </c>
      <c r="D2041" s="107" t="s">
        <v>427</v>
      </c>
      <c r="E2041" s="107">
        <v>50</v>
      </c>
      <c r="F2041" s="108">
        <v>2.4</v>
      </c>
      <c r="G2041" s="109"/>
      <c r="H2041" s="109">
        <v>1027.4886285159116</v>
      </c>
      <c r="I2041" s="109">
        <v>1356.5113714840884</v>
      </c>
      <c r="BA2041" t="str">
        <f t="shared" si="471"/>
        <v>RI</v>
      </c>
      <c r="BB2041">
        <f t="shared" si="472"/>
        <v>2028</v>
      </c>
      <c r="BC2041" s="73">
        <f t="shared" si="473"/>
        <v>2.4</v>
      </c>
      <c r="BD2041">
        <f t="shared" si="474"/>
        <v>50</v>
      </c>
      <c r="BE2041" s="66">
        <f t="shared" si="475"/>
        <v>871.1370975734967</v>
      </c>
      <c r="BI2041" s="66">
        <f t="shared" si="481"/>
        <v>1150.0929024265033</v>
      </c>
      <c r="BK2041" s="66">
        <f t="shared" si="476"/>
        <v>874.81130505472663</v>
      </c>
      <c r="BN2041" s="66">
        <f t="shared" si="482"/>
        <v>941.65710273590992</v>
      </c>
      <c r="BO2041" s="66">
        <f t="shared" si="483"/>
        <v>1816.4684077906365</v>
      </c>
      <c r="CI2041" s="116">
        <f t="shared" si="484"/>
        <v>0.48160006598670008</v>
      </c>
      <c r="CJ2041" s="116">
        <f t="shared" si="485"/>
        <v>0.51839993401329987</v>
      </c>
      <c r="CR2041">
        <f t="shared" si="477"/>
        <v>2015</v>
      </c>
      <c r="CS2041">
        <f t="shared" si="478"/>
        <v>50</v>
      </c>
      <c r="CT2041" s="73">
        <f t="shared" si="479"/>
        <v>2.4</v>
      </c>
      <c r="CU2041" s="66">
        <f t="shared" si="480"/>
        <v>985.94427794692695</v>
      </c>
    </row>
    <row r="2042" spans="2:99" x14ac:dyDescent="0.25">
      <c r="B2042" s="107" t="s">
        <v>284</v>
      </c>
      <c r="C2042" s="107">
        <v>2032</v>
      </c>
      <c r="D2042" s="107" t="s">
        <v>427</v>
      </c>
      <c r="E2042" s="107">
        <v>50</v>
      </c>
      <c r="F2042" s="108">
        <v>2.4</v>
      </c>
      <c r="G2042" s="109"/>
      <c r="H2042" s="109">
        <v>1199</v>
      </c>
      <c r="I2042" s="109">
        <v>1582.9441701546139</v>
      </c>
      <c r="BA2042" t="str">
        <f t="shared" si="471"/>
        <v>RI</v>
      </c>
      <c r="BB2042">
        <f t="shared" si="472"/>
        <v>2029</v>
      </c>
      <c r="BC2042" s="73">
        <f t="shared" si="473"/>
        <v>2.4</v>
      </c>
      <c r="BD2042">
        <f t="shared" si="474"/>
        <v>50</v>
      </c>
      <c r="BE2042" s="66">
        <f t="shared" si="475"/>
        <v>891.26449646262984</v>
      </c>
      <c r="BI2042" s="66">
        <f t="shared" si="481"/>
        <v>1176.6655035373706</v>
      </c>
      <c r="BK2042" s="66">
        <f t="shared" si="476"/>
        <v>895.0235955639987</v>
      </c>
      <c r="BN2042" s="66">
        <f t="shared" si="482"/>
        <v>963.41384823135945</v>
      </c>
      <c r="BO2042" s="66">
        <f t="shared" si="483"/>
        <v>1858.4374437953581</v>
      </c>
      <c r="CI2042" s="116">
        <f t="shared" si="484"/>
        <v>0.48160006598670008</v>
      </c>
      <c r="CJ2042" s="116">
        <f t="shared" si="485"/>
        <v>0.51839993401329998</v>
      </c>
      <c r="CR2042">
        <f t="shared" si="477"/>
        <v>2016</v>
      </c>
      <c r="CS2042">
        <f t="shared" si="478"/>
        <v>50</v>
      </c>
      <c r="CT2042" s="73">
        <f t="shared" si="479"/>
        <v>2.4</v>
      </c>
      <c r="CU2042" s="66">
        <f t="shared" si="480"/>
        <v>1083.5509138381201</v>
      </c>
    </row>
    <row r="2043" spans="2:99" x14ac:dyDescent="0.25">
      <c r="B2043" s="107" t="s">
        <v>284</v>
      </c>
      <c r="C2043" s="107">
        <v>2033</v>
      </c>
      <c r="D2043" s="107" t="s">
        <v>427</v>
      </c>
      <c r="E2043" s="107">
        <v>50</v>
      </c>
      <c r="F2043" s="108">
        <v>2.4</v>
      </c>
      <c r="G2043" s="109"/>
      <c r="H2043" s="109">
        <v>948.15995529248937</v>
      </c>
      <c r="I2043" s="109">
        <v>1251.7800447075106</v>
      </c>
      <c r="BA2043" t="str">
        <f t="shared" si="471"/>
        <v>RI</v>
      </c>
      <c r="BB2043">
        <f t="shared" si="472"/>
        <v>2030</v>
      </c>
      <c r="BC2043" s="73">
        <f t="shared" si="473"/>
        <v>2.4</v>
      </c>
      <c r="BD2043">
        <f t="shared" si="474"/>
        <v>50</v>
      </c>
      <c r="BE2043" s="66">
        <f t="shared" si="475"/>
        <v>1538.0263507452776</v>
      </c>
      <c r="BI2043" s="66">
        <f t="shared" si="481"/>
        <v>2030.5336492547224</v>
      </c>
      <c r="BK2043" s="66">
        <f t="shared" si="476"/>
        <v>1544.5133066331368</v>
      </c>
      <c r="BN2043" s="66">
        <f t="shared" si="482"/>
        <v>1662.5321564291341</v>
      </c>
      <c r="BO2043" s="66">
        <f t="shared" si="483"/>
        <v>3207.0454630622708</v>
      </c>
      <c r="CI2043" s="116">
        <f t="shared" si="484"/>
        <v>0.48160006598670013</v>
      </c>
      <c r="CJ2043" s="116">
        <f t="shared" si="485"/>
        <v>0.51839993401329998</v>
      </c>
      <c r="CR2043">
        <f t="shared" si="477"/>
        <v>2017</v>
      </c>
      <c r="CS2043">
        <f t="shared" si="478"/>
        <v>50</v>
      </c>
      <c r="CT2043" s="73">
        <f t="shared" si="479"/>
        <v>2.4</v>
      </c>
      <c r="CU2043" s="66">
        <f t="shared" si="480"/>
        <v>1037.8816411399171</v>
      </c>
    </row>
    <row r="2044" spans="2:99" x14ac:dyDescent="0.25">
      <c r="B2044" s="107" t="s">
        <v>284</v>
      </c>
      <c r="C2044" s="107">
        <v>2034</v>
      </c>
      <c r="D2044" s="107" t="s">
        <v>427</v>
      </c>
      <c r="E2044" s="107">
        <v>50</v>
      </c>
      <c r="F2044" s="108">
        <v>2.4</v>
      </c>
      <c r="G2044" s="109"/>
      <c r="H2044" s="109">
        <v>1399</v>
      </c>
      <c r="I2044" s="109">
        <v>2149</v>
      </c>
      <c r="BA2044" t="str">
        <f t="shared" si="471"/>
        <v>RI</v>
      </c>
      <c r="BB2044">
        <f t="shared" si="472"/>
        <v>2031</v>
      </c>
      <c r="BC2044" s="73">
        <f t="shared" si="473"/>
        <v>2.4</v>
      </c>
      <c r="BD2044">
        <f t="shared" si="474"/>
        <v>50</v>
      </c>
      <c r="BE2044" s="66">
        <f t="shared" si="475"/>
        <v>1027.4886285159116</v>
      </c>
      <c r="BI2044" s="66">
        <f t="shared" si="481"/>
        <v>1356.5113714840884</v>
      </c>
      <c r="BK2044" s="66">
        <f t="shared" si="476"/>
        <v>1031.8222821007348</v>
      </c>
      <c r="BN2044" s="66">
        <f t="shared" si="482"/>
        <v>1110.6655516306453</v>
      </c>
      <c r="BO2044" s="66">
        <f t="shared" si="483"/>
        <v>2142.4878337313803</v>
      </c>
      <c r="CI2044" s="116">
        <f t="shared" si="484"/>
        <v>0.48160006598670008</v>
      </c>
      <c r="CJ2044" s="116">
        <f t="shared" si="485"/>
        <v>0.51839993401329987</v>
      </c>
      <c r="CR2044">
        <f t="shared" si="477"/>
        <v>2018</v>
      </c>
      <c r="CS2044">
        <f t="shared" si="478"/>
        <v>50</v>
      </c>
      <c r="CT2044" s="73">
        <f t="shared" si="479"/>
        <v>2.4</v>
      </c>
      <c r="CU2044" s="66">
        <f t="shared" si="480"/>
        <v>1025.4383145415964</v>
      </c>
    </row>
    <row r="2045" spans="2:99" x14ac:dyDescent="0.25">
      <c r="B2045" s="107" t="s">
        <v>284</v>
      </c>
      <c r="C2045" s="107">
        <v>2035</v>
      </c>
      <c r="D2045" s="107" t="s">
        <v>427</v>
      </c>
      <c r="E2045" s="107">
        <v>50</v>
      </c>
      <c r="F2045" s="108">
        <v>2.4</v>
      </c>
      <c r="G2045" s="109"/>
      <c r="H2045" s="109">
        <v>1114.8699999999999</v>
      </c>
      <c r="I2045" s="109">
        <v>1314.87</v>
      </c>
      <c r="BA2045" t="str">
        <f t="shared" si="471"/>
        <v>RI</v>
      </c>
      <c r="BB2045">
        <f t="shared" si="472"/>
        <v>2032</v>
      </c>
      <c r="BC2045" s="73">
        <f t="shared" si="473"/>
        <v>2.4</v>
      </c>
      <c r="BD2045">
        <f t="shared" si="474"/>
        <v>50</v>
      </c>
      <c r="BE2045" s="66">
        <f t="shared" si="475"/>
        <v>1199</v>
      </c>
      <c r="BI2045" s="66">
        <f t="shared" si="481"/>
        <v>1582.9441701546139</v>
      </c>
      <c r="BK2045" s="66">
        <f t="shared" si="476"/>
        <v>1204.057039566178</v>
      </c>
      <c r="BN2045" s="66">
        <f t="shared" si="482"/>
        <v>1296.0610555161209</v>
      </c>
      <c r="BO2045" s="66">
        <f t="shared" si="483"/>
        <v>2500.1180950822991</v>
      </c>
      <c r="CI2045" s="116">
        <f t="shared" si="484"/>
        <v>0.48160006598670002</v>
      </c>
      <c r="CJ2045" s="116">
        <f t="shared" si="485"/>
        <v>0.51839993401329987</v>
      </c>
      <c r="CR2045">
        <f t="shared" si="477"/>
        <v>2019</v>
      </c>
      <c r="CS2045">
        <f t="shared" si="478"/>
        <v>50</v>
      </c>
      <c r="CT2045" s="73">
        <f t="shared" si="479"/>
        <v>2.4</v>
      </c>
      <c r="CU2045" s="66">
        <f t="shared" si="480"/>
        <v>2169.0901787507532</v>
      </c>
    </row>
    <row r="2046" spans="2:99" x14ac:dyDescent="0.25">
      <c r="B2046" s="107" t="s">
        <v>284</v>
      </c>
      <c r="C2046" s="107">
        <v>2036</v>
      </c>
      <c r="D2046" s="107" t="s">
        <v>427</v>
      </c>
      <c r="E2046" s="107">
        <v>50</v>
      </c>
      <c r="F2046" s="108">
        <v>2.4</v>
      </c>
      <c r="G2046" s="109"/>
      <c r="H2046" s="109">
        <v>968.87350541265494</v>
      </c>
      <c r="I2046" s="109">
        <v>1279.126494587345</v>
      </c>
      <c r="BA2046" t="str">
        <f t="shared" si="471"/>
        <v>RI</v>
      </c>
      <c r="BB2046">
        <f t="shared" si="472"/>
        <v>2033</v>
      </c>
      <c r="BC2046" s="73">
        <f t="shared" si="473"/>
        <v>2.4</v>
      </c>
      <c r="BD2046">
        <f t="shared" si="474"/>
        <v>50</v>
      </c>
      <c r="BE2046" s="66">
        <f t="shared" si="475"/>
        <v>948.15995529248937</v>
      </c>
      <c r="BI2046" s="66">
        <f t="shared" si="481"/>
        <v>1251.7800447075106</v>
      </c>
      <c r="BK2046" s="66">
        <f t="shared" si="476"/>
        <v>952.15902318988697</v>
      </c>
      <c r="BN2046" s="66">
        <f t="shared" si="482"/>
        <v>1024.9150896201015</v>
      </c>
      <c r="BO2046" s="66">
        <f t="shared" si="483"/>
        <v>1977.0741128099885</v>
      </c>
      <c r="CI2046" s="116">
        <f t="shared" si="484"/>
        <v>0.48160006598670008</v>
      </c>
      <c r="CJ2046" s="116">
        <f t="shared" si="485"/>
        <v>0.51839993401329998</v>
      </c>
      <c r="CR2046">
        <f t="shared" si="477"/>
        <v>2020</v>
      </c>
      <c r="CS2046">
        <f t="shared" si="478"/>
        <v>50</v>
      </c>
      <c r="CT2046" s="73">
        <f t="shared" si="479"/>
        <v>2.4</v>
      </c>
      <c r="CU2046" s="66">
        <f t="shared" si="480"/>
        <v>1204.057039566178</v>
      </c>
    </row>
    <row r="2047" spans="2:99" x14ac:dyDescent="0.25">
      <c r="B2047" s="107" t="s">
        <v>284</v>
      </c>
      <c r="C2047" s="107">
        <v>2037</v>
      </c>
      <c r="D2047" s="107" t="s">
        <v>427</v>
      </c>
      <c r="E2047" s="107">
        <v>50</v>
      </c>
      <c r="F2047" s="108">
        <v>2.4</v>
      </c>
      <c r="G2047" s="109"/>
      <c r="H2047" s="109">
        <v>1044.2973770528749</v>
      </c>
      <c r="I2047" s="109">
        <v>1378.7026229471251</v>
      </c>
      <c r="BA2047" t="str">
        <f t="shared" si="471"/>
        <v>RI</v>
      </c>
      <c r="BB2047">
        <f t="shared" si="472"/>
        <v>2034</v>
      </c>
      <c r="BC2047" s="73">
        <f t="shared" si="473"/>
        <v>2.4</v>
      </c>
      <c r="BD2047">
        <f t="shared" si="474"/>
        <v>50</v>
      </c>
      <c r="BE2047" s="66">
        <f t="shared" si="475"/>
        <v>1399</v>
      </c>
      <c r="BI2047" s="66">
        <f t="shared" si="481"/>
        <v>2149</v>
      </c>
      <c r="BK2047" s="66">
        <f t="shared" si="476"/>
        <v>1404.9005824462745</v>
      </c>
      <c r="BN2047" s="66">
        <f t="shared" si="482"/>
        <v>1759.5283907151927</v>
      </c>
      <c r="BO2047" s="66">
        <f t="shared" si="483"/>
        <v>3164.4289731614672</v>
      </c>
      <c r="CI2047" s="116">
        <f t="shared" si="484"/>
        <v>0.44396654004930591</v>
      </c>
      <c r="CJ2047" s="116">
        <f t="shared" si="485"/>
        <v>0.55603345995069409</v>
      </c>
      <c r="CR2047">
        <f t="shared" si="477"/>
        <v>2021</v>
      </c>
      <c r="CS2047">
        <f t="shared" si="478"/>
        <v>50</v>
      </c>
      <c r="CT2047" s="73">
        <f t="shared" si="479"/>
        <v>2.4</v>
      </c>
      <c r="CU2047" s="66">
        <f t="shared" si="480"/>
        <v>1165.3645310303275</v>
      </c>
    </row>
    <row r="2048" spans="2:99" x14ac:dyDescent="0.25">
      <c r="B2048" s="107" t="s">
        <v>284</v>
      </c>
      <c r="C2048" s="107">
        <v>2038</v>
      </c>
      <c r="D2048" s="107" t="s">
        <v>427</v>
      </c>
      <c r="E2048" s="107">
        <v>50</v>
      </c>
      <c r="F2048" s="108">
        <v>2.4</v>
      </c>
      <c r="G2048" s="109"/>
      <c r="H2048" s="109">
        <v>1119.721248693095</v>
      </c>
      <c r="I2048" s="109">
        <v>1478.278751306905</v>
      </c>
      <c r="BA2048" t="str">
        <f t="shared" si="471"/>
        <v>RI</v>
      </c>
      <c r="BB2048">
        <f t="shared" si="472"/>
        <v>2035</v>
      </c>
      <c r="BC2048" s="73">
        <f t="shared" si="473"/>
        <v>2.4</v>
      </c>
      <c r="BD2048">
        <f t="shared" si="474"/>
        <v>50</v>
      </c>
      <c r="BE2048" s="66">
        <f t="shared" si="475"/>
        <v>1114.8699999999999</v>
      </c>
      <c r="BI2048" s="66">
        <f t="shared" si="481"/>
        <v>1314.87</v>
      </c>
      <c r="BK2048" s="66">
        <f t="shared" si="476"/>
        <v>1119.5722032536653</v>
      </c>
      <c r="BN2048" s="66">
        <f t="shared" si="482"/>
        <v>1076.5710074917101</v>
      </c>
      <c r="BO2048" s="66">
        <f t="shared" si="483"/>
        <v>2196.1432107453757</v>
      </c>
      <c r="CI2048" s="116">
        <f t="shared" si="484"/>
        <v>0.50979016203304894</v>
      </c>
      <c r="CJ2048" s="116">
        <f t="shared" si="485"/>
        <v>0.490209837966951</v>
      </c>
      <c r="CR2048">
        <f t="shared" si="477"/>
        <v>2022</v>
      </c>
      <c r="CS2048">
        <f t="shared" si="478"/>
        <v>50</v>
      </c>
      <c r="CT2048" s="73">
        <f t="shared" si="479"/>
        <v>2.4</v>
      </c>
      <c r="CU2048" s="66">
        <f t="shared" si="480"/>
        <v>926.20332593419027</v>
      </c>
    </row>
    <row r="2049" spans="2:99" x14ac:dyDescent="0.25">
      <c r="B2049" s="107" t="s">
        <v>284</v>
      </c>
      <c r="C2049" s="107">
        <v>2039</v>
      </c>
      <c r="D2049" s="107" t="s">
        <v>427</v>
      </c>
      <c r="E2049" s="107">
        <v>50</v>
      </c>
      <c r="F2049" s="108">
        <v>2.4</v>
      </c>
      <c r="G2049" s="109"/>
      <c r="H2049" s="109">
        <v>1199</v>
      </c>
      <c r="I2049" s="109">
        <v>1799</v>
      </c>
      <c r="BA2049" t="str">
        <f t="shared" si="471"/>
        <v>RI</v>
      </c>
      <c r="BB2049">
        <f t="shared" si="472"/>
        <v>2036</v>
      </c>
      <c r="BC2049" s="73">
        <f t="shared" si="473"/>
        <v>2.4</v>
      </c>
      <c r="BD2049">
        <f t="shared" si="474"/>
        <v>50</v>
      </c>
      <c r="BE2049" s="66">
        <f t="shared" si="475"/>
        <v>968.87350541265494</v>
      </c>
      <c r="BI2049" s="66">
        <f t="shared" si="481"/>
        <v>1279.126494587345</v>
      </c>
      <c r="BK2049" s="66">
        <f t="shared" si="476"/>
        <v>972.9599371486795</v>
      </c>
      <c r="BN2049" s="66">
        <f t="shared" si="482"/>
        <v>1047.3054362691655</v>
      </c>
      <c r="BO2049" s="66">
        <f t="shared" si="483"/>
        <v>2020.265373417845</v>
      </c>
      <c r="CI2049" s="116">
        <f t="shared" si="484"/>
        <v>0.48160006598670013</v>
      </c>
      <c r="CJ2049" s="116">
        <f t="shared" si="485"/>
        <v>0.51839993401329987</v>
      </c>
      <c r="CR2049">
        <f t="shared" si="477"/>
        <v>2023</v>
      </c>
      <c r="CS2049">
        <f t="shared" si="478"/>
        <v>50</v>
      </c>
      <c r="CT2049" s="73">
        <f t="shared" si="479"/>
        <v>2.4</v>
      </c>
      <c r="CU2049" s="66">
        <f t="shared" si="480"/>
        <v>1205.0612572805785</v>
      </c>
    </row>
    <row r="2050" spans="2:99" x14ac:dyDescent="0.25">
      <c r="B2050" s="107" t="s">
        <v>284</v>
      </c>
      <c r="C2050" s="107">
        <v>2040</v>
      </c>
      <c r="D2050" s="107" t="s">
        <v>427</v>
      </c>
      <c r="E2050" s="107">
        <v>60</v>
      </c>
      <c r="F2050" s="108">
        <v>2.33</v>
      </c>
      <c r="G2050" s="109"/>
      <c r="H2050" s="109">
        <v>1199</v>
      </c>
      <c r="I2050" s="109">
        <v>1699</v>
      </c>
      <c r="BA2050" t="str">
        <f t="shared" si="471"/>
        <v>RI</v>
      </c>
      <c r="BB2050">
        <f t="shared" si="472"/>
        <v>2037</v>
      </c>
      <c r="BC2050" s="73">
        <f t="shared" si="473"/>
        <v>2.4</v>
      </c>
      <c r="BD2050">
        <f t="shared" si="474"/>
        <v>50</v>
      </c>
      <c r="BE2050" s="66">
        <f t="shared" si="475"/>
        <v>1044.2973770528749</v>
      </c>
      <c r="BI2050" s="66">
        <f t="shared" si="481"/>
        <v>1378.7026229471251</v>
      </c>
      <c r="BK2050" s="66">
        <f t="shared" si="476"/>
        <v>1048.7019251384565</v>
      </c>
      <c r="BN2050" s="66">
        <f t="shared" si="482"/>
        <v>1128.834996476952</v>
      </c>
      <c r="BO2050" s="66">
        <f t="shared" si="483"/>
        <v>2177.5369216154086</v>
      </c>
      <c r="CI2050" s="116">
        <f t="shared" si="484"/>
        <v>0.48160006598670008</v>
      </c>
      <c r="CJ2050" s="116">
        <f t="shared" si="485"/>
        <v>0.51839993401329987</v>
      </c>
      <c r="CR2050">
        <f t="shared" si="477"/>
        <v>2024</v>
      </c>
      <c r="CS2050">
        <f t="shared" si="478"/>
        <v>50</v>
      </c>
      <c r="CT2050" s="73">
        <f t="shared" si="479"/>
        <v>2.4</v>
      </c>
      <c r="CU2050" s="66">
        <f t="shared" si="480"/>
        <v>1205.0612572805785</v>
      </c>
    </row>
    <row r="2051" spans="2:99" x14ac:dyDescent="0.25">
      <c r="B2051" s="107" t="s">
        <v>284</v>
      </c>
      <c r="C2051" s="107">
        <v>2041</v>
      </c>
      <c r="D2051" s="107" t="s">
        <v>427</v>
      </c>
      <c r="E2051" s="107">
        <v>60</v>
      </c>
      <c r="F2051" s="108">
        <v>2.33</v>
      </c>
      <c r="G2051" s="109"/>
      <c r="H2051" s="109">
        <v>1066.4461357019659</v>
      </c>
      <c r="I2051" s="109">
        <v>1407.943864298034</v>
      </c>
      <c r="BA2051" t="str">
        <f t="shared" si="471"/>
        <v>RI</v>
      </c>
      <c r="BB2051">
        <f t="shared" si="472"/>
        <v>2038</v>
      </c>
      <c r="BC2051" s="73">
        <f t="shared" si="473"/>
        <v>2.4</v>
      </c>
      <c r="BD2051">
        <f t="shared" si="474"/>
        <v>50</v>
      </c>
      <c r="BE2051" s="66">
        <f t="shared" si="475"/>
        <v>1119.721248693095</v>
      </c>
      <c r="BI2051" s="66">
        <f t="shared" si="481"/>
        <v>1478.278751306905</v>
      </c>
      <c r="BK2051" s="66">
        <f t="shared" si="476"/>
        <v>1124.4439131282338</v>
      </c>
      <c r="BN2051" s="66">
        <f t="shared" si="482"/>
        <v>1210.3645566847385</v>
      </c>
      <c r="BO2051" s="66">
        <f t="shared" si="483"/>
        <v>2334.8084698129724</v>
      </c>
      <c r="CI2051" s="116">
        <f t="shared" si="484"/>
        <v>0.48160006598670013</v>
      </c>
      <c r="CJ2051" s="116">
        <f t="shared" si="485"/>
        <v>0.51839993401329987</v>
      </c>
      <c r="CR2051">
        <f t="shared" si="477"/>
        <v>2025</v>
      </c>
      <c r="CS2051">
        <f t="shared" si="478"/>
        <v>50</v>
      </c>
      <c r="CT2051" s="73">
        <f t="shared" si="479"/>
        <v>2.4</v>
      </c>
      <c r="CU2051" s="66">
        <f t="shared" si="480"/>
        <v>1506.3265716007231</v>
      </c>
    </row>
    <row r="2052" spans="2:99" x14ac:dyDescent="0.25">
      <c r="B2052" s="107" t="s">
        <v>284</v>
      </c>
      <c r="C2052" s="107">
        <v>2042</v>
      </c>
      <c r="D2052" s="107" t="s">
        <v>427</v>
      </c>
      <c r="E2052" s="107">
        <v>60</v>
      </c>
      <c r="F2052" s="108">
        <v>2.33</v>
      </c>
      <c r="G2052" s="109"/>
      <c r="H2052" s="109">
        <v>1213.7</v>
      </c>
      <c r="I2052" s="109">
        <v>1488.7</v>
      </c>
      <c r="BA2052" t="str">
        <f t="shared" si="471"/>
        <v>RI</v>
      </c>
      <c r="BB2052">
        <f t="shared" si="472"/>
        <v>2039</v>
      </c>
      <c r="BC2052" s="73">
        <f t="shared" si="473"/>
        <v>2.4</v>
      </c>
      <c r="BD2052">
        <f t="shared" si="474"/>
        <v>50</v>
      </c>
      <c r="BE2052" s="66">
        <f t="shared" si="475"/>
        <v>1199</v>
      </c>
      <c r="BI2052" s="66">
        <f t="shared" si="481"/>
        <v>1799</v>
      </c>
      <c r="BK2052" s="66">
        <f t="shared" si="476"/>
        <v>1204.057039566178</v>
      </c>
      <c r="BN2052" s="66">
        <f t="shared" si="482"/>
        <v>1472.9602489049007</v>
      </c>
      <c r="BO2052" s="66">
        <f t="shared" si="483"/>
        <v>2677.0172884710787</v>
      </c>
      <c r="CI2052" s="116">
        <f t="shared" si="484"/>
        <v>0.44977559343811691</v>
      </c>
      <c r="CJ2052" s="116">
        <f t="shared" si="485"/>
        <v>0.55022440656188309</v>
      </c>
      <c r="CR2052">
        <f t="shared" si="477"/>
        <v>2026</v>
      </c>
      <c r="CS2052">
        <f t="shared" si="478"/>
        <v>50</v>
      </c>
      <c r="CT2052" s="73">
        <f t="shared" si="479"/>
        <v>2.4</v>
      </c>
      <c r="CU2052" s="66">
        <f t="shared" si="480"/>
        <v>872.26637425827005</v>
      </c>
    </row>
    <row r="2053" spans="2:99" x14ac:dyDescent="0.25">
      <c r="B2053" s="107" t="s">
        <v>284</v>
      </c>
      <c r="C2053" s="107">
        <v>2043</v>
      </c>
      <c r="D2053" s="107" t="s">
        <v>427</v>
      </c>
      <c r="E2053" s="107">
        <v>60</v>
      </c>
      <c r="F2053" s="108">
        <v>2.33</v>
      </c>
      <c r="G2053" s="109"/>
      <c r="H2053" s="109">
        <v>1011.4</v>
      </c>
      <c r="I2053" s="109">
        <v>1082.2</v>
      </c>
      <c r="BA2053" t="str">
        <f t="shared" si="471"/>
        <v>RI</v>
      </c>
      <c r="BB2053">
        <f t="shared" si="472"/>
        <v>2040</v>
      </c>
      <c r="BC2053" s="73">
        <f t="shared" si="473"/>
        <v>2.33</v>
      </c>
      <c r="BD2053">
        <f t="shared" si="474"/>
        <v>60</v>
      </c>
      <c r="BE2053" s="66">
        <f t="shared" si="475"/>
        <v>1199</v>
      </c>
      <c r="BI2053" s="66">
        <f t="shared" si="481"/>
        <v>1699</v>
      </c>
      <c r="BK2053" s="66">
        <f t="shared" si="476"/>
        <v>1204.057039566178</v>
      </c>
      <c r="BN2053" s="66">
        <f t="shared" si="482"/>
        <v>1391.0836369591029</v>
      </c>
      <c r="BO2053" s="66">
        <f t="shared" si="483"/>
        <v>2595.1406765252809</v>
      </c>
      <c r="CI2053" s="116">
        <f t="shared" si="484"/>
        <v>0.4639660001701062</v>
      </c>
      <c r="CJ2053" s="116">
        <f t="shared" si="485"/>
        <v>0.53603399982989386</v>
      </c>
      <c r="CR2053">
        <f t="shared" si="477"/>
        <v>2027</v>
      </c>
      <c r="CS2053">
        <f t="shared" si="478"/>
        <v>50</v>
      </c>
      <c r="CT2053" s="73">
        <f t="shared" si="479"/>
        <v>2.4</v>
      </c>
      <c r="CU2053" s="66">
        <f t="shared" si="480"/>
        <v>1300.4619401486243</v>
      </c>
    </row>
    <row r="2054" spans="2:99" x14ac:dyDescent="0.25">
      <c r="B2054" s="107" t="s">
        <v>284</v>
      </c>
      <c r="C2054" s="107">
        <v>2044</v>
      </c>
      <c r="D2054" s="107" t="s">
        <v>427</v>
      </c>
      <c r="E2054" s="107">
        <v>60</v>
      </c>
      <c r="F2054" s="108">
        <v>2.33</v>
      </c>
      <c r="G2054" s="109"/>
      <c r="H2054" s="109">
        <v>1027.4886285159116</v>
      </c>
      <c r="I2054" s="109">
        <v>1356.5113714840884</v>
      </c>
      <c r="BA2054" t="str">
        <f t="shared" si="471"/>
        <v>RI</v>
      </c>
      <c r="BB2054">
        <f t="shared" si="472"/>
        <v>2041</v>
      </c>
      <c r="BC2054" s="73">
        <f t="shared" si="473"/>
        <v>2.33</v>
      </c>
      <c r="BD2054">
        <f t="shared" si="474"/>
        <v>60</v>
      </c>
      <c r="BE2054" s="66">
        <f t="shared" si="475"/>
        <v>1066.4461357019659</v>
      </c>
      <c r="BI2054" s="66">
        <f t="shared" si="481"/>
        <v>1407.943864298034</v>
      </c>
      <c r="BK2054" s="66">
        <f t="shared" si="476"/>
        <v>1070.9441009258546</v>
      </c>
      <c r="BN2054" s="66">
        <f t="shared" si="482"/>
        <v>1152.7767341859699</v>
      </c>
      <c r="BO2054" s="66">
        <f t="shared" si="483"/>
        <v>2223.7208351118243</v>
      </c>
      <c r="CI2054" s="116">
        <f t="shared" si="484"/>
        <v>0.48160006598670019</v>
      </c>
      <c r="CJ2054" s="116">
        <f t="shared" si="485"/>
        <v>0.51839993401329987</v>
      </c>
      <c r="CR2054">
        <f t="shared" si="477"/>
        <v>2028</v>
      </c>
      <c r="CS2054">
        <f t="shared" si="478"/>
        <v>50</v>
      </c>
      <c r="CT2054" s="73">
        <f t="shared" si="479"/>
        <v>2.4</v>
      </c>
      <c r="CU2054" s="66">
        <f t="shared" si="480"/>
        <v>874.81130505472663</v>
      </c>
    </row>
    <row r="2055" spans="2:99" x14ac:dyDescent="0.25">
      <c r="B2055" s="107" t="s">
        <v>284</v>
      </c>
      <c r="C2055" s="107">
        <v>2045</v>
      </c>
      <c r="D2055" s="107" t="s">
        <v>427</v>
      </c>
      <c r="E2055" s="107">
        <v>60</v>
      </c>
      <c r="F2055" s="108">
        <v>2.33</v>
      </c>
      <c r="G2055" s="109"/>
      <c r="H2055" s="109">
        <v>1170.7939846323297</v>
      </c>
      <c r="I2055" s="109">
        <v>1545.7060153676703</v>
      </c>
      <c r="BA2055" t="str">
        <f t="shared" si="471"/>
        <v>RI</v>
      </c>
      <c r="BB2055">
        <f t="shared" si="472"/>
        <v>2042</v>
      </c>
      <c r="BC2055" s="73">
        <f t="shared" si="473"/>
        <v>2.33</v>
      </c>
      <c r="BD2055">
        <f t="shared" si="474"/>
        <v>60</v>
      </c>
      <c r="BE2055" s="66">
        <f t="shared" si="475"/>
        <v>1213.7</v>
      </c>
      <c r="BI2055" s="66">
        <f t="shared" si="481"/>
        <v>1488.7</v>
      </c>
      <c r="BK2055" s="66">
        <f t="shared" si="476"/>
        <v>1218.8190399678651</v>
      </c>
      <c r="BN2055" s="66">
        <f t="shared" si="482"/>
        <v>1218.8971220370904</v>
      </c>
      <c r="BO2055" s="66">
        <f t="shared" si="483"/>
        <v>2437.7161620049555</v>
      </c>
      <c r="CI2055" s="116">
        <f t="shared" si="484"/>
        <v>0.4999839845855637</v>
      </c>
      <c r="CJ2055" s="116">
        <f t="shared" si="485"/>
        <v>0.5000160154144363</v>
      </c>
      <c r="CR2055">
        <f t="shared" si="477"/>
        <v>2029</v>
      </c>
      <c r="CS2055">
        <f t="shared" si="478"/>
        <v>50</v>
      </c>
      <c r="CT2055" s="73">
        <f t="shared" si="479"/>
        <v>2.4</v>
      </c>
      <c r="CU2055" s="66">
        <f t="shared" si="480"/>
        <v>895.0235955639987</v>
      </c>
    </row>
    <row r="2056" spans="2:99" x14ac:dyDescent="0.25">
      <c r="B2056" s="107" t="s">
        <v>284</v>
      </c>
      <c r="C2056" s="107">
        <v>2046</v>
      </c>
      <c r="D2056" s="107" t="s">
        <v>427</v>
      </c>
      <c r="E2056" s="107">
        <v>60</v>
      </c>
      <c r="F2056" s="108">
        <v>2.33</v>
      </c>
      <c r="G2056" s="109"/>
      <c r="H2056" s="109">
        <v>1027.4886285159116</v>
      </c>
      <c r="I2056" s="109">
        <v>1356.5113714840884</v>
      </c>
      <c r="BA2056" t="str">
        <f t="shared" si="471"/>
        <v>RI</v>
      </c>
      <c r="BB2056">
        <f t="shared" si="472"/>
        <v>2043</v>
      </c>
      <c r="BC2056" s="73">
        <f t="shared" si="473"/>
        <v>2.33</v>
      </c>
      <c r="BD2056">
        <f t="shared" si="474"/>
        <v>60</v>
      </c>
      <c r="BE2056" s="66">
        <f t="shared" si="475"/>
        <v>1011.4</v>
      </c>
      <c r="BI2056" s="66">
        <f t="shared" si="481"/>
        <v>1082.2</v>
      </c>
      <c r="BK2056" s="66">
        <f t="shared" si="476"/>
        <v>1015.6657963446476</v>
      </c>
      <c r="BN2056" s="66">
        <f t="shared" si="482"/>
        <v>886.06869447742281</v>
      </c>
      <c r="BO2056" s="66">
        <f t="shared" si="483"/>
        <v>1901.7344908220703</v>
      </c>
      <c r="CI2056" s="116">
        <f t="shared" si="484"/>
        <v>0.53407339523279174</v>
      </c>
      <c r="CJ2056" s="116">
        <f t="shared" si="485"/>
        <v>0.46592660476720826</v>
      </c>
      <c r="CR2056">
        <f t="shared" si="477"/>
        <v>2030</v>
      </c>
      <c r="CS2056">
        <f t="shared" si="478"/>
        <v>50</v>
      </c>
      <c r="CT2056" s="73">
        <f t="shared" si="479"/>
        <v>2.4</v>
      </c>
      <c r="CU2056" s="66">
        <f t="shared" si="480"/>
        <v>1544.5133066331368</v>
      </c>
    </row>
    <row r="2057" spans="2:99" x14ac:dyDescent="0.25">
      <c r="B2057" s="107" t="s">
        <v>284</v>
      </c>
      <c r="C2057" s="107">
        <v>2047</v>
      </c>
      <c r="D2057" s="107" t="s">
        <v>427</v>
      </c>
      <c r="E2057" s="107">
        <v>60</v>
      </c>
      <c r="F2057" s="108">
        <v>2.33</v>
      </c>
      <c r="G2057" s="109"/>
      <c r="H2057" s="109">
        <v>1249.8813014665034</v>
      </c>
      <c r="I2057" s="109">
        <v>1650.1186985334966</v>
      </c>
      <c r="BA2057" t="str">
        <f t="shared" si="471"/>
        <v>RI</v>
      </c>
      <c r="BB2057">
        <f t="shared" si="472"/>
        <v>2044</v>
      </c>
      <c r="BC2057" s="73">
        <f t="shared" si="473"/>
        <v>2.33</v>
      </c>
      <c r="BD2057">
        <f t="shared" si="474"/>
        <v>60</v>
      </c>
      <c r="BE2057" s="66">
        <f t="shared" si="475"/>
        <v>1027.4886285159116</v>
      </c>
      <c r="BI2057" s="66">
        <f t="shared" si="481"/>
        <v>1356.5113714840884</v>
      </c>
      <c r="BK2057" s="66">
        <f t="shared" si="476"/>
        <v>1031.8222821007348</v>
      </c>
      <c r="BN2057" s="66">
        <f t="shared" si="482"/>
        <v>1110.6655516306453</v>
      </c>
      <c r="BO2057" s="66">
        <f t="shared" si="483"/>
        <v>2142.4878337313803</v>
      </c>
      <c r="CI2057" s="116">
        <f t="shared" si="484"/>
        <v>0.48160006598670008</v>
      </c>
      <c r="CJ2057" s="116">
        <f t="shared" si="485"/>
        <v>0.51839993401329987</v>
      </c>
      <c r="CR2057">
        <f t="shared" si="477"/>
        <v>2031</v>
      </c>
      <c r="CS2057">
        <f t="shared" si="478"/>
        <v>50</v>
      </c>
      <c r="CT2057" s="73">
        <f t="shared" si="479"/>
        <v>2.4</v>
      </c>
      <c r="CU2057" s="66">
        <f t="shared" si="480"/>
        <v>1031.8222821007348</v>
      </c>
    </row>
    <row r="2058" spans="2:99" x14ac:dyDescent="0.25">
      <c r="B2058" s="107" t="s">
        <v>284</v>
      </c>
      <c r="C2058" s="107">
        <v>2048</v>
      </c>
      <c r="D2058" s="107" t="s">
        <v>427</v>
      </c>
      <c r="E2058" s="107">
        <v>60</v>
      </c>
      <c r="F2058" s="108">
        <v>2.33</v>
      </c>
      <c r="G2058" s="109"/>
      <c r="H2058" s="109">
        <v>1196.3906916992592</v>
      </c>
      <c r="I2058" s="109">
        <v>1579.4993083007407</v>
      </c>
      <c r="BA2058" t="str">
        <f t="shared" si="471"/>
        <v>RI</v>
      </c>
      <c r="BB2058">
        <f t="shared" si="472"/>
        <v>2045</v>
      </c>
      <c r="BC2058" s="73">
        <f t="shared" si="473"/>
        <v>2.33</v>
      </c>
      <c r="BD2058">
        <f t="shared" si="474"/>
        <v>60</v>
      </c>
      <c r="BE2058" s="66">
        <f t="shared" si="475"/>
        <v>1170.7939846323297</v>
      </c>
      <c r="BI2058" s="66">
        <f t="shared" si="481"/>
        <v>1545.7060153676703</v>
      </c>
      <c r="BK2058" s="66">
        <f t="shared" si="476"/>
        <v>1175.7320592813114</v>
      </c>
      <c r="BN2058" s="66">
        <f t="shared" si="482"/>
        <v>1265.5717160254396</v>
      </c>
      <c r="BO2058" s="66">
        <f t="shared" si="483"/>
        <v>2441.303775306751</v>
      </c>
      <c r="CI2058" s="116">
        <f t="shared" si="484"/>
        <v>0.48160006598670013</v>
      </c>
      <c r="CJ2058" s="116">
        <f t="shared" si="485"/>
        <v>0.51839993401329987</v>
      </c>
      <c r="CR2058">
        <f t="shared" si="477"/>
        <v>2032</v>
      </c>
      <c r="CS2058">
        <f t="shared" si="478"/>
        <v>50</v>
      </c>
      <c r="CT2058" s="73">
        <f t="shared" si="479"/>
        <v>2.4</v>
      </c>
      <c r="CU2058" s="66">
        <f t="shared" si="480"/>
        <v>1204.057039566178</v>
      </c>
    </row>
    <row r="2059" spans="2:99" x14ac:dyDescent="0.25">
      <c r="B2059" s="107" t="s">
        <v>284</v>
      </c>
      <c r="C2059" s="107">
        <v>2049</v>
      </c>
      <c r="D2059" s="107" t="s">
        <v>427</v>
      </c>
      <c r="E2059" s="107">
        <v>60</v>
      </c>
      <c r="F2059" s="108">
        <v>2.33</v>
      </c>
      <c r="G2059" s="109"/>
      <c r="H2059" s="109">
        <v>1109.72</v>
      </c>
      <c r="I2059" s="109">
        <v>1534.72</v>
      </c>
      <c r="BA2059" t="str">
        <f t="shared" si="471"/>
        <v>RI</v>
      </c>
      <c r="BB2059">
        <f t="shared" si="472"/>
        <v>2046</v>
      </c>
      <c r="BC2059" s="73">
        <f t="shared" si="473"/>
        <v>2.33</v>
      </c>
      <c r="BD2059">
        <f t="shared" si="474"/>
        <v>60</v>
      </c>
      <c r="BE2059" s="66">
        <f t="shared" si="475"/>
        <v>1027.4886285159116</v>
      </c>
      <c r="BI2059" s="66">
        <f t="shared" si="481"/>
        <v>1356.5113714840884</v>
      </c>
      <c r="BK2059" s="66">
        <f t="shared" si="476"/>
        <v>1031.8222821007348</v>
      </c>
      <c r="BN2059" s="66">
        <f t="shared" si="482"/>
        <v>1110.6655516306453</v>
      </c>
      <c r="BO2059" s="66">
        <f t="shared" si="483"/>
        <v>2142.4878337313803</v>
      </c>
      <c r="CI2059" s="116">
        <f t="shared" si="484"/>
        <v>0.48160006598670008</v>
      </c>
      <c r="CJ2059" s="116">
        <f t="shared" si="485"/>
        <v>0.51839993401329987</v>
      </c>
      <c r="CR2059">
        <f t="shared" si="477"/>
        <v>2033</v>
      </c>
      <c r="CS2059">
        <f t="shared" si="478"/>
        <v>50</v>
      </c>
      <c r="CT2059" s="73">
        <f t="shared" si="479"/>
        <v>2.4</v>
      </c>
      <c r="CU2059" s="66">
        <f t="shared" si="480"/>
        <v>952.15902318988697</v>
      </c>
    </row>
    <row r="2060" spans="2:99" x14ac:dyDescent="0.25">
      <c r="B2060" s="107" t="s">
        <v>284</v>
      </c>
      <c r="C2060" s="107">
        <v>2050</v>
      </c>
      <c r="D2060" s="107" t="s">
        <v>427</v>
      </c>
      <c r="E2060" s="107">
        <v>60</v>
      </c>
      <c r="F2060" s="108">
        <v>2.33</v>
      </c>
      <c r="G2060" s="109"/>
      <c r="H2060" s="109">
        <v>991.28517012860607</v>
      </c>
      <c r="I2060" s="109">
        <v>1308.7148298713939</v>
      </c>
      <c r="BA2060" t="str">
        <f t="shared" si="471"/>
        <v>RI</v>
      </c>
      <c r="BB2060">
        <f t="shared" si="472"/>
        <v>2047</v>
      </c>
      <c r="BC2060" s="73">
        <f t="shared" si="473"/>
        <v>2.33</v>
      </c>
      <c r="BD2060">
        <f t="shared" si="474"/>
        <v>60</v>
      </c>
      <c r="BE2060" s="66">
        <f t="shared" si="475"/>
        <v>1249.8813014665034</v>
      </c>
      <c r="BI2060" s="66">
        <f t="shared" si="481"/>
        <v>1650.1186985334966</v>
      </c>
      <c r="BK2060" s="66">
        <f t="shared" si="476"/>
        <v>1255.152943830592</v>
      </c>
      <c r="BN2060" s="66">
        <f t="shared" si="482"/>
        <v>1351.0612834433184</v>
      </c>
      <c r="BO2060" s="66">
        <f t="shared" si="483"/>
        <v>2606.2142272739102</v>
      </c>
      <c r="CI2060" s="116">
        <f t="shared" si="484"/>
        <v>0.48160006598670019</v>
      </c>
      <c r="CJ2060" s="116">
        <f t="shared" si="485"/>
        <v>0.51839993401329987</v>
      </c>
      <c r="CR2060">
        <f t="shared" si="477"/>
        <v>2034</v>
      </c>
      <c r="CS2060">
        <f t="shared" si="478"/>
        <v>50</v>
      </c>
      <c r="CT2060" s="73">
        <f t="shared" si="479"/>
        <v>2.4</v>
      </c>
      <c r="CU2060" s="66">
        <f t="shared" si="480"/>
        <v>1404.9005824462745</v>
      </c>
    </row>
    <row r="2061" spans="2:99" x14ac:dyDescent="0.25">
      <c r="B2061" s="107" t="s">
        <v>284</v>
      </c>
      <c r="C2061" s="107">
        <v>2051</v>
      </c>
      <c r="D2061" s="107" t="s">
        <v>427</v>
      </c>
      <c r="E2061" s="107">
        <v>60</v>
      </c>
      <c r="F2061" s="108">
        <v>2.33</v>
      </c>
      <c r="G2061" s="109"/>
      <c r="H2061" s="109">
        <v>1076.1348707560924</v>
      </c>
      <c r="I2061" s="109">
        <v>1420.7351292439075</v>
      </c>
      <c r="BA2061" t="str">
        <f t="shared" si="471"/>
        <v>RI</v>
      </c>
      <c r="BB2061">
        <f t="shared" si="472"/>
        <v>2048</v>
      </c>
      <c r="BC2061" s="73">
        <f t="shared" si="473"/>
        <v>2.33</v>
      </c>
      <c r="BD2061">
        <f t="shared" si="474"/>
        <v>60</v>
      </c>
      <c r="BE2061" s="66">
        <f t="shared" si="475"/>
        <v>1196.3906916992592</v>
      </c>
      <c r="BI2061" s="66">
        <f t="shared" si="481"/>
        <v>1579.4993083007407</v>
      </c>
      <c r="BK2061" s="66">
        <f t="shared" si="476"/>
        <v>1201.4367259482419</v>
      </c>
      <c r="BN2061" s="66">
        <f t="shared" si="482"/>
        <v>1293.2405193439563</v>
      </c>
      <c r="BO2061" s="66">
        <f t="shared" si="483"/>
        <v>2494.6772452921982</v>
      </c>
      <c r="CI2061" s="116">
        <f t="shared" si="484"/>
        <v>0.48160006598670013</v>
      </c>
      <c r="CJ2061" s="116">
        <f t="shared" si="485"/>
        <v>0.51839993401329987</v>
      </c>
      <c r="CR2061">
        <f t="shared" si="477"/>
        <v>2035</v>
      </c>
      <c r="CS2061">
        <f t="shared" si="478"/>
        <v>50</v>
      </c>
      <c r="CT2061" s="73">
        <f t="shared" si="479"/>
        <v>2.4</v>
      </c>
      <c r="CU2061" s="66">
        <f t="shared" si="480"/>
        <v>1119.5722032536653</v>
      </c>
    </row>
    <row r="2062" spans="2:99" x14ac:dyDescent="0.25">
      <c r="B2062" s="107" t="s">
        <v>284</v>
      </c>
      <c r="C2062" s="107">
        <v>2052</v>
      </c>
      <c r="D2062" s="107" t="s">
        <v>427</v>
      </c>
      <c r="E2062" s="107">
        <v>60</v>
      </c>
      <c r="F2062" s="108">
        <v>2.33</v>
      </c>
      <c r="G2062" s="109"/>
      <c r="H2062" s="109">
        <v>1065.33</v>
      </c>
      <c r="I2062" s="109">
        <v>1665.33</v>
      </c>
      <c r="BA2062" t="str">
        <f t="shared" si="471"/>
        <v>RI</v>
      </c>
      <c r="BB2062">
        <f t="shared" si="472"/>
        <v>2049</v>
      </c>
      <c r="BC2062" s="73">
        <f t="shared" si="473"/>
        <v>2.33</v>
      </c>
      <c r="BD2062">
        <f t="shared" si="474"/>
        <v>60</v>
      </c>
      <c r="BE2062" s="66">
        <f t="shared" si="475"/>
        <v>1109.72</v>
      </c>
      <c r="BI2062" s="66">
        <f t="shared" si="481"/>
        <v>1534.72</v>
      </c>
      <c r="BK2062" s="66">
        <f t="shared" si="476"/>
        <v>1114.4004820245029</v>
      </c>
      <c r="BN2062" s="66">
        <f t="shared" si="482"/>
        <v>1256.5767388545464</v>
      </c>
      <c r="BO2062" s="66">
        <f t="shared" si="483"/>
        <v>2370.9772208790491</v>
      </c>
      <c r="CI2062" s="116">
        <f t="shared" si="484"/>
        <v>0.47001737182921333</v>
      </c>
      <c r="CJ2062" s="116">
        <f t="shared" si="485"/>
        <v>0.52998262817078678</v>
      </c>
      <c r="CR2062">
        <f t="shared" si="477"/>
        <v>2036</v>
      </c>
      <c r="CS2062">
        <f t="shared" si="478"/>
        <v>50</v>
      </c>
      <c r="CT2062" s="73">
        <f t="shared" si="479"/>
        <v>2.4</v>
      </c>
      <c r="CU2062" s="66">
        <f t="shared" si="480"/>
        <v>972.9599371486795</v>
      </c>
    </row>
    <row r="2063" spans="2:99" x14ac:dyDescent="0.25">
      <c r="B2063" s="107" t="s">
        <v>284</v>
      </c>
      <c r="C2063" s="107">
        <v>2053</v>
      </c>
      <c r="D2063" s="107" t="s">
        <v>427</v>
      </c>
      <c r="E2063" s="107">
        <v>60</v>
      </c>
      <c r="F2063" s="108">
        <v>2.33</v>
      </c>
      <c r="G2063" s="109"/>
      <c r="H2063" s="109">
        <v>890.00168535459625</v>
      </c>
      <c r="I2063" s="109">
        <v>1174.9983146454038</v>
      </c>
      <c r="BA2063" t="str">
        <f t="shared" ref="BA2063:BA2116" si="486">D2060</f>
        <v>RI</v>
      </c>
      <c r="BB2063">
        <f t="shared" ref="BB2063:BB2116" si="487">C2060</f>
        <v>2050</v>
      </c>
      <c r="BC2063" s="73">
        <f t="shared" ref="BC2063:BC2116" si="488">F2060</f>
        <v>2.33</v>
      </c>
      <c r="BD2063">
        <f t="shared" ref="BD2063:BD2116" si="489">E2060</f>
        <v>60</v>
      </c>
      <c r="BE2063" s="66">
        <f t="shared" ref="BE2063:BE2116" si="490">H2060</f>
        <v>991.28517012860607</v>
      </c>
      <c r="BI2063" s="66">
        <f t="shared" si="481"/>
        <v>1308.7148298713939</v>
      </c>
      <c r="BK2063" s="66">
        <f t="shared" ref="BK2063:BK2116" si="491">BE2063/VLOOKUP($BA2063,$DQ$53:$DT$60,2,FALSE)</f>
        <v>995.46612786564185</v>
      </c>
      <c r="BN2063" s="66">
        <f t="shared" si="482"/>
        <v>1071.5313627309079</v>
      </c>
      <c r="BO2063" s="66">
        <f t="shared" si="483"/>
        <v>2066.9974905965496</v>
      </c>
      <c r="CI2063" s="116">
        <f t="shared" si="484"/>
        <v>0.48160006598670013</v>
      </c>
      <c r="CJ2063" s="116">
        <f t="shared" si="485"/>
        <v>0.51839993401329998</v>
      </c>
      <c r="CR2063">
        <f t="shared" si="477"/>
        <v>2037</v>
      </c>
      <c r="CS2063">
        <f t="shared" si="478"/>
        <v>50</v>
      </c>
      <c r="CT2063" s="73">
        <f t="shared" si="479"/>
        <v>2.4</v>
      </c>
      <c r="CU2063" s="66">
        <f t="shared" si="480"/>
        <v>1048.7019251384565</v>
      </c>
    </row>
    <row r="2064" spans="2:99" x14ac:dyDescent="0.25">
      <c r="B2064" s="107" t="s">
        <v>284</v>
      </c>
      <c r="C2064" s="107">
        <v>2054</v>
      </c>
      <c r="D2064" s="107" t="s">
        <v>427</v>
      </c>
      <c r="E2064" s="107">
        <v>60</v>
      </c>
      <c r="F2064" s="108">
        <v>2.33</v>
      </c>
      <c r="G2064" s="109"/>
      <c r="H2064" s="109">
        <v>948.18581490562315</v>
      </c>
      <c r="I2064" s="109">
        <v>1251.8141850943769</v>
      </c>
      <c r="BA2064" t="str">
        <f t="shared" si="486"/>
        <v>RI</v>
      </c>
      <c r="BB2064">
        <f t="shared" si="487"/>
        <v>2051</v>
      </c>
      <c r="BC2064" s="73">
        <f t="shared" si="488"/>
        <v>2.33</v>
      </c>
      <c r="BD2064">
        <f t="shared" si="489"/>
        <v>60</v>
      </c>
      <c r="BE2064" s="66">
        <f t="shared" si="490"/>
        <v>1076.1348707560924</v>
      </c>
      <c r="BI2064" s="66">
        <f t="shared" si="481"/>
        <v>1420.7351292439075</v>
      </c>
      <c r="BK2064" s="66">
        <f t="shared" si="491"/>
        <v>1080.6737002973414</v>
      </c>
      <c r="BN2064" s="66">
        <f t="shared" si="482"/>
        <v>1163.2497885486616</v>
      </c>
      <c r="BO2064" s="66">
        <f t="shared" si="483"/>
        <v>2243.9234888460032</v>
      </c>
      <c r="CI2064" s="116">
        <f t="shared" si="484"/>
        <v>0.48160006598670008</v>
      </c>
      <c r="CJ2064" s="116">
        <f t="shared" si="485"/>
        <v>0.51839993401329987</v>
      </c>
      <c r="CR2064">
        <f t="shared" si="477"/>
        <v>2038</v>
      </c>
      <c r="CS2064">
        <f t="shared" si="478"/>
        <v>50</v>
      </c>
      <c r="CT2064" s="73">
        <f t="shared" si="479"/>
        <v>2.4</v>
      </c>
      <c r="CU2064" s="66">
        <f t="shared" si="480"/>
        <v>1124.4439131282338</v>
      </c>
    </row>
    <row r="2065" spans="2:99" x14ac:dyDescent="0.25">
      <c r="B2065" s="107" t="s">
        <v>284</v>
      </c>
      <c r="C2065" s="107">
        <v>2055</v>
      </c>
      <c r="D2065" s="107" t="s">
        <v>427</v>
      </c>
      <c r="E2065" s="107">
        <v>60</v>
      </c>
      <c r="F2065" s="108">
        <v>2.33</v>
      </c>
      <c r="G2065" s="109"/>
      <c r="H2065" s="109">
        <v>840.43742684816596</v>
      </c>
      <c r="I2065" s="109">
        <v>1109.5625731518339</v>
      </c>
      <c r="BA2065" t="str">
        <f t="shared" si="486"/>
        <v>RI</v>
      </c>
      <c r="BB2065">
        <f t="shared" si="487"/>
        <v>2052</v>
      </c>
      <c r="BC2065" s="73">
        <f t="shared" si="488"/>
        <v>2.33</v>
      </c>
      <c r="BD2065">
        <f t="shared" si="489"/>
        <v>60</v>
      </c>
      <c r="BE2065" s="66">
        <f t="shared" si="490"/>
        <v>1065.33</v>
      </c>
      <c r="BI2065" s="66">
        <f t="shared" si="481"/>
        <v>1665.33</v>
      </c>
      <c r="BK2065" s="66">
        <f t="shared" si="491"/>
        <v>1069.8232576822656</v>
      </c>
      <c r="BN2065" s="66">
        <f t="shared" si="482"/>
        <v>1363.5157817169529</v>
      </c>
      <c r="BO2065" s="66">
        <f t="shared" si="483"/>
        <v>2433.3390393992186</v>
      </c>
      <c r="CI2065" s="116">
        <f t="shared" si="484"/>
        <v>0.43965236260147317</v>
      </c>
      <c r="CJ2065" s="116">
        <f t="shared" si="485"/>
        <v>0.56034763739852678</v>
      </c>
      <c r="CR2065">
        <f t="shared" si="477"/>
        <v>2039</v>
      </c>
      <c r="CS2065">
        <f t="shared" si="478"/>
        <v>50</v>
      </c>
      <c r="CT2065" s="73">
        <f t="shared" si="479"/>
        <v>2.4</v>
      </c>
      <c r="CU2065" s="66">
        <f t="shared" si="480"/>
        <v>1204.057039566178</v>
      </c>
    </row>
    <row r="2066" spans="2:99" x14ac:dyDescent="0.25">
      <c r="B2066" s="107" t="s">
        <v>284</v>
      </c>
      <c r="C2066" s="107">
        <v>2056</v>
      </c>
      <c r="D2066" s="107" t="s">
        <v>427</v>
      </c>
      <c r="E2066" s="107">
        <v>60</v>
      </c>
      <c r="F2066" s="108">
        <v>2.33</v>
      </c>
      <c r="G2066" s="109"/>
      <c r="H2066" s="109">
        <v>1150</v>
      </c>
      <c r="I2066" s="109">
        <v>1727.48</v>
      </c>
      <c r="BA2066" t="str">
        <f t="shared" si="486"/>
        <v>RI</v>
      </c>
      <c r="BB2066">
        <f t="shared" si="487"/>
        <v>2053</v>
      </c>
      <c r="BC2066" s="73">
        <f t="shared" si="488"/>
        <v>2.33</v>
      </c>
      <c r="BD2066">
        <f t="shared" si="489"/>
        <v>60</v>
      </c>
      <c r="BE2066" s="66">
        <f t="shared" si="490"/>
        <v>890.00168535459625</v>
      </c>
      <c r="BI2066" s="66">
        <f t="shared" si="481"/>
        <v>1174.9983146454038</v>
      </c>
      <c r="BK2066" s="66">
        <f t="shared" si="491"/>
        <v>893.75545827936969</v>
      </c>
      <c r="BN2066" s="66">
        <f t="shared" si="482"/>
        <v>962.04881045188029</v>
      </c>
      <c r="BO2066" s="66">
        <f t="shared" si="483"/>
        <v>1855.80426873125</v>
      </c>
      <c r="CI2066" s="116">
        <f t="shared" si="484"/>
        <v>0.48160006598670008</v>
      </c>
      <c r="CJ2066" s="116">
        <f t="shared" si="485"/>
        <v>0.51839993401329987</v>
      </c>
      <c r="CR2066">
        <f t="shared" si="477"/>
        <v>2040</v>
      </c>
      <c r="CS2066">
        <f t="shared" si="478"/>
        <v>60</v>
      </c>
      <c r="CT2066" s="73">
        <f t="shared" si="479"/>
        <v>2.33</v>
      </c>
      <c r="CU2066" s="66">
        <f t="shared" si="480"/>
        <v>1204.057039566178</v>
      </c>
    </row>
    <row r="2067" spans="2:99" x14ac:dyDescent="0.25">
      <c r="B2067" s="107" t="s">
        <v>284</v>
      </c>
      <c r="C2067" s="107">
        <v>2057</v>
      </c>
      <c r="D2067" s="107" t="s">
        <v>427</v>
      </c>
      <c r="E2067" s="107">
        <v>60</v>
      </c>
      <c r="F2067" s="108">
        <v>2.33</v>
      </c>
      <c r="G2067" s="109"/>
      <c r="H2067" s="109">
        <v>838.50657573417629</v>
      </c>
      <c r="I2067" s="109">
        <v>1107.0134242658237</v>
      </c>
      <c r="BA2067" t="str">
        <f t="shared" si="486"/>
        <v>RI</v>
      </c>
      <c r="BB2067">
        <f t="shared" si="487"/>
        <v>2054</v>
      </c>
      <c r="BC2067" s="73">
        <f t="shared" si="488"/>
        <v>2.33</v>
      </c>
      <c r="BD2067">
        <f t="shared" si="489"/>
        <v>60</v>
      </c>
      <c r="BE2067" s="66">
        <f t="shared" si="490"/>
        <v>948.18581490562315</v>
      </c>
      <c r="BI2067" s="66">
        <f t="shared" si="481"/>
        <v>1251.8141850943769</v>
      </c>
      <c r="BK2067" s="66">
        <f t="shared" si="491"/>
        <v>952.18499187148348</v>
      </c>
      <c r="BN2067" s="66">
        <f t="shared" si="482"/>
        <v>1024.9430426121728</v>
      </c>
      <c r="BO2067" s="66">
        <f t="shared" si="483"/>
        <v>1977.1280344836564</v>
      </c>
      <c r="CI2067" s="116">
        <f t="shared" si="484"/>
        <v>0.48160006598670002</v>
      </c>
      <c r="CJ2067" s="116">
        <f t="shared" si="485"/>
        <v>0.51839993401329987</v>
      </c>
      <c r="CR2067">
        <f t="shared" si="477"/>
        <v>2041</v>
      </c>
      <c r="CS2067">
        <f t="shared" si="478"/>
        <v>60</v>
      </c>
      <c r="CT2067" s="73">
        <f t="shared" si="479"/>
        <v>2.33</v>
      </c>
      <c r="CU2067" s="66">
        <f t="shared" si="480"/>
        <v>1070.9441009258546</v>
      </c>
    </row>
    <row r="2068" spans="2:99" x14ac:dyDescent="0.25">
      <c r="B2068" s="107" t="s">
        <v>284</v>
      </c>
      <c r="C2068" s="107">
        <v>2058</v>
      </c>
      <c r="D2068" s="107" t="s">
        <v>427</v>
      </c>
      <c r="E2068" s="107">
        <v>60</v>
      </c>
      <c r="F2068" s="108">
        <v>2.33</v>
      </c>
      <c r="G2068" s="109"/>
      <c r="H2068" s="109">
        <v>797.33807162518315</v>
      </c>
      <c r="I2068" s="109">
        <v>1052.6619283748169</v>
      </c>
      <c r="BA2068" t="str">
        <f t="shared" si="486"/>
        <v>RI</v>
      </c>
      <c r="BB2068">
        <f t="shared" si="487"/>
        <v>2055</v>
      </c>
      <c r="BC2068" s="73">
        <f t="shared" si="488"/>
        <v>2.33</v>
      </c>
      <c r="BD2068">
        <f t="shared" si="489"/>
        <v>60</v>
      </c>
      <c r="BE2068" s="66">
        <f t="shared" si="490"/>
        <v>840.43742684816596</v>
      </c>
      <c r="BI2068" s="66">
        <f t="shared" si="481"/>
        <v>1109.5625731518339</v>
      </c>
      <c r="BK2068" s="66">
        <f t="shared" si="491"/>
        <v>843.98215188608765</v>
      </c>
      <c r="BN2068" s="66">
        <f t="shared" si="482"/>
        <v>908.47224231533482</v>
      </c>
      <c r="BO2068" s="66">
        <f t="shared" si="483"/>
        <v>1752.4543942014225</v>
      </c>
      <c r="CI2068" s="116">
        <f t="shared" si="484"/>
        <v>0.48160006598670013</v>
      </c>
      <c r="CJ2068" s="116">
        <f t="shared" si="485"/>
        <v>0.51839993401329987</v>
      </c>
      <c r="CR2068">
        <f t="shared" si="477"/>
        <v>2042</v>
      </c>
      <c r="CS2068">
        <f t="shared" si="478"/>
        <v>60</v>
      </c>
      <c r="CT2068" s="73">
        <f t="shared" si="479"/>
        <v>2.33</v>
      </c>
      <c r="CU2068" s="66">
        <f t="shared" si="480"/>
        <v>1218.8190399678651</v>
      </c>
    </row>
    <row r="2069" spans="2:99" x14ac:dyDescent="0.25">
      <c r="B2069" s="107" t="s">
        <v>284</v>
      </c>
      <c r="C2069" s="107">
        <v>2059</v>
      </c>
      <c r="D2069" s="107" t="s">
        <v>427</v>
      </c>
      <c r="E2069" s="107">
        <v>60</v>
      </c>
      <c r="F2069" s="108">
        <v>2.33</v>
      </c>
      <c r="G2069" s="109"/>
      <c r="H2069" s="109">
        <v>1071.2517138093285</v>
      </c>
      <c r="I2069" s="109">
        <v>1414.2882861906714</v>
      </c>
      <c r="BA2069" t="str">
        <f t="shared" si="486"/>
        <v>RI</v>
      </c>
      <c r="BB2069">
        <f t="shared" si="487"/>
        <v>2056</v>
      </c>
      <c r="BC2069" s="73">
        <f t="shared" si="488"/>
        <v>2.33</v>
      </c>
      <c r="BD2069">
        <f t="shared" si="489"/>
        <v>60</v>
      </c>
      <c r="BE2069" s="66">
        <f t="shared" si="490"/>
        <v>1150</v>
      </c>
      <c r="BI2069" s="66">
        <f t="shared" si="481"/>
        <v>1727.48</v>
      </c>
      <c r="BK2069" s="66">
        <f t="shared" si="491"/>
        <v>1154.8503715605543</v>
      </c>
      <c r="BN2069" s="66">
        <f t="shared" si="482"/>
        <v>1414.4020960412661</v>
      </c>
      <c r="BO2069" s="66">
        <f t="shared" si="483"/>
        <v>2569.2524676018202</v>
      </c>
      <c r="CI2069" s="116">
        <f t="shared" si="484"/>
        <v>0.44948886344303463</v>
      </c>
      <c r="CJ2069" s="116">
        <f t="shared" si="485"/>
        <v>0.55051113655696549</v>
      </c>
      <c r="CR2069">
        <f t="shared" si="477"/>
        <v>2043</v>
      </c>
      <c r="CS2069">
        <f t="shared" si="478"/>
        <v>60</v>
      </c>
      <c r="CT2069" s="73">
        <f t="shared" si="479"/>
        <v>2.33</v>
      </c>
      <c r="CU2069" s="66">
        <f t="shared" si="480"/>
        <v>1015.6657963446476</v>
      </c>
    </row>
    <row r="2070" spans="2:99" x14ac:dyDescent="0.25">
      <c r="B2070" s="107" t="s">
        <v>284</v>
      </c>
      <c r="C2070" s="107">
        <v>2060</v>
      </c>
      <c r="D2070" s="107" t="s">
        <v>427</v>
      </c>
      <c r="E2070" s="107">
        <v>60</v>
      </c>
      <c r="F2070" s="108">
        <v>2.33</v>
      </c>
      <c r="G2070" s="109"/>
      <c r="H2070" s="109">
        <v>1064.6500000000001</v>
      </c>
      <c r="I2070" s="109">
        <v>1339.65</v>
      </c>
      <c r="BA2070" t="str">
        <f t="shared" si="486"/>
        <v>RI</v>
      </c>
      <c r="BB2070">
        <f t="shared" si="487"/>
        <v>2057</v>
      </c>
      <c r="BC2070" s="73">
        <f t="shared" si="488"/>
        <v>2.33</v>
      </c>
      <c r="BD2070">
        <f t="shared" si="489"/>
        <v>60</v>
      </c>
      <c r="BE2070" s="66">
        <f t="shared" si="490"/>
        <v>838.50657573417629</v>
      </c>
      <c r="BI2070" s="66">
        <f t="shared" si="481"/>
        <v>1107.0134242658237</v>
      </c>
      <c r="BK2070" s="66">
        <f t="shared" si="491"/>
        <v>842.04315699354925</v>
      </c>
      <c r="BN2070" s="66">
        <f t="shared" si="482"/>
        <v>906.38508557401565</v>
      </c>
      <c r="BO2070" s="66">
        <f t="shared" si="483"/>
        <v>1748.4282425675649</v>
      </c>
      <c r="CI2070" s="116">
        <f t="shared" si="484"/>
        <v>0.48160006598670002</v>
      </c>
      <c r="CJ2070" s="116">
        <f t="shared" si="485"/>
        <v>0.51839993401329998</v>
      </c>
      <c r="CR2070">
        <f t="shared" si="477"/>
        <v>2044</v>
      </c>
      <c r="CS2070">
        <f t="shared" si="478"/>
        <v>60</v>
      </c>
      <c r="CT2070" s="73">
        <f t="shared" si="479"/>
        <v>2.33</v>
      </c>
      <c r="CU2070" s="66">
        <f t="shared" si="480"/>
        <v>1031.8222821007348</v>
      </c>
    </row>
    <row r="2071" spans="2:99" x14ac:dyDescent="0.25">
      <c r="B2071" s="107" t="s">
        <v>284</v>
      </c>
      <c r="C2071" s="107">
        <v>2061</v>
      </c>
      <c r="D2071" s="107" t="s">
        <v>427</v>
      </c>
      <c r="E2071" s="107">
        <v>60</v>
      </c>
      <c r="F2071" s="108">
        <v>2.33</v>
      </c>
      <c r="G2071" s="109"/>
      <c r="H2071" s="109">
        <v>948.18581490562315</v>
      </c>
      <c r="I2071" s="109">
        <v>1251.8141850943769</v>
      </c>
      <c r="BA2071" t="str">
        <f t="shared" si="486"/>
        <v>RI</v>
      </c>
      <c r="BB2071">
        <f t="shared" si="487"/>
        <v>2058</v>
      </c>
      <c r="BC2071" s="73">
        <f t="shared" si="488"/>
        <v>2.33</v>
      </c>
      <c r="BD2071">
        <f t="shared" si="489"/>
        <v>60</v>
      </c>
      <c r="BE2071" s="66">
        <f t="shared" si="490"/>
        <v>797.33807162518315</v>
      </c>
      <c r="BI2071" s="66">
        <f t="shared" si="481"/>
        <v>1052.6619283748169</v>
      </c>
      <c r="BK2071" s="66">
        <f t="shared" si="491"/>
        <v>800.70101589192927</v>
      </c>
      <c r="BN2071" s="66">
        <f t="shared" si="482"/>
        <v>861.88392219659977</v>
      </c>
      <c r="BO2071" s="66">
        <f t="shared" si="483"/>
        <v>1662.584938088529</v>
      </c>
      <c r="CI2071" s="116">
        <f t="shared" si="484"/>
        <v>0.48160006598670008</v>
      </c>
      <c r="CJ2071" s="116">
        <f t="shared" si="485"/>
        <v>0.51839993401329987</v>
      </c>
      <c r="CR2071">
        <f t="shared" si="477"/>
        <v>2045</v>
      </c>
      <c r="CS2071">
        <f t="shared" si="478"/>
        <v>60</v>
      </c>
      <c r="CT2071" s="73">
        <f t="shared" si="479"/>
        <v>2.33</v>
      </c>
      <c r="CU2071" s="66">
        <f t="shared" si="480"/>
        <v>1175.7320592813114</v>
      </c>
    </row>
    <row r="2072" spans="2:99" x14ac:dyDescent="0.25">
      <c r="B2072" s="107" t="s">
        <v>284</v>
      </c>
      <c r="C2072" s="107">
        <v>2062</v>
      </c>
      <c r="D2072" s="107" t="s">
        <v>427</v>
      </c>
      <c r="E2072" s="107">
        <v>60</v>
      </c>
      <c r="F2072" s="108">
        <v>2.33</v>
      </c>
      <c r="G2072" s="109"/>
      <c r="H2072" s="109">
        <v>1353.3197540016622</v>
      </c>
      <c r="I2072" s="109">
        <v>1786.6802459983378</v>
      </c>
      <c r="BA2072" t="str">
        <f t="shared" si="486"/>
        <v>RI</v>
      </c>
      <c r="BB2072">
        <f t="shared" si="487"/>
        <v>2059</v>
      </c>
      <c r="BC2072" s="73">
        <f t="shared" si="488"/>
        <v>2.33</v>
      </c>
      <c r="BD2072">
        <f t="shared" si="489"/>
        <v>60</v>
      </c>
      <c r="BE2072" s="66">
        <f t="shared" si="490"/>
        <v>1071.2517138093285</v>
      </c>
      <c r="BI2072" s="66">
        <f t="shared" si="481"/>
        <v>1414.2882861906714</v>
      </c>
      <c r="BK2072" s="66">
        <f t="shared" si="491"/>
        <v>1075.7699475892032</v>
      </c>
      <c r="BN2072" s="66">
        <f t="shared" si="482"/>
        <v>1157.9713318792089</v>
      </c>
      <c r="BO2072" s="66">
        <f t="shared" si="483"/>
        <v>2233.7412794684124</v>
      </c>
      <c r="CI2072" s="116">
        <f t="shared" si="484"/>
        <v>0.48160006598670002</v>
      </c>
      <c r="CJ2072" s="116">
        <f t="shared" si="485"/>
        <v>0.51839993401329987</v>
      </c>
      <c r="CR2072">
        <f t="shared" si="477"/>
        <v>2046</v>
      </c>
      <c r="CS2072">
        <f t="shared" si="478"/>
        <v>60</v>
      </c>
      <c r="CT2072" s="73">
        <f t="shared" si="479"/>
        <v>2.33</v>
      </c>
      <c r="CU2072" s="66">
        <f t="shared" si="480"/>
        <v>1031.8222821007348</v>
      </c>
    </row>
    <row r="2073" spans="2:99" x14ac:dyDescent="0.25">
      <c r="B2073" s="107" t="s">
        <v>284</v>
      </c>
      <c r="C2073" s="107">
        <v>2063</v>
      </c>
      <c r="D2073" s="107" t="s">
        <v>427</v>
      </c>
      <c r="E2073" s="107">
        <v>60</v>
      </c>
      <c r="F2073" s="108">
        <v>2.33</v>
      </c>
      <c r="G2073" s="109"/>
      <c r="H2073" s="109">
        <v>1353.3197540016622</v>
      </c>
      <c r="I2073" s="109">
        <v>1786.6802459983378</v>
      </c>
      <c r="BA2073" t="str">
        <f t="shared" si="486"/>
        <v>RI</v>
      </c>
      <c r="BB2073">
        <f t="shared" si="487"/>
        <v>2060</v>
      </c>
      <c r="BC2073" s="73">
        <f t="shared" si="488"/>
        <v>2.33</v>
      </c>
      <c r="BD2073">
        <f t="shared" si="489"/>
        <v>60</v>
      </c>
      <c r="BE2073" s="66">
        <f t="shared" si="490"/>
        <v>1064.6500000000001</v>
      </c>
      <c r="BI2073" s="66">
        <f t="shared" si="481"/>
        <v>1339.65</v>
      </c>
      <c r="BK2073" s="66">
        <f t="shared" si="491"/>
        <v>1069.1403896364734</v>
      </c>
      <c r="BN2073" s="66">
        <f t="shared" si="482"/>
        <v>1096.8600319318789</v>
      </c>
      <c r="BO2073" s="66">
        <f t="shared" si="483"/>
        <v>2166.0004215683521</v>
      </c>
      <c r="CI2073" s="116">
        <f t="shared" si="484"/>
        <v>0.4936011918512615</v>
      </c>
      <c r="CJ2073" s="116">
        <f t="shared" si="485"/>
        <v>0.50639880814873861</v>
      </c>
      <c r="CR2073">
        <f t="shared" ref="CR2073:CR2129" si="492">BB2060</f>
        <v>2047</v>
      </c>
      <c r="CS2073">
        <f t="shared" ref="CS2073:CS2129" si="493">BD2060</f>
        <v>60</v>
      </c>
      <c r="CT2073" s="73">
        <f t="shared" ref="CT2073:CT2129" si="494">BC2060</f>
        <v>2.33</v>
      </c>
      <c r="CU2073" s="66">
        <f t="shared" ref="CU2073:CU2129" si="495">BK2060</f>
        <v>1255.152943830592</v>
      </c>
    </row>
    <row r="2074" spans="2:99" x14ac:dyDescent="0.25">
      <c r="B2074" s="107" t="s">
        <v>284</v>
      </c>
      <c r="C2074" s="107">
        <v>2064</v>
      </c>
      <c r="D2074" s="107" t="s">
        <v>427</v>
      </c>
      <c r="E2074" s="107">
        <v>60</v>
      </c>
      <c r="F2074" s="108">
        <v>2.33</v>
      </c>
      <c r="G2074" s="109"/>
      <c r="H2074" s="109">
        <v>954.65071818907063</v>
      </c>
      <c r="I2074" s="109">
        <v>1260.3492818109294</v>
      </c>
      <c r="BA2074" t="str">
        <f t="shared" si="486"/>
        <v>RI</v>
      </c>
      <c r="BB2074">
        <f t="shared" si="487"/>
        <v>2061</v>
      </c>
      <c r="BC2074" s="73">
        <f t="shared" si="488"/>
        <v>2.33</v>
      </c>
      <c r="BD2074">
        <f t="shared" si="489"/>
        <v>60</v>
      </c>
      <c r="BE2074" s="66">
        <f t="shared" si="490"/>
        <v>948.18581490562315</v>
      </c>
      <c r="BI2074" s="66">
        <f t="shared" si="481"/>
        <v>1251.8141850943769</v>
      </c>
      <c r="BK2074" s="66">
        <f t="shared" si="491"/>
        <v>952.18499187148348</v>
      </c>
      <c r="BN2074" s="66">
        <f t="shared" si="482"/>
        <v>1024.9430426121728</v>
      </c>
      <c r="BO2074" s="66">
        <f t="shared" si="483"/>
        <v>1977.1280344836564</v>
      </c>
      <c r="CI2074" s="116">
        <f t="shared" si="484"/>
        <v>0.48160006598670002</v>
      </c>
      <c r="CJ2074" s="116">
        <f t="shared" si="485"/>
        <v>0.51839993401329987</v>
      </c>
      <c r="CR2074">
        <f t="shared" si="492"/>
        <v>2048</v>
      </c>
      <c r="CS2074">
        <f t="shared" si="493"/>
        <v>60</v>
      </c>
      <c r="CT2074" s="73">
        <f t="shared" si="494"/>
        <v>2.33</v>
      </c>
      <c r="CU2074" s="66">
        <f t="shared" si="495"/>
        <v>1201.4367259482419</v>
      </c>
    </row>
    <row r="2075" spans="2:99" x14ac:dyDescent="0.25">
      <c r="B2075" s="107" t="s">
        <v>284</v>
      </c>
      <c r="C2075" s="107">
        <v>2065</v>
      </c>
      <c r="D2075" s="107" t="s">
        <v>427</v>
      </c>
      <c r="E2075" s="107">
        <v>60</v>
      </c>
      <c r="F2075" s="108">
        <v>2.33</v>
      </c>
      <c r="G2075" s="109"/>
      <c r="H2075" s="109">
        <v>1172.302462065134</v>
      </c>
      <c r="I2075" s="109">
        <v>1547.697537934866</v>
      </c>
      <c r="BA2075" t="str">
        <f t="shared" si="486"/>
        <v>RI</v>
      </c>
      <c r="BB2075">
        <f t="shared" si="487"/>
        <v>2062</v>
      </c>
      <c r="BC2075" s="73">
        <f t="shared" si="488"/>
        <v>2.33</v>
      </c>
      <c r="BD2075">
        <f t="shared" si="489"/>
        <v>60</v>
      </c>
      <c r="BE2075" s="66">
        <f t="shared" si="490"/>
        <v>1353.3197540016622</v>
      </c>
      <c r="BI2075" s="66">
        <f t="shared" si="481"/>
        <v>1786.6802459983378</v>
      </c>
      <c r="BK2075" s="66">
        <f t="shared" si="491"/>
        <v>1359.027670216572</v>
      </c>
      <c r="BN2075" s="66">
        <f t="shared" si="482"/>
        <v>1462.8732517282829</v>
      </c>
      <c r="BO2075" s="66">
        <f t="shared" si="483"/>
        <v>2821.9009219448549</v>
      </c>
      <c r="CI2075" s="116">
        <f t="shared" si="484"/>
        <v>0.48160006598670013</v>
      </c>
      <c r="CJ2075" s="116">
        <f t="shared" si="485"/>
        <v>0.51839993401329987</v>
      </c>
      <c r="CR2075">
        <f t="shared" si="492"/>
        <v>2049</v>
      </c>
      <c r="CS2075">
        <f t="shared" si="493"/>
        <v>60</v>
      </c>
      <c r="CT2075" s="73">
        <f t="shared" si="494"/>
        <v>2.33</v>
      </c>
      <c r="CU2075" s="66">
        <f t="shared" si="495"/>
        <v>1114.4004820245029</v>
      </c>
    </row>
    <row r="2076" spans="2:99" x14ac:dyDescent="0.25">
      <c r="B2076" s="107" t="s">
        <v>284</v>
      </c>
      <c r="C2076" s="107">
        <v>2066</v>
      </c>
      <c r="D2076" s="107" t="s">
        <v>427</v>
      </c>
      <c r="E2076" s="107">
        <v>60</v>
      </c>
      <c r="F2076" s="108">
        <v>2.33</v>
      </c>
      <c r="G2076" s="109"/>
      <c r="H2076" s="109">
        <v>869.30968491204214</v>
      </c>
      <c r="I2076" s="109">
        <v>1147.6803150879578</v>
      </c>
      <c r="BA2076" t="str">
        <f t="shared" si="486"/>
        <v>RI</v>
      </c>
      <c r="BB2076">
        <f t="shared" si="487"/>
        <v>2063</v>
      </c>
      <c r="BC2076" s="73">
        <f t="shared" si="488"/>
        <v>2.33</v>
      </c>
      <c r="BD2076">
        <f t="shared" si="489"/>
        <v>60</v>
      </c>
      <c r="BE2076" s="66">
        <f t="shared" si="490"/>
        <v>1353.3197540016622</v>
      </c>
      <c r="BI2076" s="66">
        <f t="shared" si="481"/>
        <v>1786.6802459983378</v>
      </c>
      <c r="BK2076" s="66">
        <f t="shared" si="491"/>
        <v>1359.027670216572</v>
      </c>
      <c r="BN2076" s="66">
        <f t="shared" si="482"/>
        <v>1462.8732517282829</v>
      </c>
      <c r="BO2076" s="66">
        <f t="shared" si="483"/>
        <v>2821.9009219448549</v>
      </c>
      <c r="CI2076" s="116">
        <f t="shared" si="484"/>
        <v>0.48160006598670013</v>
      </c>
      <c r="CJ2076" s="116">
        <f t="shared" si="485"/>
        <v>0.51839993401329987</v>
      </c>
      <c r="CR2076">
        <f t="shared" si="492"/>
        <v>2050</v>
      </c>
      <c r="CS2076">
        <f t="shared" si="493"/>
        <v>60</v>
      </c>
      <c r="CT2076" s="73">
        <f t="shared" si="494"/>
        <v>2.33</v>
      </c>
      <c r="CU2076" s="66">
        <f t="shared" si="495"/>
        <v>995.46612786564185</v>
      </c>
    </row>
    <row r="2077" spans="2:99" x14ac:dyDescent="0.25">
      <c r="B2077" s="107" t="s">
        <v>284</v>
      </c>
      <c r="C2077" s="107">
        <v>2067</v>
      </c>
      <c r="D2077" s="107" t="s">
        <v>427</v>
      </c>
      <c r="E2077" s="107">
        <v>60</v>
      </c>
      <c r="F2077" s="108">
        <v>2.33</v>
      </c>
      <c r="G2077" s="109"/>
      <c r="H2077" s="109">
        <v>1391.9583259590663</v>
      </c>
      <c r="I2077" s="109">
        <v>1837.6916740409338</v>
      </c>
      <c r="BA2077" t="str">
        <f t="shared" si="486"/>
        <v>RI</v>
      </c>
      <c r="BB2077">
        <f t="shared" si="487"/>
        <v>2064</v>
      </c>
      <c r="BC2077" s="73">
        <f t="shared" si="488"/>
        <v>2.33</v>
      </c>
      <c r="BD2077">
        <f t="shared" si="489"/>
        <v>60</v>
      </c>
      <c r="BE2077" s="66">
        <f t="shared" si="490"/>
        <v>954.65071818907063</v>
      </c>
      <c r="BI2077" s="66">
        <f t="shared" si="481"/>
        <v>1260.3492818109294</v>
      </c>
      <c r="BK2077" s="66">
        <f t="shared" si="491"/>
        <v>958.67716227060725</v>
      </c>
      <c r="BN2077" s="66">
        <f t="shared" si="482"/>
        <v>1031.9312906299829</v>
      </c>
      <c r="BO2077" s="66">
        <f t="shared" si="483"/>
        <v>1990.6084529005902</v>
      </c>
      <c r="CI2077" s="116">
        <f t="shared" si="484"/>
        <v>0.48160006598670008</v>
      </c>
      <c r="CJ2077" s="116">
        <f t="shared" si="485"/>
        <v>0.51839993401329987</v>
      </c>
      <c r="CR2077">
        <f t="shared" si="492"/>
        <v>2051</v>
      </c>
      <c r="CS2077">
        <f t="shared" si="493"/>
        <v>60</v>
      </c>
      <c r="CT2077" s="73">
        <f t="shared" si="494"/>
        <v>2.33</v>
      </c>
      <c r="CU2077" s="66">
        <f t="shared" si="495"/>
        <v>1080.6737002973414</v>
      </c>
    </row>
    <row r="2078" spans="2:99" x14ac:dyDescent="0.25">
      <c r="B2078" s="107" t="s">
        <v>284</v>
      </c>
      <c r="C2078" s="107">
        <v>2068</v>
      </c>
      <c r="D2078" s="107" t="s">
        <v>427</v>
      </c>
      <c r="E2078" s="107">
        <v>60</v>
      </c>
      <c r="F2078" s="108">
        <v>2.33</v>
      </c>
      <c r="G2078" s="109"/>
      <c r="H2078" s="109">
        <v>1850</v>
      </c>
      <c r="I2078" s="109">
        <v>2020</v>
      </c>
      <c r="BA2078" t="str">
        <f t="shared" si="486"/>
        <v>RI</v>
      </c>
      <c r="BB2078">
        <f t="shared" si="487"/>
        <v>2065</v>
      </c>
      <c r="BC2078" s="73">
        <f t="shared" si="488"/>
        <v>2.33</v>
      </c>
      <c r="BD2078">
        <f t="shared" si="489"/>
        <v>60</v>
      </c>
      <c r="BE2078" s="66">
        <f t="shared" si="490"/>
        <v>1172.302462065134</v>
      </c>
      <c r="BI2078" s="66">
        <f t="shared" si="481"/>
        <v>1547.697537934866</v>
      </c>
      <c r="BK2078" s="66">
        <f t="shared" si="491"/>
        <v>1177.2468990411069</v>
      </c>
      <c r="BN2078" s="66">
        <f t="shared" si="482"/>
        <v>1267.2023072295954</v>
      </c>
      <c r="BO2078" s="66">
        <f t="shared" si="483"/>
        <v>2444.4492062707022</v>
      </c>
      <c r="CI2078" s="116">
        <f t="shared" si="484"/>
        <v>0.48160006598670008</v>
      </c>
      <c r="CJ2078" s="116">
        <f t="shared" si="485"/>
        <v>0.51839993401329987</v>
      </c>
      <c r="CR2078">
        <f t="shared" si="492"/>
        <v>2052</v>
      </c>
      <c r="CS2078">
        <f t="shared" si="493"/>
        <v>60</v>
      </c>
      <c r="CT2078" s="73">
        <f t="shared" si="494"/>
        <v>2.33</v>
      </c>
      <c r="CU2078" s="66">
        <f t="shared" si="495"/>
        <v>1069.8232576822656</v>
      </c>
    </row>
    <row r="2079" spans="2:99" x14ac:dyDescent="0.25">
      <c r="B2079" s="107" t="s">
        <v>284</v>
      </c>
      <c r="C2079" s="107">
        <v>2069</v>
      </c>
      <c r="D2079" s="107" t="s">
        <v>427</v>
      </c>
      <c r="E2079" s="107">
        <v>60</v>
      </c>
      <c r="F2079" s="108">
        <v>2.33</v>
      </c>
      <c r="G2079" s="109"/>
      <c r="H2079" s="109">
        <v>801.64800714748139</v>
      </c>
      <c r="I2079" s="109">
        <v>1058.3519928525186</v>
      </c>
      <c r="BA2079" t="str">
        <f t="shared" si="486"/>
        <v>RI</v>
      </c>
      <c r="BB2079">
        <f t="shared" si="487"/>
        <v>2066</v>
      </c>
      <c r="BC2079" s="73">
        <f t="shared" si="488"/>
        <v>2.33</v>
      </c>
      <c r="BD2079">
        <f t="shared" si="489"/>
        <v>60</v>
      </c>
      <c r="BE2079" s="66">
        <f t="shared" si="490"/>
        <v>869.30968491204214</v>
      </c>
      <c r="BI2079" s="66">
        <f t="shared" si="481"/>
        <v>1147.6803150879578</v>
      </c>
      <c r="BK2079" s="66">
        <f t="shared" si="491"/>
        <v>872.97618488857427</v>
      </c>
      <c r="BN2079" s="66">
        <f t="shared" si="482"/>
        <v>939.68175796287551</v>
      </c>
      <c r="BO2079" s="66">
        <f t="shared" si="483"/>
        <v>1812.6579428514497</v>
      </c>
      <c r="CI2079" s="116">
        <f t="shared" si="484"/>
        <v>0.48160006598670013</v>
      </c>
      <c r="CJ2079" s="116">
        <f t="shared" si="485"/>
        <v>0.51839993401329998</v>
      </c>
      <c r="CR2079">
        <f t="shared" si="492"/>
        <v>2053</v>
      </c>
      <c r="CS2079">
        <f t="shared" si="493"/>
        <v>60</v>
      </c>
      <c r="CT2079" s="73">
        <f t="shared" si="494"/>
        <v>2.33</v>
      </c>
      <c r="CU2079" s="66">
        <f t="shared" si="495"/>
        <v>893.75545827936969</v>
      </c>
    </row>
    <row r="2080" spans="2:99" x14ac:dyDescent="0.25">
      <c r="B2080" s="107" t="s">
        <v>284</v>
      </c>
      <c r="C2080" s="107">
        <v>2070</v>
      </c>
      <c r="D2080" s="107" t="s">
        <v>427</v>
      </c>
      <c r="E2080" s="107">
        <v>60</v>
      </c>
      <c r="F2080" s="108">
        <v>2.33</v>
      </c>
      <c r="G2080" s="109"/>
      <c r="H2080" s="109">
        <v>1574.03</v>
      </c>
      <c r="I2080" s="109">
        <v>2278.0300000000002</v>
      </c>
      <c r="BA2080" t="str">
        <f t="shared" si="486"/>
        <v>RI</v>
      </c>
      <c r="BB2080">
        <f t="shared" si="487"/>
        <v>2067</v>
      </c>
      <c r="BC2080" s="73">
        <f t="shared" si="488"/>
        <v>2.33</v>
      </c>
      <c r="BD2080">
        <f t="shared" si="489"/>
        <v>60</v>
      </c>
      <c r="BE2080" s="66">
        <f t="shared" si="490"/>
        <v>1391.9583259590663</v>
      </c>
      <c r="BI2080" s="66">
        <f t="shared" si="481"/>
        <v>1837.6916740409338</v>
      </c>
      <c r="BK2080" s="66">
        <f t="shared" si="491"/>
        <v>1397.8292086353349</v>
      </c>
      <c r="BN2080" s="66">
        <f t="shared" si="482"/>
        <v>1504.6396807147289</v>
      </c>
      <c r="BO2080" s="66">
        <f t="shared" si="483"/>
        <v>2902.4688893500638</v>
      </c>
      <c r="CI2080" s="116">
        <f t="shared" si="484"/>
        <v>0.48160006598670013</v>
      </c>
      <c r="CJ2080" s="116">
        <f t="shared" si="485"/>
        <v>0.51839993401329987</v>
      </c>
      <c r="CR2080">
        <f t="shared" si="492"/>
        <v>2054</v>
      </c>
      <c r="CS2080">
        <f t="shared" si="493"/>
        <v>60</v>
      </c>
      <c r="CT2080" s="73">
        <f t="shared" si="494"/>
        <v>2.33</v>
      </c>
      <c r="CU2080" s="66">
        <f t="shared" si="495"/>
        <v>952.18499187148348</v>
      </c>
    </row>
    <row r="2081" spans="2:99" x14ac:dyDescent="0.25">
      <c r="B2081" s="107" t="s">
        <v>284</v>
      </c>
      <c r="C2081" s="107">
        <v>2071</v>
      </c>
      <c r="D2081" s="107" t="s">
        <v>427</v>
      </c>
      <c r="E2081" s="107">
        <v>60</v>
      </c>
      <c r="F2081" s="108">
        <v>2.33</v>
      </c>
      <c r="G2081" s="109"/>
      <c r="H2081" s="109">
        <v>1100</v>
      </c>
      <c r="I2081" s="109">
        <v>1980</v>
      </c>
      <c r="BA2081" t="str">
        <f t="shared" si="486"/>
        <v>RI</v>
      </c>
      <c r="BB2081">
        <f t="shared" si="487"/>
        <v>2068</v>
      </c>
      <c r="BC2081" s="73">
        <f t="shared" si="488"/>
        <v>2.33</v>
      </c>
      <c r="BD2081">
        <f t="shared" si="489"/>
        <v>60</v>
      </c>
      <c r="BE2081" s="66">
        <f t="shared" si="490"/>
        <v>1850</v>
      </c>
      <c r="BI2081" s="66">
        <f t="shared" si="481"/>
        <v>2020</v>
      </c>
      <c r="BK2081" s="66">
        <f t="shared" si="491"/>
        <v>1857.8027716408919</v>
      </c>
      <c r="BN2081" s="66">
        <f t="shared" si="482"/>
        <v>1653.9075613051136</v>
      </c>
      <c r="BO2081" s="66">
        <f t="shared" si="483"/>
        <v>3511.7103329460056</v>
      </c>
      <c r="CI2081" s="116">
        <f t="shared" si="484"/>
        <v>0.52903075581474979</v>
      </c>
      <c r="CJ2081" s="116">
        <f t="shared" si="485"/>
        <v>0.47096924418525021</v>
      </c>
      <c r="CR2081">
        <f t="shared" si="492"/>
        <v>2055</v>
      </c>
      <c r="CS2081">
        <f t="shared" si="493"/>
        <v>60</v>
      </c>
      <c r="CT2081" s="73">
        <f t="shared" si="494"/>
        <v>2.33</v>
      </c>
      <c r="CU2081" s="66">
        <f t="shared" si="495"/>
        <v>843.98215188608765</v>
      </c>
    </row>
    <row r="2082" spans="2:99" x14ac:dyDescent="0.25">
      <c r="B2082" s="107" t="s">
        <v>284</v>
      </c>
      <c r="C2082" s="107">
        <v>2072</v>
      </c>
      <c r="D2082" s="107" t="s">
        <v>427</v>
      </c>
      <c r="E2082" s="107">
        <v>60</v>
      </c>
      <c r="F2082" s="108">
        <v>2.33</v>
      </c>
      <c r="G2082" s="109"/>
      <c r="H2082" s="109">
        <v>1064.6500000000001</v>
      </c>
      <c r="I2082" s="109">
        <v>1464.65</v>
      </c>
      <c r="BA2082" t="str">
        <f t="shared" si="486"/>
        <v>RI</v>
      </c>
      <c r="BB2082">
        <f t="shared" si="487"/>
        <v>2069</v>
      </c>
      <c r="BC2082" s="73">
        <f t="shared" si="488"/>
        <v>2.33</v>
      </c>
      <c r="BD2082">
        <f t="shared" si="489"/>
        <v>60</v>
      </c>
      <c r="BE2082" s="66">
        <f t="shared" si="490"/>
        <v>801.64800714748139</v>
      </c>
      <c r="BI2082" s="66">
        <f t="shared" si="481"/>
        <v>1058.3519928525186</v>
      </c>
      <c r="BK2082" s="66">
        <f t="shared" si="491"/>
        <v>805.02912949134509</v>
      </c>
      <c r="BN2082" s="66">
        <f t="shared" si="482"/>
        <v>866.5427542084733</v>
      </c>
      <c r="BO2082" s="66">
        <f t="shared" si="483"/>
        <v>1671.5718836998185</v>
      </c>
      <c r="CI2082" s="116">
        <f t="shared" si="484"/>
        <v>0.48160006598670002</v>
      </c>
      <c r="CJ2082" s="116">
        <f t="shared" si="485"/>
        <v>0.51839993401329987</v>
      </c>
      <c r="CR2082">
        <f t="shared" si="492"/>
        <v>2056</v>
      </c>
      <c r="CS2082">
        <f t="shared" si="493"/>
        <v>60</v>
      </c>
      <c r="CT2082" s="73">
        <f t="shared" si="494"/>
        <v>2.33</v>
      </c>
      <c r="CU2082" s="66">
        <f t="shared" si="495"/>
        <v>1154.8503715605543</v>
      </c>
    </row>
    <row r="2083" spans="2:99" x14ac:dyDescent="0.25">
      <c r="B2083" s="107" t="s">
        <v>284</v>
      </c>
      <c r="C2083" s="107">
        <v>2073</v>
      </c>
      <c r="D2083" s="107" t="s">
        <v>427</v>
      </c>
      <c r="E2083" s="107">
        <v>60</v>
      </c>
      <c r="F2083" s="108">
        <v>2.33</v>
      </c>
      <c r="G2083" s="109"/>
      <c r="H2083" s="109">
        <v>942.75529614752736</v>
      </c>
      <c r="I2083" s="109">
        <v>1244.6447038524727</v>
      </c>
      <c r="BA2083" t="str">
        <f t="shared" si="486"/>
        <v>RI</v>
      </c>
      <c r="BB2083">
        <f t="shared" si="487"/>
        <v>2070</v>
      </c>
      <c r="BC2083" s="73">
        <f t="shared" si="488"/>
        <v>2.33</v>
      </c>
      <c r="BD2083">
        <f t="shared" si="489"/>
        <v>60</v>
      </c>
      <c r="BE2083" s="66">
        <f t="shared" si="490"/>
        <v>1574.03</v>
      </c>
      <c r="BI2083" s="66">
        <f t="shared" si="481"/>
        <v>2278.0300000000002</v>
      </c>
      <c r="BK2083" s="66">
        <f t="shared" si="491"/>
        <v>1580.6688089977908</v>
      </c>
      <c r="BN2083" s="66">
        <f t="shared" si="482"/>
        <v>1865.1737831088556</v>
      </c>
      <c r="BO2083" s="66">
        <f t="shared" si="483"/>
        <v>3445.8425921066464</v>
      </c>
      <c r="CI2083" s="116">
        <f t="shared" si="484"/>
        <v>0.45871764793279052</v>
      </c>
      <c r="CJ2083" s="116">
        <f t="shared" si="485"/>
        <v>0.54128235206720954</v>
      </c>
      <c r="CR2083">
        <f t="shared" si="492"/>
        <v>2057</v>
      </c>
      <c r="CS2083">
        <f t="shared" si="493"/>
        <v>60</v>
      </c>
      <c r="CT2083" s="73">
        <f t="shared" si="494"/>
        <v>2.33</v>
      </c>
      <c r="CU2083" s="66">
        <f t="shared" si="495"/>
        <v>842.04315699354925</v>
      </c>
    </row>
    <row r="2084" spans="2:99" x14ac:dyDescent="0.25">
      <c r="B2084" s="107" t="s">
        <v>284</v>
      </c>
      <c r="C2084" s="107">
        <v>2074</v>
      </c>
      <c r="D2084" s="107" t="s">
        <v>427</v>
      </c>
      <c r="E2084" s="107">
        <v>60</v>
      </c>
      <c r="F2084" s="108">
        <v>2.33</v>
      </c>
      <c r="G2084" s="109"/>
      <c r="H2084" s="109">
        <v>1142.6716553493334</v>
      </c>
      <c r="I2084" s="109">
        <v>1508.5783446506666</v>
      </c>
      <c r="BA2084" t="str">
        <f t="shared" si="486"/>
        <v>RI</v>
      </c>
      <c r="BB2084">
        <f t="shared" si="487"/>
        <v>2071</v>
      </c>
      <c r="BC2084" s="73">
        <f t="shared" si="488"/>
        <v>2.33</v>
      </c>
      <c r="BD2084">
        <f t="shared" si="489"/>
        <v>60</v>
      </c>
      <c r="BE2084" s="66">
        <f t="shared" si="490"/>
        <v>1100</v>
      </c>
      <c r="BI2084" s="66">
        <f t="shared" si="481"/>
        <v>1980</v>
      </c>
      <c r="BK2084" s="66">
        <f t="shared" si="491"/>
        <v>1104.6394858405304</v>
      </c>
      <c r="BN2084" s="66">
        <f t="shared" si="482"/>
        <v>1621.1569165267945</v>
      </c>
      <c r="BO2084" s="66">
        <f t="shared" si="483"/>
        <v>2725.7964023673248</v>
      </c>
      <c r="CI2084" s="116">
        <f t="shared" si="484"/>
        <v>0.40525384980373547</v>
      </c>
      <c r="CJ2084" s="116">
        <f t="shared" si="485"/>
        <v>0.59474615019626453</v>
      </c>
      <c r="CR2084">
        <f t="shared" si="492"/>
        <v>2058</v>
      </c>
      <c r="CS2084">
        <f t="shared" si="493"/>
        <v>60</v>
      </c>
      <c r="CT2084" s="73">
        <f t="shared" si="494"/>
        <v>2.33</v>
      </c>
      <c r="CU2084" s="66">
        <f t="shared" si="495"/>
        <v>800.70101589192927</v>
      </c>
    </row>
    <row r="2085" spans="2:99" x14ac:dyDescent="0.25">
      <c r="B2085" s="107" t="s">
        <v>284</v>
      </c>
      <c r="C2085" s="107">
        <v>2075</v>
      </c>
      <c r="D2085" s="107" t="s">
        <v>427</v>
      </c>
      <c r="E2085" s="107">
        <v>60</v>
      </c>
      <c r="F2085" s="108">
        <v>2.33</v>
      </c>
      <c r="G2085" s="109"/>
      <c r="H2085" s="109">
        <v>1096.8785904249141</v>
      </c>
      <c r="I2085" s="109">
        <v>1448.1214095750859</v>
      </c>
      <c r="BA2085" t="str">
        <f t="shared" si="486"/>
        <v>RI</v>
      </c>
      <c r="BB2085">
        <f t="shared" si="487"/>
        <v>2072</v>
      </c>
      <c r="BC2085" s="73">
        <f t="shared" si="488"/>
        <v>2.33</v>
      </c>
      <c r="BD2085">
        <f t="shared" si="489"/>
        <v>60</v>
      </c>
      <c r="BE2085" s="66">
        <f t="shared" si="490"/>
        <v>1064.6500000000001</v>
      </c>
      <c r="BI2085" s="66">
        <f t="shared" si="481"/>
        <v>1464.65</v>
      </c>
      <c r="BK2085" s="66">
        <f t="shared" si="491"/>
        <v>1069.1403896364734</v>
      </c>
      <c r="BN2085" s="66">
        <f t="shared" si="482"/>
        <v>1199.2057968641261</v>
      </c>
      <c r="BO2085" s="66">
        <f t="shared" si="483"/>
        <v>2268.3461865005993</v>
      </c>
      <c r="CI2085" s="116">
        <f t="shared" si="484"/>
        <v>0.47133034454756095</v>
      </c>
      <c r="CJ2085" s="116">
        <f t="shared" si="485"/>
        <v>0.52866965545243916</v>
      </c>
      <c r="CR2085">
        <f t="shared" si="492"/>
        <v>2059</v>
      </c>
      <c r="CS2085">
        <f t="shared" si="493"/>
        <v>60</v>
      </c>
      <c r="CT2085" s="73">
        <f t="shared" si="494"/>
        <v>2.33</v>
      </c>
      <c r="CU2085" s="66">
        <f t="shared" si="495"/>
        <v>1075.7699475892032</v>
      </c>
    </row>
    <row r="2086" spans="2:99" x14ac:dyDescent="0.25">
      <c r="B2086" s="107" t="s">
        <v>284</v>
      </c>
      <c r="C2086" s="107">
        <v>2076</v>
      </c>
      <c r="D2086" s="107" t="s">
        <v>427</v>
      </c>
      <c r="E2086" s="107">
        <v>60</v>
      </c>
      <c r="F2086" s="108">
        <v>2.33</v>
      </c>
      <c r="G2086" s="109"/>
      <c r="H2086" s="109">
        <v>1500</v>
      </c>
      <c r="I2086" s="109">
        <v>1980.3304881000172</v>
      </c>
      <c r="BA2086" t="str">
        <f t="shared" si="486"/>
        <v>RI</v>
      </c>
      <c r="BB2086">
        <f t="shared" si="487"/>
        <v>2073</v>
      </c>
      <c r="BC2086" s="73">
        <f t="shared" si="488"/>
        <v>2.33</v>
      </c>
      <c r="BD2086">
        <f t="shared" si="489"/>
        <v>60</v>
      </c>
      <c r="BE2086" s="66">
        <f t="shared" si="490"/>
        <v>942.75529614752736</v>
      </c>
      <c r="BI2086" s="66">
        <f t="shared" si="481"/>
        <v>1244.6447038524727</v>
      </c>
      <c r="BK2086" s="66">
        <f t="shared" si="491"/>
        <v>946.73156873621951</v>
      </c>
      <c r="BN2086" s="66">
        <f t="shared" si="482"/>
        <v>1019.0729142772121</v>
      </c>
      <c r="BO2086" s="66">
        <f t="shared" si="483"/>
        <v>1965.8044830134318</v>
      </c>
      <c r="CI2086" s="116">
        <f t="shared" si="484"/>
        <v>0.48160006598670008</v>
      </c>
      <c r="CJ2086" s="116">
        <f t="shared" si="485"/>
        <v>0.51839993401329987</v>
      </c>
      <c r="CR2086">
        <f t="shared" si="492"/>
        <v>2060</v>
      </c>
      <c r="CS2086">
        <f t="shared" si="493"/>
        <v>60</v>
      </c>
      <c r="CT2086" s="73">
        <f t="shared" si="494"/>
        <v>2.33</v>
      </c>
      <c r="CU2086" s="66">
        <f t="shared" si="495"/>
        <v>1069.1403896364734</v>
      </c>
    </row>
    <row r="2087" spans="2:99" x14ac:dyDescent="0.25">
      <c r="B2087" s="107" t="s">
        <v>284</v>
      </c>
      <c r="C2087" s="107">
        <v>2077</v>
      </c>
      <c r="D2087" s="107" t="s">
        <v>427</v>
      </c>
      <c r="E2087" s="107">
        <v>60</v>
      </c>
      <c r="F2087" s="108">
        <v>2.33</v>
      </c>
      <c r="G2087" s="109"/>
      <c r="H2087" s="109">
        <v>1040.8494286350362</v>
      </c>
      <c r="I2087" s="109">
        <v>1374.1505713649638</v>
      </c>
      <c r="BA2087" t="str">
        <f t="shared" si="486"/>
        <v>RI</v>
      </c>
      <c r="BB2087">
        <f t="shared" si="487"/>
        <v>2074</v>
      </c>
      <c r="BC2087" s="73">
        <f t="shared" si="488"/>
        <v>2.33</v>
      </c>
      <c r="BD2087">
        <f t="shared" si="489"/>
        <v>60</v>
      </c>
      <c r="BE2087" s="66">
        <f t="shared" si="490"/>
        <v>1142.6716553493334</v>
      </c>
      <c r="BI2087" s="66">
        <f t="shared" si="481"/>
        <v>1508.5783446506666</v>
      </c>
      <c r="BK2087" s="66">
        <f t="shared" si="491"/>
        <v>1147.4911180451229</v>
      </c>
      <c r="BN2087" s="66">
        <f t="shared" si="482"/>
        <v>1235.1728371479649</v>
      </c>
      <c r="BO2087" s="66">
        <f t="shared" si="483"/>
        <v>2382.6639551930875</v>
      </c>
      <c r="CI2087" s="116">
        <f t="shared" si="484"/>
        <v>0.48160006598670013</v>
      </c>
      <c r="CJ2087" s="116">
        <f t="shared" si="485"/>
        <v>0.51839993401329998</v>
      </c>
      <c r="CR2087">
        <f t="shared" si="492"/>
        <v>2061</v>
      </c>
      <c r="CS2087">
        <f t="shared" si="493"/>
        <v>60</v>
      </c>
      <c r="CT2087" s="73">
        <f t="shared" si="494"/>
        <v>2.33</v>
      </c>
      <c r="CU2087" s="66">
        <f t="shared" si="495"/>
        <v>952.18499187148348</v>
      </c>
    </row>
    <row r="2088" spans="2:99" x14ac:dyDescent="0.25">
      <c r="B2088" s="107" t="s">
        <v>284</v>
      </c>
      <c r="C2088" s="107">
        <v>2078</v>
      </c>
      <c r="D2088" s="107" t="s">
        <v>427</v>
      </c>
      <c r="E2088" s="107">
        <v>60</v>
      </c>
      <c r="F2088" s="108">
        <v>2.33</v>
      </c>
      <c r="G2088" s="109"/>
      <c r="H2088" s="109">
        <v>1118.4282680364056</v>
      </c>
      <c r="I2088" s="109">
        <v>1476.5717319635944</v>
      </c>
      <c r="BA2088" t="str">
        <f t="shared" si="486"/>
        <v>RI</v>
      </c>
      <c r="BB2088">
        <f t="shared" si="487"/>
        <v>2075</v>
      </c>
      <c r="BC2088" s="73">
        <f t="shared" si="488"/>
        <v>2.33</v>
      </c>
      <c r="BD2088">
        <f t="shared" si="489"/>
        <v>60</v>
      </c>
      <c r="BE2088" s="66">
        <f t="shared" si="490"/>
        <v>1096.8785904249141</v>
      </c>
      <c r="BI2088" s="66">
        <f t="shared" si="481"/>
        <v>1448.1214095750859</v>
      </c>
      <c r="BK2088" s="66">
        <f t="shared" si="491"/>
        <v>1101.5049110513298</v>
      </c>
      <c r="BN2088" s="66">
        <f t="shared" si="482"/>
        <v>1185.6727470218088</v>
      </c>
      <c r="BO2088" s="66">
        <f t="shared" si="483"/>
        <v>2287.1776580731384</v>
      </c>
      <c r="CI2088" s="116">
        <f t="shared" si="484"/>
        <v>0.48160006598670019</v>
      </c>
      <c r="CJ2088" s="116">
        <f t="shared" si="485"/>
        <v>0.51839993401329998</v>
      </c>
      <c r="CR2088">
        <f t="shared" si="492"/>
        <v>2062</v>
      </c>
      <c r="CS2088">
        <f t="shared" si="493"/>
        <v>60</v>
      </c>
      <c r="CT2088" s="73">
        <f t="shared" si="494"/>
        <v>2.33</v>
      </c>
      <c r="CU2088" s="66">
        <f t="shared" si="495"/>
        <v>1359.027670216572</v>
      </c>
    </row>
    <row r="2089" spans="2:99" x14ac:dyDescent="0.25">
      <c r="B2089" s="107" t="s">
        <v>284</v>
      </c>
      <c r="C2089" s="107">
        <v>2079</v>
      </c>
      <c r="D2089" s="107" t="s">
        <v>427</v>
      </c>
      <c r="E2089" s="107">
        <v>60</v>
      </c>
      <c r="F2089" s="108">
        <v>2.33</v>
      </c>
      <c r="G2089" s="109"/>
      <c r="H2089" s="109">
        <v>1500</v>
      </c>
      <c r="I2089" s="109">
        <v>1800</v>
      </c>
      <c r="BA2089" t="str">
        <f t="shared" si="486"/>
        <v>RI</v>
      </c>
      <c r="BB2089">
        <f t="shared" si="487"/>
        <v>2076</v>
      </c>
      <c r="BC2089" s="73">
        <f t="shared" si="488"/>
        <v>2.33</v>
      </c>
      <c r="BD2089">
        <f t="shared" si="489"/>
        <v>60</v>
      </c>
      <c r="BE2089" s="66">
        <f t="shared" si="490"/>
        <v>1500</v>
      </c>
      <c r="BI2089" s="66">
        <f t="shared" si="481"/>
        <v>1980.3304881000172</v>
      </c>
      <c r="BK2089" s="66">
        <f t="shared" si="491"/>
        <v>1506.3265716007231</v>
      </c>
      <c r="BN2089" s="66">
        <f t="shared" si="482"/>
        <v>1621.4275089859725</v>
      </c>
      <c r="BO2089" s="66">
        <f t="shared" si="483"/>
        <v>3127.7540805866956</v>
      </c>
      <c r="CI2089" s="116">
        <f t="shared" si="484"/>
        <v>0.48160006598670008</v>
      </c>
      <c r="CJ2089" s="116">
        <f t="shared" si="485"/>
        <v>0.51839993401329987</v>
      </c>
      <c r="CR2089">
        <f t="shared" si="492"/>
        <v>2063</v>
      </c>
      <c r="CS2089">
        <f t="shared" si="493"/>
        <v>60</v>
      </c>
      <c r="CT2089" s="73">
        <f t="shared" si="494"/>
        <v>2.33</v>
      </c>
      <c r="CU2089" s="66">
        <f t="shared" si="495"/>
        <v>1359.027670216572</v>
      </c>
    </row>
    <row r="2090" spans="2:99" x14ac:dyDescent="0.25">
      <c r="B2090" s="107" t="s">
        <v>284</v>
      </c>
      <c r="C2090" s="107">
        <v>2080</v>
      </c>
      <c r="D2090" s="107" t="s">
        <v>427</v>
      </c>
      <c r="E2090" s="107">
        <v>60</v>
      </c>
      <c r="F2090" s="108">
        <v>2.33</v>
      </c>
      <c r="G2090" s="109"/>
      <c r="H2090" s="109">
        <v>1090.0559624931159</v>
      </c>
      <c r="I2090" s="109">
        <v>1439.1140375068842</v>
      </c>
      <c r="BA2090" t="str">
        <f t="shared" si="486"/>
        <v>RI</v>
      </c>
      <c r="BB2090">
        <f t="shared" si="487"/>
        <v>2077</v>
      </c>
      <c r="BC2090" s="73">
        <f t="shared" si="488"/>
        <v>2.33</v>
      </c>
      <c r="BD2090">
        <f t="shared" si="489"/>
        <v>60</v>
      </c>
      <c r="BE2090" s="66">
        <f t="shared" si="490"/>
        <v>1040.8494286350362</v>
      </c>
      <c r="BI2090" s="66">
        <f t="shared" si="481"/>
        <v>1374.1505713649638</v>
      </c>
      <c r="BK2090" s="66">
        <f t="shared" si="491"/>
        <v>1045.2394342589239</v>
      </c>
      <c r="BN2090" s="66">
        <f t="shared" si="482"/>
        <v>1125.1079308674532</v>
      </c>
      <c r="BO2090" s="66">
        <f t="shared" si="483"/>
        <v>2170.3473651263771</v>
      </c>
      <c r="CI2090" s="116">
        <f t="shared" si="484"/>
        <v>0.48160006598670008</v>
      </c>
      <c r="CJ2090" s="116">
        <f t="shared" si="485"/>
        <v>0.51839993401329987</v>
      </c>
      <c r="CR2090">
        <f t="shared" si="492"/>
        <v>2064</v>
      </c>
      <c r="CS2090">
        <f t="shared" si="493"/>
        <v>60</v>
      </c>
      <c r="CT2090" s="73">
        <f t="shared" si="494"/>
        <v>2.33</v>
      </c>
      <c r="CU2090" s="66">
        <f t="shared" si="495"/>
        <v>958.67716227060725</v>
      </c>
    </row>
    <row r="2091" spans="2:99" x14ac:dyDescent="0.25">
      <c r="B2091" s="107" t="s">
        <v>284</v>
      </c>
      <c r="C2091" s="107">
        <v>2081</v>
      </c>
      <c r="D2091" s="107" t="s">
        <v>427</v>
      </c>
      <c r="E2091" s="107">
        <v>60</v>
      </c>
      <c r="F2091" s="108">
        <v>2.33</v>
      </c>
      <c r="G2091" s="109"/>
      <c r="H2091" s="109">
        <v>988.97935462417649</v>
      </c>
      <c r="I2091" s="109">
        <v>1305.6706453758236</v>
      </c>
      <c r="BA2091" t="str">
        <f t="shared" si="486"/>
        <v>RI</v>
      </c>
      <c r="BB2091">
        <f t="shared" si="487"/>
        <v>2078</v>
      </c>
      <c r="BC2091" s="73">
        <f t="shared" si="488"/>
        <v>2.33</v>
      </c>
      <c r="BD2091">
        <f t="shared" si="489"/>
        <v>60</v>
      </c>
      <c r="BE2091" s="66">
        <f t="shared" si="490"/>
        <v>1118.4282680364056</v>
      </c>
      <c r="BI2091" s="66">
        <f t="shared" si="481"/>
        <v>1476.5717319635944</v>
      </c>
      <c r="BK2091" s="66">
        <f t="shared" si="491"/>
        <v>1123.145479048409</v>
      </c>
      <c r="BN2091" s="66">
        <f t="shared" si="482"/>
        <v>1208.9669070811763</v>
      </c>
      <c r="BO2091" s="66">
        <f t="shared" si="483"/>
        <v>2332.1123861295855</v>
      </c>
      <c r="CI2091" s="116">
        <f t="shared" si="484"/>
        <v>0.48160006598670013</v>
      </c>
      <c r="CJ2091" s="116">
        <f t="shared" si="485"/>
        <v>0.51839993401329976</v>
      </c>
      <c r="CR2091">
        <f t="shared" si="492"/>
        <v>2065</v>
      </c>
      <c r="CS2091">
        <f t="shared" si="493"/>
        <v>60</v>
      </c>
      <c r="CT2091" s="73">
        <f t="shared" si="494"/>
        <v>2.33</v>
      </c>
      <c r="CU2091" s="66">
        <f t="shared" si="495"/>
        <v>1177.2468990411069</v>
      </c>
    </row>
    <row r="2092" spans="2:99" x14ac:dyDescent="0.25">
      <c r="B2092" s="107" t="s">
        <v>284</v>
      </c>
      <c r="C2092" s="107">
        <v>2082</v>
      </c>
      <c r="D2092" s="107" t="s">
        <v>427</v>
      </c>
      <c r="E2092" s="107">
        <v>60</v>
      </c>
      <c r="F2092" s="108">
        <v>2.33</v>
      </c>
      <c r="G2092" s="109"/>
      <c r="H2092" s="109">
        <v>1064.6500000000001</v>
      </c>
      <c r="I2092" s="109">
        <v>1489.65</v>
      </c>
      <c r="BA2092" t="str">
        <f t="shared" si="486"/>
        <v>RI</v>
      </c>
      <c r="BB2092">
        <f t="shared" si="487"/>
        <v>2079</v>
      </c>
      <c r="BC2092" s="73">
        <f t="shared" si="488"/>
        <v>2.33</v>
      </c>
      <c r="BD2092">
        <f t="shared" si="489"/>
        <v>60</v>
      </c>
      <c r="BE2092" s="66">
        <f t="shared" si="490"/>
        <v>1500</v>
      </c>
      <c r="BI2092" s="66">
        <f t="shared" si="481"/>
        <v>1800</v>
      </c>
      <c r="BK2092" s="66">
        <f t="shared" si="491"/>
        <v>1506.3265716007231</v>
      </c>
      <c r="BN2092" s="66">
        <f t="shared" si="482"/>
        <v>1473.7790150243586</v>
      </c>
      <c r="BO2092" s="66">
        <f t="shared" si="483"/>
        <v>2980.1055866250817</v>
      </c>
      <c r="CI2092" s="116">
        <f t="shared" si="484"/>
        <v>0.50546080593963516</v>
      </c>
      <c r="CJ2092" s="116">
        <f t="shared" si="485"/>
        <v>0.49453919406036478</v>
      </c>
      <c r="CR2092">
        <f t="shared" si="492"/>
        <v>2066</v>
      </c>
      <c r="CS2092">
        <f t="shared" si="493"/>
        <v>60</v>
      </c>
      <c r="CT2092" s="73">
        <f t="shared" si="494"/>
        <v>2.33</v>
      </c>
      <c r="CU2092" s="66">
        <f t="shared" si="495"/>
        <v>872.97618488857427</v>
      </c>
    </row>
    <row r="2093" spans="2:99" x14ac:dyDescent="0.25">
      <c r="B2093" s="107" t="s">
        <v>284</v>
      </c>
      <c r="C2093" s="107">
        <v>2083</v>
      </c>
      <c r="D2093" s="107" t="s">
        <v>427</v>
      </c>
      <c r="E2093" s="107">
        <v>60</v>
      </c>
      <c r="F2093" s="108">
        <v>2.33</v>
      </c>
      <c r="G2093" s="109"/>
      <c r="H2093" s="109">
        <v>948.18581490562315</v>
      </c>
      <c r="I2093" s="109">
        <v>1251.8141850943769</v>
      </c>
      <c r="BA2093" t="str">
        <f t="shared" si="486"/>
        <v>RI</v>
      </c>
      <c r="BB2093">
        <f t="shared" si="487"/>
        <v>2080</v>
      </c>
      <c r="BC2093" s="73">
        <f t="shared" si="488"/>
        <v>2.33</v>
      </c>
      <c r="BD2093">
        <f t="shared" si="489"/>
        <v>60</v>
      </c>
      <c r="BE2093" s="66">
        <f t="shared" si="490"/>
        <v>1090.0559624931159</v>
      </c>
      <c r="BI2093" s="66">
        <f t="shared" si="481"/>
        <v>1439.1140375068842</v>
      </c>
      <c r="BK2093" s="66">
        <f t="shared" si="491"/>
        <v>1094.6535072234544</v>
      </c>
      <c r="BN2093" s="66">
        <f t="shared" si="482"/>
        <v>1178.2978159470131</v>
      </c>
      <c r="BO2093" s="66">
        <f t="shared" si="483"/>
        <v>2272.9513231704677</v>
      </c>
      <c r="CI2093" s="116">
        <f t="shared" si="484"/>
        <v>0.48160006598670002</v>
      </c>
      <c r="CJ2093" s="116">
        <f t="shared" si="485"/>
        <v>0.51839993401329987</v>
      </c>
      <c r="CR2093">
        <f t="shared" si="492"/>
        <v>2067</v>
      </c>
      <c r="CS2093">
        <f t="shared" si="493"/>
        <v>60</v>
      </c>
      <c r="CT2093" s="73">
        <f t="shared" si="494"/>
        <v>2.33</v>
      </c>
      <c r="CU2093" s="66">
        <f t="shared" si="495"/>
        <v>1397.8292086353349</v>
      </c>
    </row>
    <row r="2094" spans="2:99" x14ac:dyDescent="0.25">
      <c r="B2094" s="107" t="s">
        <v>284</v>
      </c>
      <c r="C2094" s="107">
        <v>2084</v>
      </c>
      <c r="D2094" s="107" t="s">
        <v>427</v>
      </c>
      <c r="E2094" s="107">
        <v>60</v>
      </c>
      <c r="F2094" s="108">
        <v>2.33</v>
      </c>
      <c r="G2094" s="109"/>
      <c r="H2094" s="109">
        <v>1034.384525351589</v>
      </c>
      <c r="I2094" s="109">
        <v>1365.615474648411</v>
      </c>
      <c r="BA2094" t="str">
        <f t="shared" si="486"/>
        <v>RI</v>
      </c>
      <c r="BB2094">
        <f t="shared" si="487"/>
        <v>2081</v>
      </c>
      <c r="BC2094" s="73">
        <f t="shared" si="488"/>
        <v>2.33</v>
      </c>
      <c r="BD2094">
        <f t="shared" si="489"/>
        <v>60</v>
      </c>
      <c r="BE2094" s="66">
        <f t="shared" si="490"/>
        <v>988.97935462417649</v>
      </c>
      <c r="BI2094" s="66">
        <f t="shared" si="481"/>
        <v>1305.6706453758236</v>
      </c>
      <c r="BK2094" s="66">
        <f t="shared" si="491"/>
        <v>993.15058708995434</v>
      </c>
      <c r="BN2094" s="66">
        <f t="shared" si="482"/>
        <v>1069.0388876045556</v>
      </c>
      <c r="BO2094" s="66">
        <f t="shared" si="483"/>
        <v>2062.18947469451</v>
      </c>
      <c r="CI2094" s="116">
        <f t="shared" si="484"/>
        <v>0.48160006598670008</v>
      </c>
      <c r="CJ2094" s="116">
        <f t="shared" si="485"/>
        <v>0.51839993401329998</v>
      </c>
      <c r="CR2094">
        <f t="shared" si="492"/>
        <v>2068</v>
      </c>
      <c r="CS2094">
        <f t="shared" si="493"/>
        <v>60</v>
      </c>
      <c r="CT2094" s="73">
        <f t="shared" si="494"/>
        <v>2.33</v>
      </c>
      <c r="CU2094" s="66">
        <f t="shared" si="495"/>
        <v>1857.8027716408919</v>
      </c>
    </row>
    <row r="2095" spans="2:99" x14ac:dyDescent="0.25">
      <c r="B2095" s="107" t="s">
        <v>284</v>
      </c>
      <c r="C2095" s="107">
        <v>2085</v>
      </c>
      <c r="D2095" s="107" t="s">
        <v>427</v>
      </c>
      <c r="E2095" s="107">
        <v>60</v>
      </c>
      <c r="F2095" s="108">
        <v>2.33</v>
      </c>
      <c r="G2095" s="109"/>
      <c r="H2095" s="109">
        <v>967.07195236433438</v>
      </c>
      <c r="I2095" s="109">
        <v>1276.7480476356659</v>
      </c>
      <c r="BA2095" t="str">
        <f t="shared" si="486"/>
        <v>RI</v>
      </c>
      <c r="BB2095">
        <f t="shared" si="487"/>
        <v>2082</v>
      </c>
      <c r="BC2095" s="73">
        <f t="shared" si="488"/>
        <v>2.33</v>
      </c>
      <c r="BD2095">
        <f t="shared" si="489"/>
        <v>60</v>
      </c>
      <c r="BE2095" s="66">
        <f t="shared" si="490"/>
        <v>1064.6500000000001</v>
      </c>
      <c r="BI2095" s="66">
        <f t="shared" si="481"/>
        <v>1489.65</v>
      </c>
      <c r="BK2095" s="66">
        <f t="shared" si="491"/>
        <v>1069.1403896364734</v>
      </c>
      <c r="BN2095" s="66">
        <f t="shared" si="482"/>
        <v>1219.6749498505756</v>
      </c>
      <c r="BO2095" s="66">
        <f t="shared" si="483"/>
        <v>2288.8153394870487</v>
      </c>
      <c r="CI2095" s="116">
        <f t="shared" si="484"/>
        <v>0.46711518015082892</v>
      </c>
      <c r="CJ2095" s="116">
        <f t="shared" si="485"/>
        <v>0.53288481984917124</v>
      </c>
      <c r="CR2095">
        <f t="shared" si="492"/>
        <v>2069</v>
      </c>
      <c r="CS2095">
        <f t="shared" si="493"/>
        <v>60</v>
      </c>
      <c r="CT2095" s="73">
        <f t="shared" si="494"/>
        <v>2.33</v>
      </c>
      <c r="CU2095" s="66">
        <f t="shared" si="495"/>
        <v>805.02912949134509</v>
      </c>
    </row>
    <row r="2096" spans="2:99" x14ac:dyDescent="0.25">
      <c r="B2096" s="107" t="s">
        <v>284</v>
      </c>
      <c r="C2096" s="107">
        <v>2086</v>
      </c>
      <c r="D2096" s="107" t="s">
        <v>427</v>
      </c>
      <c r="E2096" s="107">
        <v>60</v>
      </c>
      <c r="F2096" s="108">
        <v>2.33</v>
      </c>
      <c r="G2096" s="109"/>
      <c r="H2096" s="109">
        <v>1239.5374562129873</v>
      </c>
      <c r="I2096" s="109">
        <v>1636.4625437870127</v>
      </c>
      <c r="BA2096" t="str">
        <f t="shared" si="486"/>
        <v>RI</v>
      </c>
      <c r="BB2096">
        <f t="shared" si="487"/>
        <v>2083</v>
      </c>
      <c r="BC2096" s="73">
        <f t="shared" si="488"/>
        <v>2.33</v>
      </c>
      <c r="BD2096">
        <f t="shared" si="489"/>
        <v>60</v>
      </c>
      <c r="BE2096" s="66">
        <f t="shared" si="490"/>
        <v>948.18581490562315</v>
      </c>
      <c r="BI2096" s="66">
        <f t="shared" si="481"/>
        <v>1251.8141850943769</v>
      </c>
      <c r="BK2096" s="66">
        <f t="shared" si="491"/>
        <v>952.18499187148348</v>
      </c>
      <c r="BN2096" s="66">
        <f t="shared" si="482"/>
        <v>1024.9430426121728</v>
      </c>
      <c r="BO2096" s="66">
        <f t="shared" si="483"/>
        <v>1977.1280344836564</v>
      </c>
      <c r="CI2096" s="116">
        <f t="shared" si="484"/>
        <v>0.48160006598670002</v>
      </c>
      <c r="CJ2096" s="116">
        <f t="shared" si="485"/>
        <v>0.51839993401329987</v>
      </c>
      <c r="CR2096">
        <f t="shared" si="492"/>
        <v>2070</v>
      </c>
      <c r="CS2096">
        <f t="shared" si="493"/>
        <v>60</v>
      </c>
      <c r="CT2096" s="73">
        <f t="shared" si="494"/>
        <v>2.33</v>
      </c>
      <c r="CU2096" s="66">
        <f t="shared" si="495"/>
        <v>1580.6688089977908</v>
      </c>
    </row>
    <row r="2097" spans="2:99" x14ac:dyDescent="0.25">
      <c r="B2097" s="107" t="s">
        <v>284</v>
      </c>
      <c r="C2097" s="107">
        <v>2087</v>
      </c>
      <c r="D2097" s="107" t="s">
        <v>427</v>
      </c>
      <c r="E2097" s="107">
        <v>60</v>
      </c>
      <c r="F2097" s="108">
        <v>2.33</v>
      </c>
      <c r="G2097" s="109"/>
      <c r="H2097" s="109">
        <v>1103.1926459650811</v>
      </c>
      <c r="I2097" s="109">
        <v>1456.457354034919</v>
      </c>
      <c r="BA2097" t="str">
        <f t="shared" si="486"/>
        <v>RI</v>
      </c>
      <c r="BB2097">
        <f t="shared" si="487"/>
        <v>2084</v>
      </c>
      <c r="BC2097" s="73">
        <f t="shared" si="488"/>
        <v>2.33</v>
      </c>
      <c r="BD2097">
        <f t="shared" si="489"/>
        <v>60</v>
      </c>
      <c r="BE2097" s="66">
        <f t="shared" si="490"/>
        <v>1034.384525351589</v>
      </c>
      <c r="BI2097" s="66">
        <f t="shared" si="481"/>
        <v>1365.615474648411</v>
      </c>
      <c r="BK2097" s="66">
        <f t="shared" si="491"/>
        <v>1038.7472638598003</v>
      </c>
      <c r="BN2097" s="66">
        <f t="shared" si="482"/>
        <v>1118.1196828496429</v>
      </c>
      <c r="BO2097" s="66">
        <f t="shared" si="483"/>
        <v>2156.8669467094433</v>
      </c>
      <c r="CI2097" s="116">
        <f t="shared" si="484"/>
        <v>0.48160006598670013</v>
      </c>
      <c r="CJ2097" s="116">
        <f t="shared" si="485"/>
        <v>0.51839993401329987</v>
      </c>
      <c r="CR2097">
        <f t="shared" si="492"/>
        <v>2071</v>
      </c>
      <c r="CS2097">
        <f t="shared" si="493"/>
        <v>60</v>
      </c>
      <c r="CT2097" s="73">
        <f t="shared" si="494"/>
        <v>2.33</v>
      </c>
      <c r="CU2097" s="66">
        <f t="shared" si="495"/>
        <v>1104.6394858405304</v>
      </c>
    </row>
    <row r="2098" spans="2:99" x14ac:dyDescent="0.25">
      <c r="B2098" s="107" t="s">
        <v>284</v>
      </c>
      <c r="C2098" s="107">
        <v>2088</v>
      </c>
      <c r="D2098" s="107" t="s">
        <v>427</v>
      </c>
      <c r="E2098" s="107">
        <v>60</v>
      </c>
      <c r="F2098" s="108">
        <v>2.33</v>
      </c>
      <c r="G2098" s="109"/>
      <c r="H2098" s="109">
        <v>1062.3991062465277</v>
      </c>
      <c r="I2098" s="109">
        <v>1402.6008937534723</v>
      </c>
      <c r="BA2098" t="str">
        <f t="shared" si="486"/>
        <v>RI</v>
      </c>
      <c r="BB2098">
        <f t="shared" si="487"/>
        <v>2085</v>
      </c>
      <c r="BC2098" s="73">
        <f t="shared" si="488"/>
        <v>2.33</v>
      </c>
      <c r="BD2098">
        <f t="shared" si="489"/>
        <v>60</v>
      </c>
      <c r="BE2098" s="66">
        <f t="shared" si="490"/>
        <v>967.07195236433438</v>
      </c>
      <c r="BI2098" s="66">
        <f t="shared" si="481"/>
        <v>1276.7480476356659</v>
      </c>
      <c r="BK2098" s="66">
        <f t="shared" si="491"/>
        <v>971.15078566412376</v>
      </c>
      <c r="BN2098" s="66">
        <f t="shared" si="482"/>
        <v>1045.3580444882025</v>
      </c>
      <c r="BO2098" s="66">
        <f t="shared" si="483"/>
        <v>2016.5088301523263</v>
      </c>
      <c r="CI2098" s="116">
        <f t="shared" si="484"/>
        <v>0.48160006598670013</v>
      </c>
      <c r="CJ2098" s="116">
        <f t="shared" si="485"/>
        <v>0.51839993401329987</v>
      </c>
      <c r="CR2098">
        <f t="shared" si="492"/>
        <v>2072</v>
      </c>
      <c r="CS2098">
        <f t="shared" si="493"/>
        <v>60</v>
      </c>
      <c r="CT2098" s="73">
        <f t="shared" si="494"/>
        <v>2.33</v>
      </c>
      <c r="CU2098" s="66">
        <f t="shared" si="495"/>
        <v>1069.1403896364734</v>
      </c>
    </row>
    <row r="2099" spans="2:99" x14ac:dyDescent="0.25">
      <c r="B2099" s="107" t="s">
        <v>284</v>
      </c>
      <c r="C2099" s="107">
        <v>2089</v>
      </c>
      <c r="D2099" s="107" t="s">
        <v>427</v>
      </c>
      <c r="E2099" s="107">
        <v>60</v>
      </c>
      <c r="F2099" s="108">
        <v>2.33</v>
      </c>
      <c r="G2099" s="109"/>
      <c r="H2099" s="109">
        <v>958.96065371136888</v>
      </c>
      <c r="I2099" s="109">
        <v>1266.0393462886311</v>
      </c>
      <c r="BA2099" t="str">
        <f t="shared" si="486"/>
        <v>RI</v>
      </c>
      <c r="BB2099">
        <f t="shared" si="487"/>
        <v>2086</v>
      </c>
      <c r="BC2099" s="73">
        <f t="shared" si="488"/>
        <v>2.33</v>
      </c>
      <c r="BD2099">
        <f t="shared" si="489"/>
        <v>60</v>
      </c>
      <c r="BE2099" s="66">
        <f t="shared" si="490"/>
        <v>1239.5374562129873</v>
      </c>
      <c r="BI2099" s="66">
        <f t="shared" si="481"/>
        <v>1636.4625437870127</v>
      </c>
      <c r="BK2099" s="66">
        <f t="shared" si="491"/>
        <v>1244.7654711919938</v>
      </c>
      <c r="BN2099" s="66">
        <f t="shared" si="482"/>
        <v>1339.8800866148222</v>
      </c>
      <c r="BO2099" s="66">
        <f t="shared" si="483"/>
        <v>2584.6455578068162</v>
      </c>
      <c r="CI2099" s="116">
        <f t="shared" si="484"/>
        <v>0.48160006598670002</v>
      </c>
      <c r="CJ2099" s="116">
        <f t="shared" si="485"/>
        <v>0.51839993401329987</v>
      </c>
      <c r="CR2099">
        <f t="shared" si="492"/>
        <v>2073</v>
      </c>
      <c r="CS2099">
        <f t="shared" si="493"/>
        <v>60</v>
      </c>
      <c r="CT2099" s="73">
        <f t="shared" si="494"/>
        <v>2.33</v>
      </c>
      <c r="CU2099" s="66">
        <f t="shared" si="495"/>
        <v>946.73156873621951</v>
      </c>
    </row>
    <row r="2100" spans="2:99" x14ac:dyDescent="0.25">
      <c r="B2100" s="107" t="s">
        <v>284</v>
      </c>
      <c r="C2100" s="107">
        <v>2090</v>
      </c>
      <c r="D2100" s="107" t="s">
        <v>427</v>
      </c>
      <c r="E2100" s="107">
        <v>60</v>
      </c>
      <c r="F2100" s="108">
        <v>2.33</v>
      </c>
      <c r="G2100" s="109"/>
      <c r="H2100" s="109">
        <v>905.5734823966601</v>
      </c>
      <c r="I2100" s="109">
        <v>1195.5565176033401</v>
      </c>
      <c r="BA2100" t="str">
        <f t="shared" si="486"/>
        <v>RI</v>
      </c>
      <c r="BB2100">
        <f t="shared" si="487"/>
        <v>2087</v>
      </c>
      <c r="BC2100" s="73">
        <f t="shared" si="488"/>
        <v>2.33</v>
      </c>
      <c r="BD2100">
        <f t="shared" si="489"/>
        <v>60</v>
      </c>
      <c r="BE2100" s="66">
        <f t="shared" si="490"/>
        <v>1103.1926459650811</v>
      </c>
      <c r="BI2100" s="66">
        <f t="shared" ref="BI2100:BI2116" si="496">I2097</f>
        <v>1456.457354034919</v>
      </c>
      <c r="BK2100" s="66">
        <f t="shared" si="491"/>
        <v>1107.8455974744741</v>
      </c>
      <c r="BN2100" s="66">
        <f t="shared" ref="BN2100:BN2116" si="497">BI2100/VLOOKUP($BA2100,$DQ$53:$DT$60,3,FALSE)</f>
        <v>1192.4979359192037</v>
      </c>
      <c r="BO2100" s="66">
        <f t="shared" si="483"/>
        <v>2300.3435333936777</v>
      </c>
      <c r="CI2100" s="116">
        <f t="shared" si="484"/>
        <v>0.48160006598670008</v>
      </c>
      <c r="CJ2100" s="116">
        <f t="shared" si="485"/>
        <v>0.51839993401329987</v>
      </c>
      <c r="CR2100">
        <f t="shared" si="492"/>
        <v>2074</v>
      </c>
      <c r="CS2100">
        <f t="shared" si="493"/>
        <v>60</v>
      </c>
      <c r="CT2100" s="73">
        <f t="shared" si="494"/>
        <v>2.33</v>
      </c>
      <c r="CU2100" s="66">
        <f t="shared" si="495"/>
        <v>1147.4911180451229</v>
      </c>
    </row>
    <row r="2101" spans="2:99" x14ac:dyDescent="0.25">
      <c r="B2101" s="107" t="s">
        <v>284</v>
      </c>
      <c r="C2101" s="107">
        <v>2091</v>
      </c>
      <c r="D2101" s="107" t="s">
        <v>427</v>
      </c>
      <c r="E2101" s="107">
        <v>60</v>
      </c>
      <c r="F2101" s="108">
        <v>2.33</v>
      </c>
      <c r="G2101" s="109"/>
      <c r="H2101" s="109">
        <v>969.73549251711461</v>
      </c>
      <c r="I2101" s="109">
        <v>1280.2645074828854</v>
      </c>
      <c r="BA2101" t="str">
        <f t="shared" si="486"/>
        <v>RI</v>
      </c>
      <c r="BB2101">
        <f t="shared" si="487"/>
        <v>2088</v>
      </c>
      <c r="BC2101" s="73">
        <f t="shared" si="488"/>
        <v>2.33</v>
      </c>
      <c r="BD2101">
        <f t="shared" si="489"/>
        <v>60</v>
      </c>
      <c r="BE2101" s="66">
        <f t="shared" si="490"/>
        <v>1062.3991062465277</v>
      </c>
      <c r="BI2101" s="66">
        <f t="shared" si="496"/>
        <v>1402.6008937534723</v>
      </c>
      <c r="BK2101" s="66">
        <f t="shared" si="491"/>
        <v>1066.8800022560031</v>
      </c>
      <c r="BN2101" s="66">
        <f t="shared" si="497"/>
        <v>1148.4020909268208</v>
      </c>
      <c r="BO2101" s="66">
        <f t="shared" ref="BO2101:BO2116" si="498">SUM(BK2101+BN2101)</f>
        <v>2215.2820931828237</v>
      </c>
      <c r="CI2101" s="116">
        <f t="shared" ref="CI2101:CI2116" si="499">BK2101/$BO2101</f>
        <v>0.48160006598670013</v>
      </c>
      <c r="CJ2101" s="116">
        <f t="shared" ref="CJ2101:CJ2116" si="500">BN2101/$BO2101</f>
        <v>0.51839993401329998</v>
      </c>
      <c r="CR2101">
        <f t="shared" si="492"/>
        <v>2075</v>
      </c>
      <c r="CS2101">
        <f t="shared" si="493"/>
        <v>60</v>
      </c>
      <c r="CT2101" s="73">
        <f t="shared" si="494"/>
        <v>2.33</v>
      </c>
      <c r="CU2101" s="66">
        <f t="shared" si="495"/>
        <v>1101.5049110513298</v>
      </c>
    </row>
    <row r="2102" spans="2:99" x14ac:dyDescent="0.25">
      <c r="B2102" s="107" t="s">
        <v>284</v>
      </c>
      <c r="C2102" s="107">
        <v>2092</v>
      </c>
      <c r="D2102" s="107" t="s">
        <v>427</v>
      </c>
      <c r="E2102" s="107">
        <v>60</v>
      </c>
      <c r="F2102" s="108">
        <v>2.33</v>
      </c>
      <c r="G2102" s="109"/>
      <c r="H2102" s="109">
        <v>1109.72</v>
      </c>
      <c r="I2102" s="109">
        <v>1487.4</v>
      </c>
      <c r="BA2102" t="str">
        <f t="shared" si="486"/>
        <v>RI</v>
      </c>
      <c r="BB2102">
        <f t="shared" si="487"/>
        <v>2089</v>
      </c>
      <c r="BC2102" s="73">
        <f t="shared" si="488"/>
        <v>2.33</v>
      </c>
      <c r="BD2102">
        <f t="shared" si="489"/>
        <v>60</v>
      </c>
      <c r="BE2102" s="66">
        <f t="shared" si="490"/>
        <v>958.96065371136888</v>
      </c>
      <c r="BI2102" s="66">
        <f t="shared" si="496"/>
        <v>1266.0393462886311</v>
      </c>
      <c r="BK2102" s="66">
        <f t="shared" si="491"/>
        <v>963.00527587002307</v>
      </c>
      <c r="BN2102" s="66">
        <f t="shared" si="497"/>
        <v>1036.5901226418564</v>
      </c>
      <c r="BO2102" s="66">
        <f t="shared" si="498"/>
        <v>1999.5953985118795</v>
      </c>
      <c r="CI2102" s="116">
        <f t="shared" si="499"/>
        <v>0.48160006598670013</v>
      </c>
      <c r="CJ2102" s="116">
        <f t="shared" si="500"/>
        <v>0.51839993401329987</v>
      </c>
      <c r="CR2102">
        <f t="shared" si="492"/>
        <v>2076</v>
      </c>
      <c r="CS2102">
        <f t="shared" si="493"/>
        <v>60</v>
      </c>
      <c r="CT2102" s="73">
        <f t="shared" si="494"/>
        <v>2.33</v>
      </c>
      <c r="CU2102" s="66">
        <f t="shared" si="495"/>
        <v>1506.3265716007231</v>
      </c>
    </row>
    <row r="2103" spans="2:99" x14ac:dyDescent="0.25">
      <c r="B2103" s="107" t="s">
        <v>284</v>
      </c>
      <c r="C2103" s="107">
        <v>2093</v>
      </c>
      <c r="D2103" s="107" t="s">
        <v>427</v>
      </c>
      <c r="E2103" s="107">
        <v>60</v>
      </c>
      <c r="F2103" s="108">
        <v>2.33</v>
      </c>
      <c r="G2103" s="109"/>
      <c r="H2103" s="109">
        <v>1118.4282680364056</v>
      </c>
      <c r="I2103" s="109">
        <v>1476.5717319635944</v>
      </c>
      <c r="BA2103" t="str">
        <f t="shared" si="486"/>
        <v>RI</v>
      </c>
      <c r="BB2103">
        <f t="shared" si="487"/>
        <v>2090</v>
      </c>
      <c r="BC2103" s="73">
        <f t="shared" si="488"/>
        <v>2.33</v>
      </c>
      <c r="BD2103">
        <f t="shared" si="489"/>
        <v>60</v>
      </c>
      <c r="BE2103" s="66">
        <f t="shared" si="490"/>
        <v>905.5734823966601</v>
      </c>
      <c r="BI2103" s="66">
        <f t="shared" si="496"/>
        <v>1195.5565176033401</v>
      </c>
      <c r="BK2103" s="66">
        <f t="shared" si="491"/>
        <v>909.39293271405927</v>
      </c>
      <c r="BN2103" s="66">
        <f t="shared" si="497"/>
        <v>978.88117051077938</v>
      </c>
      <c r="BO2103" s="66">
        <f t="shared" si="498"/>
        <v>1888.2741032248387</v>
      </c>
      <c r="CI2103" s="116">
        <f t="shared" si="499"/>
        <v>0.48160006598670013</v>
      </c>
      <c r="CJ2103" s="116">
        <f t="shared" si="500"/>
        <v>0.51839993401329987</v>
      </c>
      <c r="CR2103">
        <f t="shared" si="492"/>
        <v>2077</v>
      </c>
      <c r="CS2103">
        <f t="shared" si="493"/>
        <v>60</v>
      </c>
      <c r="CT2103" s="73">
        <f t="shared" si="494"/>
        <v>2.33</v>
      </c>
      <c r="CU2103" s="66">
        <f t="shared" si="495"/>
        <v>1045.2394342589239</v>
      </c>
    </row>
    <row r="2104" spans="2:99" x14ac:dyDescent="0.25">
      <c r="B2104" s="107" t="s">
        <v>284</v>
      </c>
      <c r="C2104" s="107">
        <v>2094</v>
      </c>
      <c r="D2104" s="107" t="s">
        <v>427</v>
      </c>
      <c r="E2104" s="107">
        <v>60</v>
      </c>
      <c r="F2104" s="108">
        <v>2.33</v>
      </c>
      <c r="G2104" s="109"/>
      <c r="H2104" s="109">
        <v>1109.72</v>
      </c>
      <c r="I2104" s="109">
        <v>1956.35</v>
      </c>
      <c r="BA2104" t="str">
        <f t="shared" si="486"/>
        <v>RI</v>
      </c>
      <c r="BB2104">
        <f t="shared" si="487"/>
        <v>2091</v>
      </c>
      <c r="BC2104" s="73">
        <f t="shared" si="488"/>
        <v>2.33</v>
      </c>
      <c r="BD2104">
        <f t="shared" si="489"/>
        <v>60</v>
      </c>
      <c r="BE2104" s="66">
        <f t="shared" si="490"/>
        <v>969.73549251711461</v>
      </c>
      <c r="BI2104" s="66">
        <f t="shared" si="496"/>
        <v>1280.2645074828854</v>
      </c>
      <c r="BK2104" s="66">
        <f t="shared" si="491"/>
        <v>973.82555986856266</v>
      </c>
      <c r="BN2104" s="66">
        <f t="shared" si="497"/>
        <v>1048.2372026715402</v>
      </c>
      <c r="BO2104" s="66">
        <f t="shared" si="498"/>
        <v>2022.062762540103</v>
      </c>
      <c r="CI2104" s="116">
        <f t="shared" si="499"/>
        <v>0.48160006598670008</v>
      </c>
      <c r="CJ2104" s="116">
        <f t="shared" si="500"/>
        <v>0.51839993401329987</v>
      </c>
      <c r="CR2104">
        <f t="shared" si="492"/>
        <v>2078</v>
      </c>
      <c r="CS2104">
        <f t="shared" si="493"/>
        <v>60</v>
      </c>
      <c r="CT2104" s="73">
        <f t="shared" si="494"/>
        <v>2.33</v>
      </c>
      <c r="CU2104" s="66">
        <f t="shared" si="495"/>
        <v>1123.145479048409</v>
      </c>
    </row>
    <row r="2105" spans="2:99" x14ac:dyDescent="0.25">
      <c r="B2105" s="107" t="s">
        <v>284</v>
      </c>
      <c r="C2105" s="107">
        <v>2095</v>
      </c>
      <c r="D2105" s="107" t="s">
        <v>427</v>
      </c>
      <c r="E2105" s="107">
        <v>60</v>
      </c>
      <c r="F2105" s="108">
        <v>2.33</v>
      </c>
      <c r="G2105" s="109"/>
      <c r="H2105" s="109">
        <v>991.28517012860607</v>
      </c>
      <c r="I2105" s="109">
        <v>1308.7148298713939</v>
      </c>
      <c r="BA2105" t="str">
        <f t="shared" si="486"/>
        <v>RI</v>
      </c>
      <c r="BB2105">
        <f t="shared" si="487"/>
        <v>2092</v>
      </c>
      <c r="BC2105" s="73">
        <f t="shared" si="488"/>
        <v>2.33</v>
      </c>
      <c r="BD2105">
        <f t="shared" si="489"/>
        <v>60</v>
      </c>
      <c r="BE2105" s="66">
        <f t="shared" si="490"/>
        <v>1109.72</v>
      </c>
      <c r="BI2105" s="66">
        <f t="shared" si="496"/>
        <v>1487.4</v>
      </c>
      <c r="BK2105" s="66">
        <f t="shared" si="491"/>
        <v>1114.4004820245029</v>
      </c>
      <c r="BN2105" s="66">
        <f t="shared" si="497"/>
        <v>1217.832726081795</v>
      </c>
      <c r="BO2105" s="66">
        <f t="shared" si="498"/>
        <v>2332.2332081062978</v>
      </c>
      <c r="CI2105" s="116">
        <f t="shared" si="499"/>
        <v>0.4778254928156872</v>
      </c>
      <c r="CJ2105" s="116">
        <f t="shared" si="500"/>
        <v>0.52217450718431291</v>
      </c>
      <c r="CR2105">
        <f t="shared" si="492"/>
        <v>2079</v>
      </c>
      <c r="CS2105">
        <f t="shared" si="493"/>
        <v>60</v>
      </c>
      <c r="CT2105" s="73">
        <f t="shared" si="494"/>
        <v>2.33</v>
      </c>
      <c r="CU2105" s="66">
        <f t="shared" si="495"/>
        <v>1506.3265716007231</v>
      </c>
    </row>
    <row r="2106" spans="2:99" x14ac:dyDescent="0.25">
      <c r="B2106" s="107" t="s">
        <v>284</v>
      </c>
      <c r="C2106" s="107">
        <v>2096</v>
      </c>
      <c r="D2106" s="107" t="s">
        <v>427</v>
      </c>
      <c r="E2106" s="107">
        <v>60</v>
      </c>
      <c r="F2106" s="108">
        <v>2.33</v>
      </c>
      <c r="G2106" s="109"/>
      <c r="H2106" s="109">
        <v>1116.2733002752564</v>
      </c>
      <c r="I2106" s="109">
        <v>1473.7266997247436</v>
      </c>
      <c r="BA2106" t="str">
        <f t="shared" si="486"/>
        <v>RI</v>
      </c>
      <c r="BB2106">
        <f t="shared" si="487"/>
        <v>2093</v>
      </c>
      <c r="BC2106" s="73">
        <f t="shared" si="488"/>
        <v>2.33</v>
      </c>
      <c r="BD2106">
        <f t="shared" si="489"/>
        <v>60</v>
      </c>
      <c r="BE2106" s="66">
        <f t="shared" si="490"/>
        <v>1118.4282680364056</v>
      </c>
      <c r="BI2106" s="66">
        <f t="shared" si="496"/>
        <v>1476.5717319635944</v>
      </c>
      <c r="BK2106" s="66">
        <f t="shared" si="491"/>
        <v>1123.145479048409</v>
      </c>
      <c r="BN2106" s="66">
        <f t="shared" si="497"/>
        <v>1208.9669070811763</v>
      </c>
      <c r="BO2106" s="66">
        <f t="shared" si="498"/>
        <v>2332.1123861295855</v>
      </c>
      <c r="CI2106" s="116">
        <f t="shared" si="499"/>
        <v>0.48160006598670013</v>
      </c>
      <c r="CJ2106" s="116">
        <f t="shared" si="500"/>
        <v>0.51839993401329976</v>
      </c>
      <c r="CR2106">
        <f t="shared" si="492"/>
        <v>2080</v>
      </c>
      <c r="CS2106">
        <f t="shared" si="493"/>
        <v>60</v>
      </c>
      <c r="CT2106" s="73">
        <f t="shared" si="494"/>
        <v>2.33</v>
      </c>
      <c r="CU2106" s="66">
        <f t="shared" si="495"/>
        <v>1094.6535072234544</v>
      </c>
    </row>
    <row r="2107" spans="2:99" x14ac:dyDescent="0.25">
      <c r="B2107" s="107" t="s">
        <v>284</v>
      </c>
      <c r="C2107" s="107">
        <v>2097</v>
      </c>
      <c r="D2107" s="107" t="s">
        <v>427</v>
      </c>
      <c r="E2107" s="107">
        <v>80</v>
      </c>
      <c r="F2107" s="108">
        <v>2.33</v>
      </c>
      <c r="G2107" s="109"/>
      <c r="H2107" s="109">
        <v>948.18581490562315</v>
      </c>
      <c r="I2107" s="109">
        <v>1251.8141850943769</v>
      </c>
      <c r="BA2107" t="str">
        <f t="shared" si="486"/>
        <v>RI</v>
      </c>
      <c r="BB2107">
        <f t="shared" si="487"/>
        <v>2094</v>
      </c>
      <c r="BC2107" s="73">
        <f t="shared" si="488"/>
        <v>2.33</v>
      </c>
      <c r="BD2107">
        <f t="shared" si="489"/>
        <v>60</v>
      </c>
      <c r="BE2107" s="66">
        <f t="shared" si="490"/>
        <v>1109.72</v>
      </c>
      <c r="BI2107" s="66">
        <f t="shared" si="496"/>
        <v>1956.35</v>
      </c>
      <c r="BK2107" s="66">
        <f t="shared" si="491"/>
        <v>1114.4004820245029</v>
      </c>
      <c r="BN2107" s="66">
        <f t="shared" si="497"/>
        <v>1601.7930978016132</v>
      </c>
      <c r="BO2107" s="66">
        <f t="shared" si="498"/>
        <v>2716.1935798261161</v>
      </c>
      <c r="CI2107" s="116">
        <f t="shared" si="499"/>
        <v>0.4102802135685204</v>
      </c>
      <c r="CJ2107" s="116">
        <f t="shared" si="500"/>
        <v>0.5897197864314796</v>
      </c>
      <c r="CR2107">
        <f t="shared" si="492"/>
        <v>2081</v>
      </c>
      <c r="CS2107">
        <f t="shared" si="493"/>
        <v>60</v>
      </c>
      <c r="CT2107" s="73">
        <f t="shared" si="494"/>
        <v>2.33</v>
      </c>
      <c r="CU2107" s="66">
        <f t="shared" si="495"/>
        <v>993.15058708995434</v>
      </c>
    </row>
    <row r="2108" spans="2:99" x14ac:dyDescent="0.25">
      <c r="B2108" s="107" t="s">
        <v>284</v>
      </c>
      <c r="C2108" s="107">
        <v>2098</v>
      </c>
      <c r="D2108" s="107" t="s">
        <v>427</v>
      </c>
      <c r="E2108" s="107">
        <v>80</v>
      </c>
      <c r="F2108" s="108">
        <v>2.33</v>
      </c>
      <c r="G2108" s="109"/>
      <c r="H2108" s="109">
        <v>1458.9131742979703</v>
      </c>
      <c r="I2108" s="109">
        <v>1926.0868257020297</v>
      </c>
      <c r="BA2108" t="str">
        <f t="shared" si="486"/>
        <v>RI</v>
      </c>
      <c r="BB2108">
        <f t="shared" si="487"/>
        <v>2095</v>
      </c>
      <c r="BC2108" s="73">
        <f t="shared" si="488"/>
        <v>2.33</v>
      </c>
      <c r="BD2108">
        <f t="shared" si="489"/>
        <v>60</v>
      </c>
      <c r="BE2108" s="66">
        <f t="shared" si="490"/>
        <v>991.28517012860607</v>
      </c>
      <c r="BI2108" s="66">
        <f t="shared" si="496"/>
        <v>1308.7148298713939</v>
      </c>
      <c r="BK2108" s="66">
        <f t="shared" si="491"/>
        <v>995.46612786564185</v>
      </c>
      <c r="BN2108" s="66">
        <f t="shared" si="497"/>
        <v>1071.5313627309079</v>
      </c>
      <c r="BO2108" s="66">
        <f t="shared" si="498"/>
        <v>2066.9974905965496</v>
      </c>
      <c r="CI2108" s="116">
        <f t="shared" si="499"/>
        <v>0.48160006598670013</v>
      </c>
      <c r="CJ2108" s="116">
        <f t="shared" si="500"/>
        <v>0.51839993401329998</v>
      </c>
      <c r="CR2108">
        <f t="shared" si="492"/>
        <v>2082</v>
      </c>
      <c r="CS2108">
        <f t="shared" si="493"/>
        <v>60</v>
      </c>
      <c r="CT2108" s="73">
        <f t="shared" si="494"/>
        <v>2.33</v>
      </c>
      <c r="CU2108" s="66">
        <f t="shared" si="495"/>
        <v>1069.1403896364734</v>
      </c>
    </row>
    <row r="2109" spans="2:99" x14ac:dyDescent="0.25">
      <c r="B2109" s="107" t="s">
        <v>284</v>
      </c>
      <c r="C2109" s="107">
        <v>2099</v>
      </c>
      <c r="D2109" s="107" t="s">
        <v>427</v>
      </c>
      <c r="E2109" s="107">
        <v>80</v>
      </c>
      <c r="F2109" s="108">
        <v>2.33</v>
      </c>
      <c r="G2109" s="109"/>
      <c r="H2109" s="109">
        <v>1357.6296895239605</v>
      </c>
      <c r="I2109" s="109">
        <v>1792.3703104760395</v>
      </c>
      <c r="BA2109" t="str">
        <f t="shared" si="486"/>
        <v>RI</v>
      </c>
      <c r="BB2109">
        <f t="shared" si="487"/>
        <v>2096</v>
      </c>
      <c r="BC2109" s="73">
        <f t="shared" si="488"/>
        <v>2.33</v>
      </c>
      <c r="BD2109">
        <f t="shared" si="489"/>
        <v>60</v>
      </c>
      <c r="BE2109" s="66">
        <f t="shared" si="490"/>
        <v>1116.2733002752564</v>
      </c>
      <c r="BI2109" s="66">
        <f t="shared" si="496"/>
        <v>1473.7266997247436</v>
      </c>
      <c r="BK2109" s="66">
        <f t="shared" si="491"/>
        <v>1120.9814222487009</v>
      </c>
      <c r="BN2109" s="66">
        <f t="shared" si="497"/>
        <v>1206.6374910752397</v>
      </c>
      <c r="BO2109" s="66">
        <f t="shared" si="498"/>
        <v>2327.6189133239404</v>
      </c>
      <c r="CI2109" s="116">
        <f t="shared" si="499"/>
        <v>0.48160006598670013</v>
      </c>
      <c r="CJ2109" s="116">
        <f t="shared" si="500"/>
        <v>0.51839993401329998</v>
      </c>
      <c r="CR2109">
        <f t="shared" si="492"/>
        <v>2083</v>
      </c>
      <c r="CS2109">
        <f t="shared" si="493"/>
        <v>60</v>
      </c>
      <c r="CT2109" s="73">
        <f t="shared" si="494"/>
        <v>2.33</v>
      </c>
      <c r="CU2109" s="66">
        <f t="shared" si="495"/>
        <v>952.18499187148348</v>
      </c>
    </row>
    <row r="2110" spans="2:99" x14ac:dyDescent="0.25">
      <c r="B2110" s="107" t="s">
        <v>284</v>
      </c>
      <c r="C2110" s="107">
        <v>2100</v>
      </c>
      <c r="D2110" s="107" t="s">
        <v>427</v>
      </c>
      <c r="E2110" s="107">
        <v>80</v>
      </c>
      <c r="F2110" s="108">
        <v>2.33</v>
      </c>
      <c r="G2110" s="109"/>
      <c r="H2110" s="109">
        <v>2013.89</v>
      </c>
      <c r="I2110" s="109">
        <v>2463.89</v>
      </c>
      <c r="BA2110" t="str">
        <f t="shared" si="486"/>
        <v>RI</v>
      </c>
      <c r="BB2110">
        <f t="shared" si="487"/>
        <v>2097</v>
      </c>
      <c r="BC2110" s="73">
        <f t="shared" si="488"/>
        <v>2.33</v>
      </c>
      <c r="BD2110">
        <f t="shared" si="489"/>
        <v>80</v>
      </c>
      <c r="BE2110" s="66">
        <f t="shared" si="490"/>
        <v>948.18581490562315</v>
      </c>
      <c r="BI2110" s="66">
        <f t="shared" si="496"/>
        <v>1251.8141850943769</v>
      </c>
      <c r="BK2110" s="66">
        <f t="shared" si="491"/>
        <v>952.18499187148348</v>
      </c>
      <c r="BN2110" s="66">
        <f t="shared" si="497"/>
        <v>1024.9430426121728</v>
      </c>
      <c r="BO2110" s="66">
        <f t="shared" si="498"/>
        <v>1977.1280344836564</v>
      </c>
      <c r="CI2110" s="116">
        <f t="shared" si="499"/>
        <v>0.48160006598670002</v>
      </c>
      <c r="CJ2110" s="116">
        <f t="shared" si="500"/>
        <v>0.51839993401329987</v>
      </c>
      <c r="CR2110">
        <f t="shared" si="492"/>
        <v>2084</v>
      </c>
      <c r="CS2110">
        <f t="shared" si="493"/>
        <v>60</v>
      </c>
      <c r="CT2110" s="73">
        <f t="shared" si="494"/>
        <v>2.33</v>
      </c>
      <c r="CU2110" s="66">
        <f t="shared" si="495"/>
        <v>1038.7472638598003</v>
      </c>
    </row>
    <row r="2111" spans="2:99" x14ac:dyDescent="0.25">
      <c r="B2111" s="107" t="s">
        <v>284</v>
      </c>
      <c r="C2111" s="107">
        <v>2101</v>
      </c>
      <c r="D2111" s="107" t="s">
        <v>427</v>
      </c>
      <c r="E2111" s="107">
        <v>80</v>
      </c>
      <c r="F2111" s="108">
        <v>2.33</v>
      </c>
      <c r="G2111" s="109"/>
      <c r="H2111" s="109">
        <v>1446.4143612833052</v>
      </c>
      <c r="I2111" s="109">
        <v>1909.5856387166948</v>
      </c>
      <c r="BA2111" t="str">
        <f t="shared" si="486"/>
        <v>RI</v>
      </c>
      <c r="BB2111">
        <f t="shared" si="487"/>
        <v>2098</v>
      </c>
      <c r="BC2111" s="73">
        <f t="shared" si="488"/>
        <v>2.33</v>
      </c>
      <c r="BD2111">
        <f t="shared" si="489"/>
        <v>80</v>
      </c>
      <c r="BE2111" s="66">
        <f t="shared" si="490"/>
        <v>1458.9131742979703</v>
      </c>
      <c r="BI2111" s="66">
        <f t="shared" si="496"/>
        <v>1926.0868257020297</v>
      </c>
      <c r="BK2111" s="66">
        <f t="shared" si="491"/>
        <v>1465.0664534022599</v>
      </c>
      <c r="BN2111" s="66">
        <f t="shared" si="497"/>
        <v>1577.0146360191839</v>
      </c>
      <c r="BO2111" s="66">
        <f t="shared" si="498"/>
        <v>3042.0810894214437</v>
      </c>
      <c r="CI2111" s="116">
        <f t="shared" si="499"/>
        <v>0.48160006598670013</v>
      </c>
      <c r="CJ2111" s="116">
        <f t="shared" si="500"/>
        <v>0.51839993401329987</v>
      </c>
      <c r="CR2111">
        <f t="shared" si="492"/>
        <v>2085</v>
      </c>
      <c r="CS2111">
        <f t="shared" si="493"/>
        <v>60</v>
      </c>
      <c r="CT2111" s="73">
        <f t="shared" si="494"/>
        <v>2.33</v>
      </c>
      <c r="CU2111" s="66">
        <f t="shared" si="495"/>
        <v>971.15078566412376</v>
      </c>
    </row>
    <row r="2112" spans="2:99" x14ac:dyDescent="0.25">
      <c r="B2112" s="107" t="s">
        <v>284</v>
      </c>
      <c r="C2112" s="107">
        <v>2102</v>
      </c>
      <c r="D2112" s="107" t="s">
        <v>427</v>
      </c>
      <c r="E2112" s="107">
        <v>80</v>
      </c>
      <c r="F2112" s="108">
        <v>2.33</v>
      </c>
      <c r="G2112" s="109"/>
      <c r="H2112" s="109">
        <v>1240.8131971275877</v>
      </c>
      <c r="I2112" s="109">
        <v>1638.1468028724123</v>
      </c>
      <c r="BA2112" t="str">
        <f t="shared" si="486"/>
        <v>RI</v>
      </c>
      <c r="BB2112">
        <f t="shared" si="487"/>
        <v>2099</v>
      </c>
      <c r="BC2112" s="73">
        <f t="shared" si="488"/>
        <v>2.33</v>
      </c>
      <c r="BD2112">
        <f t="shared" si="489"/>
        <v>80</v>
      </c>
      <c r="BE2112" s="66">
        <f t="shared" si="490"/>
        <v>1357.6296895239605</v>
      </c>
      <c r="BI2112" s="66">
        <f t="shared" si="496"/>
        <v>1792.3703104760395</v>
      </c>
      <c r="BK2112" s="66">
        <f t="shared" si="491"/>
        <v>1363.3557838159877</v>
      </c>
      <c r="BN2112" s="66">
        <f t="shared" si="497"/>
        <v>1467.5320837401564</v>
      </c>
      <c r="BO2112" s="66">
        <f t="shared" si="498"/>
        <v>2830.8878675561441</v>
      </c>
      <c r="CI2112" s="116">
        <f t="shared" si="499"/>
        <v>0.48160006598670008</v>
      </c>
      <c r="CJ2112" s="116">
        <f t="shared" si="500"/>
        <v>0.51839993401329987</v>
      </c>
      <c r="CR2112">
        <f t="shared" si="492"/>
        <v>2086</v>
      </c>
      <c r="CS2112">
        <f t="shared" si="493"/>
        <v>60</v>
      </c>
      <c r="CT2112" s="73">
        <f t="shared" si="494"/>
        <v>2.33</v>
      </c>
      <c r="CU2112" s="66">
        <f t="shared" si="495"/>
        <v>1244.7654711919938</v>
      </c>
    </row>
    <row r="2113" spans="2:99" x14ac:dyDescent="0.25">
      <c r="B2113" s="107" t="s">
        <v>284</v>
      </c>
      <c r="C2113" s="107">
        <v>2103</v>
      </c>
      <c r="D2113" s="107" t="s">
        <v>427</v>
      </c>
      <c r="E2113" s="107">
        <v>60</v>
      </c>
      <c r="F2113" s="108">
        <v>2.33</v>
      </c>
      <c r="G2113" s="109"/>
      <c r="H2113" s="109">
        <v>908.56457764913512</v>
      </c>
      <c r="I2113" s="109">
        <v>1199.505422350865</v>
      </c>
      <c r="BA2113" t="str">
        <f t="shared" si="486"/>
        <v>RI</v>
      </c>
      <c r="BB2113">
        <f t="shared" si="487"/>
        <v>2100</v>
      </c>
      <c r="BC2113" s="73">
        <f t="shared" si="488"/>
        <v>2.33</v>
      </c>
      <c r="BD2113">
        <f t="shared" si="489"/>
        <v>80</v>
      </c>
      <c r="BE2113" s="66">
        <f t="shared" si="490"/>
        <v>2013.89</v>
      </c>
      <c r="BI2113" s="66">
        <f t="shared" si="496"/>
        <v>2463.89</v>
      </c>
      <c r="BK2113" s="66">
        <f t="shared" si="491"/>
        <v>2022.3840128539871</v>
      </c>
      <c r="BN2113" s="66">
        <f t="shared" si="497"/>
        <v>2017.3496540713149</v>
      </c>
      <c r="BO2113" s="66">
        <f t="shared" si="498"/>
        <v>4039.7336669253018</v>
      </c>
      <c r="CI2113" s="116">
        <f t="shared" si="499"/>
        <v>0.50062310528338672</v>
      </c>
      <c r="CJ2113" s="116">
        <f t="shared" si="500"/>
        <v>0.4993768947166134</v>
      </c>
      <c r="CR2113">
        <f t="shared" si="492"/>
        <v>2087</v>
      </c>
      <c r="CS2113">
        <f t="shared" si="493"/>
        <v>60</v>
      </c>
      <c r="CT2113" s="73">
        <f t="shared" si="494"/>
        <v>2.33</v>
      </c>
      <c r="CU2113" s="66">
        <f t="shared" si="495"/>
        <v>1107.8455974744741</v>
      </c>
    </row>
    <row r="2114" spans="2:99" x14ac:dyDescent="0.25">
      <c r="F2114" s="342"/>
      <c r="G2114" s="326"/>
      <c r="H2114" s="326"/>
      <c r="I2114" s="326"/>
      <c r="BA2114" t="str">
        <f t="shared" si="486"/>
        <v>RI</v>
      </c>
      <c r="BB2114">
        <f t="shared" si="487"/>
        <v>2101</v>
      </c>
      <c r="BC2114" s="73">
        <f t="shared" si="488"/>
        <v>2.33</v>
      </c>
      <c r="BD2114">
        <f t="shared" si="489"/>
        <v>80</v>
      </c>
      <c r="BE2114" s="66">
        <f t="shared" si="490"/>
        <v>1446.4143612833052</v>
      </c>
      <c r="BI2114" s="66">
        <f t="shared" si="496"/>
        <v>1909.5856387166948</v>
      </c>
      <c r="BK2114" s="66">
        <f t="shared" si="491"/>
        <v>1452.5149239639538</v>
      </c>
      <c r="BN2114" s="66">
        <f t="shared" si="497"/>
        <v>1563.5040231847506</v>
      </c>
      <c r="BO2114" s="66">
        <f t="shared" si="498"/>
        <v>3016.0189471487047</v>
      </c>
      <c r="CI2114" s="116">
        <f t="shared" si="499"/>
        <v>0.48160006598670008</v>
      </c>
      <c r="CJ2114" s="116">
        <f t="shared" si="500"/>
        <v>0.51839993401329987</v>
      </c>
      <c r="CR2114">
        <f t="shared" si="492"/>
        <v>2088</v>
      </c>
      <c r="CS2114">
        <f t="shared" si="493"/>
        <v>60</v>
      </c>
      <c r="CT2114" s="73">
        <f t="shared" si="494"/>
        <v>2.33</v>
      </c>
      <c r="CU2114" s="66">
        <f t="shared" si="495"/>
        <v>1066.8800022560031</v>
      </c>
    </row>
    <row r="2115" spans="2:99" x14ac:dyDescent="0.25">
      <c r="F2115" s="342"/>
      <c r="G2115" s="326"/>
      <c r="H2115" s="326"/>
      <c r="I2115" s="326"/>
      <c r="BA2115" t="str">
        <f t="shared" si="486"/>
        <v>RI</v>
      </c>
      <c r="BB2115">
        <f t="shared" si="487"/>
        <v>2102</v>
      </c>
      <c r="BC2115" s="73">
        <f t="shared" si="488"/>
        <v>2.33</v>
      </c>
      <c r="BD2115">
        <f t="shared" si="489"/>
        <v>80</v>
      </c>
      <c r="BE2115" s="66">
        <f t="shared" si="490"/>
        <v>1240.8131971275877</v>
      </c>
      <c r="BI2115" s="66">
        <f t="shared" si="496"/>
        <v>1638.1468028724123</v>
      </c>
      <c r="BK2115" s="66">
        <f t="shared" si="491"/>
        <v>1246.046592817421</v>
      </c>
      <c r="BN2115" s="66">
        <f t="shared" si="497"/>
        <v>1341.2591008903366</v>
      </c>
      <c r="BO2115" s="66">
        <f t="shared" si="498"/>
        <v>2587.3056937077577</v>
      </c>
      <c r="CI2115" s="116">
        <f t="shared" si="499"/>
        <v>0.48160006598670013</v>
      </c>
      <c r="CJ2115" s="116">
        <f t="shared" si="500"/>
        <v>0.51839993401329987</v>
      </c>
      <c r="CR2115">
        <f t="shared" si="492"/>
        <v>2089</v>
      </c>
      <c r="CS2115">
        <f t="shared" si="493"/>
        <v>60</v>
      </c>
      <c r="CT2115" s="73">
        <f t="shared" si="494"/>
        <v>2.33</v>
      </c>
      <c r="CU2115" s="66">
        <f t="shared" si="495"/>
        <v>963.00527587002307</v>
      </c>
    </row>
    <row r="2116" spans="2:99" x14ac:dyDescent="0.25">
      <c r="F2116" s="342"/>
      <c r="G2116" s="326"/>
      <c r="H2116" s="326"/>
      <c r="I2116" s="326"/>
      <c r="BA2116" t="str">
        <f t="shared" si="486"/>
        <v>RI</v>
      </c>
      <c r="BB2116">
        <f t="shared" si="487"/>
        <v>2103</v>
      </c>
      <c r="BC2116" s="73">
        <f t="shared" si="488"/>
        <v>2.33</v>
      </c>
      <c r="BD2116">
        <f t="shared" si="489"/>
        <v>60</v>
      </c>
      <c r="BE2116" s="66">
        <f t="shared" si="490"/>
        <v>908.56457764913512</v>
      </c>
      <c r="BI2116" s="66">
        <f t="shared" si="496"/>
        <v>1199.505422350865</v>
      </c>
      <c r="BK2116" s="66">
        <f t="shared" si="491"/>
        <v>912.39664355205377</v>
      </c>
      <c r="BN2116" s="66">
        <f t="shared" si="497"/>
        <v>982.11439992701958</v>
      </c>
      <c r="BO2116" s="66">
        <f t="shared" si="498"/>
        <v>1894.5110434790734</v>
      </c>
      <c r="CI2116" s="116">
        <f t="shared" si="499"/>
        <v>0.48160006598670008</v>
      </c>
      <c r="CJ2116" s="116">
        <f t="shared" si="500"/>
        <v>0.51839993401329987</v>
      </c>
      <c r="CR2116">
        <f t="shared" si="492"/>
        <v>2090</v>
      </c>
      <c r="CS2116">
        <f t="shared" si="493"/>
        <v>60</v>
      </c>
      <c r="CT2116" s="73">
        <f t="shared" si="494"/>
        <v>2.33</v>
      </c>
      <c r="CU2116" s="66">
        <f t="shared" si="495"/>
        <v>909.39293271405927</v>
      </c>
    </row>
    <row r="2117" spans="2:99" x14ac:dyDescent="0.25">
      <c r="F2117" s="342"/>
      <c r="G2117" s="326"/>
      <c r="H2117" s="326"/>
      <c r="I2117" s="326"/>
      <c r="CR2117">
        <f t="shared" si="492"/>
        <v>2091</v>
      </c>
      <c r="CS2117">
        <f t="shared" si="493"/>
        <v>60</v>
      </c>
      <c r="CT2117" s="73">
        <f t="shared" si="494"/>
        <v>2.33</v>
      </c>
      <c r="CU2117" s="66">
        <f t="shared" si="495"/>
        <v>973.82555986856266</v>
      </c>
    </row>
    <row r="2118" spans="2:99" x14ac:dyDescent="0.25">
      <c r="F2118" s="342"/>
      <c r="G2118" s="326"/>
      <c r="H2118" s="326"/>
      <c r="I2118" s="326"/>
      <c r="CR2118">
        <f t="shared" si="492"/>
        <v>2092</v>
      </c>
      <c r="CS2118">
        <f t="shared" si="493"/>
        <v>60</v>
      </c>
      <c r="CT2118" s="73">
        <f t="shared" si="494"/>
        <v>2.33</v>
      </c>
      <c r="CU2118" s="66">
        <f t="shared" si="495"/>
        <v>1114.4004820245029</v>
      </c>
    </row>
    <row r="2119" spans="2:99" x14ac:dyDescent="0.25">
      <c r="F2119" s="342"/>
      <c r="G2119" s="326"/>
      <c r="H2119" s="326"/>
      <c r="I2119" s="326"/>
      <c r="CR2119">
        <f t="shared" si="492"/>
        <v>2093</v>
      </c>
      <c r="CS2119">
        <f t="shared" si="493"/>
        <v>60</v>
      </c>
      <c r="CT2119" s="73">
        <f t="shared" si="494"/>
        <v>2.33</v>
      </c>
      <c r="CU2119" s="66">
        <f t="shared" si="495"/>
        <v>1123.145479048409</v>
      </c>
    </row>
    <row r="2120" spans="2:99" x14ac:dyDescent="0.25">
      <c r="F2120" s="342"/>
      <c r="G2120" s="326"/>
      <c r="H2120" s="326"/>
      <c r="I2120" s="326"/>
      <c r="CR2120">
        <f t="shared" si="492"/>
        <v>2094</v>
      </c>
      <c r="CS2120">
        <f t="shared" si="493"/>
        <v>60</v>
      </c>
      <c r="CT2120" s="73">
        <f t="shared" si="494"/>
        <v>2.33</v>
      </c>
      <c r="CU2120" s="66">
        <f t="shared" si="495"/>
        <v>1114.4004820245029</v>
      </c>
    </row>
    <row r="2121" spans="2:99" x14ac:dyDescent="0.25">
      <c r="F2121" s="342"/>
      <c r="G2121" s="326"/>
      <c r="H2121" s="326"/>
      <c r="I2121" s="326"/>
      <c r="CR2121">
        <f t="shared" si="492"/>
        <v>2095</v>
      </c>
      <c r="CS2121">
        <f t="shared" si="493"/>
        <v>60</v>
      </c>
      <c r="CT2121" s="73">
        <f t="shared" si="494"/>
        <v>2.33</v>
      </c>
      <c r="CU2121" s="66">
        <f t="shared" si="495"/>
        <v>995.46612786564185</v>
      </c>
    </row>
    <row r="2122" spans="2:99" x14ac:dyDescent="0.25">
      <c r="CR2122">
        <f t="shared" si="492"/>
        <v>2096</v>
      </c>
      <c r="CS2122">
        <f t="shared" si="493"/>
        <v>60</v>
      </c>
      <c r="CT2122" s="73">
        <f t="shared" si="494"/>
        <v>2.33</v>
      </c>
      <c r="CU2122" s="66">
        <f t="shared" si="495"/>
        <v>1120.9814222487009</v>
      </c>
    </row>
    <row r="2123" spans="2:99" x14ac:dyDescent="0.25">
      <c r="CR2123">
        <f t="shared" si="492"/>
        <v>2097</v>
      </c>
      <c r="CS2123">
        <f t="shared" si="493"/>
        <v>80</v>
      </c>
      <c r="CT2123" s="73">
        <f t="shared" si="494"/>
        <v>2.33</v>
      </c>
      <c r="CU2123" s="66">
        <f t="shared" si="495"/>
        <v>952.18499187148348</v>
      </c>
    </row>
    <row r="2124" spans="2:99" x14ac:dyDescent="0.25">
      <c r="CR2124">
        <f t="shared" si="492"/>
        <v>2098</v>
      </c>
      <c r="CS2124">
        <f t="shared" si="493"/>
        <v>80</v>
      </c>
      <c r="CT2124" s="73">
        <f t="shared" si="494"/>
        <v>2.33</v>
      </c>
      <c r="CU2124" s="66">
        <f t="shared" si="495"/>
        <v>1465.0664534022599</v>
      </c>
    </row>
    <row r="2125" spans="2:99" x14ac:dyDescent="0.25">
      <c r="CR2125">
        <f t="shared" si="492"/>
        <v>2099</v>
      </c>
      <c r="CS2125">
        <f t="shared" si="493"/>
        <v>80</v>
      </c>
      <c r="CT2125" s="73">
        <f t="shared" si="494"/>
        <v>2.33</v>
      </c>
      <c r="CU2125" s="66">
        <f t="shared" si="495"/>
        <v>1363.3557838159877</v>
      </c>
    </row>
    <row r="2126" spans="2:99" x14ac:dyDescent="0.25">
      <c r="CR2126">
        <f t="shared" si="492"/>
        <v>2100</v>
      </c>
      <c r="CS2126">
        <f t="shared" si="493"/>
        <v>80</v>
      </c>
      <c r="CT2126" s="73">
        <f t="shared" si="494"/>
        <v>2.33</v>
      </c>
      <c r="CU2126" s="66">
        <f t="shared" si="495"/>
        <v>2022.3840128539871</v>
      </c>
    </row>
    <row r="2127" spans="2:99" x14ac:dyDescent="0.25">
      <c r="CR2127">
        <f t="shared" si="492"/>
        <v>2101</v>
      </c>
      <c r="CS2127">
        <f t="shared" si="493"/>
        <v>80</v>
      </c>
      <c r="CT2127" s="73">
        <f t="shared" si="494"/>
        <v>2.33</v>
      </c>
      <c r="CU2127" s="66">
        <f t="shared" si="495"/>
        <v>1452.5149239639538</v>
      </c>
    </row>
    <row r="2128" spans="2:99" x14ac:dyDescent="0.25">
      <c r="CR2128">
        <f t="shared" si="492"/>
        <v>2102</v>
      </c>
      <c r="CS2128">
        <f t="shared" si="493"/>
        <v>80</v>
      </c>
      <c r="CT2128" s="73">
        <f t="shared" si="494"/>
        <v>2.33</v>
      </c>
      <c r="CU2128" s="66">
        <f t="shared" si="495"/>
        <v>1246.046592817421</v>
      </c>
    </row>
    <row r="2129" spans="96:99" x14ac:dyDescent="0.25">
      <c r="CR2129">
        <f t="shared" si="492"/>
        <v>2103</v>
      </c>
      <c r="CS2129">
        <f t="shared" si="493"/>
        <v>60</v>
      </c>
      <c r="CT2129" s="73">
        <f t="shared" si="494"/>
        <v>2.33</v>
      </c>
      <c r="CU2129" s="66">
        <f t="shared" si="495"/>
        <v>912.39664355205377</v>
      </c>
    </row>
    <row r="2132" spans="96:99" x14ac:dyDescent="0.25">
      <c r="CT2132" s="73"/>
      <c r="CU2132" s="66"/>
    </row>
    <row r="2133" spans="96:99" x14ac:dyDescent="0.25">
      <c r="CT2133" s="73"/>
      <c r="CU2133" s="66"/>
    </row>
    <row r="2134" spans="96:99" x14ac:dyDescent="0.25">
      <c r="CT2134" s="73"/>
      <c r="CU2134" s="66"/>
    </row>
    <row r="2135" spans="96:99" x14ac:dyDescent="0.25">
      <c r="CT2135" s="73"/>
      <c r="CU2135" s="66"/>
    </row>
    <row r="2136" spans="96:99" x14ac:dyDescent="0.25">
      <c r="CT2136" s="73"/>
      <c r="CU2136" s="66"/>
    </row>
    <row r="2137" spans="96:99" x14ac:dyDescent="0.25">
      <c r="CT2137" s="73"/>
      <c r="CU2137" s="66"/>
    </row>
    <row r="2138" spans="96:99" x14ac:dyDescent="0.25">
      <c r="CT2138" s="73"/>
      <c r="CU2138" s="66"/>
    </row>
  </sheetData>
  <autoFilter ref="CR25:CU2131"/>
  <mergeCells count="33">
    <mergeCell ref="AC91:AD91"/>
    <mergeCell ref="AF99:AG99"/>
    <mergeCell ref="AF101:AG101"/>
    <mergeCell ref="X67:Y67"/>
    <mergeCell ref="X68:Y68"/>
    <mergeCell ref="X69:Y69"/>
    <mergeCell ref="X70:Y70"/>
    <mergeCell ref="X71:Y71"/>
    <mergeCell ref="AF76:AG76"/>
    <mergeCell ref="ED10:EF10"/>
    <mergeCell ref="X66:Y66"/>
    <mergeCell ref="DD18:DE18"/>
    <mergeCell ref="AC19:AD19"/>
    <mergeCell ref="CX25:CY25"/>
    <mergeCell ref="DP36:DR36"/>
    <mergeCell ref="CY37:DB37"/>
    <mergeCell ref="CY44:DB44"/>
    <mergeCell ref="X60:Y60"/>
    <mergeCell ref="X61:Y61"/>
    <mergeCell ref="X62:Y62"/>
    <mergeCell ref="X63:Y63"/>
    <mergeCell ref="X64:Y64"/>
    <mergeCell ref="CS9:CV9"/>
    <mergeCell ref="CY9:DB9"/>
    <mergeCell ref="DH14:DI14"/>
    <mergeCell ref="DW5:DW6"/>
    <mergeCell ref="DX5:EA5"/>
    <mergeCell ref="DX6:EA6"/>
    <mergeCell ref="DX7:DY7"/>
    <mergeCell ref="DH10:DI10"/>
    <mergeCell ref="DK10:DN10"/>
    <mergeCell ref="DX10:DZ10"/>
    <mergeCell ref="EA10:EC10"/>
  </mergeCells>
  <dataValidations count="1">
    <dataValidation type="list" allowBlank="1" showInputMessage="1" showErrorMessage="1" sqref="DX7">
      <formula1>$DM$17:$DM$18</formula1>
    </dataValidation>
  </dataValidations>
  <hyperlinks>
    <hyperlink ref="AQ126" r:id="rId1"/>
    <hyperlink ref="AQ127" r:id="rId2"/>
    <hyperlink ref="AQ128" r:id="rId3"/>
    <hyperlink ref="AQ129" r:id="rId4"/>
    <hyperlink ref="AQ141" r:id="rId5"/>
    <hyperlink ref="AQ142" r:id="rId6"/>
    <hyperlink ref="AQ143" r:id="rId7"/>
    <hyperlink ref="AQ144" r:id="rId8"/>
    <hyperlink ref="AQ145" r:id="rId9"/>
    <hyperlink ref="AQ146" r:id="rId10"/>
    <hyperlink ref="AQ147" r:id="rId11"/>
    <hyperlink ref="AK156" r:id="rId12"/>
    <hyperlink ref="AQ148" r:id="rId13"/>
    <hyperlink ref="AQ149" r:id="rId14"/>
    <hyperlink ref="AQ150" r:id="rId15"/>
    <hyperlink ref="AQ151" r:id="rId16"/>
    <hyperlink ref="AQ152" r:id="rId17"/>
    <hyperlink ref="AQ153" r:id="rId18"/>
    <hyperlink ref="AQ154" r:id="rId19"/>
  </hyperlinks>
  <pageMargins left="0.7" right="0.7" top="0.75" bottom="0.75" header="0.3" footer="0.3"/>
  <pageSetup orientation="portrait"/>
  <drawing r:id="rId20"/>
  <legacyDrawing r:id="rId2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workbookViewId="0"/>
  </sheetViews>
  <sheetFormatPr defaultColWidth="8.85546875" defaultRowHeight="15" x14ac:dyDescent="0.3"/>
  <cols>
    <col min="1" max="15" width="8.85546875" style="348"/>
    <col min="16" max="16" width="27.42578125" style="348" bestFit="1" customWidth="1"/>
    <col min="17" max="17" width="85.7109375" style="348" bestFit="1" customWidth="1"/>
    <col min="18" max="18" width="33.28515625" style="348" bestFit="1" customWidth="1"/>
    <col min="19" max="19" width="25.42578125" style="348" bestFit="1" customWidth="1"/>
    <col min="20" max="16384" width="8.85546875" style="348"/>
  </cols>
  <sheetData>
    <row r="1" spans="1:17" ht="21" x14ac:dyDescent="0.4">
      <c r="A1" s="483" t="s">
        <v>173</v>
      </c>
    </row>
    <row r="2" spans="1:17" x14ac:dyDescent="0.3">
      <c r="P2" s="466" t="s">
        <v>611</v>
      </c>
    </row>
    <row r="3" spans="1:17" ht="15.75" thickBot="1" x14ac:dyDescent="0.35">
      <c r="P3" s="347" t="s">
        <v>54</v>
      </c>
    </row>
    <row r="4" spans="1:17" ht="15.75" thickBot="1" x14ac:dyDescent="0.35">
      <c r="P4" s="16" t="s">
        <v>55</v>
      </c>
      <c r="Q4" s="21" t="s">
        <v>102</v>
      </c>
    </row>
    <row r="5" spans="1:17" ht="15" customHeight="1" thickBot="1" x14ac:dyDescent="0.35">
      <c r="P5" s="16" t="s">
        <v>57</v>
      </c>
      <c r="Q5" s="21" t="s">
        <v>103</v>
      </c>
    </row>
    <row r="6" spans="1:17" ht="15.75" customHeight="1" thickBot="1" x14ac:dyDescent="0.35">
      <c r="P6" s="16" t="s">
        <v>59</v>
      </c>
      <c r="Q6" s="21" t="s">
        <v>104</v>
      </c>
    </row>
    <row r="7" spans="1:17" ht="15" customHeight="1" thickBot="1" x14ac:dyDescent="0.35">
      <c r="P7" s="16" t="s">
        <v>61</v>
      </c>
      <c r="Q7" s="21" t="s">
        <v>105</v>
      </c>
    </row>
    <row r="8" spans="1:17" ht="15.75" customHeight="1" thickBot="1" x14ac:dyDescent="0.35">
      <c r="P8" s="16" t="s">
        <v>63</v>
      </c>
      <c r="Q8" s="21" t="s">
        <v>106</v>
      </c>
    </row>
    <row r="9" spans="1:17" ht="15" customHeight="1" thickBot="1" x14ac:dyDescent="0.35">
      <c r="P9" s="16" t="s">
        <v>65</v>
      </c>
      <c r="Q9" s="21" t="s">
        <v>107</v>
      </c>
    </row>
    <row r="10" spans="1:17" ht="15.75" customHeight="1" thickBot="1" x14ac:dyDescent="0.35">
      <c r="P10" s="510" t="s">
        <v>67</v>
      </c>
      <c r="Q10" s="21" t="s">
        <v>69</v>
      </c>
    </row>
    <row r="11" spans="1:17" ht="15" customHeight="1" thickBot="1" x14ac:dyDescent="0.35">
      <c r="P11" s="511"/>
      <c r="Q11" s="21" t="s">
        <v>70</v>
      </c>
    </row>
    <row r="12" spans="1:17" ht="15.75" customHeight="1" thickBot="1" x14ac:dyDescent="0.35">
      <c r="P12" s="511"/>
      <c r="Q12" s="21" t="s">
        <v>71</v>
      </c>
    </row>
    <row r="13" spans="1:17" ht="15" customHeight="1" thickBot="1" x14ac:dyDescent="0.35">
      <c r="P13" s="534"/>
      <c r="Q13" s="21" t="s">
        <v>108</v>
      </c>
    </row>
    <row r="14" spans="1:17" ht="15.75" customHeight="1" thickBot="1" x14ac:dyDescent="0.35">
      <c r="P14" s="510" t="s">
        <v>72</v>
      </c>
      <c r="Q14" s="21" t="s">
        <v>609</v>
      </c>
    </row>
    <row r="15" spans="1:17" ht="15" customHeight="1" thickBot="1" x14ac:dyDescent="0.35">
      <c r="P15" s="534"/>
      <c r="Q15" s="21" t="s">
        <v>610</v>
      </c>
    </row>
    <row r="16" spans="1:17" ht="15.75" thickBot="1" x14ac:dyDescent="0.35">
      <c r="P16" s="16" t="s">
        <v>74</v>
      </c>
      <c r="Q16" s="21" t="s">
        <v>109</v>
      </c>
    </row>
    <row r="17" spans="16:17" ht="15" customHeight="1" thickBot="1" x14ac:dyDescent="0.35">
      <c r="P17" s="16" t="s">
        <v>76</v>
      </c>
      <c r="Q17" s="21" t="s">
        <v>110</v>
      </c>
    </row>
    <row r="18" spans="16:17" ht="15.75" customHeight="1" thickBot="1" x14ac:dyDescent="0.35">
      <c r="P18" s="16" t="s">
        <v>78</v>
      </c>
      <c r="Q18" s="21" t="s">
        <v>111</v>
      </c>
    </row>
    <row r="19" spans="16:17" ht="15" customHeight="1" thickBot="1" x14ac:dyDescent="0.35">
      <c r="P19" s="16" t="s">
        <v>123</v>
      </c>
      <c r="Q19" s="21" t="s">
        <v>124</v>
      </c>
    </row>
    <row r="20" spans="16:17" ht="15.75" customHeight="1" thickBot="1" x14ac:dyDescent="0.35">
      <c r="P20" s="38" t="s">
        <v>125</v>
      </c>
      <c r="Q20" s="21" t="s">
        <v>126</v>
      </c>
    </row>
    <row r="31" spans="16:17" ht="15" customHeight="1" x14ac:dyDescent="0.3"/>
    <row r="32" spans="16:17" ht="15.75" customHeight="1" x14ac:dyDescent="0.3"/>
  </sheetData>
  <mergeCells count="2">
    <mergeCell ref="P10:P13"/>
    <mergeCell ref="P14:P15"/>
  </mergeCells>
  <hyperlinks>
    <hyperlink ref="P2" location="Introduction!AB18" display="Retern to Measure Index"/>
  </hyperlink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workbookViewId="0">
      <selection activeCell="E16" sqref="E16"/>
    </sheetView>
  </sheetViews>
  <sheetFormatPr defaultColWidth="31.7109375" defaultRowHeight="15" x14ac:dyDescent="0.3"/>
  <cols>
    <col min="1" max="1" width="8.42578125" style="460" customWidth="1"/>
    <col min="2" max="2" width="51.42578125" style="460" bestFit="1" customWidth="1"/>
    <col min="3" max="3" width="31.7109375" style="460"/>
    <col min="4" max="4" width="35" style="460" bestFit="1" customWidth="1"/>
    <col min="5" max="5" width="35" style="460" customWidth="1"/>
    <col min="6" max="16384" width="31.7109375" style="460"/>
  </cols>
  <sheetData>
    <row r="1" spans="1:4" x14ac:dyDescent="0.3">
      <c r="A1" s="350"/>
    </row>
    <row r="2" spans="1:4" x14ac:dyDescent="0.3">
      <c r="A2" s="465"/>
    </row>
    <row r="3" spans="1:4" x14ac:dyDescent="0.3">
      <c r="A3" s="348"/>
    </row>
    <row r="4" spans="1:4" x14ac:dyDescent="0.3">
      <c r="A4" s="465"/>
    </row>
    <row r="6" spans="1:4" ht="21" x14ac:dyDescent="0.4">
      <c r="B6" s="483" t="s">
        <v>173</v>
      </c>
      <c r="C6" s="569"/>
      <c r="D6" s="569"/>
    </row>
    <row r="7" spans="1:4" ht="15" customHeight="1" x14ac:dyDescent="0.3">
      <c r="B7" s="350" t="s">
        <v>183</v>
      </c>
      <c r="C7" s="347" t="s">
        <v>124</v>
      </c>
    </row>
    <row r="8" spans="1:4" x14ac:dyDescent="0.3">
      <c r="B8" s="466" t="s">
        <v>611</v>
      </c>
    </row>
    <row r="9" spans="1:4" s="462" customFormat="1" ht="15" customHeight="1" thickBot="1" x14ac:dyDescent="0.35">
      <c r="B9" s="511" t="s">
        <v>0</v>
      </c>
      <c r="C9" s="535" t="s">
        <v>155</v>
      </c>
      <c r="D9" s="568"/>
    </row>
    <row r="10" spans="1:4" s="462" customFormat="1" ht="15.75" thickBot="1" x14ac:dyDescent="0.35">
      <c r="B10" s="534"/>
      <c r="C10" s="13" t="s">
        <v>2</v>
      </c>
      <c r="D10" s="14" t="s">
        <v>3</v>
      </c>
    </row>
    <row r="11" spans="1:4" ht="15.75" thickBot="1" x14ac:dyDescent="0.35">
      <c r="A11" s="467"/>
      <c r="B11" s="21" t="s">
        <v>37</v>
      </c>
      <c r="C11" s="41">
        <f t="shared" ref="C11:D13" si="0">C49*$E$55</f>
        <v>61.888057951851799</v>
      </c>
      <c r="D11" s="36">
        <f t="shared" si="0"/>
        <v>123.77611590370371</v>
      </c>
    </row>
    <row r="12" spans="1:4" ht="15.75" thickBot="1" x14ac:dyDescent="0.35">
      <c r="A12" s="467"/>
      <c r="B12" s="21" t="s">
        <v>38</v>
      </c>
      <c r="C12" s="41">
        <f t="shared" si="0"/>
        <v>61.888057951851799</v>
      </c>
      <c r="D12" s="36">
        <f t="shared" si="0"/>
        <v>123.77611590370371</v>
      </c>
    </row>
    <row r="13" spans="1:4" ht="15.75" thickBot="1" x14ac:dyDescent="0.35">
      <c r="A13" s="467"/>
      <c r="B13" s="21" t="s">
        <v>39</v>
      </c>
      <c r="C13" s="41">
        <f t="shared" si="0"/>
        <v>18.458587782354634</v>
      </c>
      <c r="D13" s="36">
        <f t="shared" si="0"/>
        <v>36.917175564709041</v>
      </c>
    </row>
    <row r="15" spans="1:4" s="462" customFormat="1" ht="15" customHeight="1" thickBot="1" x14ac:dyDescent="0.35">
      <c r="B15" s="511" t="s">
        <v>0</v>
      </c>
      <c r="C15" s="535" t="s">
        <v>156</v>
      </c>
      <c r="D15" s="568"/>
    </row>
    <row r="16" spans="1:4" s="462" customFormat="1" ht="15.75" thickBot="1" x14ac:dyDescent="0.35">
      <c r="B16" s="534"/>
      <c r="C16" s="13" t="s">
        <v>2</v>
      </c>
      <c r="D16" s="14" t="s">
        <v>3</v>
      </c>
    </row>
    <row r="17" spans="1:4" ht="15.75" thickBot="1" x14ac:dyDescent="0.35">
      <c r="A17" s="467"/>
      <c r="B17" s="21" t="s">
        <v>37</v>
      </c>
      <c r="C17" s="41">
        <f t="shared" ref="C17:D19" si="1">C49*$E$56</f>
        <v>62.380625586447223</v>
      </c>
      <c r="D17" s="36">
        <f t="shared" si="1"/>
        <v>124.76125117289456</v>
      </c>
    </row>
    <row r="18" spans="1:4" ht="15.75" thickBot="1" x14ac:dyDescent="0.35">
      <c r="A18" s="467"/>
      <c r="B18" s="21" t="s">
        <v>38</v>
      </c>
      <c r="C18" s="41">
        <f t="shared" si="1"/>
        <v>62.380625586447223</v>
      </c>
      <c r="D18" s="36">
        <f t="shared" si="1"/>
        <v>124.76125117289456</v>
      </c>
    </row>
    <row r="19" spans="1:4" ht="15.75" thickBot="1" x14ac:dyDescent="0.35">
      <c r="A19" s="467"/>
      <c r="B19" s="21" t="s">
        <v>39</v>
      </c>
      <c r="C19" s="41">
        <f t="shared" si="1"/>
        <v>18.605499855908466</v>
      </c>
      <c r="D19" s="36">
        <f t="shared" si="1"/>
        <v>37.210999711816712</v>
      </c>
    </row>
    <row r="21" spans="1:4" s="462" customFormat="1" ht="15" customHeight="1" thickBot="1" x14ac:dyDescent="0.35">
      <c r="B21" s="511" t="s">
        <v>0</v>
      </c>
      <c r="C21" s="535" t="s">
        <v>157</v>
      </c>
      <c r="D21" s="568"/>
    </row>
    <row r="22" spans="1:4" s="462" customFormat="1" ht="15.75" thickBot="1" x14ac:dyDescent="0.35">
      <c r="B22" s="534"/>
      <c r="C22" s="13" t="s">
        <v>2</v>
      </c>
      <c r="D22" s="14" t="s">
        <v>3</v>
      </c>
    </row>
    <row r="23" spans="1:4" ht="15.75" thickBot="1" x14ac:dyDescent="0.35">
      <c r="A23" s="467"/>
      <c r="B23" s="21" t="s">
        <v>37</v>
      </c>
      <c r="C23" s="41">
        <f t="shared" ref="C23:D25" si="2">C49*$E$57</f>
        <v>63.928091288266387</v>
      </c>
      <c r="D23" s="36">
        <f t="shared" si="2"/>
        <v>127.85618257653289</v>
      </c>
    </row>
    <row r="24" spans="1:4" ht="15.75" thickBot="1" x14ac:dyDescent="0.35">
      <c r="A24" s="467"/>
      <c r="B24" s="21" t="s">
        <v>38</v>
      </c>
      <c r="C24" s="41">
        <f t="shared" si="2"/>
        <v>63.928091288266387</v>
      </c>
      <c r="D24" s="36">
        <f t="shared" si="2"/>
        <v>127.85618257653289</v>
      </c>
    </row>
    <row r="25" spans="1:4" ht="15.75" thickBot="1" x14ac:dyDescent="0.35">
      <c r="A25" s="467"/>
      <c r="B25" s="21" t="s">
        <v>39</v>
      </c>
      <c r="C25" s="41">
        <f t="shared" si="2"/>
        <v>19.067043365957442</v>
      </c>
      <c r="D25" s="36">
        <f t="shared" si="2"/>
        <v>38.13408673191465</v>
      </c>
    </row>
    <row r="27" spans="1:4" s="462" customFormat="1" ht="15" customHeight="1" thickBot="1" x14ac:dyDescent="0.35">
      <c r="B27" s="511" t="s">
        <v>0</v>
      </c>
      <c r="C27" s="535" t="s">
        <v>158</v>
      </c>
      <c r="D27" s="568"/>
    </row>
    <row r="28" spans="1:4" s="462" customFormat="1" ht="15.75" thickBot="1" x14ac:dyDescent="0.35">
      <c r="B28" s="534"/>
      <c r="C28" s="13" t="s">
        <v>2</v>
      </c>
      <c r="D28" s="14" t="s">
        <v>3</v>
      </c>
    </row>
    <row r="29" spans="1:4" ht="15.75" thickBot="1" x14ac:dyDescent="0.35">
      <c r="A29" s="467"/>
      <c r="B29" s="21" t="s">
        <v>37</v>
      </c>
      <c r="C29" s="41">
        <f t="shared" ref="C29:D31" si="3">C49*$E$58</f>
        <v>65.180650616583122</v>
      </c>
      <c r="D29" s="36">
        <f t="shared" si="3"/>
        <v>130.36130123316636</v>
      </c>
    </row>
    <row r="30" spans="1:4" ht="15.75" thickBot="1" x14ac:dyDescent="0.35">
      <c r="A30" s="467"/>
      <c r="B30" s="21" t="s">
        <v>38</v>
      </c>
      <c r="C30" s="41">
        <f t="shared" si="3"/>
        <v>65.180650616583122</v>
      </c>
      <c r="D30" s="36">
        <f t="shared" si="3"/>
        <v>130.36130123316636</v>
      </c>
    </row>
    <row r="31" spans="1:4" ht="15.75" thickBot="1" x14ac:dyDescent="0.35">
      <c r="A31" s="467"/>
      <c r="B31" s="21" t="s">
        <v>39</v>
      </c>
      <c r="C31" s="41">
        <f t="shared" si="3"/>
        <v>19.440628789050361</v>
      </c>
      <c r="D31" s="36">
        <f t="shared" si="3"/>
        <v>38.881257578100488</v>
      </c>
    </row>
    <row r="33" spans="1:4" s="462" customFormat="1" ht="15" customHeight="1" thickBot="1" x14ac:dyDescent="0.35">
      <c r="B33" s="511" t="s">
        <v>0</v>
      </c>
      <c r="C33" s="535" t="s">
        <v>159</v>
      </c>
      <c r="D33" s="568"/>
    </row>
    <row r="34" spans="1:4" s="462" customFormat="1" ht="15.75" thickBot="1" x14ac:dyDescent="0.35">
      <c r="B34" s="534"/>
      <c r="C34" s="13" t="s">
        <v>2</v>
      </c>
      <c r="D34" s="14" t="s">
        <v>3</v>
      </c>
    </row>
    <row r="35" spans="1:4" ht="15.75" thickBot="1" x14ac:dyDescent="0.35">
      <c r="A35" s="467"/>
      <c r="B35" s="21" t="s">
        <v>37</v>
      </c>
      <c r="C35" s="41">
        <f t="shared" ref="C35:D37" si="4">C49*$E$59</f>
        <v>62.564545690351977</v>
      </c>
      <c r="D35" s="36">
        <f t="shared" si="4"/>
        <v>125.12909138070407</v>
      </c>
    </row>
    <row r="36" spans="1:4" ht="15.75" thickBot="1" x14ac:dyDescent="0.35">
      <c r="A36" s="467"/>
      <c r="B36" s="21" t="s">
        <v>38</v>
      </c>
      <c r="C36" s="41">
        <f t="shared" si="4"/>
        <v>62.564545690351977</v>
      </c>
      <c r="D36" s="36">
        <f t="shared" si="4"/>
        <v>125.12909138070407</v>
      </c>
    </row>
    <row r="37" spans="1:4" ht="15.75" thickBot="1" x14ac:dyDescent="0.35">
      <c r="A37" s="467"/>
      <c r="B37" s="21" t="s">
        <v>39</v>
      </c>
      <c r="C37" s="41">
        <f t="shared" si="4"/>
        <v>18.660355437020851</v>
      </c>
      <c r="D37" s="36">
        <f t="shared" si="4"/>
        <v>37.320710874041474</v>
      </c>
    </row>
    <row r="39" spans="1:4" s="462" customFormat="1" ht="15" customHeight="1" thickBot="1" x14ac:dyDescent="0.35">
      <c r="B39" s="511" t="s">
        <v>0</v>
      </c>
      <c r="C39" s="535" t="s">
        <v>159</v>
      </c>
      <c r="D39" s="568"/>
    </row>
    <row r="40" spans="1:4" s="462" customFormat="1" ht="15.75" thickBot="1" x14ac:dyDescent="0.35">
      <c r="B40" s="534"/>
      <c r="C40" s="13" t="s">
        <v>2</v>
      </c>
      <c r="D40" s="14" t="s">
        <v>3</v>
      </c>
    </row>
    <row r="41" spans="1:4" ht="15.75" thickBot="1" x14ac:dyDescent="0.35">
      <c r="A41" s="467"/>
      <c r="B41" s="21" t="s">
        <v>37</v>
      </c>
      <c r="C41" s="41">
        <f t="shared" ref="C41:D43" si="5">C49*$E$60</f>
        <v>62.96092522462942</v>
      </c>
      <c r="D41" s="36">
        <f t="shared" si="5"/>
        <v>125.92185044925895</v>
      </c>
    </row>
    <row r="42" spans="1:4" ht="15.75" thickBot="1" x14ac:dyDescent="0.35">
      <c r="A42" s="467"/>
      <c r="B42" s="21" t="s">
        <v>38</v>
      </c>
      <c r="C42" s="41">
        <f t="shared" si="5"/>
        <v>62.96092522462942</v>
      </c>
      <c r="D42" s="36">
        <f t="shared" si="5"/>
        <v>125.92185044925895</v>
      </c>
    </row>
    <row r="43" spans="1:4" ht="15.75" thickBot="1" x14ac:dyDescent="0.35">
      <c r="A43" s="467"/>
      <c r="B43" s="21" t="s">
        <v>39</v>
      </c>
      <c r="C43" s="41">
        <f t="shared" si="5"/>
        <v>18.778578672176835</v>
      </c>
      <c r="D43" s="36">
        <f t="shared" si="5"/>
        <v>37.557157344353442</v>
      </c>
    </row>
    <row r="45" spans="1:4" x14ac:dyDescent="0.3">
      <c r="B45" s="463"/>
    </row>
    <row r="46" spans="1:4" x14ac:dyDescent="0.3">
      <c r="B46" s="350" t="s">
        <v>160</v>
      </c>
    </row>
    <row r="47" spans="1:4" ht="18" customHeight="1" thickBot="1" x14ac:dyDescent="0.35">
      <c r="B47" s="511" t="s">
        <v>0</v>
      </c>
      <c r="C47" s="535" t="s">
        <v>161</v>
      </c>
      <c r="D47" s="568"/>
    </row>
    <row r="48" spans="1:4" ht="15.75" thickBot="1" x14ac:dyDescent="0.35">
      <c r="B48" s="534"/>
      <c r="C48" s="13" t="s">
        <v>2</v>
      </c>
      <c r="D48" s="14" t="s">
        <v>3</v>
      </c>
    </row>
    <row r="49" spans="2:7" ht="15.75" thickBot="1" x14ac:dyDescent="0.35">
      <c r="B49" s="21" t="s">
        <v>37</v>
      </c>
      <c r="C49" s="41">
        <v>63.420725484391255</v>
      </c>
      <c r="D49" s="36">
        <v>126.84145096878262</v>
      </c>
    </row>
    <row r="50" spans="2:7" ht="15.75" thickBot="1" x14ac:dyDescent="0.35">
      <c r="B50" s="21" t="s">
        <v>38</v>
      </c>
      <c r="C50" s="41">
        <v>63.420725484391255</v>
      </c>
      <c r="D50" s="36">
        <v>126.84145096878262</v>
      </c>
    </row>
    <row r="51" spans="2:7" ht="15.75" thickBot="1" x14ac:dyDescent="0.35">
      <c r="B51" s="21" t="s">
        <v>39</v>
      </c>
      <c r="C51" s="41">
        <v>18.915717624957779</v>
      </c>
      <c r="D51" s="36">
        <v>37.83143524991533</v>
      </c>
    </row>
    <row r="54" spans="2:7" ht="15.75" thickBot="1" x14ac:dyDescent="0.35">
      <c r="B54" s="13" t="s">
        <v>9</v>
      </c>
      <c r="C54" s="3" t="s">
        <v>10</v>
      </c>
      <c r="D54" s="13" t="s">
        <v>11</v>
      </c>
      <c r="E54" s="3" t="s">
        <v>35</v>
      </c>
      <c r="F54" s="3" t="s">
        <v>36</v>
      </c>
      <c r="G54" s="3" t="s">
        <v>122</v>
      </c>
    </row>
    <row r="55" spans="2:7" ht="15.75" thickBot="1" x14ac:dyDescent="0.35">
      <c r="B55" s="25" t="s">
        <v>12</v>
      </c>
      <c r="C55" s="26">
        <v>1</v>
      </c>
      <c r="D55" s="25" t="s">
        <v>13</v>
      </c>
      <c r="E55" s="27">
        <v>0.97583333333333333</v>
      </c>
      <c r="F55" s="27">
        <v>0.81533333333333347</v>
      </c>
      <c r="G55" s="27">
        <v>0.90416666666666667</v>
      </c>
    </row>
    <row r="56" spans="2:7" ht="15.75" thickBot="1" x14ac:dyDescent="0.35">
      <c r="B56" s="25" t="s">
        <v>14</v>
      </c>
      <c r="C56" s="26">
        <v>2</v>
      </c>
      <c r="D56" s="25" t="s">
        <v>15</v>
      </c>
      <c r="E56" s="27">
        <v>0.98359999999999981</v>
      </c>
      <c r="F56" s="27">
        <v>1.1631999999999998</v>
      </c>
      <c r="G56" s="27">
        <v>1.0628</v>
      </c>
    </row>
    <row r="57" spans="2:7" ht="15.75" thickBot="1" x14ac:dyDescent="0.35">
      <c r="B57" s="25" t="s">
        <v>16</v>
      </c>
      <c r="C57" s="26">
        <v>3</v>
      </c>
      <c r="D57" s="25" t="s">
        <v>17</v>
      </c>
      <c r="E57" s="27">
        <v>1.008</v>
      </c>
      <c r="F57" s="27">
        <v>1.2794999999999999</v>
      </c>
      <c r="G57" s="27">
        <v>1.1274999999999999</v>
      </c>
    </row>
    <row r="58" spans="2:7" ht="15.75" thickBot="1" x14ac:dyDescent="0.35">
      <c r="B58" s="25" t="s">
        <v>18</v>
      </c>
      <c r="C58" s="26">
        <v>4</v>
      </c>
      <c r="D58" s="25" t="s">
        <v>19</v>
      </c>
      <c r="E58" s="27">
        <v>1.0277500000000002</v>
      </c>
      <c r="F58" s="27">
        <v>1.55925</v>
      </c>
      <c r="G58" s="27">
        <v>1.262</v>
      </c>
    </row>
    <row r="59" spans="2:7" ht="15.75" thickBot="1" x14ac:dyDescent="0.35">
      <c r="B59" s="25" t="s">
        <v>20</v>
      </c>
      <c r="C59" s="26">
        <v>5</v>
      </c>
      <c r="D59" s="25" t="s">
        <v>21</v>
      </c>
      <c r="E59" s="27">
        <v>0.98650000000000004</v>
      </c>
      <c r="F59" s="27">
        <v>1.0134999999999998</v>
      </c>
      <c r="G59" s="27">
        <v>0.99825000000000008</v>
      </c>
    </row>
    <row r="60" spans="2:7" ht="15.75" thickBot="1" x14ac:dyDescent="0.35">
      <c r="B60" s="25" t="s">
        <v>22</v>
      </c>
      <c r="C60" s="26">
        <v>6</v>
      </c>
      <c r="D60" s="25" t="s">
        <v>23</v>
      </c>
      <c r="E60" s="27">
        <v>0.99275000000000002</v>
      </c>
      <c r="F60" s="27">
        <v>0.88775000000000004</v>
      </c>
      <c r="G60" s="27">
        <v>0.94625000000000004</v>
      </c>
    </row>
    <row r="61" spans="2:7" ht="15.75" thickBot="1" x14ac:dyDescent="0.35">
      <c r="B61" s="25" t="s">
        <v>24</v>
      </c>
      <c r="C61" s="26" t="s">
        <v>25</v>
      </c>
      <c r="D61" s="25" t="s">
        <v>25</v>
      </c>
      <c r="E61" s="27">
        <v>1</v>
      </c>
      <c r="F61" s="27">
        <v>1</v>
      </c>
      <c r="G61" s="27">
        <v>1</v>
      </c>
    </row>
  </sheetData>
  <mergeCells count="15">
    <mergeCell ref="B21:B22"/>
    <mergeCell ref="C21:D21"/>
    <mergeCell ref="C6:D6"/>
    <mergeCell ref="B9:B10"/>
    <mergeCell ref="C9:D9"/>
    <mergeCell ref="B15:B16"/>
    <mergeCell ref="C15:D15"/>
    <mergeCell ref="B47:B48"/>
    <mergeCell ref="C47:D47"/>
    <mergeCell ref="B27:B28"/>
    <mergeCell ref="C27:D27"/>
    <mergeCell ref="B33:B34"/>
    <mergeCell ref="C33:D33"/>
    <mergeCell ref="B39:B40"/>
    <mergeCell ref="C39:D39"/>
  </mergeCells>
  <hyperlinks>
    <hyperlink ref="B8" location="Introduction!AB18" display="Retern to Measure Index"/>
  </hyperlink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zoomScaleNormal="100" zoomScalePageLayoutView="150" workbookViewId="0"/>
  </sheetViews>
  <sheetFormatPr defaultColWidth="8.85546875" defaultRowHeight="15" x14ac:dyDescent="0.3"/>
  <cols>
    <col min="1" max="4" width="8.85546875" style="348"/>
    <col min="5" max="5" width="11" style="348" customWidth="1"/>
    <col min="6" max="15" width="8.85546875" style="348"/>
    <col min="16" max="16" width="25" style="348" bestFit="1" customWidth="1"/>
    <col min="17" max="17" width="138.140625" style="348" bestFit="1" customWidth="1"/>
    <col min="18" max="18" width="31.140625" style="348" bestFit="1" customWidth="1"/>
    <col min="19" max="19" width="25.42578125" style="348" bestFit="1" customWidth="1"/>
    <col min="20" max="20" width="13.140625" style="348" customWidth="1"/>
    <col min="21" max="16384" width="8.85546875" style="348"/>
  </cols>
  <sheetData>
    <row r="1" spans="1:17" ht="21" x14ac:dyDescent="0.4">
      <c r="A1" s="483" t="s">
        <v>56</v>
      </c>
      <c r="B1" s="477"/>
      <c r="C1" s="477"/>
      <c r="D1" s="477"/>
      <c r="F1" s="482"/>
      <c r="G1" s="482"/>
      <c r="H1" s="482"/>
      <c r="I1" s="482"/>
    </row>
    <row r="2" spans="1:17" x14ac:dyDescent="0.3">
      <c r="P2" s="466" t="s">
        <v>611</v>
      </c>
    </row>
    <row r="3" spans="1:17" x14ac:dyDescent="0.3">
      <c r="P3" s="347" t="s">
        <v>54</v>
      </c>
    </row>
    <row r="4" spans="1:17" ht="15.75" thickBot="1" x14ac:dyDescent="0.35">
      <c r="P4" s="13" t="s">
        <v>55</v>
      </c>
      <c r="Q4" s="22" t="s">
        <v>56</v>
      </c>
    </row>
    <row r="5" spans="1:17" ht="15.75" thickBot="1" x14ac:dyDescent="0.35">
      <c r="P5" s="13" t="s">
        <v>57</v>
      </c>
      <c r="Q5" s="22" t="s">
        <v>58</v>
      </c>
    </row>
    <row r="6" spans="1:17" ht="15.75" thickBot="1" x14ac:dyDescent="0.35">
      <c r="P6" s="13" t="s">
        <v>59</v>
      </c>
      <c r="Q6" s="22" t="s">
        <v>60</v>
      </c>
    </row>
    <row r="7" spans="1:17" ht="15.75" thickBot="1" x14ac:dyDescent="0.35">
      <c r="P7" s="13" t="s">
        <v>61</v>
      </c>
      <c r="Q7" s="22" t="s">
        <v>62</v>
      </c>
    </row>
    <row r="8" spans="1:17" ht="15.75" thickBot="1" x14ac:dyDescent="0.35">
      <c r="P8" s="13" t="s">
        <v>63</v>
      </c>
      <c r="Q8" s="22" t="s">
        <v>64</v>
      </c>
    </row>
    <row r="9" spans="1:17" ht="15.75" thickBot="1" x14ac:dyDescent="0.35">
      <c r="P9" s="13" t="s">
        <v>65</v>
      </c>
      <c r="Q9" s="22" t="s">
        <v>66</v>
      </c>
    </row>
    <row r="10" spans="1:17" ht="15.75" thickBot="1" x14ac:dyDescent="0.35">
      <c r="P10" s="507" t="s">
        <v>67</v>
      </c>
      <c r="Q10" s="22" t="s">
        <v>68</v>
      </c>
    </row>
    <row r="11" spans="1:17" ht="15.75" thickBot="1" x14ac:dyDescent="0.35">
      <c r="P11" s="508"/>
      <c r="Q11" s="22" t="s">
        <v>69</v>
      </c>
    </row>
    <row r="12" spans="1:17" ht="15.75" thickBot="1" x14ac:dyDescent="0.35">
      <c r="P12" s="508"/>
      <c r="Q12" s="22" t="s">
        <v>70</v>
      </c>
    </row>
    <row r="13" spans="1:17" ht="15.75" thickBot="1" x14ac:dyDescent="0.35">
      <c r="P13" s="509"/>
      <c r="Q13" s="22" t="s">
        <v>71</v>
      </c>
    </row>
    <row r="14" spans="1:17" ht="15.75" thickBot="1" x14ac:dyDescent="0.35">
      <c r="P14" s="13" t="s">
        <v>72</v>
      </c>
      <c r="Q14" s="22" t="s">
        <v>73</v>
      </c>
    </row>
    <row r="15" spans="1:17" ht="15.75" thickBot="1" x14ac:dyDescent="0.35">
      <c r="P15" s="13" t="s">
        <v>74</v>
      </c>
      <c r="Q15" s="22" t="s">
        <v>75</v>
      </c>
    </row>
    <row r="16" spans="1:17" ht="15.75" thickBot="1" x14ac:dyDescent="0.35">
      <c r="P16" s="13" t="s">
        <v>76</v>
      </c>
      <c r="Q16" s="22" t="s">
        <v>77</v>
      </c>
    </row>
    <row r="17" spans="16:17" ht="15.75" thickBot="1" x14ac:dyDescent="0.35">
      <c r="P17" s="13" t="s">
        <v>78</v>
      </c>
      <c r="Q17" s="22" t="s">
        <v>79</v>
      </c>
    </row>
    <row r="18" spans="16:17" ht="15.75" thickBot="1" x14ac:dyDescent="0.35">
      <c r="P18" s="16" t="s">
        <v>123</v>
      </c>
      <c r="Q18" s="22" t="s">
        <v>124</v>
      </c>
    </row>
    <row r="19" spans="16:17" ht="15.75" thickBot="1" x14ac:dyDescent="0.35">
      <c r="P19" s="38" t="s">
        <v>125</v>
      </c>
      <c r="Q19" s="22" t="s">
        <v>126</v>
      </c>
    </row>
  </sheetData>
  <mergeCells count="1">
    <mergeCell ref="P10:P13"/>
  </mergeCells>
  <hyperlinks>
    <hyperlink ref="P2" location="Introduction!AB2" display="Return to Measure Index"/>
  </hyperlink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zoomScaleNormal="100" zoomScalePageLayoutView="150" workbookViewId="0">
      <selection activeCell="D56" sqref="D56"/>
    </sheetView>
  </sheetViews>
  <sheetFormatPr defaultColWidth="31.7109375" defaultRowHeight="15" x14ac:dyDescent="0.3"/>
  <cols>
    <col min="1" max="1" width="8.42578125" style="460" customWidth="1"/>
    <col min="2" max="2" width="51.42578125" style="460" bestFit="1" customWidth="1"/>
    <col min="3" max="3" width="12.42578125" style="460" bestFit="1" customWidth="1"/>
    <col min="4" max="4" width="35" style="460" bestFit="1" customWidth="1"/>
    <col min="5" max="5" width="35" style="460" customWidth="1"/>
    <col min="6" max="16384" width="31.7109375" style="460"/>
  </cols>
  <sheetData>
    <row r="1" spans="1:6" x14ac:dyDescent="0.3">
      <c r="A1" s="350"/>
    </row>
    <row r="2" spans="1:6" x14ac:dyDescent="0.3">
      <c r="A2" s="465"/>
    </row>
    <row r="3" spans="1:6" x14ac:dyDescent="0.3">
      <c r="A3" s="348"/>
    </row>
    <row r="4" spans="1:6" x14ac:dyDescent="0.3">
      <c r="A4" s="465"/>
    </row>
    <row r="6" spans="1:6" ht="21" x14ac:dyDescent="0.4">
      <c r="B6" s="483" t="s">
        <v>56</v>
      </c>
      <c r="C6" s="477"/>
      <c r="D6" s="477"/>
      <c r="E6" s="477"/>
      <c r="F6" s="348"/>
    </row>
    <row r="7" spans="1:6" s="462" customFormat="1" ht="15" customHeight="1" x14ac:dyDescent="0.3">
      <c r="B7" s="350" t="s">
        <v>183</v>
      </c>
      <c r="C7" s="347" t="s">
        <v>124</v>
      </c>
      <c r="D7" s="478"/>
      <c r="E7" s="479"/>
    </row>
    <row r="8" spans="1:6" s="462" customFormat="1" x14ac:dyDescent="0.3">
      <c r="B8" s="466" t="s">
        <v>611</v>
      </c>
      <c r="C8" s="460"/>
      <c r="D8" s="460"/>
    </row>
    <row r="9" spans="1:6" ht="15.75" thickBot="1" x14ac:dyDescent="0.35">
      <c r="A9" s="467"/>
      <c r="B9" s="508" t="s">
        <v>0</v>
      </c>
      <c r="C9" s="509" t="s">
        <v>4</v>
      </c>
      <c r="D9" s="509"/>
    </row>
    <row r="10" spans="1:6" ht="15.75" thickBot="1" x14ac:dyDescent="0.35">
      <c r="B10" s="509"/>
      <c r="C10" s="2" t="s">
        <v>2</v>
      </c>
      <c r="D10" s="2" t="s">
        <v>3</v>
      </c>
    </row>
    <row r="11" spans="1:6" s="462" customFormat="1" ht="15" customHeight="1" thickBot="1" x14ac:dyDescent="0.35">
      <c r="B11" s="23">
        <f>$B$49</f>
        <v>3</v>
      </c>
      <c r="C11" s="24">
        <f t="shared" ref="C11:D13" si="0">C49*$E$55</f>
        <v>456.67981450641838</v>
      </c>
      <c r="D11" s="24">
        <f>D49*$E$55</f>
        <v>913.35962901283267</v>
      </c>
    </row>
    <row r="12" spans="1:6" s="462" customFormat="1" ht="15.75" thickBot="1" x14ac:dyDescent="0.35">
      <c r="B12" s="23">
        <f>$B$50</f>
        <v>4</v>
      </c>
      <c r="C12" s="24">
        <f t="shared" si="0"/>
        <v>456.67981450641611</v>
      </c>
      <c r="D12" s="24">
        <f t="shared" si="0"/>
        <v>913.35962901283403</v>
      </c>
    </row>
    <row r="13" spans="1:6" ht="15.75" thickBot="1" x14ac:dyDescent="0.35">
      <c r="A13" s="467"/>
      <c r="B13" s="23">
        <f>$B$51</f>
        <v>5</v>
      </c>
      <c r="C13" s="24">
        <f t="shared" si="0"/>
        <v>456.67981450641793</v>
      </c>
      <c r="D13" s="24">
        <f t="shared" si="0"/>
        <v>913.35962901283222</v>
      </c>
    </row>
    <row r="15" spans="1:6" s="462" customFormat="1" ht="15" customHeight="1" thickBot="1" x14ac:dyDescent="0.35">
      <c r="B15" s="508" t="s">
        <v>0</v>
      </c>
      <c r="C15" s="509" t="s">
        <v>5</v>
      </c>
      <c r="D15" s="509"/>
    </row>
    <row r="16" spans="1:6" s="462" customFormat="1" ht="15.75" thickBot="1" x14ac:dyDescent="0.35">
      <c r="B16" s="509"/>
      <c r="C16" s="2" t="s">
        <v>2</v>
      </c>
      <c r="D16" s="2" t="s">
        <v>3</v>
      </c>
    </row>
    <row r="17" spans="1:4" ht="15.75" thickBot="1" x14ac:dyDescent="0.35">
      <c r="A17" s="467"/>
      <c r="B17" s="23">
        <f>$B$49</f>
        <v>3</v>
      </c>
      <c r="C17" s="24">
        <f t="shared" ref="C17:D19" si="1">C49*$E$56</f>
        <v>460.31453343997919</v>
      </c>
      <c r="D17" s="24">
        <f t="shared" si="1"/>
        <v>920.62906687995428</v>
      </c>
    </row>
    <row r="18" spans="1:4" ht="15.75" thickBot="1" x14ac:dyDescent="0.35">
      <c r="B18" s="23">
        <f>$B$50</f>
        <v>4</v>
      </c>
      <c r="C18" s="24">
        <f t="shared" si="1"/>
        <v>460.31453343997691</v>
      </c>
      <c r="D18" s="24">
        <f t="shared" si="1"/>
        <v>920.62906687995564</v>
      </c>
    </row>
    <row r="19" spans="1:4" s="462" customFormat="1" ht="15" customHeight="1" thickBot="1" x14ac:dyDescent="0.35">
      <c r="B19" s="23">
        <f>$B$51</f>
        <v>5</v>
      </c>
      <c r="C19" s="24">
        <f t="shared" si="1"/>
        <v>460.31453343997873</v>
      </c>
      <c r="D19" s="24">
        <f t="shared" si="1"/>
        <v>920.62906687995383</v>
      </c>
    </row>
    <row r="20" spans="1:4" s="462" customFormat="1" x14ac:dyDescent="0.3">
      <c r="B20" s="460"/>
      <c r="C20" s="460"/>
      <c r="D20" s="460"/>
    </row>
    <row r="21" spans="1:4" ht="15.75" thickBot="1" x14ac:dyDescent="0.35">
      <c r="A21" s="467"/>
      <c r="B21" s="508" t="s">
        <v>0</v>
      </c>
      <c r="C21" s="509" t="s">
        <v>6</v>
      </c>
      <c r="D21" s="509"/>
    </row>
    <row r="22" spans="1:4" ht="15.75" thickBot="1" x14ac:dyDescent="0.35">
      <c r="B22" s="509"/>
      <c r="C22" s="2" t="s">
        <v>2</v>
      </c>
      <c r="D22" s="2" t="s">
        <v>3</v>
      </c>
    </row>
    <row r="23" spans="1:4" s="462" customFormat="1" ht="15" customHeight="1" thickBot="1" x14ac:dyDescent="0.35">
      <c r="B23" s="23">
        <f>$B$49</f>
        <v>3</v>
      </c>
      <c r="C23" s="24">
        <f t="shared" ref="C23:D25" si="2">C49*$E$57</f>
        <v>471.73347875914914</v>
      </c>
      <c r="D23" s="24">
        <f t="shared" si="2"/>
        <v>943.46695751829418</v>
      </c>
    </row>
    <row r="24" spans="1:4" s="462" customFormat="1" ht="15.75" thickBot="1" x14ac:dyDescent="0.35">
      <c r="B24" s="23">
        <f>$B$50</f>
        <v>4</v>
      </c>
      <c r="C24" s="24">
        <f t="shared" si="2"/>
        <v>471.73347875914686</v>
      </c>
      <c r="D24" s="24">
        <f t="shared" si="2"/>
        <v>943.46695751829554</v>
      </c>
    </row>
    <row r="25" spans="1:4" ht="15.75" thickBot="1" x14ac:dyDescent="0.35">
      <c r="A25" s="467"/>
      <c r="B25" s="23">
        <f>$B$51</f>
        <v>5</v>
      </c>
      <c r="C25" s="24">
        <f t="shared" si="2"/>
        <v>471.73347875914868</v>
      </c>
      <c r="D25" s="24">
        <f t="shared" si="2"/>
        <v>943.46695751829373</v>
      </c>
    </row>
    <row r="27" spans="1:4" s="462" customFormat="1" ht="15" customHeight="1" thickBot="1" x14ac:dyDescent="0.35">
      <c r="B27" s="508" t="s">
        <v>0</v>
      </c>
      <c r="C27" s="509" t="s">
        <v>7</v>
      </c>
      <c r="D27" s="509"/>
    </row>
    <row r="28" spans="1:4" s="462" customFormat="1" ht="15.75" thickBot="1" x14ac:dyDescent="0.35">
      <c r="B28" s="509"/>
      <c r="C28" s="2" t="s">
        <v>2</v>
      </c>
      <c r="D28" s="2" t="s">
        <v>3</v>
      </c>
    </row>
    <row r="29" spans="1:4" ht="15.75" thickBot="1" x14ac:dyDescent="0.35">
      <c r="A29" s="467"/>
      <c r="B29" s="23">
        <f>$B$49</f>
        <v>3</v>
      </c>
      <c r="C29" s="24">
        <f t="shared" ref="C29:D31" si="3">C49*$E$58</f>
        <v>480.97627261380518</v>
      </c>
      <c r="D29" s="24">
        <f t="shared" si="3"/>
        <v>961.95254522760615</v>
      </c>
    </row>
    <row r="30" spans="1:4" ht="15.75" thickBot="1" x14ac:dyDescent="0.35">
      <c r="B30" s="23">
        <f>$B$50</f>
        <v>4</v>
      </c>
      <c r="C30" s="24">
        <f t="shared" si="3"/>
        <v>480.97627261380285</v>
      </c>
      <c r="D30" s="24">
        <f t="shared" si="3"/>
        <v>961.95254522760752</v>
      </c>
    </row>
    <row r="31" spans="1:4" ht="15.75" thickBot="1" x14ac:dyDescent="0.35">
      <c r="B31" s="23">
        <f>$B$51</f>
        <v>5</v>
      </c>
      <c r="C31" s="24">
        <f t="shared" si="3"/>
        <v>480.97627261380472</v>
      </c>
      <c r="D31" s="24">
        <f t="shared" si="3"/>
        <v>961.9525452276057</v>
      </c>
    </row>
    <row r="33" spans="2:4" ht="15.75" thickBot="1" x14ac:dyDescent="0.35">
      <c r="B33" s="508" t="s">
        <v>0</v>
      </c>
      <c r="C33" s="509" t="s">
        <v>8</v>
      </c>
      <c r="D33" s="509"/>
    </row>
    <row r="34" spans="2:4" ht="15.75" thickBot="1" x14ac:dyDescent="0.35">
      <c r="B34" s="509"/>
      <c r="C34" s="2" t="s">
        <v>2</v>
      </c>
      <c r="D34" s="2" t="s">
        <v>3</v>
      </c>
    </row>
    <row r="35" spans="2:4" ht="15.75" thickBot="1" x14ac:dyDescent="0.35">
      <c r="B35" s="23">
        <f>$B$49</f>
        <v>3</v>
      </c>
      <c r="C35" s="24">
        <f t="shared" ref="C35:D37" si="4">C49*$E$59</f>
        <v>461.67170317053638</v>
      </c>
      <c r="D35" s="24">
        <f t="shared" si="4"/>
        <v>923.34340634106866</v>
      </c>
    </row>
    <row r="36" spans="2:4" ht="15.75" thickBot="1" x14ac:dyDescent="0.35">
      <c r="B36" s="23">
        <f>$B$50</f>
        <v>4</v>
      </c>
      <c r="C36" s="24">
        <f t="shared" si="4"/>
        <v>461.6717031705341</v>
      </c>
      <c r="D36" s="24">
        <f t="shared" si="4"/>
        <v>923.34340634107002</v>
      </c>
    </row>
    <row r="37" spans="2:4" ht="15.75" thickBot="1" x14ac:dyDescent="0.35">
      <c r="B37" s="23">
        <f>$B$51</f>
        <v>5</v>
      </c>
      <c r="C37" s="24">
        <f t="shared" si="4"/>
        <v>461.67170317053592</v>
      </c>
      <c r="D37" s="24">
        <f t="shared" si="4"/>
        <v>923.3434063410682</v>
      </c>
    </row>
    <row r="39" spans="2:4" ht="15.75" thickBot="1" x14ac:dyDescent="0.35">
      <c r="B39" s="508" t="s">
        <v>0</v>
      </c>
      <c r="C39" s="509" t="s">
        <v>152</v>
      </c>
      <c r="D39" s="509"/>
    </row>
    <row r="40" spans="2:4" ht="15.75" thickBot="1" x14ac:dyDescent="0.35">
      <c r="B40" s="509"/>
      <c r="C40" s="2" t="s">
        <v>2</v>
      </c>
      <c r="D40" s="2" t="s">
        <v>3</v>
      </c>
    </row>
    <row r="41" spans="2:4" ht="15.75" thickBot="1" x14ac:dyDescent="0.35">
      <c r="B41" s="23">
        <f>$B$49</f>
        <v>3</v>
      </c>
      <c r="C41" s="24">
        <f>C49*$E$60</f>
        <v>464.59663793466797</v>
      </c>
      <c r="D41" s="24">
        <f t="shared" ref="C41:D43" si="5">D49*$E$60</f>
        <v>929.19327586933184</v>
      </c>
    </row>
    <row r="42" spans="2:4" ht="15.75" thickBot="1" x14ac:dyDescent="0.35">
      <c r="B42" s="23">
        <f>$B$50</f>
        <v>4</v>
      </c>
      <c r="C42" s="24">
        <f t="shared" si="5"/>
        <v>464.59663793466569</v>
      </c>
      <c r="D42" s="24">
        <f t="shared" si="5"/>
        <v>929.19327586933321</v>
      </c>
    </row>
    <row r="43" spans="2:4" ht="15.75" thickBot="1" x14ac:dyDescent="0.35">
      <c r="B43" s="23">
        <f>$B$51</f>
        <v>5</v>
      </c>
      <c r="C43" s="24">
        <f t="shared" si="5"/>
        <v>464.59663793466751</v>
      </c>
      <c r="D43" s="24">
        <f t="shared" si="5"/>
        <v>929.19327586933139</v>
      </c>
    </row>
    <row r="45" spans="2:4" x14ac:dyDescent="0.3">
      <c r="B45" s="463"/>
    </row>
    <row r="46" spans="2:4" x14ac:dyDescent="0.3">
      <c r="B46" s="350" t="s">
        <v>127</v>
      </c>
    </row>
    <row r="47" spans="2:4" ht="15.75" thickBot="1" x14ac:dyDescent="0.35">
      <c r="B47" s="508" t="s">
        <v>0</v>
      </c>
      <c r="C47" s="509" t="s">
        <v>1</v>
      </c>
      <c r="D47" s="509"/>
    </row>
    <row r="48" spans="2:4" ht="15.75" thickBot="1" x14ac:dyDescent="0.35">
      <c r="B48" s="509"/>
      <c r="C48" s="2" t="s">
        <v>2</v>
      </c>
      <c r="D48" s="2" t="s">
        <v>3</v>
      </c>
    </row>
    <row r="49" spans="2:7" ht="15.75" thickBot="1" x14ac:dyDescent="0.35">
      <c r="B49" s="23">
        <v>3</v>
      </c>
      <c r="C49" s="24">
        <v>467.98956226106066</v>
      </c>
      <c r="D49" s="24">
        <v>935.97912452211722</v>
      </c>
    </row>
    <row r="50" spans="2:7" ht="15.75" thickBot="1" x14ac:dyDescent="0.35">
      <c r="B50" s="23">
        <v>4</v>
      </c>
      <c r="C50" s="24">
        <v>467.98956226105838</v>
      </c>
      <c r="D50" s="24">
        <v>935.97912452211858</v>
      </c>
    </row>
    <row r="51" spans="2:7" ht="15.75" thickBot="1" x14ac:dyDescent="0.35">
      <c r="B51" s="23">
        <v>5</v>
      </c>
      <c r="C51" s="24">
        <v>467.9895622610602</v>
      </c>
      <c r="D51" s="24">
        <v>935.97912452211676</v>
      </c>
    </row>
    <row r="54" spans="2:7" ht="15.75" thickBot="1" x14ac:dyDescent="0.35">
      <c r="B54" s="13" t="s">
        <v>9</v>
      </c>
      <c r="C54" s="3" t="s">
        <v>10</v>
      </c>
      <c r="D54" s="13" t="s">
        <v>11</v>
      </c>
      <c r="E54" s="3" t="s">
        <v>35</v>
      </c>
      <c r="F54" s="3" t="s">
        <v>36</v>
      </c>
      <c r="G54" s="3" t="s">
        <v>122</v>
      </c>
    </row>
    <row r="55" spans="2:7" ht="15.75" thickBot="1" x14ac:dyDescent="0.35">
      <c r="B55" s="25" t="s">
        <v>12</v>
      </c>
      <c r="C55" s="26">
        <v>1</v>
      </c>
      <c r="D55" s="25" t="s">
        <v>13</v>
      </c>
      <c r="E55" s="27">
        <v>0.97583333333333333</v>
      </c>
      <c r="F55" s="27">
        <v>0.81533333333333347</v>
      </c>
      <c r="G55" s="27">
        <v>0.90416666666666667</v>
      </c>
    </row>
    <row r="56" spans="2:7" ht="15.75" thickBot="1" x14ac:dyDescent="0.35">
      <c r="B56" s="25" t="s">
        <v>14</v>
      </c>
      <c r="C56" s="26">
        <v>2</v>
      </c>
      <c r="D56" s="25" t="s">
        <v>15</v>
      </c>
      <c r="E56" s="27">
        <v>0.98359999999999981</v>
      </c>
      <c r="F56" s="27">
        <v>1.1631999999999998</v>
      </c>
      <c r="G56" s="27">
        <v>1.0628</v>
      </c>
    </row>
    <row r="57" spans="2:7" ht="15.75" thickBot="1" x14ac:dyDescent="0.35">
      <c r="B57" s="25" t="s">
        <v>16</v>
      </c>
      <c r="C57" s="26">
        <v>3</v>
      </c>
      <c r="D57" s="25" t="s">
        <v>17</v>
      </c>
      <c r="E57" s="27">
        <v>1.008</v>
      </c>
      <c r="F57" s="27">
        <v>1.2794999999999999</v>
      </c>
      <c r="G57" s="27">
        <v>1.1274999999999999</v>
      </c>
    </row>
    <row r="58" spans="2:7" ht="15.75" thickBot="1" x14ac:dyDescent="0.35">
      <c r="B58" s="25" t="s">
        <v>18</v>
      </c>
      <c r="C58" s="26">
        <v>4</v>
      </c>
      <c r="D58" s="25" t="s">
        <v>19</v>
      </c>
      <c r="E58" s="27">
        <v>1.0277500000000002</v>
      </c>
      <c r="F58" s="27">
        <v>1.55925</v>
      </c>
      <c r="G58" s="27">
        <v>1.262</v>
      </c>
    </row>
    <row r="59" spans="2:7" ht="15.75" thickBot="1" x14ac:dyDescent="0.35">
      <c r="B59" s="25" t="s">
        <v>20</v>
      </c>
      <c r="C59" s="26">
        <v>5</v>
      </c>
      <c r="D59" s="25" t="s">
        <v>21</v>
      </c>
      <c r="E59" s="27">
        <v>0.98650000000000004</v>
      </c>
      <c r="F59" s="27">
        <v>1.0134999999999998</v>
      </c>
      <c r="G59" s="27">
        <v>0.99825000000000008</v>
      </c>
    </row>
    <row r="60" spans="2:7" ht="15.75" thickBot="1" x14ac:dyDescent="0.35">
      <c r="B60" s="25" t="s">
        <v>22</v>
      </c>
      <c r="C60" s="26">
        <v>6</v>
      </c>
      <c r="D60" s="25" t="s">
        <v>23</v>
      </c>
      <c r="E60" s="27">
        <v>0.99275000000000002</v>
      </c>
      <c r="F60" s="27">
        <v>0.88775000000000004</v>
      </c>
      <c r="G60" s="27">
        <v>0.94625000000000004</v>
      </c>
    </row>
    <row r="61" spans="2:7" ht="15.75" thickBot="1" x14ac:dyDescent="0.35">
      <c r="B61" s="25" t="s">
        <v>24</v>
      </c>
      <c r="C61" s="26" t="s">
        <v>25</v>
      </c>
      <c r="D61" s="25" t="s">
        <v>25</v>
      </c>
      <c r="E61" s="27">
        <v>1</v>
      </c>
      <c r="F61" s="27">
        <v>1</v>
      </c>
      <c r="G61" s="27">
        <v>1</v>
      </c>
    </row>
  </sheetData>
  <mergeCells count="14">
    <mergeCell ref="B21:B22"/>
    <mergeCell ref="C21:D21"/>
    <mergeCell ref="B9:B10"/>
    <mergeCell ref="C9:D9"/>
    <mergeCell ref="B15:B16"/>
    <mergeCell ref="C15:D15"/>
    <mergeCell ref="B47:B48"/>
    <mergeCell ref="C47:D47"/>
    <mergeCell ref="B27:B28"/>
    <mergeCell ref="C27:D27"/>
    <mergeCell ref="B33:B34"/>
    <mergeCell ref="C33:D33"/>
    <mergeCell ref="B39:B40"/>
    <mergeCell ref="C39:D39"/>
  </mergeCells>
  <hyperlinks>
    <hyperlink ref="B8" location="Introduction!AB2" display="Return to Measure Index"/>
  </hyperlinks>
  <pageMargins left="0.7" right="0.7" top="0.75" bottom="0.75" header="0.3" footer="0.3"/>
  <pageSetup orientation="portrait" verticalDpi="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workbookViewId="0"/>
  </sheetViews>
  <sheetFormatPr defaultColWidth="8.85546875" defaultRowHeight="15" x14ac:dyDescent="0.3"/>
  <cols>
    <col min="1" max="15" width="8.85546875" style="348"/>
    <col min="16" max="16" width="28.140625" style="348" bestFit="1" customWidth="1"/>
    <col min="17" max="17" width="12.42578125" style="348" bestFit="1" customWidth="1"/>
    <col min="18" max="18" width="33.28515625" style="348" customWidth="1"/>
    <col min="19" max="16384" width="8.85546875" style="348"/>
  </cols>
  <sheetData>
    <row r="1" spans="1:18" ht="21" x14ac:dyDescent="0.4">
      <c r="A1" s="483" t="s">
        <v>171</v>
      </c>
    </row>
    <row r="2" spans="1:18" x14ac:dyDescent="0.3">
      <c r="P2" s="470" t="s">
        <v>611</v>
      </c>
    </row>
    <row r="3" spans="1:18" ht="15.75" thickBot="1" x14ac:dyDescent="0.35">
      <c r="P3" s="347" t="s">
        <v>54</v>
      </c>
    </row>
    <row r="4" spans="1:18" ht="15.75" thickBot="1" x14ac:dyDescent="0.35">
      <c r="P4" s="11" t="s">
        <v>55</v>
      </c>
      <c r="Q4" s="512" t="s">
        <v>112</v>
      </c>
      <c r="R4" s="513"/>
    </row>
    <row r="5" spans="1:18" ht="15.75" thickBot="1" x14ac:dyDescent="0.35">
      <c r="P5" s="13" t="s">
        <v>113</v>
      </c>
      <c r="Q5" s="512" t="s">
        <v>114</v>
      </c>
      <c r="R5" s="513"/>
    </row>
    <row r="6" spans="1:18" ht="15.75" thickBot="1" x14ac:dyDescent="0.35">
      <c r="P6" s="11" t="s">
        <v>59</v>
      </c>
      <c r="Q6" s="512" t="s">
        <v>115</v>
      </c>
      <c r="R6" s="513"/>
    </row>
    <row r="7" spans="1:18" ht="15.75" thickBot="1" x14ac:dyDescent="0.35">
      <c r="P7" s="11" t="s">
        <v>61</v>
      </c>
      <c r="Q7" s="512" t="s">
        <v>116</v>
      </c>
      <c r="R7" s="513"/>
    </row>
    <row r="8" spans="1:18" ht="15.75" thickBot="1" x14ac:dyDescent="0.35">
      <c r="P8" s="13" t="s">
        <v>63</v>
      </c>
      <c r="Q8" s="512" t="s">
        <v>117</v>
      </c>
      <c r="R8" s="513"/>
    </row>
    <row r="9" spans="1:18" ht="15.75" thickBot="1" x14ac:dyDescent="0.35">
      <c r="P9" s="11" t="s">
        <v>65</v>
      </c>
      <c r="Q9" s="512" t="s">
        <v>118</v>
      </c>
      <c r="R9" s="513"/>
    </row>
    <row r="10" spans="1:18" ht="15.75" thickBot="1" x14ac:dyDescent="0.35">
      <c r="P10" s="13" t="s">
        <v>67</v>
      </c>
      <c r="Q10" s="512" t="s">
        <v>119</v>
      </c>
      <c r="R10" s="513"/>
    </row>
    <row r="11" spans="1:18" ht="15.75" thickBot="1" x14ac:dyDescent="0.35">
      <c r="P11" s="11" t="s">
        <v>72</v>
      </c>
      <c r="Q11" s="512" t="s">
        <v>120</v>
      </c>
      <c r="R11" s="513"/>
    </row>
    <row r="12" spans="1:18" ht="15.75" thickBot="1" x14ac:dyDescent="0.35">
      <c r="P12" s="13" t="s">
        <v>76</v>
      </c>
      <c r="Q12" s="512" t="s">
        <v>121</v>
      </c>
      <c r="R12" s="513"/>
    </row>
    <row r="13" spans="1:18" ht="15.75" thickBot="1" x14ac:dyDescent="0.35">
      <c r="P13" s="16" t="s">
        <v>123</v>
      </c>
      <c r="Q13" s="512" t="s">
        <v>128</v>
      </c>
      <c r="R13" s="513"/>
    </row>
    <row r="14" spans="1:18" ht="15.75" customHeight="1" thickBot="1" x14ac:dyDescent="0.35">
      <c r="P14" s="510" t="s">
        <v>125</v>
      </c>
      <c r="Q14" s="512" t="s">
        <v>129</v>
      </c>
      <c r="R14" s="513"/>
    </row>
    <row r="15" spans="1:18" ht="16.5" customHeight="1" thickBot="1" x14ac:dyDescent="0.35">
      <c r="P15" s="511"/>
      <c r="Q15" s="512" t="s">
        <v>130</v>
      </c>
      <c r="R15" s="513"/>
    </row>
    <row r="32" ht="15.75" customHeight="1" x14ac:dyDescent="0.3"/>
    <row r="34" ht="15" customHeight="1" x14ac:dyDescent="0.3"/>
    <row r="35" ht="51.75" customHeight="1" x14ac:dyDescent="0.3"/>
    <row r="36" ht="37.5" customHeight="1" x14ac:dyDescent="0.3"/>
    <row r="37" ht="15.75" customHeight="1" x14ac:dyDescent="0.3"/>
    <row r="38" ht="34.5" customHeight="1" x14ac:dyDescent="0.3"/>
    <row r="39" ht="33" customHeight="1" x14ac:dyDescent="0.3"/>
    <row r="40" ht="15.75" customHeight="1" x14ac:dyDescent="0.3"/>
  </sheetData>
  <mergeCells count="13">
    <mergeCell ref="P14:P15"/>
    <mergeCell ref="Q15:R15"/>
    <mergeCell ref="Q4:R4"/>
    <mergeCell ref="Q5:R5"/>
    <mergeCell ref="Q6:R6"/>
    <mergeCell ref="Q7:R7"/>
    <mergeCell ref="Q8:R8"/>
    <mergeCell ref="Q9:R9"/>
    <mergeCell ref="Q10:R10"/>
    <mergeCell ref="Q11:R11"/>
    <mergeCell ref="Q12:R12"/>
    <mergeCell ref="Q13:R13"/>
    <mergeCell ref="Q14:R14"/>
  </mergeCells>
  <hyperlinks>
    <hyperlink ref="P2" location="Introduction!AB6" display="Return to Measure Index"/>
  </hyperlinks>
  <pageMargins left="0.7" right="0.7" top="0.75" bottom="0.75" header="0.3" footer="0.3"/>
  <pageSetup orientation="portrait" verticalDpi="0"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5"/>
  <sheetViews>
    <sheetView workbookViewId="0">
      <selection activeCell="D80" sqref="D80"/>
    </sheetView>
  </sheetViews>
  <sheetFormatPr defaultColWidth="8.85546875" defaultRowHeight="15" x14ac:dyDescent="0.3"/>
  <cols>
    <col min="1" max="1" width="8.85546875" style="348"/>
    <col min="2" max="2" width="51.42578125" style="348" bestFit="1" customWidth="1"/>
    <col min="3" max="3" width="12.85546875" style="354" customWidth="1"/>
    <col min="4" max="4" width="14.7109375" style="354" customWidth="1"/>
    <col min="5" max="5" width="15.28515625" style="354" customWidth="1"/>
    <col min="6" max="6" width="15.28515625" style="348" customWidth="1"/>
    <col min="7" max="7" width="10.42578125" style="348" customWidth="1"/>
    <col min="8" max="8" width="30.28515625" style="348" customWidth="1"/>
    <col min="9" max="9" width="12.42578125" style="348" bestFit="1" customWidth="1"/>
    <col min="10" max="10" width="33" style="348" customWidth="1"/>
    <col min="11" max="11" width="25.140625" style="348" bestFit="1" customWidth="1"/>
    <col min="12" max="12" width="23" style="348" bestFit="1" customWidth="1"/>
    <col min="13" max="17" width="8.85546875" style="348"/>
    <col min="18" max="18" width="11.85546875" style="348" customWidth="1"/>
    <col min="19" max="20" width="8.85546875" style="348"/>
    <col min="21" max="21" width="12.140625" style="348" customWidth="1"/>
    <col min="22" max="26" width="8.85546875" style="348"/>
    <col min="27" max="27" width="11.140625" style="348" customWidth="1"/>
    <col min="28" max="28" width="14" style="348" customWidth="1"/>
    <col min="29" max="31" width="8.85546875" style="348"/>
    <col min="32" max="32" width="10" style="348" customWidth="1"/>
    <col min="33" max="33" width="8.85546875" style="348"/>
    <col min="34" max="34" width="13.140625" style="348" customWidth="1"/>
    <col min="35" max="37" width="8.85546875" style="348"/>
    <col min="38" max="38" width="12.7109375" style="348" customWidth="1"/>
    <col min="39" max="42" width="8.85546875" style="348"/>
    <col min="43" max="43" width="11.85546875" style="348" customWidth="1"/>
    <col min="44" max="46" width="8.85546875" style="348"/>
    <col min="47" max="47" width="12.42578125" style="348" customWidth="1"/>
    <col min="48" max="16384" width="8.85546875" style="348"/>
  </cols>
  <sheetData>
    <row r="1" spans="1:5" x14ac:dyDescent="0.3">
      <c r="A1" s="350"/>
    </row>
    <row r="6" spans="1:5" ht="21" x14ac:dyDescent="0.4">
      <c r="B6" s="483" t="s">
        <v>171</v>
      </c>
    </row>
    <row r="7" spans="1:5" x14ac:dyDescent="0.3">
      <c r="B7" s="350" t="s">
        <v>183</v>
      </c>
      <c r="C7" s="471" t="s">
        <v>128</v>
      </c>
    </row>
    <row r="8" spans="1:5" x14ac:dyDescent="0.3">
      <c r="B8" s="470" t="s">
        <v>611</v>
      </c>
    </row>
    <row r="9" spans="1:5" ht="15.75" customHeight="1" thickBot="1" x14ac:dyDescent="0.35">
      <c r="B9" s="508" t="s">
        <v>612</v>
      </c>
      <c r="C9" s="514" t="s">
        <v>4</v>
      </c>
      <c r="D9" s="515"/>
      <c r="E9" s="516"/>
    </row>
    <row r="10" spans="1:5" ht="30.75" customHeight="1" thickBot="1" x14ac:dyDescent="0.35">
      <c r="B10" s="509"/>
      <c r="C10" s="472" t="s">
        <v>42</v>
      </c>
      <c r="D10" s="472" t="s">
        <v>43</v>
      </c>
      <c r="E10" s="472" t="s">
        <v>44</v>
      </c>
    </row>
    <row r="11" spans="1:5" ht="15.75" customHeight="1" thickBot="1" x14ac:dyDescent="0.35">
      <c r="B11" s="23" t="s">
        <v>45</v>
      </c>
      <c r="C11" s="473">
        <v>144.91416298785271</v>
      </c>
      <c r="D11" s="473">
        <v>28.551835963265859</v>
      </c>
      <c r="E11" s="473">
        <v>193.21888398380401</v>
      </c>
    </row>
    <row r="12" spans="1:5" ht="15.75" customHeight="1" thickBot="1" x14ac:dyDescent="0.35">
      <c r="B12" s="23" t="s">
        <v>46</v>
      </c>
      <c r="C12" s="473">
        <v>108.53373492822968</v>
      </c>
      <c r="D12" s="473">
        <v>21.438964185636962</v>
      </c>
      <c r="E12" s="473">
        <v>144.7116465709729</v>
      </c>
    </row>
    <row r="13" spans="1:5" ht="15.75" customHeight="1" thickBot="1" x14ac:dyDescent="0.35">
      <c r="B13" s="23" t="s">
        <v>47</v>
      </c>
      <c r="C13" s="473">
        <v>106.52975729166667</v>
      </c>
      <c r="D13" s="473">
        <v>21.945227431564927</v>
      </c>
      <c r="E13" s="473" t="s">
        <v>174</v>
      </c>
    </row>
    <row r="14" spans="1:5" ht="15.75" customHeight="1" thickBot="1" x14ac:dyDescent="0.35">
      <c r="B14" s="23" t="s">
        <v>48</v>
      </c>
      <c r="C14" s="473">
        <v>123.71414448820593</v>
      </c>
      <c r="D14" s="473">
        <v>24.64913615137883</v>
      </c>
      <c r="E14" s="473">
        <v>170.84398254689756</v>
      </c>
    </row>
    <row r="16" spans="1:5" ht="15.75" customHeight="1" thickBot="1" x14ac:dyDescent="0.35">
      <c r="B16" s="508" t="s">
        <v>612</v>
      </c>
      <c r="C16" s="514" t="s">
        <v>5</v>
      </c>
      <c r="D16" s="515"/>
      <c r="E16" s="516"/>
    </row>
    <row r="17" spans="2:5" ht="30.75" thickBot="1" x14ac:dyDescent="0.35">
      <c r="B17" s="509"/>
      <c r="C17" s="472" t="s">
        <v>42</v>
      </c>
      <c r="D17" s="472" t="s">
        <v>43</v>
      </c>
      <c r="E17" s="472" t="s">
        <v>44</v>
      </c>
    </row>
    <row r="18" spans="2:5" ht="15.75" customHeight="1" thickBot="1" x14ac:dyDescent="0.35">
      <c r="B18" s="23" t="s">
        <v>45</v>
      </c>
      <c r="C18" s="473">
        <v>149.06312304169279</v>
      </c>
      <c r="D18" s="473">
        <v>29.44810338068331</v>
      </c>
      <c r="E18" s="473">
        <v>198.75083072225701</v>
      </c>
    </row>
    <row r="19" spans="2:5" ht="15.75" thickBot="1" x14ac:dyDescent="0.35">
      <c r="B19" s="23" t="s">
        <v>46</v>
      </c>
      <c r="C19" s="473">
        <v>112.39314281339712</v>
      </c>
      <c r="D19" s="473">
        <v>22.242580582352183</v>
      </c>
      <c r="E19" s="473">
        <v>149.85752375119611</v>
      </c>
    </row>
    <row r="20" spans="2:5" ht="15.75" thickBot="1" x14ac:dyDescent="0.35">
      <c r="B20" s="23" t="s">
        <v>47</v>
      </c>
      <c r="C20" s="473">
        <v>110.37321549999997</v>
      </c>
      <c r="D20" s="473">
        <v>22.738164899709297</v>
      </c>
      <c r="E20" s="473" t="s">
        <v>174</v>
      </c>
    </row>
    <row r="21" spans="2:5" ht="15.75" thickBot="1" x14ac:dyDescent="0.35">
      <c r="B21" s="23" t="s">
        <v>48</v>
      </c>
      <c r="C21" s="473">
        <v>127.69437339566115</v>
      </c>
      <c r="D21" s="473">
        <v>25.478358432586429</v>
      </c>
      <c r="E21" s="473">
        <v>176.19784723463201</v>
      </c>
    </row>
    <row r="23" spans="2:5" ht="15.75" thickBot="1" x14ac:dyDescent="0.35">
      <c r="B23" s="508" t="s">
        <v>612</v>
      </c>
      <c r="C23" s="514" t="s">
        <v>6</v>
      </c>
      <c r="D23" s="515"/>
      <c r="E23" s="516"/>
    </row>
    <row r="24" spans="2:5" ht="30.75" thickBot="1" x14ac:dyDescent="0.35">
      <c r="B24" s="509"/>
      <c r="C24" s="472" t="s">
        <v>42</v>
      </c>
      <c r="D24" s="472" t="s">
        <v>43</v>
      </c>
      <c r="E24" s="472" t="s">
        <v>44</v>
      </c>
    </row>
    <row r="25" spans="2:5" ht="15.75" thickBot="1" x14ac:dyDescent="0.35">
      <c r="B25" s="23" t="s">
        <v>45</v>
      </c>
      <c r="C25" s="473">
        <v>153.52823407993736</v>
      </c>
      <c r="D25" s="473">
        <v>30.317780307637417</v>
      </c>
      <c r="E25" s="473">
        <v>204.70431210658305</v>
      </c>
    </row>
    <row r="26" spans="2:5" ht="15.75" thickBot="1" x14ac:dyDescent="0.35">
      <c r="B26" s="23" t="s">
        <v>46</v>
      </c>
      <c r="C26" s="473">
        <v>115.94858781100481</v>
      </c>
      <c r="D26" s="473">
        <v>22.956488868163319</v>
      </c>
      <c r="E26" s="473">
        <v>154.59811708133969</v>
      </c>
    </row>
    <row r="27" spans="2:5" ht="15.75" customHeight="1" thickBot="1" x14ac:dyDescent="0.35">
      <c r="B27" s="23" t="s">
        <v>47</v>
      </c>
      <c r="C27" s="473">
        <v>113.87855250000001</v>
      </c>
      <c r="D27" s="473">
        <v>23.460599498546511</v>
      </c>
      <c r="E27" s="473" t="s">
        <v>174</v>
      </c>
    </row>
    <row r="28" spans="2:5" ht="15.75" thickBot="1" x14ac:dyDescent="0.35">
      <c r="B28" s="23" t="s">
        <v>48</v>
      </c>
      <c r="C28" s="473">
        <v>131.62939345041326</v>
      </c>
      <c r="D28" s="473">
        <v>26.272550485111175</v>
      </c>
      <c r="E28" s="473">
        <v>181.59186054545452</v>
      </c>
    </row>
    <row r="30" spans="2:5" ht="30.75" customHeight="1" thickBot="1" x14ac:dyDescent="0.35">
      <c r="B30" s="508" t="s">
        <v>612</v>
      </c>
      <c r="C30" s="514" t="s">
        <v>7</v>
      </c>
      <c r="D30" s="515"/>
      <c r="E30" s="516"/>
    </row>
    <row r="31" spans="2:5" ht="30.75" thickBot="1" x14ac:dyDescent="0.35">
      <c r="B31" s="509"/>
      <c r="C31" s="472" t="s">
        <v>42</v>
      </c>
      <c r="D31" s="472" t="s">
        <v>43</v>
      </c>
      <c r="E31" s="472" t="s">
        <v>44</v>
      </c>
    </row>
    <row r="32" spans="2:5" ht="15.75" thickBot="1" x14ac:dyDescent="0.35">
      <c r="B32" s="23" t="s">
        <v>45</v>
      </c>
      <c r="C32" s="473">
        <v>158.77117254839351</v>
      </c>
      <c r="D32" s="473">
        <v>31.392161925211258</v>
      </c>
      <c r="E32" s="473">
        <v>211.69489673119125</v>
      </c>
    </row>
    <row r="33" spans="2:5" ht="15.75" thickBot="1" x14ac:dyDescent="0.35">
      <c r="B33" s="23" t="s">
        <v>46</v>
      </c>
      <c r="C33" s="473">
        <v>120.45521872607655</v>
      </c>
      <c r="D33" s="473">
        <v>23.87851073415003</v>
      </c>
      <c r="E33" s="473">
        <v>160.60695830143544</v>
      </c>
    </row>
    <row r="34" spans="2:5" ht="15.75" thickBot="1" x14ac:dyDescent="0.35">
      <c r="B34" s="23" t="s">
        <v>47</v>
      </c>
      <c r="C34" s="473">
        <v>118.3446246875</v>
      </c>
      <c r="D34" s="473">
        <v>24.381525598655529</v>
      </c>
      <c r="E34" s="473" t="s">
        <v>174</v>
      </c>
    </row>
    <row r="35" spans="2:5" ht="15.75" thickBot="1" x14ac:dyDescent="0.35">
      <c r="B35" s="23" t="s">
        <v>48</v>
      </c>
      <c r="C35" s="473">
        <v>136.44326237280478</v>
      </c>
      <c r="D35" s="473">
        <v>27.259586638012486</v>
      </c>
      <c r="E35" s="473">
        <v>188.12959703679658</v>
      </c>
    </row>
    <row r="37" spans="2:5" ht="15.75" thickBot="1" x14ac:dyDescent="0.35">
      <c r="B37" s="508" t="s">
        <v>612</v>
      </c>
      <c r="C37" s="514" t="s">
        <v>8</v>
      </c>
      <c r="D37" s="515"/>
      <c r="E37" s="516"/>
    </row>
    <row r="38" spans="2:5" ht="30.75" thickBot="1" x14ac:dyDescent="0.35">
      <c r="B38" s="509"/>
      <c r="C38" s="472" t="s">
        <v>42</v>
      </c>
      <c r="D38" s="472" t="s">
        <v>43</v>
      </c>
      <c r="E38" s="472" t="s">
        <v>44</v>
      </c>
    </row>
    <row r="39" spans="2:5" ht="15.75" thickBot="1" x14ac:dyDescent="0.35">
      <c r="B39" s="23" t="s">
        <v>45</v>
      </c>
      <c r="C39" s="473">
        <v>148.15890217123828</v>
      </c>
      <c r="D39" s="473">
        <v>29.220887532328153</v>
      </c>
      <c r="E39" s="473">
        <v>197.54520289498433</v>
      </c>
    </row>
    <row r="40" spans="2:5" ht="15.75" thickBot="1" x14ac:dyDescent="0.35">
      <c r="B40" s="23" t="s">
        <v>46</v>
      </c>
      <c r="C40" s="473">
        <v>111.38080589712919</v>
      </c>
      <c r="D40" s="473">
        <v>22.024226140232241</v>
      </c>
      <c r="E40" s="473">
        <v>148.50774119617225</v>
      </c>
    </row>
    <row r="41" spans="2:5" ht="15.75" thickBot="1" x14ac:dyDescent="0.35">
      <c r="B41" s="23" t="s">
        <v>47</v>
      </c>
      <c r="C41" s="473">
        <v>109.354923125</v>
      </c>
      <c r="D41" s="473">
        <v>22.527869216933141</v>
      </c>
      <c r="E41" s="473" t="s">
        <v>174</v>
      </c>
    </row>
    <row r="42" spans="2:5" ht="15.75" thickBot="1" x14ac:dyDescent="0.35">
      <c r="B42" s="23" t="s">
        <v>48</v>
      </c>
      <c r="C42" s="473">
        <v>126.72714990831612</v>
      </c>
      <c r="D42" s="473">
        <v>25.269519043284621</v>
      </c>
      <c r="E42" s="473">
        <v>174.92572525108224</v>
      </c>
    </row>
    <row r="44" spans="2:5" ht="15.75" thickBot="1" x14ac:dyDescent="0.35">
      <c r="B44" s="508" t="s">
        <v>612</v>
      </c>
      <c r="C44" s="514" t="s">
        <v>152</v>
      </c>
      <c r="D44" s="515"/>
      <c r="E44" s="516"/>
    </row>
    <row r="45" spans="2:5" ht="30.75" thickBot="1" x14ac:dyDescent="0.35">
      <c r="B45" s="509"/>
      <c r="C45" s="472" t="s">
        <v>42</v>
      </c>
      <c r="D45" s="472" t="s">
        <v>43</v>
      </c>
      <c r="E45" s="472" t="s">
        <v>44</v>
      </c>
    </row>
    <row r="46" spans="2:5" ht="15.75" thickBot="1" x14ac:dyDescent="0.35">
      <c r="B46" s="23" t="s">
        <v>45</v>
      </c>
      <c r="C46" s="473">
        <v>147.93776624353453</v>
      </c>
      <c r="D46" s="473">
        <v>29.156726960909811</v>
      </c>
      <c r="E46" s="473">
        <v>197.25035499137928</v>
      </c>
    </row>
    <row r="47" spans="2:5" ht="15.75" thickBot="1" x14ac:dyDescent="0.35">
      <c r="B47" s="23" t="s">
        <v>46</v>
      </c>
      <c r="C47" s="473">
        <v>110.92666125</v>
      </c>
      <c r="D47" s="473">
        <v>21.918689132478079</v>
      </c>
      <c r="E47" s="473">
        <v>147.90221499999998</v>
      </c>
    </row>
    <row r="48" spans="2:5" ht="15.75" thickBot="1" x14ac:dyDescent="0.35">
      <c r="B48" s="23" t="s">
        <v>47</v>
      </c>
      <c r="C48" s="473">
        <v>108.88794343750001</v>
      </c>
      <c r="D48" s="473">
        <v>22.431217658975292</v>
      </c>
      <c r="E48" s="473" t="s">
        <v>174</v>
      </c>
    </row>
    <row r="49" spans="2:5" ht="15.75" thickBot="1" x14ac:dyDescent="0.35">
      <c r="B49" s="23" t="s">
        <v>48</v>
      </c>
      <c r="C49" s="473">
        <v>126.3702324786932</v>
      </c>
      <c r="D49" s="473">
        <v>25.184520966390284</v>
      </c>
      <c r="E49" s="473">
        <v>174.48757097619045</v>
      </c>
    </row>
    <row r="52" spans="2:5" x14ac:dyDescent="0.3">
      <c r="B52" s="347" t="s">
        <v>40</v>
      </c>
    </row>
    <row r="53" spans="2:5" ht="15.75" thickBot="1" x14ac:dyDescent="0.35">
      <c r="B53" s="508" t="s">
        <v>49</v>
      </c>
      <c r="C53" s="514" t="s">
        <v>41</v>
      </c>
      <c r="D53" s="515"/>
      <c r="E53" s="516"/>
    </row>
    <row r="54" spans="2:5" ht="30.75" thickBot="1" x14ac:dyDescent="0.35">
      <c r="B54" s="509"/>
      <c r="C54" s="472" t="s">
        <v>42</v>
      </c>
      <c r="D54" s="472" t="s">
        <v>43</v>
      </c>
      <c r="E54" s="472" t="s">
        <v>44</v>
      </c>
    </row>
    <row r="55" spans="2:5" ht="15.75" thickBot="1" x14ac:dyDescent="0.35">
      <c r="B55" s="23" t="s">
        <v>45</v>
      </c>
      <c r="C55" s="473">
        <v>157.82125156739815</v>
      </c>
      <c r="D55" s="473">
        <v>30.920526596320343</v>
      </c>
      <c r="E55" s="473">
        <v>210.42833542319747</v>
      </c>
    </row>
    <row r="56" spans="2:5" ht="15.75" thickBot="1" x14ac:dyDescent="0.35">
      <c r="B56" s="23" t="s">
        <v>46</v>
      </c>
      <c r="C56" s="473">
        <v>120.53985645933014</v>
      </c>
      <c r="D56" s="473">
        <v>23.697530825143325</v>
      </c>
      <c r="E56" s="473">
        <v>160.71980861244018</v>
      </c>
    </row>
    <row r="57" spans="2:5" ht="15.75" thickBot="1" x14ac:dyDescent="0.35">
      <c r="B57" s="23" t="s">
        <v>47</v>
      </c>
      <c r="C57" s="473">
        <v>118.48625</v>
      </c>
      <c r="D57" s="473">
        <v>24.305468750000003</v>
      </c>
      <c r="E57" s="473" t="s">
        <v>174</v>
      </c>
    </row>
    <row r="58" spans="2:5" ht="15.75" thickBot="1" x14ac:dyDescent="0.35">
      <c r="B58" s="23" t="s">
        <v>48</v>
      </c>
      <c r="C58" s="473">
        <v>136.09621126033059</v>
      </c>
      <c r="D58" s="473">
        <v>26.986863248766753</v>
      </c>
      <c r="E58" s="473">
        <v>187.499316017316</v>
      </c>
    </row>
    <row r="61" spans="2:5" x14ac:dyDescent="0.3">
      <c r="B61" s="347" t="s">
        <v>50</v>
      </c>
    </row>
    <row r="62" spans="2:5" ht="15.75" thickBot="1" x14ac:dyDescent="0.35">
      <c r="B62" s="508" t="s">
        <v>49</v>
      </c>
      <c r="C62" s="514" t="s">
        <v>51</v>
      </c>
      <c r="D62" s="515"/>
      <c r="E62" s="516"/>
    </row>
    <row r="63" spans="2:5" ht="30.75" thickBot="1" x14ac:dyDescent="0.35">
      <c r="B63" s="509"/>
      <c r="C63" s="472" t="s">
        <v>42</v>
      </c>
      <c r="D63" s="472" t="s">
        <v>43</v>
      </c>
      <c r="E63" s="472" t="s">
        <v>44</v>
      </c>
    </row>
    <row r="64" spans="2:5" ht="15.75" thickBot="1" x14ac:dyDescent="0.35">
      <c r="B64" s="23" t="s">
        <v>45</v>
      </c>
      <c r="C64" s="473">
        <v>22.275000000000002</v>
      </c>
      <c r="D64" s="473">
        <v>4.5111191860465087</v>
      </c>
      <c r="E64" s="473">
        <v>29.700000000000003</v>
      </c>
    </row>
    <row r="65" spans="2:7" ht="15.75" thickBot="1" x14ac:dyDescent="0.35">
      <c r="B65" s="23" t="s">
        <v>46</v>
      </c>
      <c r="C65" s="473">
        <v>22.275000000000002</v>
      </c>
      <c r="D65" s="473">
        <v>4.5111191860465087</v>
      </c>
      <c r="E65" s="473">
        <v>29.700000000000003</v>
      </c>
    </row>
    <row r="66" spans="2:7" ht="15.75" thickBot="1" x14ac:dyDescent="0.35">
      <c r="B66" s="23" t="s">
        <v>47</v>
      </c>
      <c r="C66" s="473">
        <v>22.275000000000002</v>
      </c>
      <c r="D66" s="473">
        <v>4.5111191860465087</v>
      </c>
      <c r="E66" s="473" t="s">
        <v>174</v>
      </c>
    </row>
    <row r="67" spans="2:7" ht="15.75" thickBot="1" x14ac:dyDescent="0.35">
      <c r="B67" s="23" t="s">
        <v>48</v>
      </c>
      <c r="C67" s="473">
        <v>22.275000000000002</v>
      </c>
      <c r="D67" s="473">
        <v>4.5111191860465087</v>
      </c>
      <c r="E67" s="473">
        <v>29.700000000000003</v>
      </c>
    </row>
    <row r="69" spans="2:7" x14ac:dyDescent="0.3">
      <c r="B69" s="347" t="s">
        <v>52</v>
      </c>
    </row>
    <row r="70" spans="2:7" ht="15.75" thickBot="1" x14ac:dyDescent="0.35">
      <c r="B70" s="508" t="s">
        <v>49</v>
      </c>
      <c r="C70" s="514" t="s">
        <v>53</v>
      </c>
      <c r="D70" s="515"/>
      <c r="E70" s="516"/>
    </row>
    <row r="71" spans="2:7" ht="30.75" thickBot="1" x14ac:dyDescent="0.35">
      <c r="B71" s="509"/>
      <c r="C71" s="472" t="s">
        <v>42</v>
      </c>
      <c r="D71" s="472" t="s">
        <v>43</v>
      </c>
      <c r="E71" s="472" t="s">
        <v>44</v>
      </c>
    </row>
    <row r="72" spans="2:7" ht="15.75" thickBot="1" x14ac:dyDescent="0.35">
      <c r="B72" s="23" t="s">
        <v>45</v>
      </c>
      <c r="C72" s="473">
        <v>149.94625156739815</v>
      </c>
      <c r="D72" s="473">
        <v>29.569145782366853</v>
      </c>
      <c r="E72" s="473">
        <v>199.9283354231975</v>
      </c>
    </row>
    <row r="73" spans="2:7" ht="15.75" thickBot="1" x14ac:dyDescent="0.35">
      <c r="B73" s="23" t="s">
        <v>46</v>
      </c>
      <c r="C73" s="473">
        <v>112.66485645933014</v>
      </c>
      <c r="D73" s="473">
        <v>22.27487341544515</v>
      </c>
      <c r="E73" s="473">
        <v>150.2198086124402</v>
      </c>
    </row>
    <row r="74" spans="2:7" ht="15.75" thickBot="1" x14ac:dyDescent="0.35">
      <c r="B74" s="23" t="s">
        <v>47</v>
      </c>
      <c r="C74" s="473">
        <v>110.61124999999998</v>
      </c>
      <c r="D74" s="473">
        <v>22.786587936046512</v>
      </c>
      <c r="E74" s="473" t="s">
        <v>174</v>
      </c>
    </row>
    <row r="75" spans="2:7" ht="15.75" thickBot="1" x14ac:dyDescent="0.35">
      <c r="B75" s="23" t="s">
        <v>48</v>
      </c>
      <c r="C75" s="473">
        <v>128.22121126033059</v>
      </c>
      <c r="D75" s="473">
        <v>25.564572823829277</v>
      </c>
      <c r="E75" s="473">
        <v>176.999316017316</v>
      </c>
    </row>
    <row r="78" spans="2:7" ht="45.75" thickBot="1" x14ac:dyDescent="0.35">
      <c r="B78" s="13" t="s">
        <v>9</v>
      </c>
      <c r="C78" s="474" t="s">
        <v>10</v>
      </c>
      <c r="D78" s="475" t="s">
        <v>11</v>
      </c>
      <c r="E78" s="474" t="s">
        <v>35</v>
      </c>
      <c r="F78" s="3" t="s">
        <v>36</v>
      </c>
      <c r="G78" s="3" t="s">
        <v>122</v>
      </c>
    </row>
    <row r="79" spans="2:7" ht="15.75" thickBot="1" x14ac:dyDescent="0.35">
      <c r="B79" s="25" t="s">
        <v>12</v>
      </c>
      <c r="C79" s="476">
        <v>1</v>
      </c>
      <c r="D79" s="473" t="s">
        <v>13</v>
      </c>
      <c r="E79" s="27">
        <v>0.97583333333333333</v>
      </c>
      <c r="F79" s="27">
        <v>0.81533333333333347</v>
      </c>
      <c r="G79" s="27">
        <v>0.90416666666666667</v>
      </c>
    </row>
    <row r="80" spans="2:7" ht="15.75" thickBot="1" x14ac:dyDescent="0.35">
      <c r="B80" s="25" t="s">
        <v>14</v>
      </c>
      <c r="C80" s="476">
        <v>2</v>
      </c>
      <c r="D80" s="473" t="s">
        <v>15</v>
      </c>
      <c r="E80" s="27">
        <v>0.98359999999999981</v>
      </c>
      <c r="F80" s="27">
        <v>1.1631999999999998</v>
      </c>
      <c r="G80" s="27">
        <v>1.0628</v>
      </c>
    </row>
    <row r="81" spans="2:7" ht="15.75" thickBot="1" x14ac:dyDescent="0.35">
      <c r="B81" s="25" t="s">
        <v>16</v>
      </c>
      <c r="C81" s="476">
        <v>3</v>
      </c>
      <c r="D81" s="473" t="s">
        <v>17</v>
      </c>
      <c r="E81" s="27">
        <v>1.008</v>
      </c>
      <c r="F81" s="27">
        <v>1.2794999999999999</v>
      </c>
      <c r="G81" s="27">
        <v>1.1274999999999999</v>
      </c>
    </row>
    <row r="82" spans="2:7" ht="15.75" thickBot="1" x14ac:dyDescent="0.35">
      <c r="B82" s="25" t="s">
        <v>18</v>
      </c>
      <c r="C82" s="476">
        <v>4</v>
      </c>
      <c r="D82" s="473" t="s">
        <v>19</v>
      </c>
      <c r="E82" s="27">
        <v>1.0277500000000002</v>
      </c>
      <c r="F82" s="27">
        <v>1.55925</v>
      </c>
      <c r="G82" s="27">
        <v>1.262</v>
      </c>
    </row>
    <row r="83" spans="2:7" ht="15.75" thickBot="1" x14ac:dyDescent="0.35">
      <c r="B83" s="25" t="s">
        <v>20</v>
      </c>
      <c r="C83" s="476">
        <v>5</v>
      </c>
      <c r="D83" s="473" t="s">
        <v>21</v>
      </c>
      <c r="E83" s="27">
        <v>0.98650000000000004</v>
      </c>
      <c r="F83" s="27">
        <v>1.0134999999999998</v>
      </c>
      <c r="G83" s="27">
        <v>0.99825000000000008</v>
      </c>
    </row>
    <row r="84" spans="2:7" ht="15.75" thickBot="1" x14ac:dyDescent="0.35">
      <c r="B84" s="25" t="s">
        <v>22</v>
      </c>
      <c r="C84" s="476">
        <v>6</v>
      </c>
      <c r="D84" s="473" t="s">
        <v>23</v>
      </c>
      <c r="E84" s="27">
        <v>0.99275000000000002</v>
      </c>
      <c r="F84" s="27">
        <v>0.88775000000000004</v>
      </c>
      <c r="G84" s="27">
        <v>0.94625000000000004</v>
      </c>
    </row>
    <row r="85" spans="2:7" ht="15.75" thickBot="1" x14ac:dyDescent="0.35">
      <c r="B85" s="25" t="s">
        <v>24</v>
      </c>
      <c r="C85" s="476" t="s">
        <v>25</v>
      </c>
      <c r="D85" s="473" t="s">
        <v>25</v>
      </c>
      <c r="E85" s="27">
        <v>1</v>
      </c>
      <c r="F85" s="27">
        <v>1</v>
      </c>
      <c r="G85" s="27">
        <v>1</v>
      </c>
    </row>
  </sheetData>
  <mergeCells count="18">
    <mergeCell ref="B9:B10"/>
    <mergeCell ref="C9:E9"/>
    <mergeCell ref="B16:B17"/>
    <mergeCell ref="C16:E16"/>
    <mergeCell ref="B23:B24"/>
    <mergeCell ref="C23:E23"/>
    <mergeCell ref="B30:B31"/>
    <mergeCell ref="C30:E30"/>
    <mergeCell ref="B37:B38"/>
    <mergeCell ref="C37:E37"/>
    <mergeCell ref="B44:B45"/>
    <mergeCell ref="C44:E44"/>
    <mergeCell ref="B53:B54"/>
    <mergeCell ref="C53:E53"/>
    <mergeCell ref="B62:B63"/>
    <mergeCell ref="C62:E62"/>
    <mergeCell ref="B70:B71"/>
    <mergeCell ref="C70:E70"/>
  </mergeCells>
  <hyperlinks>
    <hyperlink ref="B8" location="Introduction!AB6" display="Return to Measure Index"/>
  </hyperlink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workbookViewId="0"/>
  </sheetViews>
  <sheetFormatPr defaultColWidth="8.85546875" defaultRowHeight="15" x14ac:dyDescent="0.3"/>
  <cols>
    <col min="1" max="15" width="8.85546875" style="461"/>
    <col min="16" max="16" width="55.7109375" style="461" customWidth="1"/>
    <col min="17" max="17" width="57.85546875" style="461" customWidth="1"/>
    <col min="18" max="18" width="33.28515625" style="461" bestFit="1" customWidth="1"/>
    <col min="19" max="19" width="25.42578125" style="461" bestFit="1" customWidth="1"/>
    <col min="20" max="20" width="23" style="461" bestFit="1" customWidth="1"/>
    <col min="21" max="16384" width="8.85546875" style="461"/>
  </cols>
  <sheetData>
    <row r="1" spans="1:17" ht="21" x14ac:dyDescent="0.4">
      <c r="A1" s="483" t="s">
        <v>172</v>
      </c>
    </row>
    <row r="2" spans="1:17" x14ac:dyDescent="0.3">
      <c r="P2" s="470" t="s">
        <v>611</v>
      </c>
    </row>
    <row r="3" spans="1:17" x14ac:dyDescent="0.3">
      <c r="P3" s="347" t="s">
        <v>54</v>
      </c>
    </row>
    <row r="4" spans="1:17" ht="15.75" thickBot="1" x14ac:dyDescent="0.35">
      <c r="P4" s="347"/>
    </row>
    <row r="5" spans="1:17" ht="15.75" thickBot="1" x14ac:dyDescent="0.35">
      <c r="P5" s="17" t="s">
        <v>55</v>
      </c>
      <c r="Q5" s="42" t="s">
        <v>91</v>
      </c>
    </row>
    <row r="6" spans="1:17" ht="15.75" thickBot="1" x14ac:dyDescent="0.35">
      <c r="P6" s="18" t="s">
        <v>57</v>
      </c>
      <c r="Q6" s="43" t="s">
        <v>92</v>
      </c>
    </row>
    <row r="7" spans="1:17" ht="15.75" thickBot="1" x14ac:dyDescent="0.35">
      <c r="P7" s="18" t="s">
        <v>59</v>
      </c>
      <c r="Q7" s="43" t="s">
        <v>82</v>
      </c>
    </row>
    <row r="8" spans="1:17" ht="15.75" thickBot="1" x14ac:dyDescent="0.35">
      <c r="P8" s="18" t="s">
        <v>61</v>
      </c>
      <c r="Q8" s="43" t="s">
        <v>93</v>
      </c>
    </row>
    <row r="9" spans="1:17" ht="15.75" thickBot="1" x14ac:dyDescent="0.35">
      <c r="P9" s="18" t="s">
        <v>63</v>
      </c>
      <c r="Q9" s="44" t="s">
        <v>94</v>
      </c>
    </row>
    <row r="10" spans="1:17" ht="15.75" thickBot="1" x14ac:dyDescent="0.35">
      <c r="P10" s="18" t="s">
        <v>65</v>
      </c>
      <c r="Q10" s="43" t="s">
        <v>95</v>
      </c>
    </row>
    <row r="11" spans="1:17" ht="15.75" thickBot="1" x14ac:dyDescent="0.35">
      <c r="P11" s="18" t="s">
        <v>67</v>
      </c>
      <c r="Q11" s="44" t="s">
        <v>96</v>
      </c>
    </row>
    <row r="12" spans="1:17" x14ac:dyDescent="0.3">
      <c r="P12" s="517" t="s">
        <v>72</v>
      </c>
      <c r="Q12" s="45" t="s">
        <v>97</v>
      </c>
    </row>
    <row r="13" spans="1:17" ht="15.75" thickBot="1" x14ac:dyDescent="0.35">
      <c r="P13" s="518"/>
      <c r="Q13" s="46" t="s">
        <v>98</v>
      </c>
    </row>
    <row r="14" spans="1:17" ht="30.75" thickBot="1" x14ac:dyDescent="0.35">
      <c r="P14" s="18" t="s">
        <v>74</v>
      </c>
      <c r="Q14" s="46" t="s">
        <v>99</v>
      </c>
    </row>
    <row r="15" spans="1:17" ht="30.75" thickBot="1" x14ac:dyDescent="0.35">
      <c r="P15" s="18" t="s">
        <v>76</v>
      </c>
      <c r="Q15" s="46" t="s">
        <v>100</v>
      </c>
    </row>
    <row r="16" spans="1:17" ht="45.75" thickBot="1" x14ac:dyDescent="0.35">
      <c r="P16" s="18" t="s">
        <v>78</v>
      </c>
      <c r="Q16" s="46" t="s">
        <v>101</v>
      </c>
    </row>
    <row r="17" spans="16:17" ht="15.75" thickBot="1" x14ac:dyDescent="0.35">
      <c r="P17" s="19" t="s">
        <v>123</v>
      </c>
      <c r="Q17" s="468" t="s">
        <v>124</v>
      </c>
    </row>
    <row r="18" spans="16:17" ht="15.75" thickBot="1" x14ac:dyDescent="0.35">
      <c r="P18" s="469" t="s">
        <v>125</v>
      </c>
      <c r="Q18" s="468" t="s">
        <v>134</v>
      </c>
    </row>
    <row r="20" spans="16:17" x14ac:dyDescent="0.3">
      <c r="Q20" s="481"/>
    </row>
  </sheetData>
  <mergeCells count="1">
    <mergeCell ref="P12:P13"/>
  </mergeCells>
  <hyperlinks>
    <hyperlink ref="P2" location="Introduction!AB10" display="Return to Measure Index"/>
  </hyperlinks>
  <pageMargins left="0.7" right="0.7" top="0.75" bottom="0.75" header="0.3" footer="0.3"/>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2"/>
  <sheetViews>
    <sheetView workbookViewId="0">
      <selection activeCell="D147" sqref="D147"/>
    </sheetView>
  </sheetViews>
  <sheetFormatPr defaultColWidth="8.85546875" defaultRowHeight="15" x14ac:dyDescent="0.3"/>
  <cols>
    <col min="1" max="1" width="8.42578125" style="457" customWidth="1"/>
    <col min="2" max="2" width="51.42578125" style="457" bestFit="1" customWidth="1"/>
    <col min="3" max="3" width="29.7109375" style="457" bestFit="1" customWidth="1"/>
    <col min="4" max="4" width="32.85546875" style="457" bestFit="1" customWidth="1"/>
    <col min="5" max="5" width="15.42578125" style="457" customWidth="1"/>
    <col min="6" max="6" width="32.140625" style="457" customWidth="1"/>
    <col min="7" max="7" width="22.85546875" style="457" customWidth="1"/>
    <col min="8" max="16" width="9.28515625" style="457" customWidth="1"/>
    <col min="17" max="16384" width="8.85546875" style="457"/>
  </cols>
  <sheetData>
    <row r="1" spans="1:7" x14ac:dyDescent="0.3">
      <c r="A1" s="456"/>
    </row>
    <row r="3" spans="1:7" ht="39" customHeight="1" x14ac:dyDescent="0.3"/>
    <row r="4" spans="1:7" ht="26.25" customHeight="1" x14ac:dyDescent="0.3"/>
    <row r="5" spans="1:7" ht="49.5" customHeight="1" x14ac:dyDescent="0.3"/>
    <row r="6" spans="1:7" ht="21" x14ac:dyDescent="0.4">
      <c r="B6" s="483" t="s">
        <v>172</v>
      </c>
    </row>
    <row r="7" spans="1:7" ht="15.75" thickBot="1" x14ac:dyDescent="0.35">
      <c r="B7" s="350" t="s">
        <v>613</v>
      </c>
      <c r="C7" s="350" t="s">
        <v>124</v>
      </c>
      <c r="D7" s="480"/>
    </row>
    <row r="8" spans="1:7" ht="15.75" thickBot="1" x14ac:dyDescent="0.35">
      <c r="B8" s="343" t="s">
        <v>135</v>
      </c>
      <c r="C8" s="56" t="s">
        <v>136</v>
      </c>
    </row>
    <row r="9" spans="1:7" x14ac:dyDescent="0.3">
      <c r="B9" s="470" t="s">
        <v>611</v>
      </c>
    </row>
    <row r="10" spans="1:7" ht="30.75" thickBot="1" x14ac:dyDescent="0.35">
      <c r="B10" s="519" t="s">
        <v>137</v>
      </c>
      <c r="C10" s="519" t="s">
        <v>138</v>
      </c>
      <c r="D10" s="520" t="s">
        <v>91</v>
      </c>
      <c r="E10" s="521"/>
      <c r="F10" s="18" t="s">
        <v>143</v>
      </c>
      <c r="G10" s="458"/>
    </row>
    <row r="11" spans="1:7" ht="15.75" thickBot="1" x14ac:dyDescent="0.35">
      <c r="B11" s="518"/>
      <c r="C11" s="518"/>
      <c r="D11" s="18" t="s">
        <v>140</v>
      </c>
      <c r="E11" s="18" t="s">
        <v>141</v>
      </c>
      <c r="F11" s="18" t="s">
        <v>142</v>
      </c>
      <c r="G11" s="458"/>
    </row>
    <row r="12" spans="1:7" ht="15.75" thickBot="1" x14ac:dyDescent="0.35">
      <c r="B12" s="522" t="str">
        <f>'Steam Traps - Analysis'!BK24</f>
        <v>Float &amp; Thermostatic</v>
      </c>
      <c r="C12" s="28">
        <v>0.5</v>
      </c>
      <c r="D12" s="29">
        <f t="shared" ref="D12:D27" si="0">D127*VLOOKUP(1, $C$146:$G$152, 3, FALSE)</f>
        <v>300.90065445483299</v>
      </c>
      <c r="E12" s="29">
        <f t="shared" ref="E12:E27" si="1">E127*VLOOKUP(1, $C$146:$G$152, 4, FALSE)</f>
        <v>160.89958111624506</v>
      </c>
      <c r="F12" s="30">
        <f>E12+D12</f>
        <v>461.80023557107802</v>
      </c>
      <c r="G12" s="458"/>
    </row>
    <row r="13" spans="1:7" ht="15.75" thickBot="1" x14ac:dyDescent="0.35">
      <c r="B13" s="523"/>
      <c r="C13" s="28">
        <v>0.75</v>
      </c>
      <c r="D13" s="29">
        <f t="shared" si="0"/>
        <v>426.84789227127146</v>
      </c>
      <c r="E13" s="29">
        <f t="shared" si="1"/>
        <v>160.89958111624506</v>
      </c>
      <c r="F13" s="30">
        <f t="shared" ref="F13:F27" si="2">E13+D13</f>
        <v>587.74747338751649</v>
      </c>
      <c r="G13" s="458"/>
    </row>
    <row r="14" spans="1:7" ht="15.75" thickBot="1" x14ac:dyDescent="0.35">
      <c r="B14" s="523"/>
      <c r="C14" s="28">
        <v>1</v>
      </c>
      <c r="D14" s="29">
        <f t="shared" si="0"/>
        <v>552.79513008771005</v>
      </c>
      <c r="E14" s="29">
        <f t="shared" si="1"/>
        <v>170.27624388299694</v>
      </c>
      <c r="F14" s="30">
        <f t="shared" si="2"/>
        <v>723.07137397070699</v>
      </c>
      <c r="G14" s="458"/>
    </row>
    <row r="15" spans="1:7" ht="15.75" thickBot="1" x14ac:dyDescent="0.35">
      <c r="B15" s="523"/>
      <c r="C15" s="28">
        <v>1.5</v>
      </c>
      <c r="D15" s="29">
        <f t="shared" si="0"/>
        <v>804.689605720587</v>
      </c>
      <c r="E15" s="29">
        <f t="shared" si="1"/>
        <v>240.48158115024415</v>
      </c>
      <c r="F15" s="30">
        <f t="shared" si="2"/>
        <v>1045.1711868708312</v>
      </c>
      <c r="G15" s="458"/>
    </row>
    <row r="16" spans="1:7" ht="15.75" thickBot="1" x14ac:dyDescent="0.35">
      <c r="B16" s="524"/>
      <c r="C16" s="28">
        <v>2</v>
      </c>
      <c r="D16" s="29">
        <f t="shared" si="0"/>
        <v>1056.5840813534642</v>
      </c>
      <c r="E16" s="29">
        <f t="shared" si="1"/>
        <v>227.0349918439959</v>
      </c>
      <c r="F16" s="30">
        <f t="shared" si="2"/>
        <v>1283.61907319746</v>
      </c>
      <c r="G16" s="458"/>
    </row>
    <row r="17" spans="2:7" ht="15.75" thickBot="1" x14ac:dyDescent="0.35">
      <c r="B17" s="522" t="str">
        <f>'Steam Traps - Analysis'!BK29</f>
        <v>Inverted Bucket</v>
      </c>
      <c r="C17" s="28">
        <v>0.5</v>
      </c>
      <c r="D17" s="29">
        <f t="shared" si="0"/>
        <v>261.70406212137584</v>
      </c>
      <c r="E17" s="29">
        <f t="shared" si="1"/>
        <v>160.89958111624506</v>
      </c>
      <c r="F17" s="30">
        <f t="shared" si="2"/>
        <v>422.60364323762087</v>
      </c>
      <c r="G17" s="458"/>
    </row>
    <row r="18" spans="2:7" ht="15.75" thickBot="1" x14ac:dyDescent="0.35">
      <c r="B18" s="523"/>
      <c r="C18" s="28">
        <v>0.75</v>
      </c>
      <c r="D18" s="29">
        <f t="shared" si="0"/>
        <v>460.00813635263148</v>
      </c>
      <c r="E18" s="29">
        <f t="shared" si="1"/>
        <v>160.89958111624506</v>
      </c>
      <c r="F18" s="30">
        <f t="shared" si="2"/>
        <v>620.90771746887651</v>
      </c>
      <c r="G18" s="458"/>
    </row>
    <row r="19" spans="2:7" ht="15.75" thickBot="1" x14ac:dyDescent="0.35">
      <c r="B19" s="523"/>
      <c r="C19" s="28">
        <v>1</v>
      </c>
      <c r="D19" s="29">
        <f t="shared" si="0"/>
        <v>658.31221058388712</v>
      </c>
      <c r="E19" s="29">
        <f t="shared" si="1"/>
        <v>170.27624388299694</v>
      </c>
      <c r="F19" s="30">
        <f t="shared" si="2"/>
        <v>828.58845446688406</v>
      </c>
      <c r="G19" s="458"/>
    </row>
    <row r="20" spans="2:7" ht="15.75" thickBot="1" x14ac:dyDescent="0.35">
      <c r="B20" s="523"/>
      <c r="C20" s="28">
        <v>1.5</v>
      </c>
      <c r="D20" s="29">
        <f t="shared" si="0"/>
        <v>1054.9203590463985</v>
      </c>
      <c r="E20" s="29">
        <f t="shared" si="1"/>
        <v>240.48158115024415</v>
      </c>
      <c r="F20" s="30">
        <f t="shared" si="2"/>
        <v>1295.4019401966427</v>
      </c>
      <c r="G20" s="458"/>
    </row>
    <row r="21" spans="2:7" ht="15.75" thickBot="1" x14ac:dyDescent="0.35">
      <c r="B21" s="524"/>
      <c r="C21" s="28">
        <v>2</v>
      </c>
      <c r="D21" s="29">
        <f t="shared" si="0"/>
        <v>1451.5285075089098</v>
      </c>
      <c r="E21" s="29">
        <f t="shared" si="1"/>
        <v>227.0349918439959</v>
      </c>
      <c r="F21" s="30">
        <f t="shared" si="2"/>
        <v>1678.5634993529056</v>
      </c>
      <c r="G21" s="458"/>
    </row>
    <row r="22" spans="2:7" ht="15.75" thickBot="1" x14ac:dyDescent="0.35">
      <c r="B22" s="522" t="str">
        <f>'Steam Traps - Analysis'!BK34</f>
        <v>Thermodisc / Thermodynamic</v>
      </c>
      <c r="C22" s="28">
        <v>0.5</v>
      </c>
      <c r="D22" s="29">
        <f t="shared" si="0"/>
        <v>375.57665968750007</v>
      </c>
      <c r="E22" s="29">
        <f t="shared" si="1"/>
        <v>160.89958111624506</v>
      </c>
      <c r="F22" s="30">
        <f t="shared" si="2"/>
        <v>536.4762408037451</v>
      </c>
      <c r="G22" s="458"/>
    </row>
    <row r="23" spans="2:7" ht="15.75" thickBot="1" x14ac:dyDescent="0.35">
      <c r="B23" s="523"/>
      <c r="C23" s="28">
        <v>0.75</v>
      </c>
      <c r="D23" s="29">
        <f t="shared" si="0"/>
        <v>521.98698928977274</v>
      </c>
      <c r="E23" s="29">
        <f t="shared" si="1"/>
        <v>160.89958111624506</v>
      </c>
      <c r="F23" s="30">
        <f t="shared" si="2"/>
        <v>682.88657040601777</v>
      </c>
      <c r="G23" s="458"/>
    </row>
    <row r="24" spans="2:7" ht="15.75" thickBot="1" x14ac:dyDescent="0.35">
      <c r="B24" s="524"/>
      <c r="C24" s="28">
        <v>1</v>
      </c>
      <c r="D24" s="29">
        <f t="shared" si="0"/>
        <v>668.39731889204552</v>
      </c>
      <c r="E24" s="29">
        <f t="shared" si="1"/>
        <v>170.27624388299694</v>
      </c>
      <c r="F24" s="30">
        <f t="shared" si="2"/>
        <v>838.67356277504246</v>
      </c>
      <c r="G24" s="458"/>
    </row>
    <row r="25" spans="2:7" ht="15.75" thickBot="1" x14ac:dyDescent="0.35">
      <c r="B25" s="522" t="str">
        <f>'Steam Traps - Analysis'!BK37</f>
        <v>Thermostatic</v>
      </c>
      <c r="C25" s="28">
        <v>0.5</v>
      </c>
      <c r="D25" s="29">
        <f t="shared" si="0"/>
        <v>174.89896975308639</v>
      </c>
      <c r="E25" s="29">
        <f t="shared" si="1"/>
        <v>160.89958111624506</v>
      </c>
      <c r="F25" s="30">
        <f t="shared" si="2"/>
        <v>335.79855086933145</v>
      </c>
      <c r="G25" s="458"/>
    </row>
    <row r="26" spans="2:7" ht="15.75" thickBot="1" x14ac:dyDescent="0.35">
      <c r="B26" s="523"/>
      <c r="C26" s="28">
        <v>0.75</v>
      </c>
      <c r="D26" s="29">
        <f t="shared" si="0"/>
        <v>297.19607285879624</v>
      </c>
      <c r="E26" s="29">
        <f t="shared" si="1"/>
        <v>160.89958111624506</v>
      </c>
      <c r="F26" s="30">
        <f t="shared" si="2"/>
        <v>458.09565397504127</v>
      </c>
      <c r="G26" s="458"/>
    </row>
    <row r="27" spans="2:7" ht="15.75" thickBot="1" x14ac:dyDescent="0.35">
      <c r="B27" s="524"/>
      <c r="C27" s="28">
        <v>1</v>
      </c>
      <c r="D27" s="29">
        <f t="shared" si="0"/>
        <v>419.49317596450607</v>
      </c>
      <c r="E27" s="29">
        <f t="shared" si="1"/>
        <v>170.27624388299694</v>
      </c>
      <c r="F27" s="30">
        <f t="shared" si="2"/>
        <v>589.76941984750306</v>
      </c>
      <c r="G27" s="458"/>
    </row>
    <row r="28" spans="2:7" x14ac:dyDescent="0.3">
      <c r="B28" s="459"/>
      <c r="C28" s="459"/>
      <c r="D28" s="459"/>
      <c r="E28" s="459"/>
      <c r="F28" s="459"/>
      <c r="G28" s="458"/>
    </row>
    <row r="29" spans="2:7" ht="30.75" thickBot="1" x14ac:dyDescent="0.35">
      <c r="B29" s="519" t="s">
        <v>137</v>
      </c>
      <c r="C29" s="519" t="s">
        <v>138</v>
      </c>
      <c r="D29" s="520" t="s">
        <v>91</v>
      </c>
      <c r="E29" s="521"/>
      <c r="F29" s="18" t="s">
        <v>144</v>
      </c>
      <c r="G29" s="458"/>
    </row>
    <row r="30" spans="2:7" ht="15.75" thickBot="1" x14ac:dyDescent="0.35">
      <c r="B30" s="518"/>
      <c r="C30" s="518"/>
      <c r="D30" s="18" t="s">
        <v>140</v>
      </c>
      <c r="E30" s="18" t="s">
        <v>141</v>
      </c>
      <c r="F30" s="18" t="s">
        <v>142</v>
      </c>
      <c r="G30" s="458"/>
    </row>
    <row r="31" spans="2:7" ht="15.75" thickBot="1" x14ac:dyDescent="0.35">
      <c r="B31" s="522" t="s">
        <v>145</v>
      </c>
      <c r="C31" s="28">
        <v>0.5</v>
      </c>
      <c r="D31" s="29">
        <f t="shared" ref="D31:D46" si="3">D127*VLOOKUP(2, $C$146:$G$152, 3, FALSE)</f>
        <v>303.29552559020357</v>
      </c>
      <c r="E31" s="29">
        <f t="shared" ref="E31:E46" si="4">E127*VLOOKUP(2, $C$146:$G$152, 4, FALSE)</f>
        <v>229.54831490729703</v>
      </c>
      <c r="F31" s="30">
        <f>E31+D31</f>
        <v>532.84384049750065</v>
      </c>
      <c r="G31" s="458"/>
    </row>
    <row r="32" spans="2:7" ht="15.75" thickBot="1" x14ac:dyDescent="0.35">
      <c r="B32" s="523"/>
      <c r="C32" s="28">
        <v>0.75</v>
      </c>
      <c r="D32" s="29">
        <f t="shared" si="3"/>
        <v>430.24517865553122</v>
      </c>
      <c r="E32" s="29">
        <f t="shared" si="4"/>
        <v>229.54831490729703</v>
      </c>
      <c r="F32" s="30">
        <f t="shared" ref="F32:F46" si="5">E32+D32</f>
        <v>659.79349356282819</v>
      </c>
      <c r="G32" s="458"/>
    </row>
    <row r="33" spans="2:7" ht="15.75" thickBot="1" x14ac:dyDescent="0.35">
      <c r="B33" s="523"/>
      <c r="C33" s="28">
        <v>1</v>
      </c>
      <c r="D33" s="29">
        <f t="shared" si="3"/>
        <v>557.19483172085893</v>
      </c>
      <c r="E33" s="29">
        <f t="shared" si="4"/>
        <v>242.92558489538263</v>
      </c>
      <c r="F33" s="30">
        <f t="shared" si="5"/>
        <v>800.12041661624153</v>
      </c>
      <c r="G33" s="458"/>
    </row>
    <row r="34" spans="2:7" ht="15.75" thickBot="1" x14ac:dyDescent="0.35">
      <c r="B34" s="523"/>
      <c r="C34" s="28">
        <v>1.5</v>
      </c>
      <c r="D34" s="29">
        <f t="shared" si="3"/>
        <v>811.09413785151412</v>
      </c>
      <c r="E34" s="29">
        <f t="shared" si="4"/>
        <v>343.08443400731466</v>
      </c>
      <c r="F34" s="30">
        <f t="shared" si="5"/>
        <v>1154.1785718588287</v>
      </c>
      <c r="G34" s="458"/>
    </row>
    <row r="35" spans="2:7" ht="15.75" thickBot="1" x14ac:dyDescent="0.35">
      <c r="B35" s="524"/>
      <c r="C35" s="28">
        <v>2</v>
      </c>
      <c r="D35" s="29">
        <f t="shared" si="3"/>
        <v>1064.9934439821695</v>
      </c>
      <c r="E35" s="29">
        <f t="shared" si="4"/>
        <v>323.90077986051017</v>
      </c>
      <c r="F35" s="30">
        <f t="shared" si="5"/>
        <v>1388.8942238426798</v>
      </c>
      <c r="G35" s="458"/>
    </row>
    <row r="36" spans="2:7" ht="15.75" thickBot="1" x14ac:dyDescent="0.35">
      <c r="B36" s="522" t="s">
        <v>146</v>
      </c>
      <c r="C36" s="28">
        <v>0.5</v>
      </c>
      <c r="D36" s="29">
        <f t="shared" si="3"/>
        <v>263.78696721016416</v>
      </c>
      <c r="E36" s="29">
        <f t="shared" si="4"/>
        <v>229.54831490729703</v>
      </c>
      <c r="F36" s="30">
        <f t="shared" si="5"/>
        <v>493.33528211746119</v>
      </c>
      <c r="G36" s="458"/>
    </row>
    <row r="37" spans="2:7" ht="15.75" thickBot="1" x14ac:dyDescent="0.35">
      <c r="B37" s="523"/>
      <c r="C37" s="28">
        <v>0.75</v>
      </c>
      <c r="D37" s="29">
        <f t="shared" si="3"/>
        <v>463.6693454310315</v>
      </c>
      <c r="E37" s="29">
        <f t="shared" si="4"/>
        <v>229.54831490729703</v>
      </c>
      <c r="F37" s="30">
        <f t="shared" si="5"/>
        <v>693.21766033832853</v>
      </c>
      <c r="G37" s="458"/>
    </row>
    <row r="38" spans="2:7" ht="15.75" thickBot="1" x14ac:dyDescent="0.35">
      <c r="B38" s="523"/>
      <c r="C38" s="28">
        <v>1</v>
      </c>
      <c r="D38" s="29">
        <f t="shared" si="3"/>
        <v>663.55172365189878</v>
      </c>
      <c r="E38" s="29">
        <f t="shared" si="4"/>
        <v>242.92558489538263</v>
      </c>
      <c r="F38" s="30">
        <f t="shared" si="5"/>
        <v>906.47730854728138</v>
      </c>
      <c r="G38" s="458"/>
    </row>
    <row r="39" spans="2:7" ht="15.75" thickBot="1" x14ac:dyDescent="0.35">
      <c r="B39" s="523"/>
      <c r="C39" s="28">
        <v>1.5</v>
      </c>
      <c r="D39" s="29">
        <f t="shared" si="3"/>
        <v>1063.3164800936333</v>
      </c>
      <c r="E39" s="29">
        <f t="shared" si="4"/>
        <v>343.08443400731466</v>
      </c>
      <c r="F39" s="30">
        <f t="shared" si="5"/>
        <v>1406.4009141009481</v>
      </c>
      <c r="G39" s="458"/>
    </row>
    <row r="40" spans="2:7" ht="15.75" thickBot="1" x14ac:dyDescent="0.35">
      <c r="B40" s="524"/>
      <c r="C40" s="28">
        <v>2</v>
      </c>
      <c r="D40" s="29">
        <f t="shared" si="3"/>
        <v>1463.0812365353681</v>
      </c>
      <c r="E40" s="29">
        <f t="shared" si="4"/>
        <v>323.90077986051017</v>
      </c>
      <c r="F40" s="30">
        <f t="shared" si="5"/>
        <v>1786.9820163958784</v>
      </c>
      <c r="G40" s="458"/>
    </row>
    <row r="41" spans="2:7" ht="15.75" thickBot="1" x14ac:dyDescent="0.35">
      <c r="B41" s="522" t="s">
        <v>147</v>
      </c>
      <c r="C41" s="28">
        <v>0.5</v>
      </c>
      <c r="D41" s="29">
        <f t="shared" si="3"/>
        <v>378.56587784999999</v>
      </c>
      <c r="E41" s="29">
        <f t="shared" si="4"/>
        <v>229.54831490729703</v>
      </c>
      <c r="F41" s="30">
        <f t="shared" si="5"/>
        <v>608.11419275729702</v>
      </c>
      <c r="G41" s="458"/>
    </row>
    <row r="42" spans="2:7" ht="15.75" thickBot="1" x14ac:dyDescent="0.35">
      <c r="B42" s="523"/>
      <c r="C42" s="28">
        <v>0.75</v>
      </c>
      <c r="D42" s="29">
        <f t="shared" si="3"/>
        <v>526.14148864090896</v>
      </c>
      <c r="E42" s="29">
        <f t="shared" si="4"/>
        <v>229.54831490729703</v>
      </c>
      <c r="F42" s="30">
        <f t="shared" si="5"/>
        <v>755.68980354820599</v>
      </c>
      <c r="G42" s="458"/>
    </row>
    <row r="43" spans="2:7" ht="15.75" thickBot="1" x14ac:dyDescent="0.35">
      <c r="B43" s="524"/>
      <c r="C43" s="28">
        <v>1</v>
      </c>
      <c r="D43" s="29">
        <f t="shared" si="3"/>
        <v>673.71709943181804</v>
      </c>
      <c r="E43" s="29">
        <f t="shared" si="4"/>
        <v>242.92558489538263</v>
      </c>
      <c r="F43" s="30">
        <f t="shared" si="5"/>
        <v>916.64268432720064</v>
      </c>
      <c r="G43" s="458"/>
    </row>
    <row r="44" spans="2:7" ht="15.75" thickBot="1" x14ac:dyDescent="0.35">
      <c r="B44" s="522" t="s">
        <v>148</v>
      </c>
      <c r="C44" s="28">
        <v>0.5</v>
      </c>
      <c r="D44" s="29">
        <f t="shared" si="3"/>
        <v>176.29099229629622</v>
      </c>
      <c r="E44" s="29">
        <f t="shared" si="4"/>
        <v>229.54831490729703</v>
      </c>
      <c r="F44" s="30">
        <f t="shared" si="5"/>
        <v>405.83930720359325</v>
      </c>
      <c r="G44" s="458"/>
    </row>
    <row r="45" spans="2:7" ht="15.75" thickBot="1" x14ac:dyDescent="0.35">
      <c r="B45" s="523"/>
      <c r="C45" s="28">
        <v>0.75</v>
      </c>
      <c r="D45" s="29">
        <f t="shared" si="3"/>
        <v>299.56145919444435</v>
      </c>
      <c r="E45" s="29">
        <f t="shared" si="4"/>
        <v>229.54831490729703</v>
      </c>
      <c r="F45" s="30">
        <f t="shared" si="5"/>
        <v>529.10977410174132</v>
      </c>
      <c r="G45" s="458"/>
    </row>
    <row r="46" spans="2:7" ht="15.75" thickBot="1" x14ac:dyDescent="0.35">
      <c r="B46" s="524"/>
      <c r="C46" s="28">
        <v>1</v>
      </c>
      <c r="D46" s="29">
        <f t="shared" si="3"/>
        <v>422.83192609259237</v>
      </c>
      <c r="E46" s="29">
        <f t="shared" si="4"/>
        <v>242.92558489538263</v>
      </c>
      <c r="F46" s="30">
        <f t="shared" si="5"/>
        <v>665.75751098797502</v>
      </c>
      <c r="G46" s="458"/>
    </row>
    <row r="47" spans="2:7" x14ac:dyDescent="0.3">
      <c r="B47" s="459"/>
      <c r="C47" s="459"/>
      <c r="D47" s="459"/>
      <c r="E47" s="459"/>
      <c r="F47" s="459"/>
      <c r="G47" s="458"/>
    </row>
    <row r="48" spans="2:7" ht="30.75" thickBot="1" x14ac:dyDescent="0.35">
      <c r="B48" s="519" t="s">
        <v>138</v>
      </c>
      <c r="C48" s="519" t="s">
        <v>137</v>
      </c>
      <c r="D48" s="520" t="s">
        <v>91</v>
      </c>
      <c r="E48" s="521"/>
      <c r="F48" s="18" t="s">
        <v>149</v>
      </c>
      <c r="G48" s="458"/>
    </row>
    <row r="49" spans="2:7" ht="15.75" thickBot="1" x14ac:dyDescent="0.35">
      <c r="B49" s="518"/>
      <c r="C49" s="518"/>
      <c r="D49" s="18" t="s">
        <v>140</v>
      </c>
      <c r="E49" s="18" t="s">
        <v>141</v>
      </c>
      <c r="F49" s="18" t="s">
        <v>142</v>
      </c>
      <c r="G49" s="458"/>
    </row>
    <row r="50" spans="2:7" ht="15.75" thickBot="1" x14ac:dyDescent="0.35">
      <c r="B50" s="522" t="s">
        <v>145</v>
      </c>
      <c r="C50" s="28">
        <v>0.5</v>
      </c>
      <c r="D50" s="29">
        <f t="shared" ref="D50:D65" si="6">D127*VLOOKUP(3, $C$146:$G$152, 3, FALSE)</f>
        <v>310.81932675368569</v>
      </c>
      <c r="E50" s="29">
        <f t="shared" ref="E50:E65" si="7">E127*VLOOKUP(3, $C$146:$G$152, 4, FALSE)</f>
        <v>252.49919955629863</v>
      </c>
      <c r="F50" s="30">
        <f>E50+D50</f>
        <v>563.31852630998435</v>
      </c>
      <c r="G50" s="458"/>
    </row>
    <row r="51" spans="2:7" ht="15.75" thickBot="1" x14ac:dyDescent="0.35">
      <c r="B51" s="523"/>
      <c r="C51" s="28">
        <v>0.75</v>
      </c>
      <c r="D51" s="29">
        <f t="shared" si="6"/>
        <v>440.91819854084542</v>
      </c>
      <c r="E51" s="29">
        <f t="shared" si="7"/>
        <v>252.49919955629863</v>
      </c>
      <c r="F51" s="30">
        <f t="shared" ref="F51:F65" si="8">E51+D51</f>
        <v>693.41739809714409</v>
      </c>
      <c r="G51" s="458"/>
    </row>
    <row r="52" spans="2:7" ht="15.75" thickBot="1" x14ac:dyDescent="0.35">
      <c r="B52" s="523"/>
      <c r="C52" s="28">
        <v>1</v>
      </c>
      <c r="D52" s="29">
        <f t="shared" si="6"/>
        <v>571.01707032800516</v>
      </c>
      <c r="E52" s="29">
        <f t="shared" si="7"/>
        <v>267.21396653511187</v>
      </c>
      <c r="F52" s="30">
        <f t="shared" si="8"/>
        <v>838.23103686311697</v>
      </c>
      <c r="G52" s="458"/>
    </row>
    <row r="53" spans="2:7" ht="15.75" thickBot="1" x14ac:dyDescent="0.35">
      <c r="B53" s="523"/>
      <c r="C53" s="28">
        <v>1.5</v>
      </c>
      <c r="D53" s="29">
        <f t="shared" si="6"/>
        <v>831.21481390232452</v>
      </c>
      <c r="E53" s="29">
        <f t="shared" si="7"/>
        <v>377.38697843222076</v>
      </c>
      <c r="F53" s="30">
        <f t="shared" si="8"/>
        <v>1208.6017923345453</v>
      </c>
      <c r="G53" s="458"/>
    </row>
    <row r="54" spans="2:7" ht="15.75" thickBot="1" x14ac:dyDescent="0.35">
      <c r="B54" s="524"/>
      <c r="C54" s="28">
        <v>2</v>
      </c>
      <c r="D54" s="29">
        <f t="shared" si="6"/>
        <v>1091.412557476644</v>
      </c>
      <c r="E54" s="29">
        <f t="shared" si="7"/>
        <v>356.28528871348243</v>
      </c>
      <c r="F54" s="30">
        <f t="shared" si="8"/>
        <v>1447.6978461901265</v>
      </c>
      <c r="G54" s="458"/>
    </row>
    <row r="55" spans="2:7" ht="15.75" thickBot="1" x14ac:dyDescent="0.35">
      <c r="B55" s="522" t="s">
        <v>146</v>
      </c>
      <c r="C55" s="28">
        <v>0.5</v>
      </c>
      <c r="D55" s="29">
        <f t="shared" si="6"/>
        <v>270.33068620155098</v>
      </c>
      <c r="E55" s="29">
        <f t="shared" si="7"/>
        <v>252.49919955629863</v>
      </c>
      <c r="F55" s="30">
        <f t="shared" si="8"/>
        <v>522.82988575784964</v>
      </c>
      <c r="G55" s="458"/>
    </row>
    <row r="56" spans="2:7" ht="15.75" thickBot="1" x14ac:dyDescent="0.35">
      <c r="B56" s="523"/>
      <c r="C56" s="28">
        <v>0.75</v>
      </c>
      <c r="D56" s="29">
        <f t="shared" si="6"/>
        <v>475.1715130078079</v>
      </c>
      <c r="E56" s="29">
        <f t="shared" si="7"/>
        <v>252.49919955629863</v>
      </c>
      <c r="F56" s="30">
        <f t="shared" si="8"/>
        <v>727.67071256410657</v>
      </c>
      <c r="G56" s="458"/>
    </row>
    <row r="57" spans="2:7" ht="15.75" thickBot="1" x14ac:dyDescent="0.35">
      <c r="B57" s="523"/>
      <c r="C57" s="28">
        <v>1</v>
      </c>
      <c r="D57" s="29">
        <f t="shared" si="6"/>
        <v>680.01233981406483</v>
      </c>
      <c r="E57" s="29">
        <f t="shared" si="7"/>
        <v>267.21396653511187</v>
      </c>
      <c r="F57" s="30">
        <f t="shared" si="8"/>
        <v>947.22630634917664</v>
      </c>
      <c r="G57" s="458"/>
    </row>
    <row r="58" spans="2:7" ht="15.75" thickBot="1" x14ac:dyDescent="0.35">
      <c r="B58" s="523"/>
      <c r="C58" s="28">
        <v>1.5</v>
      </c>
      <c r="D58" s="29">
        <f t="shared" si="6"/>
        <v>1089.6939934265786</v>
      </c>
      <c r="E58" s="29">
        <f t="shared" si="7"/>
        <v>377.38697843222076</v>
      </c>
      <c r="F58" s="30">
        <f t="shared" si="8"/>
        <v>1467.0809718587993</v>
      </c>
      <c r="G58" s="458"/>
    </row>
    <row r="59" spans="2:7" ht="15.75" thickBot="1" x14ac:dyDescent="0.35">
      <c r="B59" s="524"/>
      <c r="C59" s="28">
        <v>2</v>
      </c>
      <c r="D59" s="29">
        <f t="shared" si="6"/>
        <v>1499.3756470390924</v>
      </c>
      <c r="E59" s="29">
        <f t="shared" si="7"/>
        <v>356.28528871348243</v>
      </c>
      <c r="F59" s="30">
        <f t="shared" si="8"/>
        <v>1855.6609357525749</v>
      </c>
      <c r="G59" s="458"/>
    </row>
    <row r="60" spans="2:7" ht="15.75" thickBot="1" x14ac:dyDescent="0.35">
      <c r="B60" s="522" t="s">
        <v>147</v>
      </c>
      <c r="C60" s="28">
        <v>0.5</v>
      </c>
      <c r="D60" s="29">
        <f t="shared" si="6"/>
        <v>387.95689800000008</v>
      </c>
      <c r="E60" s="29">
        <f t="shared" si="7"/>
        <v>252.49919955629863</v>
      </c>
      <c r="F60" s="30">
        <f t="shared" si="8"/>
        <v>640.45609755629869</v>
      </c>
      <c r="G60" s="458"/>
    </row>
    <row r="61" spans="2:7" ht="15.75" thickBot="1" x14ac:dyDescent="0.35">
      <c r="B61" s="523"/>
      <c r="C61" s="28">
        <v>0.75</v>
      </c>
      <c r="D61" s="29">
        <f t="shared" si="6"/>
        <v>539.19339218181824</v>
      </c>
      <c r="E61" s="29">
        <f t="shared" si="7"/>
        <v>252.49919955629863</v>
      </c>
      <c r="F61" s="30">
        <f t="shared" si="8"/>
        <v>791.6925917381169</v>
      </c>
      <c r="G61" s="458"/>
    </row>
    <row r="62" spans="2:7" ht="15.75" thickBot="1" x14ac:dyDescent="0.35">
      <c r="B62" s="524"/>
      <c r="C62" s="28">
        <v>1</v>
      </c>
      <c r="D62" s="29">
        <f t="shared" si="6"/>
        <v>690.42988636363646</v>
      </c>
      <c r="E62" s="29">
        <f t="shared" si="7"/>
        <v>267.21396653511187</v>
      </c>
      <c r="F62" s="30">
        <f t="shared" si="8"/>
        <v>957.64385289874826</v>
      </c>
      <c r="G62" s="458"/>
    </row>
    <row r="63" spans="2:7" ht="15.75" thickBot="1" x14ac:dyDescent="0.35">
      <c r="B63" s="522" t="s">
        <v>148</v>
      </c>
      <c r="C63" s="28">
        <v>0.5</v>
      </c>
      <c r="D63" s="29">
        <f t="shared" si="6"/>
        <v>180.66421333333329</v>
      </c>
      <c r="E63" s="29">
        <f t="shared" si="7"/>
        <v>252.49919955629863</v>
      </c>
      <c r="F63" s="30">
        <f t="shared" si="8"/>
        <v>433.1634128896319</v>
      </c>
      <c r="G63" s="458"/>
    </row>
    <row r="64" spans="2:7" ht="15.75" thickBot="1" x14ac:dyDescent="0.35">
      <c r="B64" s="523"/>
      <c r="C64" s="28">
        <v>0.75</v>
      </c>
      <c r="D64" s="29">
        <f t="shared" si="6"/>
        <v>306.99262999999996</v>
      </c>
      <c r="E64" s="29">
        <f t="shared" si="7"/>
        <v>252.49919955629863</v>
      </c>
      <c r="F64" s="30">
        <f t="shared" si="8"/>
        <v>559.49182955629863</v>
      </c>
      <c r="G64" s="458"/>
    </row>
    <row r="65" spans="2:7" ht="15.75" thickBot="1" x14ac:dyDescent="0.35">
      <c r="B65" s="524"/>
      <c r="C65" s="28">
        <v>1</v>
      </c>
      <c r="D65" s="29">
        <f t="shared" si="6"/>
        <v>433.32104666666652</v>
      </c>
      <c r="E65" s="29">
        <f t="shared" si="7"/>
        <v>267.21396653511187</v>
      </c>
      <c r="F65" s="30">
        <f t="shared" si="8"/>
        <v>700.53501320177838</v>
      </c>
      <c r="G65" s="458"/>
    </row>
    <row r="66" spans="2:7" x14ac:dyDescent="0.3">
      <c r="B66" s="459"/>
      <c r="C66" s="459"/>
      <c r="D66" s="459"/>
      <c r="E66" s="459"/>
      <c r="F66" s="459"/>
      <c r="G66" s="458"/>
    </row>
    <row r="67" spans="2:7" ht="15.75" thickBot="1" x14ac:dyDescent="0.35">
      <c r="B67" s="519" t="s">
        <v>138</v>
      </c>
      <c r="C67" s="519" t="s">
        <v>137</v>
      </c>
      <c r="D67" s="520" t="s">
        <v>91</v>
      </c>
      <c r="E67" s="521"/>
      <c r="F67" s="18" t="s">
        <v>150</v>
      </c>
      <c r="G67" s="458"/>
    </row>
    <row r="68" spans="2:7" ht="15.75" thickBot="1" x14ac:dyDescent="0.35">
      <c r="B68" s="518"/>
      <c r="C68" s="518"/>
      <c r="D68" s="18" t="s">
        <v>140</v>
      </c>
      <c r="E68" s="18" t="s">
        <v>141</v>
      </c>
      <c r="F68" s="18" t="s">
        <v>142</v>
      </c>
      <c r="G68" s="458"/>
    </row>
    <row r="69" spans="2:7" ht="15.75" thickBot="1" x14ac:dyDescent="0.35">
      <c r="B69" s="522" t="s">
        <v>145</v>
      </c>
      <c r="C69" s="28">
        <v>0.5</v>
      </c>
      <c r="D69" s="29">
        <f t="shared" ref="D69:D84" si="9">D127*VLOOKUP(4, $C$146:$G$152, 3, FALSE)</f>
        <v>316.90928876101242</v>
      </c>
      <c r="E69" s="29">
        <f t="shared" ref="E69:E84" si="10">E127*VLOOKUP(4, $C$146:$G$152, 4, FALSE)</f>
        <v>307.70564822833819</v>
      </c>
      <c r="F69" s="30">
        <f>E69+D69</f>
        <v>624.61493698935055</v>
      </c>
      <c r="G69" s="458"/>
    </row>
    <row r="70" spans="2:7" ht="15.75" thickBot="1" x14ac:dyDescent="0.35">
      <c r="B70" s="523"/>
      <c r="C70" s="28">
        <v>0.75</v>
      </c>
      <c r="D70" s="29">
        <f t="shared" si="9"/>
        <v>449.55722078408127</v>
      </c>
      <c r="E70" s="29">
        <f t="shared" si="10"/>
        <v>307.70564822833819</v>
      </c>
      <c r="F70" s="30">
        <f t="shared" ref="F70:F84" si="11">E70+D70</f>
        <v>757.26286901241951</v>
      </c>
      <c r="G70" s="458"/>
    </row>
    <row r="71" spans="2:7" ht="15.75" thickBot="1" x14ac:dyDescent="0.35">
      <c r="B71" s="523"/>
      <c r="C71" s="28">
        <v>1</v>
      </c>
      <c r="D71" s="29">
        <f t="shared" si="9"/>
        <v>582.20515280715017</v>
      </c>
      <c r="E71" s="29">
        <f t="shared" si="10"/>
        <v>325.63765323944756</v>
      </c>
      <c r="F71" s="30">
        <f t="shared" si="11"/>
        <v>907.84280604659773</v>
      </c>
      <c r="G71" s="458"/>
    </row>
    <row r="72" spans="2:7" ht="15.75" thickBot="1" x14ac:dyDescent="0.35">
      <c r="B72" s="523"/>
      <c r="C72" s="28">
        <v>1.5</v>
      </c>
      <c r="D72" s="29">
        <f t="shared" si="9"/>
        <v>847.50101685328787</v>
      </c>
      <c r="E72" s="29">
        <f t="shared" si="10"/>
        <v>459.89890279049649</v>
      </c>
      <c r="F72" s="30">
        <f t="shared" si="11"/>
        <v>1307.3999196437844</v>
      </c>
      <c r="G72" s="458"/>
    </row>
    <row r="73" spans="2:7" ht="15.75" thickBot="1" x14ac:dyDescent="0.35">
      <c r="B73" s="524"/>
      <c r="C73" s="28">
        <v>2</v>
      </c>
      <c r="D73" s="29">
        <f t="shared" si="9"/>
        <v>1112.7968808994258</v>
      </c>
      <c r="E73" s="29">
        <f t="shared" si="10"/>
        <v>434.18353765259673</v>
      </c>
      <c r="F73" s="30">
        <f t="shared" si="11"/>
        <v>1546.9804185520225</v>
      </c>
      <c r="G73" s="458"/>
    </row>
    <row r="74" spans="2:7" ht="15.75" thickBot="1" x14ac:dyDescent="0.35">
      <c r="B74" s="522" t="s">
        <v>146</v>
      </c>
      <c r="C74" s="28">
        <v>0.5</v>
      </c>
      <c r="D74" s="29">
        <f t="shared" si="9"/>
        <v>275.6273439917104</v>
      </c>
      <c r="E74" s="29">
        <f t="shared" si="10"/>
        <v>307.70564822833819</v>
      </c>
      <c r="F74" s="30">
        <f t="shared" si="11"/>
        <v>583.3329922200486</v>
      </c>
      <c r="G74" s="458"/>
    </row>
    <row r="75" spans="2:7" ht="15.75" thickBot="1" x14ac:dyDescent="0.35">
      <c r="B75" s="523"/>
      <c r="C75" s="28">
        <v>0.75</v>
      </c>
      <c r="D75" s="29">
        <f t="shared" si="9"/>
        <v>484.48166914064944</v>
      </c>
      <c r="E75" s="29">
        <f t="shared" si="10"/>
        <v>307.70564822833819</v>
      </c>
      <c r="F75" s="30">
        <f t="shared" si="11"/>
        <v>792.18731736898758</v>
      </c>
      <c r="G75" s="458"/>
    </row>
    <row r="76" spans="2:7" ht="15.75" thickBot="1" x14ac:dyDescent="0.35">
      <c r="B76" s="523"/>
      <c r="C76" s="28">
        <v>1</v>
      </c>
      <c r="D76" s="29">
        <f t="shared" si="9"/>
        <v>693.33599428958848</v>
      </c>
      <c r="E76" s="29">
        <f t="shared" si="10"/>
        <v>325.63765323944756</v>
      </c>
      <c r="F76" s="30">
        <f t="shared" si="11"/>
        <v>1018.973647529036</v>
      </c>
      <c r="G76" s="458"/>
    </row>
    <row r="77" spans="2:7" ht="15.75" thickBot="1" x14ac:dyDescent="0.35">
      <c r="B77" s="523"/>
      <c r="C77" s="28">
        <v>1.5</v>
      </c>
      <c r="D77" s="29">
        <f t="shared" si="9"/>
        <v>1111.0446445874666</v>
      </c>
      <c r="E77" s="29">
        <f t="shared" si="10"/>
        <v>459.89890279049649</v>
      </c>
      <c r="F77" s="30">
        <f t="shared" si="11"/>
        <v>1570.9435473779631</v>
      </c>
      <c r="G77" s="458"/>
    </row>
    <row r="78" spans="2:7" ht="15.75" thickBot="1" x14ac:dyDescent="0.35">
      <c r="B78" s="524"/>
      <c r="C78" s="28">
        <v>2</v>
      </c>
      <c r="D78" s="29">
        <f t="shared" si="9"/>
        <v>1528.7532948853448</v>
      </c>
      <c r="E78" s="29">
        <f t="shared" si="10"/>
        <v>434.18353765259673</v>
      </c>
      <c r="F78" s="30">
        <f t="shared" si="11"/>
        <v>1962.9368325379414</v>
      </c>
      <c r="G78" s="458"/>
    </row>
    <row r="79" spans="2:7" ht="15.75" thickBot="1" x14ac:dyDescent="0.35">
      <c r="B79" s="522" t="s">
        <v>147</v>
      </c>
      <c r="C79" s="28">
        <v>0.5</v>
      </c>
      <c r="D79" s="29">
        <f t="shared" si="9"/>
        <v>395.55823603125015</v>
      </c>
      <c r="E79" s="29">
        <f t="shared" si="10"/>
        <v>307.70564822833819</v>
      </c>
      <c r="F79" s="30">
        <f t="shared" si="11"/>
        <v>703.26388425958839</v>
      </c>
      <c r="G79" s="458"/>
    </row>
    <row r="80" spans="2:7" ht="15.75" thickBot="1" x14ac:dyDescent="0.35">
      <c r="B80" s="523"/>
      <c r="C80" s="28">
        <v>0.75</v>
      </c>
      <c r="D80" s="29">
        <f t="shared" si="9"/>
        <v>549.75794525284107</v>
      </c>
      <c r="E80" s="29">
        <f t="shared" si="10"/>
        <v>307.70564822833819</v>
      </c>
      <c r="F80" s="30">
        <f t="shared" si="11"/>
        <v>857.46359348117926</v>
      </c>
      <c r="G80" s="458"/>
    </row>
    <row r="81" spans="2:7" ht="15.75" thickBot="1" x14ac:dyDescent="0.35">
      <c r="B81" s="524"/>
      <c r="C81" s="28">
        <v>1</v>
      </c>
      <c r="D81" s="29">
        <f t="shared" si="9"/>
        <v>703.95765447443193</v>
      </c>
      <c r="E81" s="29">
        <f t="shared" si="10"/>
        <v>325.63765323944756</v>
      </c>
      <c r="F81" s="30">
        <f t="shared" si="11"/>
        <v>1029.5953077138795</v>
      </c>
      <c r="G81" s="458"/>
    </row>
    <row r="82" spans="2:7" ht="15.75" thickBot="1" x14ac:dyDescent="0.35">
      <c r="B82" s="522" t="s">
        <v>148</v>
      </c>
      <c r="C82" s="28">
        <v>0.5</v>
      </c>
      <c r="D82" s="29">
        <f t="shared" si="9"/>
        <v>184.20401314814814</v>
      </c>
      <c r="E82" s="29">
        <f t="shared" si="10"/>
        <v>307.70564822833819</v>
      </c>
      <c r="F82" s="30">
        <f t="shared" si="11"/>
        <v>491.90966137648633</v>
      </c>
      <c r="G82" s="458"/>
    </row>
    <row r="83" spans="2:7" ht="15.75" thickBot="1" x14ac:dyDescent="0.35">
      <c r="B83" s="523"/>
      <c r="C83" s="28">
        <v>0.75</v>
      </c>
      <c r="D83" s="29">
        <f t="shared" si="9"/>
        <v>313.00761456597223</v>
      </c>
      <c r="E83" s="29">
        <f t="shared" si="10"/>
        <v>307.70564822833819</v>
      </c>
      <c r="F83" s="30">
        <f t="shared" si="11"/>
        <v>620.71326279431037</v>
      </c>
      <c r="G83" s="458"/>
    </row>
    <row r="84" spans="2:7" ht="15.75" thickBot="1" x14ac:dyDescent="0.35">
      <c r="B84" s="524"/>
      <c r="C84" s="28">
        <v>1</v>
      </c>
      <c r="D84" s="29">
        <f t="shared" si="9"/>
        <v>441.81121598379622</v>
      </c>
      <c r="E84" s="29">
        <f t="shared" si="10"/>
        <v>325.63765323944756</v>
      </c>
      <c r="F84" s="30">
        <f t="shared" si="11"/>
        <v>767.44886922324372</v>
      </c>
      <c r="G84" s="458"/>
    </row>
    <row r="85" spans="2:7" x14ac:dyDescent="0.3">
      <c r="B85" s="459"/>
      <c r="C85" s="459"/>
      <c r="D85" s="459"/>
      <c r="E85" s="459"/>
      <c r="F85" s="459"/>
      <c r="G85" s="458"/>
    </row>
    <row r="86" spans="2:7" ht="15.75" thickBot="1" x14ac:dyDescent="0.35">
      <c r="B86" s="519" t="s">
        <v>138</v>
      </c>
      <c r="C86" s="519" t="s">
        <v>137</v>
      </c>
      <c r="D86" s="520" t="s">
        <v>91</v>
      </c>
      <c r="E86" s="521"/>
      <c r="F86" s="18" t="s">
        <v>151</v>
      </c>
      <c r="G86" s="458"/>
    </row>
    <row r="87" spans="2:7" ht="15.75" thickBot="1" x14ac:dyDescent="0.35">
      <c r="B87" s="518"/>
      <c r="C87" s="518"/>
      <c r="D87" s="18" t="s">
        <v>140</v>
      </c>
      <c r="E87" s="18" t="s">
        <v>141</v>
      </c>
      <c r="F87" s="18" t="s">
        <v>142</v>
      </c>
      <c r="G87" s="458"/>
    </row>
    <row r="88" spans="2:7" ht="15.75" thickBot="1" x14ac:dyDescent="0.35">
      <c r="B88" s="522" t="s">
        <v>145</v>
      </c>
      <c r="C88" s="28">
        <v>0.5</v>
      </c>
      <c r="D88" s="29">
        <f t="shared" ref="D88:D103" si="12">D127*VLOOKUP(5, $C$146:$G$152, 3, FALSE)</f>
        <v>304.18974785963388</v>
      </c>
      <c r="E88" s="29">
        <f t="shared" ref="E88:E103" si="13">E127*VLOOKUP(5, $C$146:$G$152, 4, FALSE)</f>
        <v>200.0062045723397</v>
      </c>
      <c r="F88" s="30">
        <f>E88+D88</f>
        <v>504.19595243197358</v>
      </c>
      <c r="G88" s="458"/>
    </row>
    <row r="89" spans="2:7" ht="15.75" thickBot="1" x14ac:dyDescent="0.35">
      <c r="B89" s="523"/>
      <c r="C89" s="28">
        <v>0.75</v>
      </c>
      <c r="D89" s="29">
        <f t="shared" si="12"/>
        <v>431.51369331403174</v>
      </c>
      <c r="E89" s="29">
        <f t="shared" si="13"/>
        <v>200.0062045723397</v>
      </c>
      <c r="F89" s="30">
        <f t="shared" ref="F89:F103" si="14">E89+D89</f>
        <v>631.51989788637138</v>
      </c>
      <c r="G89" s="458"/>
    </row>
    <row r="90" spans="2:7" ht="15.75" thickBot="1" x14ac:dyDescent="0.35">
      <c r="B90" s="523"/>
      <c r="C90" s="28">
        <v>1</v>
      </c>
      <c r="D90" s="29">
        <f t="shared" si="12"/>
        <v>558.83763876842966</v>
      </c>
      <c r="E90" s="29">
        <f t="shared" si="13"/>
        <v>211.66186407451022</v>
      </c>
      <c r="F90" s="30">
        <f t="shared" si="14"/>
        <v>770.49950284293982</v>
      </c>
      <c r="G90" s="458"/>
    </row>
    <row r="91" spans="2:7" ht="15.75" thickBot="1" x14ac:dyDescent="0.35">
      <c r="B91" s="523"/>
      <c r="C91" s="28">
        <v>1.5</v>
      </c>
      <c r="D91" s="29">
        <f t="shared" si="12"/>
        <v>813.48552967722537</v>
      </c>
      <c r="E91" s="29">
        <f t="shared" si="13"/>
        <v>298.93059995393179</v>
      </c>
      <c r="F91" s="30">
        <f t="shared" si="14"/>
        <v>1112.4161296311572</v>
      </c>
      <c r="G91" s="458"/>
    </row>
    <row r="92" spans="2:7" ht="15.75" thickBot="1" x14ac:dyDescent="0.35">
      <c r="B92" s="524"/>
      <c r="C92" s="28">
        <v>2</v>
      </c>
      <c r="D92" s="29">
        <f t="shared" si="12"/>
        <v>1068.1334205860212</v>
      </c>
      <c r="E92" s="29">
        <f t="shared" si="13"/>
        <v>282.21581876601363</v>
      </c>
      <c r="F92" s="30">
        <f t="shared" si="14"/>
        <v>1350.3492393520348</v>
      </c>
      <c r="G92" s="458"/>
    </row>
    <row r="93" spans="2:7" ht="15.75" thickBot="1" x14ac:dyDescent="0.35">
      <c r="B93" s="522" t="s">
        <v>146</v>
      </c>
      <c r="C93" s="28">
        <v>0.5</v>
      </c>
      <c r="D93" s="29">
        <f t="shared" si="12"/>
        <v>264.56470430340283</v>
      </c>
      <c r="E93" s="29">
        <f t="shared" si="13"/>
        <v>200.0062045723397</v>
      </c>
      <c r="F93" s="30">
        <f t="shared" si="14"/>
        <v>464.57090887574253</v>
      </c>
      <c r="G93" s="458"/>
    </row>
    <row r="94" spans="2:7" ht="15.75" thickBot="1" x14ac:dyDescent="0.35">
      <c r="B94" s="523"/>
      <c r="C94" s="28">
        <v>0.75</v>
      </c>
      <c r="D94" s="29">
        <f t="shared" si="12"/>
        <v>465.0364063315501</v>
      </c>
      <c r="E94" s="29">
        <f t="shared" si="13"/>
        <v>200.0062045723397</v>
      </c>
      <c r="F94" s="30">
        <f t="shared" si="14"/>
        <v>665.04261090388979</v>
      </c>
      <c r="G94" s="458"/>
    </row>
    <row r="95" spans="2:7" ht="15.75" thickBot="1" x14ac:dyDescent="0.35">
      <c r="B95" s="523"/>
      <c r="C95" s="28">
        <v>1</v>
      </c>
      <c r="D95" s="29">
        <f t="shared" si="12"/>
        <v>665.50810835969742</v>
      </c>
      <c r="E95" s="29">
        <f t="shared" si="13"/>
        <v>211.66186407451022</v>
      </c>
      <c r="F95" s="30">
        <f t="shared" si="14"/>
        <v>877.16997243420769</v>
      </c>
      <c r="G95" s="458"/>
    </row>
    <row r="96" spans="2:7" ht="15.75" thickBot="1" x14ac:dyDescent="0.35">
      <c r="B96" s="523"/>
      <c r="C96" s="28">
        <v>1.5</v>
      </c>
      <c r="D96" s="29">
        <f t="shared" si="12"/>
        <v>1066.4515124159918</v>
      </c>
      <c r="E96" s="29">
        <f t="shared" si="13"/>
        <v>298.93059995393179</v>
      </c>
      <c r="F96" s="30">
        <f t="shared" si="14"/>
        <v>1365.3821123699236</v>
      </c>
      <c r="G96" s="458"/>
    </row>
    <row r="97" spans="2:7" ht="15.75" thickBot="1" x14ac:dyDescent="0.35">
      <c r="B97" s="524"/>
      <c r="C97" s="28">
        <v>2</v>
      </c>
      <c r="D97" s="29">
        <f t="shared" si="12"/>
        <v>1467.3949164722865</v>
      </c>
      <c r="E97" s="29">
        <f t="shared" si="13"/>
        <v>282.21581876601363</v>
      </c>
      <c r="F97" s="30">
        <f t="shared" si="14"/>
        <v>1749.6107352383001</v>
      </c>
      <c r="G97" s="458"/>
    </row>
    <row r="98" spans="2:7" ht="15.75" thickBot="1" x14ac:dyDescent="0.35">
      <c r="B98" s="522" t="s">
        <v>147</v>
      </c>
      <c r="C98" s="28">
        <v>0.5</v>
      </c>
      <c r="D98" s="29">
        <f t="shared" si="12"/>
        <v>379.68202368750008</v>
      </c>
      <c r="E98" s="29">
        <f t="shared" si="13"/>
        <v>200.0062045723397</v>
      </c>
      <c r="F98" s="30">
        <f t="shared" si="14"/>
        <v>579.68822825983978</v>
      </c>
      <c r="G98" s="458"/>
    </row>
    <row r="99" spans="2:7" ht="15.75" thickBot="1" x14ac:dyDescent="0.35">
      <c r="B99" s="523"/>
      <c r="C99" s="28">
        <v>0.75</v>
      </c>
      <c r="D99" s="29">
        <f t="shared" si="12"/>
        <v>527.69273947159093</v>
      </c>
      <c r="E99" s="29">
        <f t="shared" si="13"/>
        <v>200.0062045723397</v>
      </c>
      <c r="F99" s="30">
        <f t="shared" si="14"/>
        <v>727.69894404393062</v>
      </c>
      <c r="G99" s="458"/>
    </row>
    <row r="100" spans="2:7" ht="15.75" thickBot="1" x14ac:dyDescent="0.35">
      <c r="B100" s="524"/>
      <c r="C100" s="28">
        <v>1</v>
      </c>
      <c r="D100" s="29">
        <f t="shared" si="12"/>
        <v>675.70345525568189</v>
      </c>
      <c r="E100" s="29">
        <f t="shared" si="13"/>
        <v>211.66186407451022</v>
      </c>
      <c r="F100" s="30">
        <f t="shared" si="14"/>
        <v>887.36531933019205</v>
      </c>
      <c r="G100" s="458"/>
    </row>
    <row r="101" spans="2:7" ht="15.75" thickBot="1" x14ac:dyDescent="0.35">
      <c r="B101" s="522" t="s">
        <v>148</v>
      </c>
      <c r="C101" s="28">
        <v>0.5</v>
      </c>
      <c r="D101" s="29">
        <f t="shared" si="12"/>
        <v>176.81076037037033</v>
      </c>
      <c r="E101" s="29">
        <f t="shared" si="13"/>
        <v>200.0062045723397</v>
      </c>
      <c r="F101" s="30">
        <f t="shared" si="14"/>
        <v>376.81696494271</v>
      </c>
      <c r="G101" s="458"/>
    </row>
    <row r="102" spans="2:7" ht="15.75" thickBot="1" x14ac:dyDescent="0.35">
      <c r="B102" s="523"/>
      <c r="C102" s="28">
        <v>0.75</v>
      </c>
      <c r="D102" s="29">
        <f t="shared" si="12"/>
        <v>300.44467211805551</v>
      </c>
      <c r="E102" s="29">
        <f t="shared" si="13"/>
        <v>200.0062045723397</v>
      </c>
      <c r="F102" s="30">
        <f t="shared" si="14"/>
        <v>500.45087669039521</v>
      </c>
      <c r="G102" s="458"/>
    </row>
    <row r="103" spans="2:7" ht="15.75" thickBot="1" x14ac:dyDescent="0.35">
      <c r="B103" s="524"/>
      <c r="C103" s="28">
        <v>1</v>
      </c>
      <c r="D103" s="29">
        <f t="shared" si="12"/>
        <v>424.0785838657406</v>
      </c>
      <c r="E103" s="29">
        <f t="shared" si="13"/>
        <v>211.66186407451022</v>
      </c>
      <c r="F103" s="30">
        <f t="shared" si="14"/>
        <v>635.74044794025076</v>
      </c>
      <c r="G103" s="458"/>
    </row>
    <row r="104" spans="2:7" x14ac:dyDescent="0.3">
      <c r="B104" s="459"/>
      <c r="C104" s="459"/>
      <c r="D104" s="459"/>
      <c r="E104" s="459"/>
      <c r="F104" s="459"/>
      <c r="G104" s="458"/>
    </row>
    <row r="105" spans="2:7" ht="15.75" thickBot="1" x14ac:dyDescent="0.35">
      <c r="B105" s="519" t="s">
        <v>138</v>
      </c>
      <c r="C105" s="519" t="s">
        <v>137</v>
      </c>
      <c r="D105" s="520" t="s">
        <v>91</v>
      </c>
      <c r="E105" s="521"/>
      <c r="F105" s="18" t="s">
        <v>152</v>
      </c>
      <c r="G105" s="458"/>
    </row>
    <row r="106" spans="2:7" ht="15.75" thickBot="1" x14ac:dyDescent="0.35">
      <c r="B106" s="518"/>
      <c r="C106" s="518"/>
      <c r="D106" s="18" t="s">
        <v>140</v>
      </c>
      <c r="E106" s="18" t="s">
        <v>141</v>
      </c>
      <c r="F106" s="18" t="s">
        <v>142</v>
      </c>
      <c r="G106" s="458"/>
    </row>
    <row r="107" spans="2:7" ht="15.75" thickBot="1" x14ac:dyDescent="0.35">
      <c r="B107" s="522" t="s">
        <v>145</v>
      </c>
      <c r="C107" s="28">
        <v>0.5</v>
      </c>
      <c r="D107" s="29">
        <f t="shared" ref="D107:D122" si="15">D127*VLOOKUP(6, $C$146:$G$152, 3, FALSE)</f>
        <v>306.11695102650941</v>
      </c>
      <c r="E107" s="29">
        <f t="shared" ref="E107:E122" si="16">E127*VLOOKUP(6, $C$146:$G$152, 4, FALSE)</f>
        <v>175.19043720680276</v>
      </c>
      <c r="F107" s="30">
        <f>E107+D107</f>
        <v>481.30738823331217</v>
      </c>
      <c r="G107" s="458"/>
    </row>
    <row r="108" spans="2:7" ht="15.75" thickBot="1" x14ac:dyDescent="0.35">
      <c r="B108" s="523"/>
      <c r="C108" s="28">
        <v>0.75</v>
      </c>
      <c r="D108" s="29">
        <f t="shared" si="15"/>
        <v>434.24756111252407</v>
      </c>
      <c r="E108" s="29">
        <f t="shared" si="16"/>
        <v>175.19043720680276</v>
      </c>
      <c r="F108" s="30">
        <f t="shared" ref="F108:F122" si="17">E108+D108</f>
        <v>609.43799831932688</v>
      </c>
      <c r="G108" s="458"/>
    </row>
    <row r="109" spans="2:7" ht="15.75" thickBot="1" x14ac:dyDescent="0.35">
      <c r="B109" s="523"/>
      <c r="C109" s="28">
        <v>1</v>
      </c>
      <c r="D109" s="29">
        <f t="shared" si="15"/>
        <v>562.37817119853878</v>
      </c>
      <c r="E109" s="29">
        <f t="shared" si="16"/>
        <v>185.39992089999654</v>
      </c>
      <c r="F109" s="30">
        <f t="shared" si="17"/>
        <v>747.77809209853535</v>
      </c>
      <c r="G109" s="458"/>
    </row>
    <row r="110" spans="2:7" ht="15.75" thickBot="1" x14ac:dyDescent="0.35">
      <c r="B110" s="523"/>
      <c r="C110" s="28">
        <v>1.5</v>
      </c>
      <c r="D110" s="29">
        <f t="shared" si="15"/>
        <v>818.63939137056821</v>
      </c>
      <c r="E110" s="29">
        <f t="shared" si="16"/>
        <v>261.84078945150765</v>
      </c>
      <c r="F110" s="30">
        <f t="shared" si="17"/>
        <v>1080.4801808220759</v>
      </c>
      <c r="G110" s="458"/>
    </row>
    <row r="111" spans="2:7" ht="15.75" thickBot="1" x14ac:dyDescent="0.35">
      <c r="B111" s="524"/>
      <c r="C111" s="28">
        <v>2</v>
      </c>
      <c r="D111" s="29">
        <f t="shared" si="15"/>
        <v>1074.9006115425975</v>
      </c>
      <c r="E111" s="29">
        <f t="shared" si="16"/>
        <v>247.19989453332869</v>
      </c>
      <c r="F111" s="30">
        <f t="shared" si="17"/>
        <v>1322.1005060759262</v>
      </c>
      <c r="G111" s="458"/>
    </row>
    <row r="112" spans="2:7" ht="15.75" thickBot="1" x14ac:dyDescent="0.35">
      <c r="B112" s="522" t="s">
        <v>146</v>
      </c>
      <c r="C112" s="28">
        <v>0.5</v>
      </c>
      <c r="D112" s="29">
        <f t="shared" si="15"/>
        <v>266.2408618319343</v>
      </c>
      <c r="E112" s="29">
        <f t="shared" si="16"/>
        <v>175.19043720680276</v>
      </c>
      <c r="F112" s="30">
        <f t="shared" si="17"/>
        <v>441.43129903873705</v>
      </c>
      <c r="G112" s="458"/>
    </row>
    <row r="113" spans="2:7" ht="15.75" thickBot="1" x14ac:dyDescent="0.35">
      <c r="B113" s="523"/>
      <c r="C113" s="28">
        <v>0.75</v>
      </c>
      <c r="D113" s="29">
        <f t="shared" si="15"/>
        <v>467.98265827232274</v>
      </c>
      <c r="E113" s="29">
        <f t="shared" si="16"/>
        <v>175.19043720680276</v>
      </c>
      <c r="F113" s="30">
        <f t="shared" si="17"/>
        <v>643.17309547912555</v>
      </c>
      <c r="G113" s="458"/>
    </row>
    <row r="114" spans="2:7" ht="15.75" thickBot="1" x14ac:dyDescent="0.35">
      <c r="B114" s="523"/>
      <c r="C114" s="28">
        <v>1</v>
      </c>
      <c r="D114" s="29">
        <f t="shared" si="15"/>
        <v>669.72445471271112</v>
      </c>
      <c r="E114" s="29">
        <f t="shared" si="16"/>
        <v>185.39992089999654</v>
      </c>
      <c r="F114" s="30">
        <f t="shared" si="17"/>
        <v>855.12437561270769</v>
      </c>
      <c r="G114" s="458"/>
    </row>
    <row r="115" spans="2:7" ht="15.75" thickBot="1" x14ac:dyDescent="0.35">
      <c r="B115" s="523"/>
      <c r="C115" s="28">
        <v>1.5</v>
      </c>
      <c r="D115" s="29">
        <f t="shared" si="15"/>
        <v>1073.2080475934881</v>
      </c>
      <c r="E115" s="29">
        <f t="shared" si="16"/>
        <v>261.84078945150765</v>
      </c>
      <c r="F115" s="30">
        <f t="shared" si="17"/>
        <v>1335.0488370449957</v>
      </c>
      <c r="G115" s="458"/>
    </row>
    <row r="116" spans="2:7" ht="15.75" thickBot="1" x14ac:dyDescent="0.35">
      <c r="B116" s="524"/>
      <c r="C116" s="28">
        <v>2</v>
      </c>
      <c r="D116" s="29">
        <f t="shared" si="15"/>
        <v>1476.6916404742649</v>
      </c>
      <c r="E116" s="29">
        <f t="shared" si="16"/>
        <v>247.19989453332869</v>
      </c>
      <c r="F116" s="30">
        <f t="shared" si="17"/>
        <v>1723.8915350075936</v>
      </c>
      <c r="G116" s="458"/>
    </row>
    <row r="117" spans="2:7" ht="15.75" thickBot="1" x14ac:dyDescent="0.35">
      <c r="B117" s="522" t="s">
        <v>147</v>
      </c>
      <c r="C117" s="28">
        <v>0.5</v>
      </c>
      <c r="D117" s="29">
        <f t="shared" si="15"/>
        <v>382.08751040625009</v>
      </c>
      <c r="E117" s="29">
        <f t="shared" si="16"/>
        <v>175.19043720680276</v>
      </c>
      <c r="F117" s="30">
        <f t="shared" si="17"/>
        <v>557.2779476130529</v>
      </c>
      <c r="G117" s="458"/>
    </row>
    <row r="118" spans="2:7" ht="15.75" thickBot="1" x14ac:dyDescent="0.35">
      <c r="B118" s="523"/>
      <c r="C118" s="28">
        <v>0.75</v>
      </c>
      <c r="D118" s="29">
        <f t="shared" si="15"/>
        <v>531.03595246875</v>
      </c>
      <c r="E118" s="29">
        <f t="shared" si="16"/>
        <v>175.19043720680276</v>
      </c>
      <c r="F118" s="30">
        <f t="shared" si="17"/>
        <v>706.22638967555281</v>
      </c>
      <c r="G118" s="458"/>
    </row>
    <row r="119" spans="2:7" ht="15.75" thickBot="1" x14ac:dyDescent="0.35">
      <c r="B119" s="524"/>
      <c r="C119" s="28">
        <v>1</v>
      </c>
      <c r="D119" s="29">
        <f t="shared" si="15"/>
        <v>679.98439453125002</v>
      </c>
      <c r="E119" s="29">
        <f t="shared" si="16"/>
        <v>185.39992089999654</v>
      </c>
      <c r="F119" s="30">
        <f t="shared" si="17"/>
        <v>865.38431543124659</v>
      </c>
      <c r="G119" s="458"/>
    </row>
    <row r="120" spans="2:7" ht="15.75" thickBot="1" x14ac:dyDescent="0.35">
      <c r="B120" s="522" t="s">
        <v>148</v>
      </c>
      <c r="C120" s="28">
        <v>0.5</v>
      </c>
      <c r="D120" s="29">
        <f t="shared" si="15"/>
        <v>177.93095018518517</v>
      </c>
      <c r="E120" s="29">
        <f t="shared" si="16"/>
        <v>175.19043720680276</v>
      </c>
      <c r="F120" s="30">
        <f t="shared" si="17"/>
        <v>353.12138739198792</v>
      </c>
      <c r="G120" s="458"/>
    </row>
    <row r="121" spans="2:7" ht="15.75" thickBot="1" x14ac:dyDescent="0.35">
      <c r="B121" s="523"/>
      <c r="C121" s="28">
        <v>0.75</v>
      </c>
      <c r="D121" s="29">
        <f t="shared" si="15"/>
        <v>302.34814824652773</v>
      </c>
      <c r="E121" s="29">
        <f t="shared" si="16"/>
        <v>175.19043720680276</v>
      </c>
      <c r="F121" s="30">
        <f t="shared" si="17"/>
        <v>477.53858545333048</v>
      </c>
      <c r="G121" s="458"/>
    </row>
    <row r="122" spans="2:7" ht="15.75" thickBot="1" x14ac:dyDescent="0.35">
      <c r="B122" s="524"/>
      <c r="C122" s="28">
        <v>1</v>
      </c>
      <c r="D122" s="29">
        <f t="shared" si="15"/>
        <v>426.76534630787023</v>
      </c>
      <c r="E122" s="29">
        <f t="shared" si="16"/>
        <v>185.39992089999654</v>
      </c>
      <c r="F122" s="30">
        <f t="shared" si="17"/>
        <v>612.1652672078668</v>
      </c>
      <c r="G122" s="458"/>
    </row>
    <row r="125" spans="2:7" ht="15.75" customHeight="1" thickBot="1" x14ac:dyDescent="0.35">
      <c r="B125" s="519" t="s">
        <v>137</v>
      </c>
      <c r="C125" s="519" t="s">
        <v>138</v>
      </c>
      <c r="D125" s="520" t="s">
        <v>91</v>
      </c>
      <c r="E125" s="521"/>
      <c r="F125" s="18" t="s">
        <v>139</v>
      </c>
      <c r="G125" s="458"/>
    </row>
    <row r="126" spans="2:7" ht="15.75" thickBot="1" x14ac:dyDescent="0.35">
      <c r="B126" s="518"/>
      <c r="C126" s="518"/>
      <c r="D126" s="18" t="s">
        <v>140</v>
      </c>
      <c r="E126" s="18" t="s">
        <v>141</v>
      </c>
      <c r="F126" s="18" t="s">
        <v>142</v>
      </c>
      <c r="G126" s="458"/>
    </row>
    <row r="127" spans="2:7" ht="15.75" thickBot="1" x14ac:dyDescent="0.35">
      <c r="B127" s="522" t="str">
        <f>'Steam Traps - Analysis'!BK5</f>
        <v>Float &amp; Thermostatic</v>
      </c>
      <c r="C127" s="28">
        <v>0.5</v>
      </c>
      <c r="D127" s="29">
        <f>'Steam Traps - Analysis'!BL5</f>
        <v>308.35250670008503</v>
      </c>
      <c r="E127" s="29">
        <f>IF($C$8="Labor Costs",'Steam Traps - Analysis'!BM5,'Steam Traps - Analysis'!BM24)</f>
        <v>197.34208640586061</v>
      </c>
      <c r="F127" s="30">
        <f>E127+D127</f>
        <v>505.69459310594561</v>
      </c>
      <c r="G127" s="458"/>
    </row>
    <row r="128" spans="2:7" ht="15.75" thickBot="1" x14ac:dyDescent="0.35">
      <c r="B128" s="523"/>
      <c r="C128" s="28">
        <v>0.75</v>
      </c>
      <c r="D128" s="29">
        <f>'Steam Traps - Analysis'!BL6</f>
        <v>437.4188477587752</v>
      </c>
      <c r="E128" s="29">
        <f>IF($C$8="Labor Costs",'Steam Traps - Analysis'!BM6,'Steam Traps - Analysis'!BM25)</f>
        <v>197.34208640586061</v>
      </c>
      <c r="F128" s="30">
        <f t="shared" ref="F128:F142" si="18">E128+D128</f>
        <v>634.76093416463584</v>
      </c>
      <c r="G128" s="458"/>
    </row>
    <row r="129" spans="2:7" ht="15.75" thickBot="1" x14ac:dyDescent="0.35">
      <c r="B129" s="523"/>
      <c r="C129" s="28">
        <v>1</v>
      </c>
      <c r="D129" s="29">
        <f>'Steam Traps - Analysis'!BL7</f>
        <v>566.48518881746543</v>
      </c>
      <c r="E129" s="29">
        <f>IF($C$8="Labor Costs",'Steam Traps - Analysis'!BM7,'Steam Traps - Analysis'!BM26)</f>
        <v>208.8424904533895</v>
      </c>
      <c r="F129" s="30">
        <f t="shared" si="18"/>
        <v>775.3276792708549</v>
      </c>
      <c r="G129" s="458"/>
    </row>
    <row r="130" spans="2:7" ht="15.75" thickBot="1" x14ac:dyDescent="0.35">
      <c r="B130" s="523"/>
      <c r="C130" s="28">
        <v>1.5</v>
      </c>
      <c r="D130" s="29">
        <f>'Steam Traps - Analysis'!BL8</f>
        <v>824.61787093484577</v>
      </c>
      <c r="E130" s="29">
        <f>IF($C$8="Labor Costs",'Steam Traps - Analysis'!BM8,'Steam Traps - Analysis'!BM27)</f>
        <v>294.94879127176301</v>
      </c>
      <c r="F130" s="30">
        <f t="shared" si="18"/>
        <v>1119.5666622066087</v>
      </c>
      <c r="G130" s="458"/>
    </row>
    <row r="131" spans="2:7" ht="15.75" thickBot="1" x14ac:dyDescent="0.35">
      <c r="B131" s="524"/>
      <c r="C131" s="28">
        <v>2</v>
      </c>
      <c r="D131" s="29">
        <f>'Steam Traps - Analysis'!BL9</f>
        <v>1082.7505530522262</v>
      </c>
      <c r="E131" s="29">
        <f>IF($C$8="Labor Costs",'Steam Traps - Analysis'!BM9,'Steam Traps - Analysis'!BM28)</f>
        <v>278.45665393785265</v>
      </c>
      <c r="F131" s="30">
        <f t="shared" si="18"/>
        <v>1361.2072069900789</v>
      </c>
      <c r="G131" s="458"/>
    </row>
    <row r="132" spans="2:7" ht="15.75" thickBot="1" x14ac:dyDescent="0.35">
      <c r="B132" s="522" t="str">
        <f>'Steam Traps - Analysis'!BK10</f>
        <v>Inverted Bucket</v>
      </c>
      <c r="C132" s="28">
        <v>0.5</v>
      </c>
      <c r="D132" s="29">
        <f>'Steam Traps - Analysis'!BL10</f>
        <v>268.18520456503074</v>
      </c>
      <c r="E132" s="29">
        <f>IF($C$8="Labor Costs",'Steam Traps - Analysis'!BM10,'Steam Traps - Analysis'!BM29)</f>
        <v>197.34208640586061</v>
      </c>
      <c r="F132" s="30">
        <f t="shared" si="18"/>
        <v>465.52729097089139</v>
      </c>
      <c r="G132" s="458"/>
    </row>
    <row r="133" spans="2:7" ht="15.75" thickBot="1" x14ac:dyDescent="0.35">
      <c r="B133" s="523"/>
      <c r="C133" s="28">
        <v>0.75</v>
      </c>
      <c r="D133" s="29">
        <f>'Steam Traps - Analysis'!BL11</f>
        <v>471.40031052361894</v>
      </c>
      <c r="E133" s="29">
        <f>IF($C$8="Labor Costs",'Steam Traps - Analysis'!BM11,'Steam Traps - Analysis'!BM30)</f>
        <v>197.34208640586061</v>
      </c>
      <c r="F133" s="30">
        <f t="shared" si="18"/>
        <v>668.74239692947958</v>
      </c>
      <c r="G133" s="458"/>
    </row>
    <row r="134" spans="2:7" ht="15.75" thickBot="1" x14ac:dyDescent="0.35">
      <c r="B134" s="523"/>
      <c r="C134" s="28">
        <v>1</v>
      </c>
      <c r="D134" s="29">
        <f>'Steam Traps - Analysis'!BL12</f>
        <v>674.61541648220714</v>
      </c>
      <c r="E134" s="29">
        <f>IF($C$8="Labor Costs",'Steam Traps - Analysis'!BM12,'Steam Traps - Analysis'!BM31)</f>
        <v>208.8424904533895</v>
      </c>
      <c r="F134" s="30">
        <f t="shared" si="18"/>
        <v>883.45790693559661</v>
      </c>
      <c r="G134" s="458"/>
    </row>
    <row r="135" spans="2:7" ht="15.75" thickBot="1" x14ac:dyDescent="0.35">
      <c r="B135" s="523"/>
      <c r="C135" s="28">
        <v>1.5</v>
      </c>
      <c r="D135" s="29">
        <f>'Steam Traps - Analysis'!BL13</f>
        <v>1081.0456283993835</v>
      </c>
      <c r="E135" s="29">
        <f>IF($C$8="Labor Costs",'Steam Traps - Analysis'!BM13,'Steam Traps - Analysis'!BM32)</f>
        <v>294.94879127176301</v>
      </c>
      <c r="F135" s="30">
        <f t="shared" si="18"/>
        <v>1375.9944196711465</v>
      </c>
      <c r="G135" s="458"/>
    </row>
    <row r="136" spans="2:7" ht="15.75" thickBot="1" x14ac:dyDescent="0.35">
      <c r="B136" s="524"/>
      <c r="C136" s="28">
        <v>2</v>
      </c>
      <c r="D136" s="29">
        <f>'Steam Traps - Analysis'!BL14</f>
        <v>1487.4758403165599</v>
      </c>
      <c r="E136" s="29">
        <f>IF($C$8="Labor Costs",'Steam Traps - Analysis'!BM14,'Steam Traps - Analysis'!BM33)</f>
        <v>278.45665393785265</v>
      </c>
      <c r="F136" s="30">
        <f t="shared" si="18"/>
        <v>1765.9324942544126</v>
      </c>
      <c r="G136" s="458"/>
    </row>
    <row r="137" spans="2:7" ht="15.75" thickBot="1" x14ac:dyDescent="0.35">
      <c r="B137" s="522" t="str">
        <f>'Steam Traps - Analysis'!BK15</f>
        <v>Thermodisc / Thermodynamic</v>
      </c>
      <c r="C137" s="28">
        <v>0.5</v>
      </c>
      <c r="D137" s="29">
        <f>'Steam Traps - Analysis'!BL15</f>
        <v>384.87787500000007</v>
      </c>
      <c r="E137" s="29">
        <f>IF($C$8="Labor Costs",'Steam Traps - Analysis'!BM15,'Steam Traps - Analysis'!BM34)</f>
        <v>197.34208640586061</v>
      </c>
      <c r="F137" s="30">
        <f t="shared" si="18"/>
        <v>582.21996140586066</v>
      </c>
      <c r="G137" s="458"/>
    </row>
    <row r="138" spans="2:7" ht="15.75" thickBot="1" x14ac:dyDescent="0.35">
      <c r="B138" s="523"/>
      <c r="C138" s="28">
        <v>0.75</v>
      </c>
      <c r="D138" s="29">
        <f>'Steam Traps - Analysis'!BL16</f>
        <v>534.91407954545457</v>
      </c>
      <c r="E138" s="29">
        <f>IF($C$8="Labor Costs",'Steam Traps - Analysis'!BM16,'Steam Traps - Analysis'!BM35)</f>
        <v>197.34208640586061</v>
      </c>
      <c r="F138" s="30">
        <f t="shared" si="18"/>
        <v>732.25616595131521</v>
      </c>
      <c r="G138" s="458"/>
    </row>
    <row r="139" spans="2:7" ht="15.75" thickBot="1" x14ac:dyDescent="0.35">
      <c r="B139" s="524"/>
      <c r="C139" s="28">
        <v>1</v>
      </c>
      <c r="D139" s="29">
        <f>'Steam Traps - Analysis'!BL17</f>
        <v>684.95028409090912</v>
      </c>
      <c r="E139" s="29">
        <f>IF($C$8="Labor Costs",'Steam Traps - Analysis'!BM17,'Steam Traps - Analysis'!BM36)</f>
        <v>208.8424904533895</v>
      </c>
      <c r="F139" s="30">
        <f t="shared" si="18"/>
        <v>893.7927745442986</v>
      </c>
      <c r="G139" s="458"/>
    </row>
    <row r="140" spans="2:7" ht="15.75" thickBot="1" x14ac:dyDescent="0.35">
      <c r="B140" s="522" t="str">
        <f>'Steam Traps - Analysis'!BK18</f>
        <v>Thermostatic</v>
      </c>
      <c r="C140" s="28">
        <v>0.5</v>
      </c>
      <c r="D140" s="29">
        <f>'Steam Traps - Analysis'!BL18</f>
        <v>179.23037037037034</v>
      </c>
      <c r="E140" s="29">
        <f>IF($C$8="Labor Costs",'Steam Traps - Analysis'!BM18,'Steam Traps - Analysis'!BM37)</f>
        <v>197.34208640586061</v>
      </c>
      <c r="F140" s="30">
        <f t="shared" si="18"/>
        <v>376.57245677623098</v>
      </c>
      <c r="G140" s="458"/>
    </row>
    <row r="141" spans="2:7" ht="15.75" thickBot="1" x14ac:dyDescent="0.35">
      <c r="B141" s="523"/>
      <c r="C141" s="28">
        <v>0.75</v>
      </c>
      <c r="D141" s="29">
        <f>'Steam Traps - Analysis'!BL19</f>
        <v>304.5561805555555</v>
      </c>
      <c r="E141" s="29">
        <f>IF($C$8="Labor Costs",'Steam Traps - Analysis'!BM19,'Steam Traps - Analysis'!BM38)</f>
        <v>197.34208640586061</v>
      </c>
      <c r="F141" s="30">
        <f t="shared" si="18"/>
        <v>501.89826696141608</v>
      </c>
      <c r="G141" s="458"/>
    </row>
    <row r="142" spans="2:7" ht="15.75" thickBot="1" x14ac:dyDescent="0.35">
      <c r="B142" s="524"/>
      <c r="C142" s="28">
        <v>1</v>
      </c>
      <c r="D142" s="29">
        <f>'Steam Traps - Analysis'!BL20</f>
        <v>429.8819907407406</v>
      </c>
      <c r="E142" s="29">
        <f>IF($C$8="Labor Costs",'Steam Traps - Analysis'!BM20,'Steam Traps - Analysis'!BM39)</f>
        <v>208.8424904533895</v>
      </c>
      <c r="F142" s="30">
        <f t="shared" si="18"/>
        <v>638.72448119413014</v>
      </c>
      <c r="G142" s="458"/>
    </row>
    <row r="145" spans="2:7" ht="45" x14ac:dyDescent="0.3">
      <c r="B145" s="20" t="s">
        <v>9</v>
      </c>
      <c r="C145" s="20" t="s">
        <v>10</v>
      </c>
      <c r="D145" s="20" t="s">
        <v>11</v>
      </c>
      <c r="E145" s="20" t="s">
        <v>35</v>
      </c>
      <c r="F145" s="20" t="s">
        <v>36</v>
      </c>
      <c r="G145" s="20" t="s">
        <v>122</v>
      </c>
    </row>
    <row r="146" spans="2:7" ht="15.75" thickBot="1" x14ac:dyDescent="0.35">
      <c r="B146" s="28" t="s">
        <v>12</v>
      </c>
      <c r="C146" s="28">
        <v>1</v>
      </c>
      <c r="D146" s="28" t="s">
        <v>13</v>
      </c>
      <c r="E146" s="31">
        <v>0.97583333333333333</v>
      </c>
      <c r="F146" s="31">
        <v>0.81533333333333347</v>
      </c>
      <c r="G146" s="31">
        <v>0.90416666666666667</v>
      </c>
    </row>
    <row r="147" spans="2:7" ht="15.75" thickBot="1" x14ac:dyDescent="0.35">
      <c r="B147" s="28" t="s">
        <v>14</v>
      </c>
      <c r="C147" s="28">
        <v>2</v>
      </c>
      <c r="D147" s="28" t="s">
        <v>15</v>
      </c>
      <c r="E147" s="31">
        <v>0.98359999999999981</v>
      </c>
      <c r="F147" s="31">
        <v>1.1631999999999998</v>
      </c>
      <c r="G147" s="31">
        <v>1.0628</v>
      </c>
    </row>
    <row r="148" spans="2:7" ht="15.75" thickBot="1" x14ac:dyDescent="0.35">
      <c r="B148" s="28" t="s">
        <v>16</v>
      </c>
      <c r="C148" s="28">
        <v>3</v>
      </c>
      <c r="D148" s="28" t="s">
        <v>17</v>
      </c>
      <c r="E148" s="31">
        <v>1.008</v>
      </c>
      <c r="F148" s="31">
        <v>1.2794999999999999</v>
      </c>
      <c r="G148" s="31">
        <v>1.1274999999999999</v>
      </c>
    </row>
    <row r="149" spans="2:7" ht="15.75" thickBot="1" x14ac:dyDescent="0.35">
      <c r="B149" s="28" t="s">
        <v>18</v>
      </c>
      <c r="C149" s="28">
        <v>4</v>
      </c>
      <c r="D149" s="28" t="s">
        <v>184</v>
      </c>
      <c r="E149" s="31">
        <v>1.0277500000000002</v>
      </c>
      <c r="F149" s="31">
        <v>1.55925</v>
      </c>
      <c r="G149" s="31">
        <v>1.262</v>
      </c>
    </row>
    <row r="150" spans="2:7" ht="15.75" thickBot="1" x14ac:dyDescent="0.35">
      <c r="B150" s="28" t="s">
        <v>20</v>
      </c>
      <c r="C150" s="28">
        <v>5</v>
      </c>
      <c r="D150" s="28" t="s">
        <v>21</v>
      </c>
      <c r="E150" s="31">
        <v>0.98650000000000004</v>
      </c>
      <c r="F150" s="31">
        <v>1.0134999999999998</v>
      </c>
      <c r="G150" s="31">
        <v>0.99825000000000008</v>
      </c>
    </row>
    <row r="151" spans="2:7" ht="15.75" thickBot="1" x14ac:dyDescent="0.35">
      <c r="B151" s="28" t="s">
        <v>22</v>
      </c>
      <c r="C151" s="28">
        <v>6</v>
      </c>
      <c r="D151" s="28" t="s">
        <v>23</v>
      </c>
      <c r="E151" s="31">
        <v>0.99275000000000002</v>
      </c>
      <c r="F151" s="31">
        <v>0.88775000000000004</v>
      </c>
      <c r="G151" s="31">
        <v>0.94625000000000004</v>
      </c>
    </row>
    <row r="152" spans="2:7" ht="15.75" thickBot="1" x14ac:dyDescent="0.35">
      <c r="B152" s="28" t="s">
        <v>185</v>
      </c>
      <c r="C152" s="28" t="s">
        <v>25</v>
      </c>
      <c r="D152" s="28" t="s">
        <v>25</v>
      </c>
      <c r="E152" s="31">
        <v>1</v>
      </c>
      <c r="F152" s="31">
        <v>1</v>
      </c>
      <c r="G152" s="31">
        <v>1</v>
      </c>
    </row>
  </sheetData>
  <mergeCells count="49">
    <mergeCell ref="B117:B119"/>
    <mergeCell ref="B120:B122"/>
    <mergeCell ref="B105:B106"/>
    <mergeCell ref="C105:C106"/>
    <mergeCell ref="D105:E105"/>
    <mergeCell ref="C48:C49"/>
    <mergeCell ref="D48:E48"/>
    <mergeCell ref="B50:B54"/>
    <mergeCell ref="B107:B111"/>
    <mergeCell ref="B112:B116"/>
    <mergeCell ref="C86:C87"/>
    <mergeCell ref="D86:E86"/>
    <mergeCell ref="B88:B92"/>
    <mergeCell ref="B93:B97"/>
    <mergeCell ref="B98:B100"/>
    <mergeCell ref="B101:B103"/>
    <mergeCell ref="B86:B87"/>
    <mergeCell ref="B137:B139"/>
    <mergeCell ref="B140:B142"/>
    <mergeCell ref="B127:B131"/>
    <mergeCell ref="B132:B136"/>
    <mergeCell ref="D29:E29"/>
    <mergeCell ref="B69:B73"/>
    <mergeCell ref="B74:B78"/>
    <mergeCell ref="B79:B81"/>
    <mergeCell ref="B82:B84"/>
    <mergeCell ref="B67:B68"/>
    <mergeCell ref="C67:C68"/>
    <mergeCell ref="D67:E67"/>
    <mergeCell ref="B31:B35"/>
    <mergeCell ref="B36:B40"/>
    <mergeCell ref="B41:B43"/>
    <mergeCell ref="B44:B46"/>
    <mergeCell ref="B10:B11"/>
    <mergeCell ref="C10:C11"/>
    <mergeCell ref="D10:E10"/>
    <mergeCell ref="B12:B16"/>
    <mergeCell ref="B125:B126"/>
    <mergeCell ref="C125:C126"/>
    <mergeCell ref="D125:E125"/>
    <mergeCell ref="B17:B21"/>
    <mergeCell ref="B22:B24"/>
    <mergeCell ref="B25:B27"/>
    <mergeCell ref="B29:B30"/>
    <mergeCell ref="C29:C30"/>
    <mergeCell ref="B55:B59"/>
    <mergeCell ref="B60:B62"/>
    <mergeCell ref="B63:B65"/>
    <mergeCell ref="B48:B49"/>
  </mergeCells>
  <hyperlinks>
    <hyperlink ref="B9" location="Introduction!AB10" display="Return to Measure Index"/>
  </hyperlinks>
  <pageMargins left="0.7" right="0.7" top="0.75" bottom="0.75" header="0.3" footer="0.3"/>
  <pageSetup orientation="portrait"/>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'Steam Traps - Analysis'!$BN$65:$BN$66</xm:f>
          </x14:formula1>
          <xm:sqref>C8</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61"/>
  <sheetViews>
    <sheetView topLeftCell="A2" zoomScale="70" zoomScaleNormal="70" zoomScalePageLayoutView="70" workbookViewId="0">
      <pane ySplit="3" topLeftCell="A5" activePane="bottomLeft" state="frozen"/>
      <selection activeCell="A2" sqref="A2"/>
      <selection pane="bottomLeft" activeCell="BP80" sqref="BP80"/>
    </sheetView>
  </sheetViews>
  <sheetFormatPr defaultColWidth="8.85546875" defaultRowHeight="12.75" x14ac:dyDescent="0.2"/>
  <cols>
    <col min="1" max="1" width="8.85546875" style="356"/>
    <col min="2" max="2" width="15.140625" style="356" bestFit="1" customWidth="1"/>
    <col min="3" max="3" width="20.42578125" style="356" bestFit="1" customWidth="1"/>
    <col min="4" max="4" width="14.28515625" style="356" bestFit="1" customWidth="1"/>
    <col min="5" max="5" width="11.7109375" style="356" bestFit="1" customWidth="1"/>
    <col min="6" max="6" width="8.140625" style="356" bestFit="1" customWidth="1"/>
    <col min="7" max="8" width="8.85546875" style="356"/>
    <col min="9" max="9" width="11.42578125" style="356" bestFit="1" customWidth="1"/>
    <col min="10" max="10" width="8.7109375" style="356" bestFit="1" customWidth="1"/>
    <col min="11" max="11" width="10.85546875" style="356" bestFit="1" customWidth="1"/>
    <col min="12" max="12" width="10" style="356" bestFit="1" customWidth="1"/>
    <col min="13" max="13" width="8.85546875" style="356"/>
    <col min="14" max="15" width="10" style="356" bestFit="1" customWidth="1"/>
    <col min="16" max="16" width="14.42578125" style="356" bestFit="1" customWidth="1"/>
    <col min="17" max="17" width="17" style="356" bestFit="1" customWidth="1"/>
    <col min="18" max="18" width="6.7109375" style="356" bestFit="1" customWidth="1"/>
    <col min="19" max="19" width="12.28515625" style="356" bestFit="1" customWidth="1"/>
    <col min="20" max="20" width="10.85546875" style="356" bestFit="1" customWidth="1"/>
    <col min="21" max="21" width="11.28515625" style="356" bestFit="1" customWidth="1"/>
    <col min="22" max="23" width="8.85546875" style="356"/>
    <col min="24" max="24" width="11" style="356" customWidth="1"/>
    <col min="25" max="25" width="8.85546875" style="356"/>
    <col min="26" max="26" width="15.140625" style="356" bestFit="1" customWidth="1"/>
    <col min="27" max="27" width="14.28515625" style="356" bestFit="1" customWidth="1"/>
    <col min="28" max="28" width="11.7109375" style="356" bestFit="1" customWidth="1"/>
    <col min="29" max="29" width="8.85546875" style="356"/>
    <col min="30" max="30" width="17.140625" style="356" customWidth="1"/>
    <col min="31" max="31" width="14.28515625" style="356" bestFit="1" customWidth="1"/>
    <col min="32" max="32" width="14.42578125" style="356" bestFit="1" customWidth="1"/>
    <col min="33" max="33" width="13.42578125" style="356" bestFit="1" customWidth="1"/>
    <col min="34" max="34" width="14.42578125" style="356" bestFit="1" customWidth="1"/>
    <col min="35" max="35" width="19.42578125" style="356" bestFit="1" customWidth="1"/>
    <col min="36" max="38" width="20" style="356" customWidth="1"/>
    <col min="39" max="39" width="8.85546875" style="356"/>
    <col min="40" max="40" width="11.7109375" style="356" bestFit="1" customWidth="1"/>
    <col min="41" max="41" width="11.7109375" style="356" customWidth="1"/>
    <col min="42" max="42" width="15.140625" style="356" customWidth="1"/>
    <col min="43" max="43" width="8.85546875" style="356"/>
    <col min="44" max="45" width="26" style="356" customWidth="1"/>
    <col min="46" max="46" width="8.85546875" style="356"/>
    <col min="47" max="47" width="11.7109375" style="356" bestFit="1" customWidth="1"/>
    <col min="48" max="48" width="20" style="356" customWidth="1"/>
    <col min="49" max="49" width="8.85546875" style="356"/>
    <col min="50" max="51" width="26" style="356" customWidth="1"/>
    <col min="52" max="53" width="8.85546875" style="356"/>
    <col min="54" max="54" width="11.7109375" style="356" bestFit="1" customWidth="1"/>
    <col min="55" max="55" width="11.42578125" style="356" customWidth="1"/>
    <col min="56" max="56" width="11" style="356" customWidth="1"/>
    <col min="57" max="57" width="8.85546875" style="356"/>
    <col min="58" max="60" width="26" style="356" customWidth="1"/>
    <col min="61" max="61" width="8.85546875" style="356"/>
    <col min="62" max="66" width="26" style="356" customWidth="1"/>
    <col min="67" max="67" width="8.85546875" style="356"/>
    <col min="68" max="68" width="29.28515625" style="356" customWidth="1"/>
    <col min="69" max="69" width="22.28515625" style="356" customWidth="1"/>
    <col min="70" max="70" width="31.42578125" style="356" customWidth="1"/>
    <col min="71" max="71" width="27.28515625" style="356" customWidth="1"/>
    <col min="72" max="72" width="24.42578125" style="356" customWidth="1"/>
    <col min="73" max="73" width="9.7109375" style="356" customWidth="1"/>
    <col min="74" max="74" width="8.85546875" style="356"/>
    <col min="75" max="75" width="11.7109375" style="356" bestFit="1" customWidth="1"/>
    <col min="76" max="76" width="29.7109375" style="356" bestFit="1" customWidth="1"/>
    <col min="77" max="77" width="10.7109375" style="356" bestFit="1" customWidth="1"/>
    <col min="78" max="78" width="8.28515625" style="356" bestFit="1" customWidth="1"/>
    <col min="79" max="79" width="13.140625" style="356" bestFit="1" customWidth="1"/>
    <col min="80" max="16384" width="8.85546875" style="356"/>
  </cols>
  <sheetData>
    <row r="1" spans="1:79" ht="24.95" customHeight="1" x14ac:dyDescent="0.2">
      <c r="W1" s="357"/>
      <c r="AM1" s="357"/>
      <c r="AT1" s="357"/>
      <c r="BA1" s="357"/>
      <c r="BI1" s="357"/>
      <c r="BO1" s="357"/>
      <c r="BV1" s="357"/>
    </row>
    <row r="2" spans="1:79" ht="24" thickBot="1" x14ac:dyDescent="0.4">
      <c r="W2" s="358"/>
      <c r="AM2" s="358"/>
      <c r="AT2" s="358"/>
      <c r="BA2" s="358"/>
      <c r="BI2" s="358"/>
      <c r="BJ2" s="359" t="s">
        <v>191</v>
      </c>
      <c r="BK2" s="359"/>
      <c r="BO2" s="358"/>
      <c r="BP2" s="359" t="s">
        <v>190</v>
      </c>
      <c r="BQ2" s="360"/>
      <c r="BR2" s="360"/>
      <c r="BS2" s="360"/>
      <c r="BT2" s="360"/>
      <c r="BU2" s="360"/>
      <c r="BV2" s="358"/>
      <c r="BW2" s="359" t="s">
        <v>191</v>
      </c>
    </row>
    <row r="3" spans="1:79" ht="45.75" thickBot="1" x14ac:dyDescent="0.3">
      <c r="A3" s="361" t="s">
        <v>220</v>
      </c>
      <c r="C3" s="525" t="s">
        <v>549</v>
      </c>
      <c r="D3" s="526"/>
      <c r="E3" s="526"/>
      <c r="F3" s="527"/>
      <c r="G3" s="525" t="s">
        <v>140</v>
      </c>
      <c r="H3" s="526"/>
      <c r="I3" s="526"/>
      <c r="J3" s="526"/>
      <c r="K3" s="526"/>
      <c r="L3" s="525" t="s">
        <v>141</v>
      </c>
      <c r="M3" s="526"/>
      <c r="N3" s="526"/>
      <c r="O3" s="526"/>
      <c r="P3" s="526"/>
      <c r="Q3" s="527"/>
      <c r="R3" s="360"/>
      <c r="S3" s="525" t="s">
        <v>228</v>
      </c>
      <c r="T3" s="526"/>
      <c r="U3" s="527"/>
      <c r="W3" s="358"/>
      <c r="X3" s="362" t="s">
        <v>550</v>
      </c>
      <c r="AM3" s="358"/>
      <c r="AN3" s="363" t="s">
        <v>551</v>
      </c>
      <c r="AO3" s="363"/>
      <c r="AT3" s="358"/>
      <c r="AU3" s="363" t="s">
        <v>552</v>
      </c>
      <c r="BA3" s="358"/>
      <c r="BB3" s="363" t="s">
        <v>552</v>
      </c>
      <c r="BI3" s="358"/>
      <c r="BJ3" s="363" t="s">
        <v>553</v>
      </c>
      <c r="BK3" s="363"/>
      <c r="BO3" s="358"/>
      <c r="BP3" s="360"/>
      <c r="BQ3" s="360"/>
      <c r="BR3" s="360"/>
      <c r="BS3" s="360"/>
      <c r="BT3" s="360"/>
      <c r="BU3" s="360"/>
      <c r="BV3" s="358"/>
      <c r="BW3" s="364" t="s">
        <v>138</v>
      </c>
      <c r="BX3" s="364" t="s">
        <v>137</v>
      </c>
      <c r="BY3" s="365" t="s">
        <v>91</v>
      </c>
      <c r="BZ3" s="366"/>
      <c r="CA3" s="367" t="s">
        <v>139</v>
      </c>
    </row>
    <row r="4" spans="1:79" ht="60.75" thickBot="1" x14ac:dyDescent="0.3">
      <c r="A4" s="368" t="s">
        <v>236</v>
      </c>
      <c r="B4" s="369" t="s">
        <v>554</v>
      </c>
      <c r="C4" s="368" t="s">
        <v>555</v>
      </c>
      <c r="D4" s="368" t="s">
        <v>556</v>
      </c>
      <c r="E4" s="368" t="s">
        <v>557</v>
      </c>
      <c r="F4" s="368" t="s">
        <v>558</v>
      </c>
      <c r="G4" s="368" t="s">
        <v>559</v>
      </c>
      <c r="H4" s="368" t="s">
        <v>560</v>
      </c>
      <c r="I4" s="368" t="s">
        <v>561</v>
      </c>
      <c r="J4" s="368" t="s">
        <v>562</v>
      </c>
      <c r="K4" s="368" t="s">
        <v>563</v>
      </c>
      <c r="L4" s="368" t="s">
        <v>141</v>
      </c>
      <c r="M4" s="368" t="s">
        <v>562</v>
      </c>
      <c r="N4" s="368" t="s">
        <v>334</v>
      </c>
      <c r="O4" s="368" t="s">
        <v>548</v>
      </c>
      <c r="P4" s="368" t="s">
        <v>564</v>
      </c>
      <c r="Q4" s="368" t="s">
        <v>142</v>
      </c>
      <c r="R4" s="370" t="s">
        <v>230</v>
      </c>
      <c r="S4" s="368" t="s">
        <v>565</v>
      </c>
      <c r="T4" s="368" t="s">
        <v>566</v>
      </c>
      <c r="U4" s="368" t="s">
        <v>567</v>
      </c>
      <c r="V4" s="371" t="s">
        <v>265</v>
      </c>
      <c r="W4" s="358"/>
      <c r="X4" s="370" t="s">
        <v>230</v>
      </c>
      <c r="Y4" s="368" t="s">
        <v>236</v>
      </c>
      <c r="Z4" s="369" t="s">
        <v>554</v>
      </c>
      <c r="AA4" s="368" t="s">
        <v>556</v>
      </c>
      <c r="AB4" s="368" t="s">
        <v>557</v>
      </c>
      <c r="AC4" s="368" t="s">
        <v>559</v>
      </c>
      <c r="AD4" s="372" t="s">
        <v>242</v>
      </c>
      <c r="AE4" s="368" t="s">
        <v>568</v>
      </c>
      <c r="AF4" s="368" t="s">
        <v>569</v>
      </c>
      <c r="AG4" s="368" t="s">
        <v>570</v>
      </c>
      <c r="AH4" s="368" t="s">
        <v>564</v>
      </c>
      <c r="AI4" s="372" t="s">
        <v>246</v>
      </c>
      <c r="AJ4" s="372" t="s">
        <v>248</v>
      </c>
      <c r="AK4" s="372" t="s">
        <v>249</v>
      </c>
      <c r="AL4" s="373" t="s">
        <v>250</v>
      </c>
      <c r="AM4" s="358"/>
      <c r="AN4" s="368" t="s">
        <v>556</v>
      </c>
      <c r="AO4" s="368" t="s">
        <v>557</v>
      </c>
      <c r="AP4" s="372" t="s">
        <v>246</v>
      </c>
      <c r="AR4" s="528" t="s">
        <v>571</v>
      </c>
      <c r="AS4" s="529"/>
      <c r="AT4" s="358"/>
      <c r="AU4" s="368" t="s">
        <v>557</v>
      </c>
      <c r="AV4" s="372" t="s">
        <v>249</v>
      </c>
      <c r="AX4" s="528" t="s">
        <v>572</v>
      </c>
      <c r="AY4" s="530"/>
      <c r="AZ4" s="529"/>
      <c r="BA4" s="358"/>
      <c r="BB4" s="368" t="s">
        <v>557</v>
      </c>
      <c r="BC4" s="368" t="s">
        <v>570</v>
      </c>
      <c r="BD4" s="368" t="s">
        <v>573</v>
      </c>
      <c r="BF4" s="528" t="s">
        <v>574</v>
      </c>
      <c r="BG4" s="530"/>
      <c r="BH4" s="529"/>
      <c r="BI4" s="374"/>
      <c r="BJ4" s="375" t="s">
        <v>575</v>
      </c>
      <c r="BK4" s="376" t="s">
        <v>137</v>
      </c>
      <c r="BL4" s="376" t="s">
        <v>576</v>
      </c>
      <c r="BM4" s="376" t="s">
        <v>577</v>
      </c>
      <c r="BN4" s="377" t="s">
        <v>578</v>
      </c>
      <c r="BO4" s="378"/>
      <c r="BP4" s="360"/>
      <c r="BQ4" s="360"/>
      <c r="BR4" s="360"/>
      <c r="BS4" s="360"/>
      <c r="BT4" s="360"/>
      <c r="BU4" s="360"/>
      <c r="BV4" s="358"/>
      <c r="BW4" s="379"/>
      <c r="BX4" s="379"/>
      <c r="BY4" s="364" t="s">
        <v>140</v>
      </c>
      <c r="BZ4" s="380" t="s">
        <v>141</v>
      </c>
      <c r="CA4" s="364" t="s">
        <v>142</v>
      </c>
    </row>
    <row r="5" spans="1:79" ht="30" x14ac:dyDescent="0.25">
      <c r="A5" s="356">
        <v>1</v>
      </c>
      <c r="B5" s="360" t="s">
        <v>579</v>
      </c>
      <c r="C5" s="381" t="s">
        <v>580</v>
      </c>
      <c r="D5" s="382" t="s">
        <v>571</v>
      </c>
      <c r="E5" s="382">
        <v>0.5</v>
      </c>
      <c r="F5" s="383"/>
      <c r="G5" s="381">
        <v>2014</v>
      </c>
      <c r="H5" s="382">
        <v>222.5</v>
      </c>
      <c r="I5" s="382">
        <v>1</v>
      </c>
      <c r="J5" s="384" t="s">
        <v>581</v>
      </c>
      <c r="K5" s="383"/>
      <c r="L5" s="381"/>
      <c r="M5" s="382"/>
      <c r="N5" s="382"/>
      <c r="O5" s="382"/>
      <c r="P5" s="382"/>
      <c r="Q5" s="383"/>
      <c r="R5" s="360" t="s">
        <v>582</v>
      </c>
      <c r="S5" s="385" t="s">
        <v>583</v>
      </c>
      <c r="T5" s="384" t="s">
        <v>584</v>
      </c>
      <c r="U5" s="386">
        <v>41661</v>
      </c>
      <c r="W5" s="358"/>
      <c r="X5" s="356" t="str">
        <f>R5</f>
        <v>BCF</v>
      </c>
      <c r="Y5" s="356">
        <f t="shared" ref="Y5:Z68" si="0">A5</f>
        <v>1</v>
      </c>
      <c r="Z5" s="356" t="str">
        <f t="shared" si="0"/>
        <v>Steam Trap</v>
      </c>
      <c r="AA5" s="356" t="str">
        <f t="shared" ref="AA5:AB68" si="1">D5</f>
        <v>F&amp;T</v>
      </c>
      <c r="AB5" s="356">
        <f t="shared" si="1"/>
        <v>0.5</v>
      </c>
      <c r="AC5" s="356">
        <f t="shared" ref="AC5:AC68" si="2">G5</f>
        <v>2014</v>
      </c>
      <c r="AD5" s="356">
        <f t="shared" ref="AD5:AD68" si="3">H5/I5</f>
        <v>222.5</v>
      </c>
      <c r="AE5" s="356">
        <f t="shared" ref="AE5:AE68" si="4">L5</f>
        <v>0</v>
      </c>
      <c r="AF5" s="356">
        <f t="shared" ref="AF5:AH68" si="5">N5</f>
        <v>0</v>
      </c>
      <c r="AG5" s="356">
        <f t="shared" si="5"/>
        <v>0</v>
      </c>
      <c r="AH5" s="356">
        <f t="shared" si="5"/>
        <v>0</v>
      </c>
      <c r="AI5" s="387">
        <f t="shared" ref="AI5:AI68" si="6">IFERROR(AD5/VLOOKUP($X5,$BQ$54:$BT$63,2,FALSE),0)</f>
        <v>283.68749999999994</v>
      </c>
      <c r="AJ5" s="387">
        <f t="shared" ref="AJ5:AJ68" si="7">IFERROR(AF5/VLOOKUP($X5,$BQ$54:$BT$63,3,FALSE),0)</f>
        <v>0</v>
      </c>
      <c r="AK5" s="387">
        <f t="shared" ref="AK5:AK68" si="8">IFERROR(AE5/VLOOKUP($X5,$BQ$54:$BT$63,3,FALSE),0)</f>
        <v>0</v>
      </c>
      <c r="AL5" s="387">
        <f>AI5+AK5</f>
        <v>283.68749999999994</v>
      </c>
      <c r="AM5" s="358"/>
      <c r="AN5" s="384" t="s">
        <v>571</v>
      </c>
      <c r="AO5" s="382">
        <v>1.5</v>
      </c>
      <c r="AP5" s="387">
        <v>217.21815943812905</v>
      </c>
      <c r="AR5" s="388" t="s">
        <v>575</v>
      </c>
      <c r="AS5" s="388" t="s">
        <v>576</v>
      </c>
      <c r="AT5" s="358"/>
      <c r="AU5" s="356">
        <v>0.5</v>
      </c>
      <c r="AV5" s="387">
        <v>101.20355561825407</v>
      </c>
      <c r="AX5" s="388" t="s">
        <v>575</v>
      </c>
      <c r="AY5" s="388" t="s">
        <v>577</v>
      </c>
      <c r="AZ5" s="388" t="s">
        <v>585</v>
      </c>
      <c r="BA5" s="358"/>
      <c r="BB5" s="356">
        <v>0.5</v>
      </c>
      <c r="BC5" s="356">
        <v>1</v>
      </c>
      <c r="BD5" s="389">
        <v>101.20355561825407</v>
      </c>
      <c r="BF5" s="388" t="s">
        <v>575</v>
      </c>
      <c r="BG5" s="388" t="s">
        <v>570</v>
      </c>
      <c r="BH5" s="388" t="s">
        <v>577</v>
      </c>
      <c r="BI5" s="374"/>
      <c r="BJ5" s="390">
        <v>0.5</v>
      </c>
      <c r="BK5" s="391" t="s">
        <v>145</v>
      </c>
      <c r="BL5" s="392">
        <f>AS6</f>
        <v>308.35250670008503</v>
      </c>
      <c r="BM5" s="392">
        <f>INDEX($AX$5:$AY$10,MATCH(BJ5,$AX$5:$AX$10,0),2)</f>
        <v>197.34208640586061</v>
      </c>
      <c r="BN5" s="393">
        <f>BM5+BL5</f>
        <v>505.69459310594561</v>
      </c>
      <c r="BO5" s="378"/>
      <c r="BP5" s="360"/>
      <c r="BQ5" s="360"/>
      <c r="BR5" s="360"/>
      <c r="BS5" s="360"/>
      <c r="BT5" s="360"/>
      <c r="BU5" s="360"/>
      <c r="BV5" s="358"/>
      <c r="BW5" s="394">
        <v>0.5</v>
      </c>
      <c r="BX5" s="394" t="s">
        <v>145</v>
      </c>
      <c r="BY5" s="395">
        <v>308.35250670008503</v>
      </c>
      <c r="BZ5" s="396">
        <v>197.34208640586061</v>
      </c>
      <c r="CA5" s="397">
        <v>505.69459310594561</v>
      </c>
    </row>
    <row r="6" spans="1:79" ht="15" x14ac:dyDescent="0.2">
      <c r="A6" s="356">
        <v>2</v>
      </c>
      <c r="B6" s="360" t="s">
        <v>579</v>
      </c>
      <c r="C6" s="381" t="s">
        <v>580</v>
      </c>
      <c r="D6" s="382" t="s">
        <v>571</v>
      </c>
      <c r="E6" s="382">
        <v>0.5</v>
      </c>
      <c r="F6" s="383"/>
      <c r="G6" s="381">
        <v>2014</v>
      </c>
      <c r="H6" s="382">
        <v>222.5</v>
      </c>
      <c r="I6" s="382">
        <v>1</v>
      </c>
      <c r="J6" s="384" t="s">
        <v>581</v>
      </c>
      <c r="K6" s="383"/>
      <c r="L6" s="381"/>
      <c r="M6" s="382"/>
      <c r="N6" s="382"/>
      <c r="O6" s="382"/>
      <c r="P6" s="382"/>
      <c r="Q6" s="383"/>
      <c r="R6" s="360" t="s">
        <v>582</v>
      </c>
      <c r="S6" s="385" t="s">
        <v>583</v>
      </c>
      <c r="T6" s="384" t="s">
        <v>584</v>
      </c>
      <c r="U6" s="386">
        <v>41661</v>
      </c>
      <c r="W6" s="358"/>
      <c r="X6" s="356" t="str">
        <f t="shared" ref="X6:X69" si="9">R6</f>
        <v>BCF</v>
      </c>
      <c r="Y6" s="356">
        <f t="shared" si="0"/>
        <v>2</v>
      </c>
      <c r="Z6" s="356" t="str">
        <f t="shared" si="0"/>
        <v>Steam Trap</v>
      </c>
      <c r="AA6" s="356" t="str">
        <f t="shared" si="1"/>
        <v>F&amp;T</v>
      </c>
      <c r="AB6" s="356">
        <f t="shared" si="1"/>
        <v>0.5</v>
      </c>
      <c r="AC6" s="356">
        <f t="shared" si="2"/>
        <v>2014</v>
      </c>
      <c r="AD6" s="356">
        <f t="shared" si="3"/>
        <v>222.5</v>
      </c>
      <c r="AE6" s="356">
        <f t="shared" si="4"/>
        <v>0</v>
      </c>
      <c r="AF6" s="356">
        <f t="shared" si="5"/>
        <v>0</v>
      </c>
      <c r="AG6" s="356">
        <f t="shared" si="5"/>
        <v>0</v>
      </c>
      <c r="AH6" s="356">
        <f t="shared" si="5"/>
        <v>0</v>
      </c>
      <c r="AI6" s="387">
        <f t="shared" si="6"/>
        <v>283.68749999999994</v>
      </c>
      <c r="AJ6" s="387">
        <f t="shared" si="7"/>
        <v>0</v>
      </c>
      <c r="AK6" s="387">
        <f t="shared" si="8"/>
        <v>0</v>
      </c>
      <c r="AL6" s="387">
        <f t="shared" ref="AL6:AL69" si="10">AI6+AK6</f>
        <v>283.68749999999994</v>
      </c>
      <c r="AM6" s="358"/>
      <c r="AN6" s="384" t="s">
        <v>571</v>
      </c>
      <c r="AO6" s="382">
        <v>1</v>
      </c>
      <c r="AP6" s="387">
        <v>985.05909512639914</v>
      </c>
      <c r="AR6" s="398">
        <v>0.5</v>
      </c>
      <c r="AS6" s="399">
        <f>$AR$15*AR6+$AS$15</f>
        <v>308.35250670008503</v>
      </c>
      <c r="AT6" s="358"/>
      <c r="AU6" s="356">
        <v>0.75</v>
      </c>
      <c r="AV6" s="387">
        <v>101.20355561825407</v>
      </c>
      <c r="AX6" s="398">
        <v>0.5</v>
      </c>
      <c r="AY6" s="400">
        <f>AVERAGEIF($AU$5:$AU$56,$AX6,$AV$5:$AV$56)</f>
        <v>197.34208640586061</v>
      </c>
      <c r="AZ6" s="401">
        <f>COUNTIF($AU$5:$AU$56,$AX6)</f>
        <v>8</v>
      </c>
      <c r="BA6" s="358"/>
      <c r="BB6" s="356">
        <v>0.75</v>
      </c>
      <c r="BC6" s="356">
        <v>1</v>
      </c>
      <c r="BD6" s="389">
        <v>101.20355561825407</v>
      </c>
      <c r="BF6" s="398">
        <v>0.5</v>
      </c>
      <c r="BG6" s="401">
        <f>ROUND(AVERAGEIF($BB$5:$BB$56,BF6,$BC$5:$BC$56),0)</f>
        <v>3</v>
      </c>
      <c r="BH6" s="400">
        <f>BG6*$BG$12</f>
        <v>251.77081091802648</v>
      </c>
      <c r="BI6" s="374"/>
      <c r="BJ6" s="402">
        <v>0.75</v>
      </c>
      <c r="BK6" s="403" t="s">
        <v>145</v>
      </c>
      <c r="BL6" s="400">
        <f t="shared" ref="BL6:BL9" si="11">AS7</f>
        <v>437.4188477587752</v>
      </c>
      <c r="BM6" s="400">
        <f t="shared" ref="BM6:BM17" si="12">INDEX($AX$5:$AY$10,MATCH(BJ6,$AX$5:$AX$10,0),2)</f>
        <v>197.34208640586061</v>
      </c>
      <c r="BN6" s="404">
        <f t="shared" ref="BN6:BN17" si="13">BM6+BL6</f>
        <v>634.76093416463584</v>
      </c>
      <c r="BO6" s="378"/>
      <c r="BP6" s="360"/>
      <c r="BQ6" s="360"/>
      <c r="BR6" s="360"/>
      <c r="BS6" s="360"/>
      <c r="BT6" s="360"/>
      <c r="BU6" s="360"/>
      <c r="BV6" s="358"/>
      <c r="BW6" s="405">
        <v>0.75</v>
      </c>
      <c r="BX6" s="405" t="s">
        <v>145</v>
      </c>
      <c r="BY6" s="406">
        <v>437.4188477587752</v>
      </c>
      <c r="BZ6" s="407">
        <v>197.34208640586061</v>
      </c>
      <c r="CA6" s="408">
        <v>634.76093416463584</v>
      </c>
    </row>
    <row r="7" spans="1:79" ht="15" x14ac:dyDescent="0.25">
      <c r="A7" s="356">
        <v>3</v>
      </c>
      <c r="B7" s="360" t="s">
        <v>579</v>
      </c>
      <c r="C7" s="381" t="s">
        <v>580</v>
      </c>
      <c r="D7" s="382" t="s">
        <v>571</v>
      </c>
      <c r="E7" s="382">
        <v>0.5</v>
      </c>
      <c r="F7" s="383"/>
      <c r="G7" s="381">
        <v>2014</v>
      </c>
      <c r="H7" s="382">
        <v>261</v>
      </c>
      <c r="I7" s="382">
        <v>1</v>
      </c>
      <c r="J7" s="384" t="s">
        <v>581</v>
      </c>
      <c r="K7" s="383"/>
      <c r="L7" s="381"/>
      <c r="M7" s="382"/>
      <c r="N7" s="382"/>
      <c r="O7" s="382"/>
      <c r="P7" s="382"/>
      <c r="Q7" s="383"/>
      <c r="R7" s="360" t="s">
        <v>582</v>
      </c>
      <c r="S7" s="385" t="s">
        <v>583</v>
      </c>
      <c r="T7" s="384" t="s">
        <v>584</v>
      </c>
      <c r="U7" s="386">
        <v>41661</v>
      </c>
      <c r="W7" s="358"/>
      <c r="X7" s="356" t="str">
        <f t="shared" si="9"/>
        <v>BCF</v>
      </c>
      <c r="Y7" s="356">
        <f t="shared" si="0"/>
        <v>3</v>
      </c>
      <c r="Z7" s="356" t="str">
        <f t="shared" si="0"/>
        <v>Steam Trap</v>
      </c>
      <c r="AA7" s="356" t="str">
        <f t="shared" si="1"/>
        <v>F&amp;T</v>
      </c>
      <c r="AB7" s="356">
        <f t="shared" si="1"/>
        <v>0.5</v>
      </c>
      <c r="AC7" s="356">
        <f t="shared" si="2"/>
        <v>2014</v>
      </c>
      <c r="AD7" s="356">
        <f t="shared" si="3"/>
        <v>261</v>
      </c>
      <c r="AE7" s="356">
        <f t="shared" si="4"/>
        <v>0</v>
      </c>
      <c r="AF7" s="356">
        <f t="shared" si="5"/>
        <v>0</v>
      </c>
      <c r="AG7" s="356">
        <f t="shared" si="5"/>
        <v>0</v>
      </c>
      <c r="AH7" s="356">
        <f t="shared" si="5"/>
        <v>0</v>
      </c>
      <c r="AI7" s="387">
        <f t="shared" si="6"/>
        <v>332.77499999999998</v>
      </c>
      <c r="AJ7" s="387">
        <f t="shared" si="7"/>
        <v>0</v>
      </c>
      <c r="AK7" s="387">
        <f t="shared" si="8"/>
        <v>0</v>
      </c>
      <c r="AL7" s="387">
        <f t="shared" si="10"/>
        <v>332.77499999999998</v>
      </c>
      <c r="AM7" s="358"/>
      <c r="AN7" s="384" t="s">
        <v>571</v>
      </c>
      <c r="AO7" s="382">
        <v>2</v>
      </c>
      <c r="AP7" s="387">
        <v>1565.991381995814</v>
      </c>
      <c r="AR7" s="398">
        <v>0.75</v>
      </c>
      <c r="AS7" s="399">
        <f>$AR$15*AR7+$AS$15</f>
        <v>437.4188477587752</v>
      </c>
      <c r="AT7" s="358"/>
      <c r="AU7" s="356">
        <v>1</v>
      </c>
      <c r="AV7" s="387">
        <v>151.8053334273811</v>
      </c>
      <c r="AX7" s="398">
        <v>0.75</v>
      </c>
      <c r="AY7" s="400">
        <f>AVERAGEIF($AU$5:$AU$56,$AX7,$AV$5:$AV$56)</f>
        <v>197.34208640586061</v>
      </c>
      <c r="AZ7" s="401">
        <f>COUNTIF($AU$5:$AU$56,$AX7)</f>
        <v>8</v>
      </c>
      <c r="BA7" s="358"/>
      <c r="BB7" s="356">
        <v>1</v>
      </c>
      <c r="BC7" s="356">
        <v>1.5</v>
      </c>
      <c r="BD7" s="389">
        <v>101.20355561825407</v>
      </c>
      <c r="BF7" s="398">
        <v>0.75</v>
      </c>
      <c r="BG7" s="401">
        <f t="shared" ref="BG7:BG10" si="14">ROUND(AVERAGEIF($BB$5:$BB$56,BF7,$BC$5:$BC$56),0)</f>
        <v>3</v>
      </c>
      <c r="BH7" s="400">
        <f t="shared" ref="BH7:BH10" si="15">BG7*$BG$12</f>
        <v>251.77081091802648</v>
      </c>
      <c r="BI7" s="374"/>
      <c r="BJ7" s="402">
        <v>1</v>
      </c>
      <c r="BK7" s="403" t="s">
        <v>145</v>
      </c>
      <c r="BL7" s="400">
        <f t="shared" si="11"/>
        <v>566.48518881746543</v>
      </c>
      <c r="BM7" s="400">
        <f t="shared" si="12"/>
        <v>208.8424904533895</v>
      </c>
      <c r="BN7" s="404">
        <f t="shared" si="13"/>
        <v>775.3276792708549</v>
      </c>
      <c r="BO7" s="378"/>
      <c r="BP7" s="360"/>
      <c r="BQ7" s="362"/>
      <c r="BS7" s="360"/>
      <c r="BT7" s="360"/>
      <c r="BU7" s="360"/>
      <c r="BV7" s="358"/>
      <c r="BW7" s="405">
        <v>1</v>
      </c>
      <c r="BX7" s="405" t="s">
        <v>145</v>
      </c>
      <c r="BY7" s="409">
        <v>566.48518881746543</v>
      </c>
      <c r="BZ7" s="407">
        <v>208.8424904533895</v>
      </c>
      <c r="CA7" s="408">
        <v>775.3276792708549</v>
      </c>
    </row>
    <row r="8" spans="1:79" ht="15" x14ac:dyDescent="0.2">
      <c r="A8" s="356">
        <v>4</v>
      </c>
      <c r="B8" s="360" t="s">
        <v>579</v>
      </c>
      <c r="C8" s="381" t="s">
        <v>580</v>
      </c>
      <c r="D8" s="382" t="s">
        <v>571</v>
      </c>
      <c r="E8" s="382">
        <v>0.5</v>
      </c>
      <c r="F8" s="383"/>
      <c r="G8" s="381">
        <v>2014</v>
      </c>
      <c r="H8" s="382">
        <v>261</v>
      </c>
      <c r="I8" s="382">
        <v>1</v>
      </c>
      <c r="J8" s="384" t="s">
        <v>581</v>
      </c>
      <c r="K8" s="383"/>
      <c r="L8" s="381"/>
      <c r="M8" s="382"/>
      <c r="N8" s="382"/>
      <c r="O8" s="382"/>
      <c r="P8" s="382"/>
      <c r="Q8" s="383"/>
      <c r="R8" s="360" t="s">
        <v>582</v>
      </c>
      <c r="S8" s="385" t="s">
        <v>583</v>
      </c>
      <c r="T8" s="384" t="s">
        <v>584</v>
      </c>
      <c r="U8" s="386">
        <v>41661</v>
      </c>
      <c r="W8" s="358"/>
      <c r="X8" s="356" t="str">
        <f t="shared" si="9"/>
        <v>BCF</v>
      </c>
      <c r="Y8" s="356">
        <f t="shared" si="0"/>
        <v>4</v>
      </c>
      <c r="Z8" s="356" t="str">
        <f t="shared" si="0"/>
        <v>Steam Trap</v>
      </c>
      <c r="AA8" s="356" t="str">
        <f t="shared" si="1"/>
        <v>F&amp;T</v>
      </c>
      <c r="AB8" s="356">
        <f t="shared" si="1"/>
        <v>0.5</v>
      </c>
      <c r="AC8" s="356">
        <f t="shared" si="2"/>
        <v>2014</v>
      </c>
      <c r="AD8" s="356">
        <f t="shared" si="3"/>
        <v>261</v>
      </c>
      <c r="AE8" s="356">
        <f t="shared" si="4"/>
        <v>0</v>
      </c>
      <c r="AF8" s="356">
        <f t="shared" si="5"/>
        <v>0</v>
      </c>
      <c r="AG8" s="356">
        <f t="shared" si="5"/>
        <v>0</v>
      </c>
      <c r="AH8" s="356">
        <f t="shared" si="5"/>
        <v>0</v>
      </c>
      <c r="AI8" s="387">
        <f t="shared" si="6"/>
        <v>332.77499999999998</v>
      </c>
      <c r="AJ8" s="387">
        <f t="shared" si="7"/>
        <v>0</v>
      </c>
      <c r="AK8" s="387">
        <f t="shared" si="8"/>
        <v>0</v>
      </c>
      <c r="AL8" s="387">
        <f t="shared" si="10"/>
        <v>332.77499999999998</v>
      </c>
      <c r="AM8" s="358"/>
      <c r="AN8" s="382" t="s">
        <v>571</v>
      </c>
      <c r="AO8" s="382">
        <v>0.5</v>
      </c>
      <c r="AP8" s="387">
        <v>704.43749999999989</v>
      </c>
      <c r="AR8" s="398">
        <v>1</v>
      </c>
      <c r="AS8" s="399">
        <f>$AR$15*AR8+$AS$15</f>
        <v>566.48518881746543</v>
      </c>
      <c r="AT8" s="358"/>
      <c r="AU8" s="356">
        <v>2</v>
      </c>
      <c r="AV8" s="387">
        <v>151.8053334273811</v>
      </c>
      <c r="AX8" s="398">
        <v>1</v>
      </c>
      <c r="AY8" s="400">
        <f>AVERAGEIF($AU$5:$AU$56,$AX8,$AV$5:$AV$56)</f>
        <v>208.8424904533895</v>
      </c>
      <c r="AZ8" s="401">
        <f>COUNTIF($AU$5:$AU$56,$AX8)</f>
        <v>8</v>
      </c>
      <c r="BA8" s="358"/>
      <c r="BB8" s="356">
        <v>2</v>
      </c>
      <c r="BC8" s="356">
        <v>1.5</v>
      </c>
      <c r="BD8" s="389">
        <v>101.20355561825407</v>
      </c>
      <c r="BF8" s="398">
        <v>1</v>
      </c>
      <c r="BG8" s="401">
        <f t="shared" si="14"/>
        <v>3</v>
      </c>
      <c r="BH8" s="400">
        <f t="shared" si="15"/>
        <v>251.77081091802648</v>
      </c>
      <c r="BI8" s="374"/>
      <c r="BJ8" s="402">
        <v>1.5</v>
      </c>
      <c r="BK8" s="403" t="s">
        <v>145</v>
      </c>
      <c r="BL8" s="400">
        <f t="shared" si="11"/>
        <v>824.61787093484577</v>
      </c>
      <c r="BM8" s="400">
        <f t="shared" si="12"/>
        <v>294.94879127176301</v>
      </c>
      <c r="BN8" s="404">
        <f t="shared" si="13"/>
        <v>1119.5666622066087</v>
      </c>
      <c r="BO8" s="378"/>
      <c r="BP8" s="360"/>
      <c r="BQ8" s="360"/>
      <c r="BR8" s="360"/>
      <c r="BS8" s="360"/>
      <c r="BT8" s="360"/>
      <c r="BU8" s="360"/>
      <c r="BV8" s="358"/>
      <c r="BW8" s="410">
        <v>1.5</v>
      </c>
      <c r="BX8" s="410" t="s">
        <v>145</v>
      </c>
      <c r="BY8" s="411">
        <v>824.61787093484577</v>
      </c>
      <c r="BZ8" s="412">
        <v>294.94879127176301</v>
      </c>
      <c r="CA8" s="413">
        <v>1119.5666622066087</v>
      </c>
    </row>
    <row r="9" spans="1:79" ht="15.75" thickBot="1" x14ac:dyDescent="0.25">
      <c r="A9" s="356">
        <v>5</v>
      </c>
      <c r="B9" s="360" t="s">
        <v>579</v>
      </c>
      <c r="C9" s="381" t="s">
        <v>580</v>
      </c>
      <c r="D9" s="382" t="s">
        <v>571</v>
      </c>
      <c r="E9" s="382">
        <v>0.5</v>
      </c>
      <c r="F9" s="383"/>
      <c r="G9" s="381">
        <v>2014</v>
      </c>
      <c r="H9" s="382">
        <v>378.75</v>
      </c>
      <c r="I9" s="382">
        <v>1</v>
      </c>
      <c r="J9" s="384" t="s">
        <v>581</v>
      </c>
      <c r="K9" s="383"/>
      <c r="L9" s="381"/>
      <c r="M9" s="382"/>
      <c r="N9" s="382"/>
      <c r="O9" s="382"/>
      <c r="P9" s="382"/>
      <c r="Q9" s="383"/>
      <c r="R9" s="360" t="s">
        <v>582</v>
      </c>
      <c r="S9" s="385" t="s">
        <v>583</v>
      </c>
      <c r="T9" s="384" t="s">
        <v>584</v>
      </c>
      <c r="U9" s="386">
        <v>41661</v>
      </c>
      <c r="W9" s="358"/>
      <c r="X9" s="356" t="str">
        <f t="shared" si="9"/>
        <v>BCF</v>
      </c>
      <c r="Y9" s="356">
        <f t="shared" si="0"/>
        <v>5</v>
      </c>
      <c r="Z9" s="356" t="str">
        <f t="shared" si="0"/>
        <v>Steam Trap</v>
      </c>
      <c r="AA9" s="356" t="str">
        <f t="shared" si="1"/>
        <v>F&amp;T</v>
      </c>
      <c r="AB9" s="356">
        <f t="shared" si="1"/>
        <v>0.5</v>
      </c>
      <c r="AC9" s="356">
        <f t="shared" si="2"/>
        <v>2014</v>
      </c>
      <c r="AD9" s="356">
        <f t="shared" si="3"/>
        <v>378.75</v>
      </c>
      <c r="AE9" s="356">
        <f t="shared" si="4"/>
        <v>0</v>
      </c>
      <c r="AF9" s="356">
        <f t="shared" si="5"/>
        <v>0</v>
      </c>
      <c r="AG9" s="356">
        <f t="shared" si="5"/>
        <v>0</v>
      </c>
      <c r="AH9" s="356">
        <f t="shared" si="5"/>
        <v>0</v>
      </c>
      <c r="AI9" s="387">
        <f t="shared" si="6"/>
        <v>482.90624999999994</v>
      </c>
      <c r="AJ9" s="387">
        <f t="shared" si="7"/>
        <v>0</v>
      </c>
      <c r="AK9" s="387">
        <f t="shared" si="8"/>
        <v>0</v>
      </c>
      <c r="AL9" s="387">
        <f t="shared" si="10"/>
        <v>482.90624999999994</v>
      </c>
      <c r="AM9" s="358"/>
      <c r="AN9" s="384" t="s">
        <v>571</v>
      </c>
      <c r="AO9" s="382">
        <v>1</v>
      </c>
      <c r="AP9" s="387">
        <v>217.21815943812905</v>
      </c>
      <c r="AR9" s="398">
        <v>1.5</v>
      </c>
      <c r="AS9" s="399">
        <f>$AR$15*AR9+$AS$15</f>
        <v>824.61787093484577</v>
      </c>
      <c r="AT9" s="358"/>
      <c r="AU9" s="356">
        <v>2</v>
      </c>
      <c r="AV9" s="387">
        <v>151.8053334273811</v>
      </c>
      <c r="AX9" s="398">
        <v>1.5</v>
      </c>
      <c r="AY9" s="400">
        <f>AVERAGEIF($AU$5:$AU$56,$AX9,$AV$5:$AV$56)</f>
        <v>294.94879127176301</v>
      </c>
      <c r="AZ9" s="401">
        <f>COUNTIF($AU$5:$AU$56,$AX9)</f>
        <v>4</v>
      </c>
      <c r="BA9" s="358"/>
      <c r="BB9" s="356">
        <v>2</v>
      </c>
      <c r="BC9" s="356">
        <v>1.5</v>
      </c>
      <c r="BD9" s="389">
        <v>101.20355561825407</v>
      </c>
      <c r="BF9" s="398">
        <v>1.5</v>
      </c>
      <c r="BG9" s="401">
        <f t="shared" si="14"/>
        <v>4</v>
      </c>
      <c r="BH9" s="400">
        <f t="shared" si="15"/>
        <v>335.69441455736865</v>
      </c>
      <c r="BI9" s="374"/>
      <c r="BJ9" s="414">
        <v>2</v>
      </c>
      <c r="BK9" s="415" t="s">
        <v>145</v>
      </c>
      <c r="BL9" s="416">
        <f t="shared" si="11"/>
        <v>1082.7505530522262</v>
      </c>
      <c r="BM9" s="416">
        <f t="shared" si="12"/>
        <v>278.45665393785265</v>
      </c>
      <c r="BN9" s="417">
        <f t="shared" si="13"/>
        <v>1361.2072069900789</v>
      </c>
      <c r="BO9" s="378"/>
      <c r="BV9" s="358"/>
      <c r="BW9" s="418">
        <v>2</v>
      </c>
      <c r="BX9" s="418" t="s">
        <v>145</v>
      </c>
      <c r="BY9" s="419">
        <v>1082.7505530522262</v>
      </c>
      <c r="BZ9" s="420">
        <v>278.45665393785265</v>
      </c>
      <c r="CA9" s="421">
        <v>1361.2072069900789</v>
      </c>
    </row>
    <row r="10" spans="1:79" ht="15" x14ac:dyDescent="0.2">
      <c r="A10" s="356">
        <v>6</v>
      </c>
      <c r="B10" s="360" t="s">
        <v>579</v>
      </c>
      <c r="C10" s="381" t="s">
        <v>580</v>
      </c>
      <c r="D10" s="382" t="s">
        <v>571</v>
      </c>
      <c r="E10" s="382">
        <v>0.5</v>
      </c>
      <c r="F10" s="383"/>
      <c r="G10" s="381">
        <v>2014</v>
      </c>
      <c r="H10" s="382">
        <v>378.75</v>
      </c>
      <c r="I10" s="382">
        <v>1</v>
      </c>
      <c r="J10" s="384" t="s">
        <v>581</v>
      </c>
      <c r="K10" s="383"/>
      <c r="L10" s="381"/>
      <c r="M10" s="382"/>
      <c r="N10" s="382"/>
      <c r="O10" s="382"/>
      <c r="P10" s="382"/>
      <c r="Q10" s="383"/>
      <c r="R10" s="360" t="s">
        <v>582</v>
      </c>
      <c r="S10" s="385" t="s">
        <v>583</v>
      </c>
      <c r="T10" s="384" t="s">
        <v>584</v>
      </c>
      <c r="U10" s="386">
        <v>41661</v>
      </c>
      <c r="W10" s="358"/>
      <c r="X10" s="356" t="str">
        <f t="shared" si="9"/>
        <v>BCF</v>
      </c>
      <c r="Y10" s="356">
        <f t="shared" si="0"/>
        <v>6</v>
      </c>
      <c r="Z10" s="356" t="str">
        <f t="shared" si="0"/>
        <v>Steam Trap</v>
      </c>
      <c r="AA10" s="356" t="str">
        <f t="shared" si="1"/>
        <v>F&amp;T</v>
      </c>
      <c r="AB10" s="356">
        <f t="shared" si="1"/>
        <v>0.5</v>
      </c>
      <c r="AC10" s="356">
        <f t="shared" si="2"/>
        <v>2014</v>
      </c>
      <c r="AD10" s="356">
        <f t="shared" si="3"/>
        <v>378.75</v>
      </c>
      <c r="AE10" s="356">
        <f t="shared" si="4"/>
        <v>0</v>
      </c>
      <c r="AF10" s="356">
        <f t="shared" si="5"/>
        <v>0</v>
      </c>
      <c r="AG10" s="356">
        <f t="shared" si="5"/>
        <v>0</v>
      </c>
      <c r="AH10" s="356">
        <f t="shared" si="5"/>
        <v>0</v>
      </c>
      <c r="AI10" s="387">
        <f t="shared" si="6"/>
        <v>482.90624999999994</v>
      </c>
      <c r="AJ10" s="387">
        <f t="shared" si="7"/>
        <v>0</v>
      </c>
      <c r="AK10" s="387">
        <f t="shared" si="8"/>
        <v>0</v>
      </c>
      <c r="AL10" s="387">
        <f t="shared" si="10"/>
        <v>482.90624999999994</v>
      </c>
      <c r="AM10" s="358"/>
      <c r="AN10" s="382" t="s">
        <v>571</v>
      </c>
      <c r="AO10" s="382">
        <v>2</v>
      </c>
      <c r="AP10" s="387">
        <v>1461.1499999999999</v>
      </c>
      <c r="AR10" s="398">
        <v>2</v>
      </c>
      <c r="AS10" s="399">
        <f>$AR$15*AR10+$AS$15</f>
        <v>1082.7505530522262</v>
      </c>
      <c r="AT10" s="358"/>
      <c r="AU10" s="356">
        <v>3</v>
      </c>
      <c r="AV10" s="387">
        <v>151.8053334273811</v>
      </c>
      <c r="AX10" s="398">
        <v>2</v>
      </c>
      <c r="AY10" s="400">
        <f>AVERAGEIF($AU$5:$AU$56,$AX10,$AV$5:$AV$56)</f>
        <v>278.45665393785265</v>
      </c>
      <c r="AZ10" s="401">
        <f>COUNTIF($AU$5:$AU$56,$AX10)</f>
        <v>12</v>
      </c>
      <c r="BA10" s="358"/>
      <c r="BB10" s="356">
        <v>3</v>
      </c>
      <c r="BC10" s="356">
        <v>1.5</v>
      </c>
      <c r="BD10" s="389">
        <v>101.20355561825407</v>
      </c>
      <c r="BF10" s="398">
        <v>2</v>
      </c>
      <c r="BG10" s="401">
        <f t="shared" si="14"/>
        <v>4</v>
      </c>
      <c r="BH10" s="400">
        <f t="shared" si="15"/>
        <v>335.69441455736865</v>
      </c>
      <c r="BI10" s="374"/>
      <c r="BJ10" s="390">
        <v>0.5</v>
      </c>
      <c r="BK10" s="391" t="s">
        <v>146</v>
      </c>
      <c r="BL10" s="392">
        <f>AS105</f>
        <v>268.18520456503074</v>
      </c>
      <c r="BM10" s="392">
        <f t="shared" si="12"/>
        <v>197.34208640586061</v>
      </c>
      <c r="BN10" s="393">
        <f t="shared" si="13"/>
        <v>465.52729097089139</v>
      </c>
      <c r="BO10" s="378"/>
      <c r="BP10" s="360" t="s">
        <v>227</v>
      </c>
      <c r="BQ10" s="360"/>
      <c r="BR10" s="360"/>
      <c r="BS10" s="360"/>
      <c r="BT10" s="360"/>
      <c r="BU10" s="360"/>
      <c r="BV10" s="358"/>
      <c r="BW10" s="422">
        <v>0.5</v>
      </c>
      <c r="BX10" s="422" t="s">
        <v>146</v>
      </c>
      <c r="BY10" s="423">
        <v>268.18520456503074</v>
      </c>
      <c r="BZ10" s="424">
        <v>197.34208640586061</v>
      </c>
      <c r="CA10" s="425">
        <v>465.52729097089139</v>
      </c>
    </row>
    <row r="11" spans="1:79" ht="15" x14ac:dyDescent="0.25">
      <c r="A11" s="356">
        <v>7</v>
      </c>
      <c r="B11" s="360" t="s">
        <v>579</v>
      </c>
      <c r="C11" s="381" t="s">
        <v>580</v>
      </c>
      <c r="D11" s="382" t="s">
        <v>571</v>
      </c>
      <c r="E11" s="382">
        <v>0.75</v>
      </c>
      <c r="F11" s="383"/>
      <c r="G11" s="381">
        <v>2014</v>
      </c>
      <c r="H11" s="382">
        <v>222.5</v>
      </c>
      <c r="I11" s="382">
        <v>1</v>
      </c>
      <c r="J11" s="384" t="s">
        <v>581</v>
      </c>
      <c r="K11" s="383"/>
      <c r="L11" s="381"/>
      <c r="M11" s="382"/>
      <c r="N11" s="382"/>
      <c r="O11" s="382"/>
      <c r="P11" s="382"/>
      <c r="Q11" s="383"/>
      <c r="R11" s="360" t="s">
        <v>582</v>
      </c>
      <c r="S11" s="385" t="s">
        <v>583</v>
      </c>
      <c r="T11" s="384" t="s">
        <v>584</v>
      </c>
      <c r="U11" s="386">
        <v>41661</v>
      </c>
      <c r="W11" s="358"/>
      <c r="X11" s="356" t="str">
        <f t="shared" si="9"/>
        <v>BCF</v>
      </c>
      <c r="Y11" s="356">
        <f t="shared" si="0"/>
        <v>7</v>
      </c>
      <c r="Z11" s="356" t="str">
        <f t="shared" si="0"/>
        <v>Steam Trap</v>
      </c>
      <c r="AA11" s="356" t="str">
        <f t="shared" si="1"/>
        <v>F&amp;T</v>
      </c>
      <c r="AB11" s="356">
        <f t="shared" si="1"/>
        <v>0.75</v>
      </c>
      <c r="AC11" s="356">
        <f t="shared" si="2"/>
        <v>2014</v>
      </c>
      <c r="AD11" s="356">
        <f t="shared" si="3"/>
        <v>222.5</v>
      </c>
      <c r="AE11" s="356">
        <f t="shared" si="4"/>
        <v>0</v>
      </c>
      <c r="AF11" s="356">
        <f t="shared" si="5"/>
        <v>0</v>
      </c>
      <c r="AG11" s="356">
        <f t="shared" si="5"/>
        <v>0</v>
      </c>
      <c r="AH11" s="356">
        <f t="shared" si="5"/>
        <v>0</v>
      </c>
      <c r="AI11" s="387">
        <f t="shared" si="6"/>
        <v>283.68749999999994</v>
      </c>
      <c r="AJ11" s="387">
        <f t="shared" si="7"/>
        <v>0</v>
      </c>
      <c r="AK11" s="387">
        <f t="shared" si="8"/>
        <v>0</v>
      </c>
      <c r="AL11" s="387">
        <f t="shared" si="10"/>
        <v>283.68749999999994</v>
      </c>
      <c r="AM11" s="358"/>
      <c r="AN11" s="382" t="s">
        <v>571</v>
      </c>
      <c r="AO11" s="382">
        <v>2</v>
      </c>
      <c r="AP11" s="387">
        <v>1461.1499999999999</v>
      </c>
      <c r="AT11" s="358"/>
      <c r="AU11" s="356">
        <v>0.5</v>
      </c>
      <c r="AV11" s="387">
        <v>303.6106668547622</v>
      </c>
      <c r="BA11" s="358"/>
      <c r="BB11" s="356">
        <v>0.5</v>
      </c>
      <c r="BC11" s="356">
        <v>3</v>
      </c>
      <c r="BD11" s="389">
        <v>101.20355561825407</v>
      </c>
      <c r="BI11" s="374"/>
      <c r="BJ11" s="402">
        <v>0.75</v>
      </c>
      <c r="BK11" s="398" t="s">
        <v>146</v>
      </c>
      <c r="BL11" s="400">
        <f>AS106</f>
        <v>471.40031052361894</v>
      </c>
      <c r="BM11" s="400">
        <f t="shared" si="12"/>
        <v>197.34208640586061</v>
      </c>
      <c r="BN11" s="404">
        <f t="shared" si="13"/>
        <v>668.74239692947958</v>
      </c>
      <c r="BO11" s="378"/>
      <c r="BP11" s="104" t="s">
        <v>230</v>
      </c>
      <c r="BQ11" s="105" t="s">
        <v>10</v>
      </c>
      <c r="BR11" s="105" t="s">
        <v>275</v>
      </c>
      <c r="BS11" s="105" t="s">
        <v>276</v>
      </c>
      <c r="BT11" s="105" t="s">
        <v>277</v>
      </c>
      <c r="BU11" s="105" t="s">
        <v>122</v>
      </c>
      <c r="BV11" s="358"/>
      <c r="BW11" s="410">
        <v>0.75</v>
      </c>
      <c r="BX11" s="410" t="s">
        <v>146</v>
      </c>
      <c r="BY11" s="411">
        <v>471.40031052361894</v>
      </c>
      <c r="BZ11" s="412">
        <v>197.34208640586061</v>
      </c>
      <c r="CA11" s="413">
        <v>668.74239692947958</v>
      </c>
    </row>
    <row r="12" spans="1:79" ht="15" x14ac:dyDescent="0.25">
      <c r="A12" s="356">
        <v>8</v>
      </c>
      <c r="B12" s="360" t="s">
        <v>579</v>
      </c>
      <c r="C12" s="381" t="s">
        <v>580</v>
      </c>
      <c r="D12" s="382" t="s">
        <v>571</v>
      </c>
      <c r="E12" s="382">
        <v>0.75</v>
      </c>
      <c r="F12" s="383"/>
      <c r="G12" s="381">
        <v>2014</v>
      </c>
      <c r="H12" s="382">
        <v>222.5</v>
      </c>
      <c r="I12" s="382">
        <v>1</v>
      </c>
      <c r="J12" s="384" t="s">
        <v>581</v>
      </c>
      <c r="K12" s="383"/>
      <c r="L12" s="381"/>
      <c r="M12" s="382"/>
      <c r="N12" s="382"/>
      <c r="O12" s="382"/>
      <c r="P12" s="382"/>
      <c r="Q12" s="383"/>
      <c r="R12" s="360" t="s">
        <v>582</v>
      </c>
      <c r="S12" s="385" t="s">
        <v>583</v>
      </c>
      <c r="T12" s="384" t="s">
        <v>584</v>
      </c>
      <c r="U12" s="386">
        <v>41661</v>
      </c>
      <c r="W12" s="358"/>
      <c r="X12" s="356" t="str">
        <f t="shared" si="9"/>
        <v>BCF</v>
      </c>
      <c r="Y12" s="356">
        <f t="shared" si="0"/>
        <v>8</v>
      </c>
      <c r="Z12" s="356" t="str">
        <f t="shared" si="0"/>
        <v>Steam Trap</v>
      </c>
      <c r="AA12" s="356" t="str">
        <f t="shared" si="1"/>
        <v>F&amp;T</v>
      </c>
      <c r="AB12" s="356">
        <f t="shared" si="1"/>
        <v>0.75</v>
      </c>
      <c r="AC12" s="356">
        <f t="shared" si="2"/>
        <v>2014</v>
      </c>
      <c r="AD12" s="356">
        <f t="shared" si="3"/>
        <v>222.5</v>
      </c>
      <c r="AE12" s="356">
        <f t="shared" si="4"/>
        <v>0</v>
      </c>
      <c r="AF12" s="356">
        <f t="shared" si="5"/>
        <v>0</v>
      </c>
      <c r="AG12" s="356">
        <f t="shared" si="5"/>
        <v>0</v>
      </c>
      <c r="AH12" s="356">
        <f t="shared" si="5"/>
        <v>0</v>
      </c>
      <c r="AI12" s="387">
        <f t="shared" si="6"/>
        <v>283.68749999999994</v>
      </c>
      <c r="AJ12" s="387">
        <f t="shared" si="7"/>
        <v>0</v>
      </c>
      <c r="AK12" s="387">
        <f t="shared" si="8"/>
        <v>0</v>
      </c>
      <c r="AL12" s="387">
        <f t="shared" si="10"/>
        <v>283.68749999999994</v>
      </c>
      <c r="AM12" s="358"/>
      <c r="AN12" s="384" t="s">
        <v>571</v>
      </c>
      <c r="AO12" s="382">
        <v>1</v>
      </c>
      <c r="AP12" s="387">
        <v>831.93749999999989</v>
      </c>
      <c r="AT12" s="358"/>
      <c r="AU12" s="356">
        <v>0.75</v>
      </c>
      <c r="AV12" s="387">
        <v>303.6106668547622</v>
      </c>
      <c r="BA12" s="358"/>
      <c r="BB12" s="356">
        <v>0.75</v>
      </c>
      <c r="BC12" s="356">
        <v>3</v>
      </c>
      <c r="BD12" s="389">
        <v>101.20355561825407</v>
      </c>
      <c r="BF12" s="388" t="s">
        <v>586</v>
      </c>
      <c r="BG12" s="426">
        <f>AVERAGE($BD$5,$BD$17,$BD$29,$BD$43)</f>
        <v>83.923603639342161</v>
      </c>
      <c r="BI12" s="374"/>
      <c r="BJ12" s="402">
        <v>1</v>
      </c>
      <c r="BK12" s="398" t="s">
        <v>146</v>
      </c>
      <c r="BL12" s="400">
        <f>AS107</f>
        <v>674.61541648220714</v>
      </c>
      <c r="BM12" s="400">
        <f t="shared" si="12"/>
        <v>208.8424904533895</v>
      </c>
      <c r="BN12" s="404">
        <f t="shared" si="13"/>
        <v>883.45790693559661</v>
      </c>
      <c r="BO12" s="378"/>
      <c r="BP12" s="128" t="s">
        <v>292</v>
      </c>
      <c r="BQ12" s="129">
        <v>1</v>
      </c>
      <c r="BR12" s="130" t="s">
        <v>293</v>
      </c>
      <c r="BS12" s="131">
        <v>99.2</v>
      </c>
      <c r="BT12" s="131">
        <v>92.1</v>
      </c>
      <c r="BU12" s="131">
        <v>96.1</v>
      </c>
      <c r="BV12" s="358"/>
      <c r="BW12" s="410">
        <v>1</v>
      </c>
      <c r="BX12" s="410" t="s">
        <v>146</v>
      </c>
      <c r="BY12" s="411">
        <v>674.61541648220714</v>
      </c>
      <c r="BZ12" s="412">
        <v>208.8424904533895</v>
      </c>
      <c r="CA12" s="413">
        <v>883.45790693559661</v>
      </c>
    </row>
    <row r="13" spans="1:79" ht="15" x14ac:dyDescent="0.25">
      <c r="A13" s="356">
        <v>9</v>
      </c>
      <c r="B13" s="360" t="s">
        <v>579</v>
      </c>
      <c r="C13" s="381" t="s">
        <v>580</v>
      </c>
      <c r="D13" s="382" t="s">
        <v>571</v>
      </c>
      <c r="E13" s="382">
        <v>0.75</v>
      </c>
      <c r="F13" s="383"/>
      <c r="G13" s="381">
        <v>2014</v>
      </c>
      <c r="H13" s="382">
        <v>261</v>
      </c>
      <c r="I13" s="382">
        <v>1</v>
      </c>
      <c r="J13" s="384" t="s">
        <v>581</v>
      </c>
      <c r="K13" s="383"/>
      <c r="L13" s="381"/>
      <c r="M13" s="382"/>
      <c r="N13" s="382"/>
      <c r="O13" s="382"/>
      <c r="P13" s="382"/>
      <c r="Q13" s="383"/>
      <c r="R13" s="360" t="s">
        <v>582</v>
      </c>
      <c r="S13" s="385" t="s">
        <v>583</v>
      </c>
      <c r="T13" s="384" t="s">
        <v>584</v>
      </c>
      <c r="U13" s="386">
        <v>41661</v>
      </c>
      <c r="W13" s="358"/>
      <c r="X13" s="356" t="str">
        <f t="shared" si="9"/>
        <v>BCF</v>
      </c>
      <c r="Y13" s="356">
        <f t="shared" si="0"/>
        <v>9</v>
      </c>
      <c r="Z13" s="356" t="str">
        <f t="shared" si="0"/>
        <v>Steam Trap</v>
      </c>
      <c r="AA13" s="356" t="str">
        <f t="shared" si="1"/>
        <v>F&amp;T</v>
      </c>
      <c r="AB13" s="356">
        <f t="shared" si="1"/>
        <v>0.75</v>
      </c>
      <c r="AC13" s="356">
        <f t="shared" si="2"/>
        <v>2014</v>
      </c>
      <c r="AD13" s="356">
        <f t="shared" si="3"/>
        <v>261</v>
      </c>
      <c r="AE13" s="356">
        <f t="shared" si="4"/>
        <v>0</v>
      </c>
      <c r="AF13" s="356">
        <f t="shared" si="5"/>
        <v>0</v>
      </c>
      <c r="AG13" s="356">
        <f t="shared" si="5"/>
        <v>0</v>
      </c>
      <c r="AH13" s="356">
        <f t="shared" si="5"/>
        <v>0</v>
      </c>
      <c r="AI13" s="387">
        <f t="shared" si="6"/>
        <v>332.77499999999998</v>
      </c>
      <c r="AJ13" s="387">
        <f t="shared" si="7"/>
        <v>0</v>
      </c>
      <c r="AK13" s="387">
        <f t="shared" si="8"/>
        <v>0</v>
      </c>
      <c r="AL13" s="387">
        <f t="shared" si="10"/>
        <v>332.77499999999998</v>
      </c>
      <c r="AM13" s="358"/>
      <c r="AN13" s="384" t="s">
        <v>571</v>
      </c>
      <c r="AO13" s="382">
        <v>1</v>
      </c>
      <c r="AP13" s="387">
        <v>831.93749999999989</v>
      </c>
      <c r="AR13" s="362" t="s">
        <v>318</v>
      </c>
      <c r="AT13" s="358"/>
      <c r="AU13" s="356">
        <v>1</v>
      </c>
      <c r="AV13" s="387">
        <v>303.6106668547622</v>
      </c>
      <c r="BA13" s="358"/>
      <c r="BB13" s="356">
        <v>1</v>
      </c>
      <c r="BC13" s="356">
        <v>3</v>
      </c>
      <c r="BD13" s="389">
        <v>101.20355561825407</v>
      </c>
      <c r="BG13" s="389"/>
      <c r="BI13" s="374"/>
      <c r="BJ13" s="402">
        <v>1.5</v>
      </c>
      <c r="BK13" s="398" t="s">
        <v>146</v>
      </c>
      <c r="BL13" s="400">
        <f>AS108</f>
        <v>1081.0456283993835</v>
      </c>
      <c r="BM13" s="400">
        <f t="shared" si="12"/>
        <v>294.94879127176301</v>
      </c>
      <c r="BN13" s="404">
        <f t="shared" si="13"/>
        <v>1375.9944196711465</v>
      </c>
      <c r="BO13" s="378"/>
      <c r="BP13" s="144" t="s">
        <v>292</v>
      </c>
      <c r="BQ13" s="145">
        <v>1</v>
      </c>
      <c r="BR13" s="130" t="s">
        <v>306</v>
      </c>
      <c r="BS13" s="131">
        <v>94.2</v>
      </c>
      <c r="BT13" s="131">
        <v>87.5</v>
      </c>
      <c r="BU13" s="131">
        <v>91.2</v>
      </c>
      <c r="BV13" s="358"/>
      <c r="BW13" s="410">
        <v>1.5</v>
      </c>
      <c r="BX13" s="410" t="s">
        <v>146</v>
      </c>
      <c r="BY13" s="411">
        <v>1081.0456283993835</v>
      </c>
      <c r="BZ13" s="412">
        <v>294.94879127176301</v>
      </c>
      <c r="CA13" s="413">
        <v>1375.9944196711465</v>
      </c>
    </row>
    <row r="14" spans="1:79" ht="15.75" thickBot="1" x14ac:dyDescent="0.3">
      <c r="A14" s="356">
        <v>10</v>
      </c>
      <c r="B14" s="360" t="s">
        <v>579</v>
      </c>
      <c r="C14" s="381" t="s">
        <v>580</v>
      </c>
      <c r="D14" s="382" t="s">
        <v>571</v>
      </c>
      <c r="E14" s="382">
        <v>0.75</v>
      </c>
      <c r="F14" s="383"/>
      <c r="G14" s="381">
        <v>2014</v>
      </c>
      <c r="H14" s="382">
        <v>261</v>
      </c>
      <c r="I14" s="382">
        <v>1</v>
      </c>
      <c r="J14" s="384" t="s">
        <v>581</v>
      </c>
      <c r="K14" s="383"/>
      <c r="L14" s="381"/>
      <c r="M14" s="382"/>
      <c r="N14" s="382"/>
      <c r="O14" s="382"/>
      <c r="P14" s="382"/>
      <c r="Q14" s="383"/>
      <c r="R14" s="360" t="s">
        <v>582</v>
      </c>
      <c r="S14" s="385" t="s">
        <v>583</v>
      </c>
      <c r="T14" s="384" t="s">
        <v>584</v>
      </c>
      <c r="U14" s="386">
        <v>41661</v>
      </c>
      <c r="W14" s="358"/>
      <c r="X14" s="356" t="str">
        <f t="shared" si="9"/>
        <v>BCF</v>
      </c>
      <c r="Y14" s="356">
        <f t="shared" si="0"/>
        <v>10</v>
      </c>
      <c r="Z14" s="356" t="str">
        <f t="shared" si="0"/>
        <v>Steam Trap</v>
      </c>
      <c r="AA14" s="356" t="str">
        <f t="shared" si="1"/>
        <v>F&amp;T</v>
      </c>
      <c r="AB14" s="356">
        <f t="shared" si="1"/>
        <v>0.75</v>
      </c>
      <c r="AC14" s="356">
        <f t="shared" si="2"/>
        <v>2014</v>
      </c>
      <c r="AD14" s="356">
        <f t="shared" si="3"/>
        <v>261</v>
      </c>
      <c r="AE14" s="356">
        <f t="shared" si="4"/>
        <v>0</v>
      </c>
      <c r="AF14" s="356">
        <f t="shared" si="5"/>
        <v>0</v>
      </c>
      <c r="AG14" s="356">
        <f t="shared" si="5"/>
        <v>0</v>
      </c>
      <c r="AH14" s="356">
        <f t="shared" si="5"/>
        <v>0</v>
      </c>
      <c r="AI14" s="387">
        <f t="shared" si="6"/>
        <v>332.77499999999998</v>
      </c>
      <c r="AJ14" s="387">
        <f t="shared" si="7"/>
        <v>0</v>
      </c>
      <c r="AK14" s="387">
        <f t="shared" si="8"/>
        <v>0</v>
      </c>
      <c r="AL14" s="387">
        <f t="shared" si="10"/>
        <v>332.77499999999998</v>
      </c>
      <c r="AM14" s="358"/>
      <c r="AN14" s="384" t="s">
        <v>571</v>
      </c>
      <c r="AO14" s="382">
        <v>1</v>
      </c>
      <c r="AP14" s="387">
        <v>831.93749999999989</v>
      </c>
      <c r="AR14" s="388" t="s">
        <v>575</v>
      </c>
      <c r="AS14" s="388" t="s">
        <v>325</v>
      </c>
      <c r="AT14" s="358"/>
      <c r="AU14" s="356">
        <v>2</v>
      </c>
      <c r="AV14" s="387">
        <v>303.6106668547622</v>
      </c>
      <c r="BA14" s="358"/>
      <c r="BB14" s="356">
        <v>2</v>
      </c>
      <c r="BC14" s="356">
        <v>3</v>
      </c>
      <c r="BD14" s="389">
        <v>101.20355561825407</v>
      </c>
      <c r="BG14" s="389"/>
      <c r="BI14" s="374"/>
      <c r="BJ14" s="414">
        <v>2</v>
      </c>
      <c r="BK14" s="427" t="s">
        <v>146</v>
      </c>
      <c r="BL14" s="416">
        <f>AS109</f>
        <v>1487.4758403165599</v>
      </c>
      <c r="BM14" s="416">
        <f t="shared" si="12"/>
        <v>278.45665393785265</v>
      </c>
      <c r="BN14" s="417">
        <f t="shared" si="13"/>
        <v>1765.9324942544126</v>
      </c>
      <c r="BO14" s="378"/>
      <c r="BP14" s="144" t="s">
        <v>309</v>
      </c>
      <c r="BQ14" s="145">
        <v>3</v>
      </c>
      <c r="BR14" s="130" t="s">
        <v>310</v>
      </c>
      <c r="BS14" s="131">
        <v>101.5</v>
      </c>
      <c r="BT14" s="131">
        <v>139.19999999999999</v>
      </c>
      <c r="BU14" s="131">
        <v>118.1</v>
      </c>
      <c r="BV14" s="358"/>
      <c r="BW14" s="418">
        <v>2</v>
      </c>
      <c r="BX14" s="418" t="s">
        <v>146</v>
      </c>
      <c r="BY14" s="419">
        <v>1487.4758403165599</v>
      </c>
      <c r="BZ14" s="420">
        <v>278.45665393785265</v>
      </c>
      <c r="CA14" s="421">
        <v>1765.9324942544126</v>
      </c>
    </row>
    <row r="15" spans="1:79" ht="15" x14ac:dyDescent="0.25">
      <c r="A15" s="356">
        <v>11</v>
      </c>
      <c r="B15" s="360" t="s">
        <v>579</v>
      </c>
      <c r="C15" s="381" t="s">
        <v>580</v>
      </c>
      <c r="D15" s="382" t="s">
        <v>571</v>
      </c>
      <c r="E15" s="382">
        <v>0.75</v>
      </c>
      <c r="F15" s="383"/>
      <c r="G15" s="381">
        <v>2014</v>
      </c>
      <c r="H15" s="382">
        <v>378.75</v>
      </c>
      <c r="I15" s="382">
        <v>1</v>
      </c>
      <c r="J15" s="384" t="s">
        <v>581</v>
      </c>
      <c r="K15" s="383"/>
      <c r="L15" s="381"/>
      <c r="M15" s="382"/>
      <c r="N15" s="382"/>
      <c r="O15" s="382"/>
      <c r="P15" s="382"/>
      <c r="Q15" s="383"/>
      <c r="R15" s="360" t="s">
        <v>582</v>
      </c>
      <c r="S15" s="385" t="s">
        <v>583</v>
      </c>
      <c r="T15" s="384" t="s">
        <v>584</v>
      </c>
      <c r="U15" s="386">
        <v>41661</v>
      </c>
      <c r="W15" s="358"/>
      <c r="X15" s="356" t="str">
        <f t="shared" si="9"/>
        <v>BCF</v>
      </c>
      <c r="Y15" s="356">
        <f t="shared" si="0"/>
        <v>11</v>
      </c>
      <c r="Z15" s="356" t="str">
        <f t="shared" si="0"/>
        <v>Steam Trap</v>
      </c>
      <c r="AA15" s="356" t="str">
        <f t="shared" si="1"/>
        <v>F&amp;T</v>
      </c>
      <c r="AB15" s="356">
        <f t="shared" si="1"/>
        <v>0.75</v>
      </c>
      <c r="AC15" s="356">
        <f t="shared" si="2"/>
        <v>2014</v>
      </c>
      <c r="AD15" s="356">
        <f t="shared" si="3"/>
        <v>378.75</v>
      </c>
      <c r="AE15" s="356">
        <f t="shared" si="4"/>
        <v>0</v>
      </c>
      <c r="AF15" s="356">
        <f t="shared" si="5"/>
        <v>0</v>
      </c>
      <c r="AG15" s="356">
        <f t="shared" si="5"/>
        <v>0</v>
      </c>
      <c r="AH15" s="356">
        <f t="shared" si="5"/>
        <v>0</v>
      </c>
      <c r="AI15" s="387">
        <f t="shared" si="6"/>
        <v>482.90624999999994</v>
      </c>
      <c r="AJ15" s="387">
        <f t="shared" si="7"/>
        <v>0</v>
      </c>
      <c r="AK15" s="387">
        <f t="shared" si="8"/>
        <v>0</v>
      </c>
      <c r="AL15" s="387">
        <f t="shared" si="10"/>
        <v>482.90624999999994</v>
      </c>
      <c r="AM15" s="358"/>
      <c r="AN15" s="384" t="s">
        <v>571</v>
      </c>
      <c r="AO15" s="382">
        <v>1</v>
      </c>
      <c r="AP15" s="387">
        <v>831.93749999999989</v>
      </c>
      <c r="AR15" s="398">
        <f t="array" ref="AR15:AS19">LINEST($AP$5:$AP$102,$AO$5:$AO$102,TRUE,TRUE)</f>
        <v>516.2653642347608</v>
      </c>
      <c r="AS15" s="398">
        <v>50.219824582704632</v>
      </c>
      <c r="AT15" s="358"/>
      <c r="AU15" s="356">
        <v>2</v>
      </c>
      <c r="AV15" s="387">
        <v>303.6106668547622</v>
      </c>
      <c r="BA15" s="358"/>
      <c r="BB15" s="356">
        <v>2</v>
      </c>
      <c r="BC15" s="356">
        <v>3</v>
      </c>
      <c r="BD15" s="389">
        <v>101.20355561825407</v>
      </c>
      <c r="BG15" s="389"/>
      <c r="BI15" s="374"/>
      <c r="BJ15" s="390">
        <v>0.5</v>
      </c>
      <c r="BK15" s="391" t="s">
        <v>147</v>
      </c>
      <c r="BL15" s="392">
        <f>AS220</f>
        <v>384.87787500000007</v>
      </c>
      <c r="BM15" s="392">
        <f t="shared" si="12"/>
        <v>197.34208640586061</v>
      </c>
      <c r="BN15" s="393">
        <f t="shared" si="13"/>
        <v>582.21996140586066</v>
      </c>
      <c r="BO15" s="378"/>
      <c r="BP15" s="144" t="s">
        <v>309</v>
      </c>
      <c r="BQ15" s="145">
        <v>2</v>
      </c>
      <c r="BR15" s="130" t="s">
        <v>314</v>
      </c>
      <c r="BS15" s="131">
        <v>99.9</v>
      </c>
      <c r="BT15" s="131">
        <v>127.9</v>
      </c>
      <c r="BU15" s="131">
        <v>112.3</v>
      </c>
      <c r="BV15" s="358"/>
      <c r="BW15" s="422">
        <v>0.5</v>
      </c>
      <c r="BX15" s="422" t="s">
        <v>147</v>
      </c>
      <c r="BY15" s="423">
        <v>384.87787500000007</v>
      </c>
      <c r="BZ15" s="424">
        <v>197.34208640586061</v>
      </c>
      <c r="CA15" s="425">
        <v>582.21996140586066</v>
      </c>
    </row>
    <row r="16" spans="1:79" ht="15" x14ac:dyDescent="0.25">
      <c r="A16" s="356">
        <v>12</v>
      </c>
      <c r="B16" s="360" t="s">
        <v>579</v>
      </c>
      <c r="C16" s="381" t="s">
        <v>580</v>
      </c>
      <c r="D16" s="382" t="s">
        <v>571</v>
      </c>
      <c r="E16" s="382">
        <v>0.75</v>
      </c>
      <c r="F16" s="383"/>
      <c r="G16" s="381">
        <v>2014</v>
      </c>
      <c r="H16" s="382">
        <v>378.75</v>
      </c>
      <c r="I16" s="382">
        <v>1</v>
      </c>
      <c r="J16" s="384" t="s">
        <v>581</v>
      </c>
      <c r="K16" s="383"/>
      <c r="L16" s="381"/>
      <c r="M16" s="382"/>
      <c r="N16" s="382"/>
      <c r="O16" s="382"/>
      <c r="P16" s="382"/>
      <c r="Q16" s="383"/>
      <c r="R16" s="360" t="s">
        <v>582</v>
      </c>
      <c r="S16" s="385" t="s">
        <v>583</v>
      </c>
      <c r="T16" s="384" t="s">
        <v>584</v>
      </c>
      <c r="U16" s="386">
        <v>41661</v>
      </c>
      <c r="W16" s="358"/>
      <c r="X16" s="356" t="str">
        <f t="shared" si="9"/>
        <v>BCF</v>
      </c>
      <c r="Y16" s="356">
        <f t="shared" si="0"/>
        <v>12</v>
      </c>
      <c r="Z16" s="356" t="str">
        <f t="shared" si="0"/>
        <v>Steam Trap</v>
      </c>
      <c r="AA16" s="356" t="str">
        <f t="shared" si="1"/>
        <v>F&amp;T</v>
      </c>
      <c r="AB16" s="356">
        <f t="shared" si="1"/>
        <v>0.75</v>
      </c>
      <c r="AC16" s="356">
        <f t="shared" si="2"/>
        <v>2014</v>
      </c>
      <c r="AD16" s="356">
        <f t="shared" si="3"/>
        <v>378.75</v>
      </c>
      <c r="AE16" s="356">
        <f t="shared" si="4"/>
        <v>0</v>
      </c>
      <c r="AF16" s="356">
        <f t="shared" si="5"/>
        <v>0</v>
      </c>
      <c r="AG16" s="356">
        <f t="shared" si="5"/>
        <v>0</v>
      </c>
      <c r="AH16" s="356">
        <f t="shared" si="5"/>
        <v>0</v>
      </c>
      <c r="AI16" s="387">
        <f t="shared" si="6"/>
        <v>482.90624999999994</v>
      </c>
      <c r="AJ16" s="387">
        <f t="shared" si="7"/>
        <v>0</v>
      </c>
      <c r="AK16" s="387">
        <f t="shared" si="8"/>
        <v>0</v>
      </c>
      <c r="AL16" s="387">
        <f t="shared" si="10"/>
        <v>482.90624999999994</v>
      </c>
      <c r="AM16" s="358"/>
      <c r="AN16" s="384" t="s">
        <v>571</v>
      </c>
      <c r="AO16" s="384">
        <v>0.75</v>
      </c>
      <c r="AP16" s="387">
        <v>151.54755309636909</v>
      </c>
      <c r="AR16" s="398">
        <v>42.41551741304103</v>
      </c>
      <c r="AS16" s="398">
        <v>46.996672198364422</v>
      </c>
      <c r="AT16" s="358"/>
      <c r="AU16" s="356">
        <v>3</v>
      </c>
      <c r="AV16" s="387">
        <v>303.6106668547622</v>
      </c>
      <c r="BA16" s="358"/>
      <c r="BB16" s="356">
        <v>3</v>
      </c>
      <c r="BC16" s="356">
        <v>3</v>
      </c>
      <c r="BD16" s="389">
        <v>101.20355561825407</v>
      </c>
      <c r="BI16" s="374"/>
      <c r="BJ16" s="402">
        <v>0.75</v>
      </c>
      <c r="BK16" s="398" t="s">
        <v>147</v>
      </c>
      <c r="BL16" s="400">
        <f>AS221</f>
        <v>534.91407954545457</v>
      </c>
      <c r="BM16" s="400">
        <f t="shared" si="12"/>
        <v>197.34208640586061</v>
      </c>
      <c r="BN16" s="404">
        <f t="shared" si="13"/>
        <v>732.25616595131521</v>
      </c>
      <c r="BO16" s="378"/>
      <c r="BP16" s="144" t="s">
        <v>309</v>
      </c>
      <c r="BQ16" s="145">
        <v>2</v>
      </c>
      <c r="BR16" s="130" t="s">
        <v>321</v>
      </c>
      <c r="BS16" s="131">
        <v>96.9</v>
      </c>
      <c r="BT16" s="131">
        <v>109.9</v>
      </c>
      <c r="BU16" s="131">
        <v>102.6</v>
      </c>
      <c r="BV16" s="358"/>
      <c r="BW16" s="410">
        <v>0.75</v>
      </c>
      <c r="BX16" s="410" t="s">
        <v>147</v>
      </c>
      <c r="BY16" s="411">
        <v>534.91407954545457</v>
      </c>
      <c r="BZ16" s="412">
        <v>197.34208640586061</v>
      </c>
      <c r="CA16" s="413">
        <v>732.25616595131521</v>
      </c>
    </row>
    <row r="17" spans="1:79" ht="15.75" thickBot="1" x14ac:dyDescent="0.3">
      <c r="A17" s="356">
        <v>13</v>
      </c>
      <c r="B17" s="360" t="s">
        <v>579</v>
      </c>
      <c r="C17" s="381" t="s">
        <v>580</v>
      </c>
      <c r="D17" s="382" t="s">
        <v>571</v>
      </c>
      <c r="E17" s="382">
        <v>0.75</v>
      </c>
      <c r="F17" s="383"/>
      <c r="G17" s="381">
        <v>2014</v>
      </c>
      <c r="H17" s="382">
        <v>378.75</v>
      </c>
      <c r="I17" s="382">
        <v>1</v>
      </c>
      <c r="J17" s="384" t="s">
        <v>581</v>
      </c>
      <c r="K17" s="383"/>
      <c r="L17" s="381"/>
      <c r="M17" s="382"/>
      <c r="N17" s="382"/>
      <c r="O17" s="382"/>
      <c r="P17" s="382"/>
      <c r="Q17" s="383"/>
      <c r="R17" s="360" t="s">
        <v>582</v>
      </c>
      <c r="S17" s="385" t="s">
        <v>583</v>
      </c>
      <c r="T17" s="384" t="s">
        <v>584</v>
      </c>
      <c r="U17" s="386">
        <v>41661</v>
      </c>
      <c r="W17" s="358"/>
      <c r="X17" s="356" t="str">
        <f t="shared" si="9"/>
        <v>BCF</v>
      </c>
      <c r="Y17" s="356">
        <f t="shared" si="0"/>
        <v>13</v>
      </c>
      <c r="Z17" s="356" t="str">
        <f t="shared" si="0"/>
        <v>Steam Trap</v>
      </c>
      <c r="AA17" s="356" t="str">
        <f t="shared" si="1"/>
        <v>F&amp;T</v>
      </c>
      <c r="AB17" s="356">
        <f t="shared" si="1"/>
        <v>0.75</v>
      </c>
      <c r="AC17" s="356">
        <f t="shared" si="2"/>
        <v>2014</v>
      </c>
      <c r="AD17" s="356">
        <f t="shared" si="3"/>
        <v>378.75</v>
      </c>
      <c r="AE17" s="356">
        <f t="shared" si="4"/>
        <v>0</v>
      </c>
      <c r="AF17" s="356">
        <f t="shared" si="5"/>
        <v>0</v>
      </c>
      <c r="AG17" s="356">
        <f t="shared" si="5"/>
        <v>0</v>
      </c>
      <c r="AH17" s="356">
        <f t="shared" si="5"/>
        <v>0</v>
      </c>
      <c r="AI17" s="387">
        <f t="shared" si="6"/>
        <v>482.90624999999994</v>
      </c>
      <c r="AJ17" s="387">
        <f t="shared" si="7"/>
        <v>0</v>
      </c>
      <c r="AK17" s="387">
        <f t="shared" si="8"/>
        <v>0</v>
      </c>
      <c r="AL17" s="387">
        <f t="shared" si="10"/>
        <v>482.90624999999994</v>
      </c>
      <c r="AM17" s="358"/>
      <c r="AN17" s="384" t="s">
        <v>571</v>
      </c>
      <c r="AO17" s="382">
        <v>1</v>
      </c>
      <c r="AP17" s="387">
        <v>802.61249999999984</v>
      </c>
      <c r="AR17" s="398">
        <v>0.60679623389608905</v>
      </c>
      <c r="AS17" s="398">
        <v>188.72072309893039</v>
      </c>
      <c r="AT17" s="358"/>
      <c r="AU17" s="356">
        <v>0.5</v>
      </c>
      <c r="AV17" s="387">
        <v>82.802909142207866</v>
      </c>
      <c r="BA17" s="358"/>
      <c r="BB17" s="356">
        <v>0.5</v>
      </c>
      <c r="BC17" s="356">
        <v>1</v>
      </c>
      <c r="BD17" s="389">
        <v>82.802909142207866</v>
      </c>
      <c r="BI17" s="374"/>
      <c r="BJ17" s="414">
        <v>1</v>
      </c>
      <c r="BK17" s="427" t="s">
        <v>147</v>
      </c>
      <c r="BL17" s="416">
        <f>AS222</f>
        <v>684.95028409090912</v>
      </c>
      <c r="BM17" s="416">
        <f t="shared" si="12"/>
        <v>208.8424904533895</v>
      </c>
      <c r="BN17" s="417">
        <f t="shared" si="13"/>
        <v>893.7927745442986</v>
      </c>
      <c r="BO17" s="378"/>
      <c r="BP17" s="144" t="s">
        <v>309</v>
      </c>
      <c r="BQ17" s="145">
        <v>2</v>
      </c>
      <c r="BR17" s="130" t="s">
        <v>326</v>
      </c>
      <c r="BS17" s="131">
        <v>99.1</v>
      </c>
      <c r="BT17" s="131">
        <v>107.1</v>
      </c>
      <c r="BU17" s="131">
        <v>102.7</v>
      </c>
      <c r="BV17" s="358"/>
      <c r="BW17" s="418">
        <v>1</v>
      </c>
      <c r="BX17" s="418" t="s">
        <v>147</v>
      </c>
      <c r="BY17" s="419">
        <v>684.95028409090912</v>
      </c>
      <c r="BZ17" s="420">
        <v>208.8424904533895</v>
      </c>
      <c r="CA17" s="421">
        <v>893.7927745442986</v>
      </c>
    </row>
    <row r="18" spans="1:79" ht="15" x14ac:dyDescent="0.25">
      <c r="A18" s="356">
        <v>14</v>
      </c>
      <c r="B18" s="360" t="s">
        <v>579</v>
      </c>
      <c r="C18" s="381" t="s">
        <v>580</v>
      </c>
      <c r="D18" s="382" t="s">
        <v>571</v>
      </c>
      <c r="E18" s="382">
        <v>0.75</v>
      </c>
      <c r="F18" s="383"/>
      <c r="G18" s="381">
        <v>2014</v>
      </c>
      <c r="H18" s="382">
        <v>378.75</v>
      </c>
      <c r="I18" s="382">
        <v>1</v>
      </c>
      <c r="J18" s="384" t="s">
        <v>581</v>
      </c>
      <c r="K18" s="383"/>
      <c r="L18" s="381"/>
      <c r="M18" s="382"/>
      <c r="N18" s="382"/>
      <c r="O18" s="382"/>
      <c r="P18" s="382"/>
      <c r="Q18" s="383"/>
      <c r="R18" s="360" t="s">
        <v>582</v>
      </c>
      <c r="S18" s="385" t="s">
        <v>583</v>
      </c>
      <c r="T18" s="384" t="s">
        <v>584</v>
      </c>
      <c r="U18" s="386">
        <v>41661</v>
      </c>
      <c r="W18" s="358"/>
      <c r="X18" s="356" t="str">
        <f t="shared" si="9"/>
        <v>BCF</v>
      </c>
      <c r="Y18" s="356">
        <f t="shared" si="0"/>
        <v>14</v>
      </c>
      <c r="Z18" s="356" t="str">
        <f t="shared" si="0"/>
        <v>Steam Trap</v>
      </c>
      <c r="AA18" s="356" t="str">
        <f t="shared" si="1"/>
        <v>F&amp;T</v>
      </c>
      <c r="AB18" s="356">
        <f t="shared" si="1"/>
        <v>0.75</v>
      </c>
      <c r="AC18" s="356">
        <f t="shared" si="2"/>
        <v>2014</v>
      </c>
      <c r="AD18" s="356">
        <f t="shared" si="3"/>
        <v>378.75</v>
      </c>
      <c r="AE18" s="356">
        <f t="shared" si="4"/>
        <v>0</v>
      </c>
      <c r="AF18" s="356">
        <f t="shared" si="5"/>
        <v>0</v>
      </c>
      <c r="AG18" s="356">
        <f t="shared" si="5"/>
        <v>0</v>
      </c>
      <c r="AH18" s="356">
        <f t="shared" si="5"/>
        <v>0</v>
      </c>
      <c r="AI18" s="387">
        <f t="shared" si="6"/>
        <v>482.90624999999994</v>
      </c>
      <c r="AJ18" s="387">
        <f t="shared" si="7"/>
        <v>0</v>
      </c>
      <c r="AK18" s="387">
        <f t="shared" si="8"/>
        <v>0</v>
      </c>
      <c r="AL18" s="387">
        <f t="shared" si="10"/>
        <v>482.90624999999994</v>
      </c>
      <c r="AM18" s="358"/>
      <c r="AN18" s="382" t="s">
        <v>571</v>
      </c>
      <c r="AO18" s="382">
        <v>1.25</v>
      </c>
      <c r="AP18" s="387">
        <v>426.16874999999993</v>
      </c>
      <c r="AR18" s="398">
        <v>148.14822103873323</v>
      </c>
      <c r="AS18" s="398">
        <v>96</v>
      </c>
      <c r="AT18" s="358"/>
      <c r="AU18" s="356">
        <v>0.75</v>
      </c>
      <c r="AV18" s="387">
        <v>82.802909142207866</v>
      </c>
      <c r="BA18" s="358"/>
      <c r="BB18" s="356">
        <v>0.75</v>
      </c>
      <c r="BC18" s="356">
        <v>1</v>
      </c>
      <c r="BD18" s="389">
        <v>82.802909142207866</v>
      </c>
      <c r="BI18" s="374"/>
      <c r="BJ18" s="390">
        <v>0.5</v>
      </c>
      <c r="BK18" s="391" t="s">
        <v>148</v>
      </c>
      <c r="BL18" s="392">
        <f>AS236</f>
        <v>179.23037037037034</v>
      </c>
      <c r="BM18" s="392">
        <f>INDEX($AX$5:$AY$10,MATCH(BJ18,$AX$5:$AX$10,0),2)</f>
        <v>197.34208640586061</v>
      </c>
      <c r="BN18" s="393">
        <f>BM18+BL18</f>
        <v>376.57245677623098</v>
      </c>
      <c r="BO18" s="378"/>
      <c r="BP18" s="144" t="s">
        <v>329</v>
      </c>
      <c r="BQ18" s="145">
        <v>1</v>
      </c>
      <c r="BR18" s="130" t="s">
        <v>330</v>
      </c>
      <c r="BS18" s="131">
        <v>100.6</v>
      </c>
      <c r="BT18" s="131">
        <v>94</v>
      </c>
      <c r="BU18" s="131">
        <v>97.2</v>
      </c>
      <c r="BV18" s="358"/>
      <c r="BW18" s="422">
        <v>0.5</v>
      </c>
      <c r="BX18" s="422" t="s">
        <v>148</v>
      </c>
      <c r="BY18" s="423">
        <v>179.23037037037034</v>
      </c>
      <c r="BZ18" s="424">
        <v>197.34208640586061</v>
      </c>
      <c r="CA18" s="425">
        <v>376.57245677623098</v>
      </c>
    </row>
    <row r="19" spans="1:79" ht="15" x14ac:dyDescent="0.25">
      <c r="A19" s="356">
        <v>15</v>
      </c>
      <c r="B19" s="360" t="s">
        <v>579</v>
      </c>
      <c r="C19" s="381" t="s">
        <v>580</v>
      </c>
      <c r="D19" s="382" t="s">
        <v>571</v>
      </c>
      <c r="E19" s="382">
        <v>1</v>
      </c>
      <c r="F19" s="383"/>
      <c r="G19" s="381">
        <v>2014</v>
      </c>
      <c r="H19" s="382">
        <v>268.25</v>
      </c>
      <c r="I19" s="382">
        <v>1</v>
      </c>
      <c r="J19" s="384" t="s">
        <v>581</v>
      </c>
      <c r="K19" s="383"/>
      <c r="L19" s="381"/>
      <c r="M19" s="382"/>
      <c r="N19" s="382"/>
      <c r="O19" s="382"/>
      <c r="P19" s="382"/>
      <c r="Q19" s="383"/>
      <c r="R19" s="360" t="s">
        <v>582</v>
      </c>
      <c r="S19" s="385" t="s">
        <v>583</v>
      </c>
      <c r="T19" s="384" t="s">
        <v>584</v>
      </c>
      <c r="U19" s="386">
        <v>41661</v>
      </c>
      <c r="W19" s="358"/>
      <c r="X19" s="356" t="str">
        <f t="shared" si="9"/>
        <v>BCF</v>
      </c>
      <c r="Y19" s="356">
        <f t="shared" si="0"/>
        <v>15</v>
      </c>
      <c r="Z19" s="356" t="str">
        <f t="shared" si="0"/>
        <v>Steam Trap</v>
      </c>
      <c r="AA19" s="356" t="str">
        <f t="shared" si="1"/>
        <v>F&amp;T</v>
      </c>
      <c r="AB19" s="356">
        <f t="shared" si="1"/>
        <v>1</v>
      </c>
      <c r="AC19" s="356">
        <f t="shared" si="2"/>
        <v>2014</v>
      </c>
      <c r="AD19" s="356">
        <f t="shared" si="3"/>
        <v>268.25</v>
      </c>
      <c r="AE19" s="356">
        <f t="shared" si="4"/>
        <v>0</v>
      </c>
      <c r="AF19" s="356">
        <f t="shared" si="5"/>
        <v>0</v>
      </c>
      <c r="AG19" s="356">
        <f t="shared" si="5"/>
        <v>0</v>
      </c>
      <c r="AH19" s="356">
        <f t="shared" si="5"/>
        <v>0</v>
      </c>
      <c r="AI19" s="387">
        <f t="shared" si="6"/>
        <v>342.01874999999995</v>
      </c>
      <c r="AJ19" s="387">
        <f t="shared" si="7"/>
        <v>0</v>
      </c>
      <c r="AK19" s="387">
        <f t="shared" si="8"/>
        <v>0</v>
      </c>
      <c r="AL19" s="387">
        <f t="shared" si="10"/>
        <v>342.01874999999995</v>
      </c>
      <c r="AM19" s="358"/>
      <c r="AN19" s="384" t="s">
        <v>571</v>
      </c>
      <c r="AO19" s="382">
        <v>0.75</v>
      </c>
      <c r="AP19" s="387">
        <v>176.80547861243062</v>
      </c>
      <c r="AR19" s="398">
        <v>5276374.6444774074</v>
      </c>
      <c r="AS19" s="398">
        <v>3419089.0873903828</v>
      </c>
      <c r="AT19" s="358"/>
      <c r="AU19" s="356">
        <v>1</v>
      </c>
      <c r="AV19" s="387">
        <v>124.20436371331181</v>
      </c>
      <c r="BA19" s="358"/>
      <c r="BB19" s="356">
        <v>1</v>
      </c>
      <c r="BC19" s="356">
        <v>1.5</v>
      </c>
      <c r="BD19" s="389">
        <v>82.802909142207866</v>
      </c>
      <c r="BI19" s="374"/>
      <c r="BJ19" s="402">
        <v>0.75</v>
      </c>
      <c r="BK19" s="398" t="s">
        <v>148</v>
      </c>
      <c r="BL19" s="400">
        <f>AS237</f>
        <v>304.5561805555555</v>
      </c>
      <c r="BM19" s="400">
        <f>INDEX($AX$5:$AY$10,MATCH(BJ19,$AX$5:$AX$10,0),2)</f>
        <v>197.34208640586061</v>
      </c>
      <c r="BN19" s="404">
        <f>BM19+BL19</f>
        <v>501.89826696141608</v>
      </c>
      <c r="BO19" s="378"/>
      <c r="BP19" s="144" t="s">
        <v>329</v>
      </c>
      <c r="BQ19" s="145">
        <v>1</v>
      </c>
      <c r="BR19" s="130" t="s">
        <v>332</v>
      </c>
      <c r="BS19" s="131">
        <v>94.9</v>
      </c>
      <c r="BT19" s="131">
        <v>70.7</v>
      </c>
      <c r="BU19" s="131">
        <v>84.2</v>
      </c>
      <c r="BV19" s="358"/>
      <c r="BW19" s="410">
        <v>0.75</v>
      </c>
      <c r="BX19" s="410" t="s">
        <v>148</v>
      </c>
      <c r="BY19" s="411">
        <v>304.5561805555555</v>
      </c>
      <c r="BZ19" s="412">
        <v>197.34208640586061</v>
      </c>
      <c r="CA19" s="413">
        <v>501.89826696141608</v>
      </c>
    </row>
    <row r="20" spans="1:79" ht="15.75" thickBot="1" x14ac:dyDescent="0.3">
      <c r="A20" s="356">
        <v>16</v>
      </c>
      <c r="B20" s="360" t="s">
        <v>579</v>
      </c>
      <c r="C20" s="381" t="s">
        <v>580</v>
      </c>
      <c r="D20" s="382" t="s">
        <v>571</v>
      </c>
      <c r="E20" s="382">
        <v>1</v>
      </c>
      <c r="F20" s="383"/>
      <c r="G20" s="381">
        <v>2014</v>
      </c>
      <c r="H20" s="382">
        <v>268.25</v>
      </c>
      <c r="I20" s="382">
        <v>1</v>
      </c>
      <c r="J20" s="384" t="s">
        <v>581</v>
      </c>
      <c r="K20" s="383"/>
      <c r="L20" s="381"/>
      <c r="M20" s="382"/>
      <c r="N20" s="382"/>
      <c r="O20" s="382"/>
      <c r="P20" s="382"/>
      <c r="Q20" s="383"/>
      <c r="R20" s="360" t="s">
        <v>582</v>
      </c>
      <c r="S20" s="385" t="s">
        <v>583</v>
      </c>
      <c r="T20" s="384" t="s">
        <v>584</v>
      </c>
      <c r="U20" s="386">
        <v>41661</v>
      </c>
      <c r="W20" s="358"/>
      <c r="X20" s="356" t="str">
        <f t="shared" si="9"/>
        <v>BCF</v>
      </c>
      <c r="Y20" s="356">
        <f t="shared" si="0"/>
        <v>16</v>
      </c>
      <c r="Z20" s="356" t="str">
        <f t="shared" si="0"/>
        <v>Steam Trap</v>
      </c>
      <c r="AA20" s="356" t="str">
        <f t="shared" si="1"/>
        <v>F&amp;T</v>
      </c>
      <c r="AB20" s="356">
        <f t="shared" si="1"/>
        <v>1</v>
      </c>
      <c r="AC20" s="356">
        <f t="shared" si="2"/>
        <v>2014</v>
      </c>
      <c r="AD20" s="356">
        <f t="shared" si="3"/>
        <v>268.25</v>
      </c>
      <c r="AE20" s="356">
        <f t="shared" si="4"/>
        <v>0</v>
      </c>
      <c r="AF20" s="356">
        <f t="shared" si="5"/>
        <v>0</v>
      </c>
      <c r="AG20" s="356">
        <f t="shared" si="5"/>
        <v>0</v>
      </c>
      <c r="AH20" s="356">
        <f t="shared" si="5"/>
        <v>0</v>
      </c>
      <c r="AI20" s="387">
        <f t="shared" si="6"/>
        <v>342.01874999999995</v>
      </c>
      <c r="AJ20" s="387">
        <f t="shared" si="7"/>
        <v>0</v>
      </c>
      <c r="AK20" s="387">
        <f t="shared" si="8"/>
        <v>0</v>
      </c>
      <c r="AL20" s="387">
        <f t="shared" si="10"/>
        <v>342.01874999999995</v>
      </c>
      <c r="AM20" s="358"/>
      <c r="AN20" s="382" t="s">
        <v>571</v>
      </c>
      <c r="AO20" s="382">
        <v>1.25</v>
      </c>
      <c r="AP20" s="387">
        <v>910.98749999999984</v>
      </c>
      <c r="AT20" s="358"/>
      <c r="AU20" s="356">
        <v>2</v>
      </c>
      <c r="AV20" s="387">
        <v>124.20436371331181</v>
      </c>
      <c r="BA20" s="358"/>
      <c r="BB20" s="356">
        <v>2</v>
      </c>
      <c r="BC20" s="356">
        <v>1.5</v>
      </c>
      <c r="BD20" s="389">
        <v>82.802909142207866</v>
      </c>
      <c r="BI20" s="374"/>
      <c r="BJ20" s="414">
        <v>1</v>
      </c>
      <c r="BK20" s="427" t="s">
        <v>148</v>
      </c>
      <c r="BL20" s="416">
        <f>AS238</f>
        <v>429.8819907407406</v>
      </c>
      <c r="BM20" s="416">
        <f>INDEX($AX$5:$AY$10,MATCH(BJ20,$AX$5:$AX$10,0),2)</f>
        <v>208.8424904533895</v>
      </c>
      <c r="BN20" s="417">
        <f>BM20+BL20</f>
        <v>638.72448119413014</v>
      </c>
      <c r="BO20" s="378"/>
      <c r="BP20" s="144" t="s">
        <v>336</v>
      </c>
      <c r="BQ20" s="145">
        <v>2</v>
      </c>
      <c r="BR20" s="130" t="s">
        <v>337</v>
      </c>
      <c r="BS20" s="131">
        <v>98.7</v>
      </c>
      <c r="BT20" s="131">
        <v>116.7</v>
      </c>
      <c r="BU20" s="131">
        <v>106.6</v>
      </c>
      <c r="BV20" s="358"/>
      <c r="BW20" s="418">
        <v>1</v>
      </c>
      <c r="BX20" s="418" t="s">
        <v>148</v>
      </c>
      <c r="BY20" s="419">
        <v>429.8819907407406</v>
      </c>
      <c r="BZ20" s="420">
        <v>208.8424904533895</v>
      </c>
      <c r="CA20" s="421">
        <v>638.72448119413014</v>
      </c>
    </row>
    <row r="21" spans="1:79" ht="15" x14ac:dyDescent="0.25">
      <c r="A21" s="356">
        <v>17</v>
      </c>
      <c r="B21" s="360" t="s">
        <v>579</v>
      </c>
      <c r="C21" s="381" t="s">
        <v>580</v>
      </c>
      <c r="D21" s="382" t="s">
        <v>571</v>
      </c>
      <c r="E21" s="382">
        <v>1</v>
      </c>
      <c r="F21" s="383"/>
      <c r="G21" s="381">
        <v>2014</v>
      </c>
      <c r="H21" s="382">
        <v>285</v>
      </c>
      <c r="I21" s="382">
        <v>1</v>
      </c>
      <c r="J21" s="384" t="s">
        <v>581</v>
      </c>
      <c r="K21" s="383"/>
      <c r="L21" s="381"/>
      <c r="M21" s="382"/>
      <c r="N21" s="382"/>
      <c r="O21" s="382"/>
      <c r="P21" s="382"/>
      <c r="Q21" s="383"/>
      <c r="R21" s="360" t="s">
        <v>582</v>
      </c>
      <c r="S21" s="385" t="s">
        <v>583</v>
      </c>
      <c r="T21" s="384" t="s">
        <v>584</v>
      </c>
      <c r="U21" s="386">
        <v>41661</v>
      </c>
      <c r="W21" s="358"/>
      <c r="X21" s="356" t="str">
        <f t="shared" si="9"/>
        <v>BCF</v>
      </c>
      <c r="Y21" s="356">
        <f t="shared" si="0"/>
        <v>17</v>
      </c>
      <c r="Z21" s="356" t="str">
        <f t="shared" si="0"/>
        <v>Steam Trap</v>
      </c>
      <c r="AA21" s="356" t="str">
        <f t="shared" si="1"/>
        <v>F&amp;T</v>
      </c>
      <c r="AB21" s="356">
        <f t="shared" si="1"/>
        <v>1</v>
      </c>
      <c r="AC21" s="356">
        <f t="shared" si="2"/>
        <v>2014</v>
      </c>
      <c r="AD21" s="356">
        <f t="shared" si="3"/>
        <v>285</v>
      </c>
      <c r="AE21" s="356">
        <f t="shared" si="4"/>
        <v>0</v>
      </c>
      <c r="AF21" s="356">
        <f t="shared" si="5"/>
        <v>0</v>
      </c>
      <c r="AG21" s="356">
        <f t="shared" si="5"/>
        <v>0</v>
      </c>
      <c r="AH21" s="356">
        <f t="shared" si="5"/>
        <v>0</v>
      </c>
      <c r="AI21" s="387">
        <f t="shared" si="6"/>
        <v>363.37499999999994</v>
      </c>
      <c r="AJ21" s="387">
        <f t="shared" si="7"/>
        <v>0</v>
      </c>
      <c r="AK21" s="387">
        <f t="shared" si="8"/>
        <v>0</v>
      </c>
      <c r="AL21" s="387">
        <f t="shared" si="10"/>
        <v>363.37499999999994</v>
      </c>
      <c r="AM21" s="358"/>
      <c r="AN21" s="382" t="s">
        <v>571</v>
      </c>
      <c r="AO21" s="382">
        <v>1.25</v>
      </c>
      <c r="AP21" s="387">
        <v>910.98749999999984</v>
      </c>
      <c r="AT21" s="358"/>
      <c r="AU21" s="356">
        <v>2</v>
      </c>
      <c r="AV21" s="387">
        <v>124.20436371331181</v>
      </c>
      <c r="BA21" s="358"/>
      <c r="BB21" s="356">
        <v>2</v>
      </c>
      <c r="BC21" s="356">
        <v>1.5</v>
      </c>
      <c r="BD21" s="389">
        <v>82.802909142207866</v>
      </c>
      <c r="BI21" s="374"/>
      <c r="BJ21" s="428" t="s">
        <v>587</v>
      </c>
      <c r="BK21" s="429"/>
      <c r="BL21" s="430" t="s">
        <v>136</v>
      </c>
      <c r="BM21" s="430"/>
      <c r="BN21" s="431"/>
      <c r="BO21" s="378"/>
      <c r="BP21" s="144" t="s">
        <v>336</v>
      </c>
      <c r="BQ21" s="145">
        <v>3</v>
      </c>
      <c r="BR21" s="130" t="s">
        <v>340</v>
      </c>
      <c r="BS21" s="131">
        <v>100.1</v>
      </c>
      <c r="BT21" s="131">
        <v>116.7</v>
      </c>
      <c r="BU21" s="131">
        <v>107.4</v>
      </c>
      <c r="BV21" s="358"/>
    </row>
    <row r="22" spans="1:79" ht="15.75" thickBot="1" x14ac:dyDescent="0.3">
      <c r="A22" s="356">
        <v>18</v>
      </c>
      <c r="B22" s="360" t="s">
        <v>579</v>
      </c>
      <c r="C22" s="381" t="s">
        <v>580</v>
      </c>
      <c r="D22" s="382" t="s">
        <v>571</v>
      </c>
      <c r="E22" s="382">
        <v>1</v>
      </c>
      <c r="F22" s="383"/>
      <c r="G22" s="381">
        <v>2014</v>
      </c>
      <c r="H22" s="382">
        <v>285</v>
      </c>
      <c r="I22" s="382">
        <v>1</v>
      </c>
      <c r="J22" s="384" t="s">
        <v>581</v>
      </c>
      <c r="K22" s="383"/>
      <c r="L22" s="381"/>
      <c r="M22" s="382"/>
      <c r="N22" s="382"/>
      <c r="O22" s="382"/>
      <c r="P22" s="382"/>
      <c r="Q22" s="383"/>
      <c r="R22" s="360" t="s">
        <v>582</v>
      </c>
      <c r="S22" s="385" t="s">
        <v>583</v>
      </c>
      <c r="T22" s="384" t="s">
        <v>584</v>
      </c>
      <c r="U22" s="386">
        <v>41661</v>
      </c>
      <c r="W22" s="358"/>
      <c r="X22" s="356" t="str">
        <f t="shared" si="9"/>
        <v>BCF</v>
      </c>
      <c r="Y22" s="356">
        <f t="shared" si="0"/>
        <v>18</v>
      </c>
      <c r="Z22" s="356" t="str">
        <f t="shared" si="0"/>
        <v>Steam Trap</v>
      </c>
      <c r="AA22" s="356" t="str">
        <f t="shared" si="1"/>
        <v>F&amp;T</v>
      </c>
      <c r="AB22" s="356">
        <f t="shared" si="1"/>
        <v>1</v>
      </c>
      <c r="AC22" s="356">
        <f t="shared" si="2"/>
        <v>2014</v>
      </c>
      <c r="AD22" s="356">
        <f t="shared" si="3"/>
        <v>285</v>
      </c>
      <c r="AE22" s="356">
        <f t="shared" si="4"/>
        <v>0</v>
      </c>
      <c r="AF22" s="356">
        <f t="shared" si="5"/>
        <v>0</v>
      </c>
      <c r="AG22" s="356">
        <f t="shared" si="5"/>
        <v>0</v>
      </c>
      <c r="AH22" s="356">
        <f t="shared" si="5"/>
        <v>0</v>
      </c>
      <c r="AI22" s="387">
        <f t="shared" si="6"/>
        <v>363.37499999999994</v>
      </c>
      <c r="AJ22" s="387">
        <f t="shared" si="7"/>
        <v>0</v>
      </c>
      <c r="AK22" s="387">
        <f t="shared" si="8"/>
        <v>0</v>
      </c>
      <c r="AL22" s="387">
        <f t="shared" si="10"/>
        <v>363.37499999999994</v>
      </c>
      <c r="AM22" s="358"/>
      <c r="AN22" s="382" t="s">
        <v>571</v>
      </c>
      <c r="AO22" s="382">
        <v>2</v>
      </c>
      <c r="AP22" s="387">
        <v>917.36249999999984</v>
      </c>
      <c r="AT22" s="358"/>
      <c r="AU22" s="356">
        <v>3</v>
      </c>
      <c r="AV22" s="387">
        <v>124.20436371331181</v>
      </c>
      <c r="BA22" s="358"/>
      <c r="BB22" s="356">
        <v>3</v>
      </c>
      <c r="BC22" s="356">
        <v>1.5</v>
      </c>
      <c r="BD22" s="389">
        <v>82.802909142207866</v>
      </c>
      <c r="BI22" s="374"/>
      <c r="BJ22" s="432"/>
      <c r="BK22" s="433"/>
      <c r="BL22" s="433"/>
      <c r="BM22" s="433"/>
      <c r="BN22" s="434"/>
      <c r="BO22" s="378"/>
      <c r="BP22" s="144" t="s">
        <v>348</v>
      </c>
      <c r="BQ22" s="145">
        <v>5</v>
      </c>
      <c r="BR22" s="130" t="s">
        <v>349</v>
      </c>
      <c r="BS22" s="131">
        <v>97</v>
      </c>
      <c r="BT22" s="131">
        <v>99.8</v>
      </c>
      <c r="BU22" s="131">
        <v>98.2</v>
      </c>
      <c r="BV22" s="358"/>
    </row>
    <row r="23" spans="1:79" ht="30" customHeight="1" thickBot="1" x14ac:dyDescent="0.3">
      <c r="A23" s="356">
        <v>19</v>
      </c>
      <c r="B23" s="360" t="s">
        <v>579</v>
      </c>
      <c r="C23" s="381" t="s">
        <v>580</v>
      </c>
      <c r="D23" s="382" t="s">
        <v>571</v>
      </c>
      <c r="E23" s="382">
        <v>1</v>
      </c>
      <c r="F23" s="383"/>
      <c r="G23" s="381">
        <v>2014</v>
      </c>
      <c r="H23" s="382">
        <v>422</v>
      </c>
      <c r="I23" s="382">
        <v>1</v>
      </c>
      <c r="J23" s="384" t="s">
        <v>581</v>
      </c>
      <c r="K23" s="383"/>
      <c r="L23" s="381"/>
      <c r="M23" s="382"/>
      <c r="N23" s="382"/>
      <c r="O23" s="382"/>
      <c r="P23" s="382"/>
      <c r="Q23" s="383"/>
      <c r="R23" s="360" t="s">
        <v>582</v>
      </c>
      <c r="S23" s="385" t="s">
        <v>583</v>
      </c>
      <c r="T23" s="384" t="s">
        <v>584</v>
      </c>
      <c r="U23" s="386">
        <v>41661</v>
      </c>
      <c r="W23" s="358"/>
      <c r="X23" s="356" t="str">
        <f t="shared" si="9"/>
        <v>BCF</v>
      </c>
      <c r="Y23" s="356">
        <f t="shared" si="0"/>
        <v>19</v>
      </c>
      <c r="Z23" s="356" t="str">
        <f t="shared" si="0"/>
        <v>Steam Trap</v>
      </c>
      <c r="AA23" s="356" t="str">
        <f t="shared" si="1"/>
        <v>F&amp;T</v>
      </c>
      <c r="AB23" s="356">
        <f t="shared" si="1"/>
        <v>1</v>
      </c>
      <c r="AC23" s="356">
        <f t="shared" si="2"/>
        <v>2014</v>
      </c>
      <c r="AD23" s="356">
        <f t="shared" si="3"/>
        <v>422</v>
      </c>
      <c r="AE23" s="356">
        <f t="shared" si="4"/>
        <v>0</v>
      </c>
      <c r="AF23" s="356">
        <f t="shared" si="5"/>
        <v>0</v>
      </c>
      <c r="AG23" s="356">
        <f t="shared" si="5"/>
        <v>0</v>
      </c>
      <c r="AH23" s="356">
        <f t="shared" si="5"/>
        <v>0</v>
      </c>
      <c r="AI23" s="387">
        <f t="shared" si="6"/>
        <v>538.04999999999995</v>
      </c>
      <c r="AJ23" s="387">
        <f t="shared" si="7"/>
        <v>0</v>
      </c>
      <c r="AK23" s="387">
        <f t="shared" si="8"/>
        <v>0</v>
      </c>
      <c r="AL23" s="387">
        <f t="shared" si="10"/>
        <v>538.04999999999995</v>
      </c>
      <c r="AM23" s="358"/>
      <c r="AN23" s="384" t="s">
        <v>571</v>
      </c>
      <c r="AO23" s="382">
        <v>1.5</v>
      </c>
      <c r="AP23" s="387">
        <v>985.05909512639914</v>
      </c>
      <c r="AT23" s="358"/>
      <c r="AU23" s="356">
        <v>0.5</v>
      </c>
      <c r="AV23" s="387">
        <v>248.40872742662361</v>
      </c>
      <c r="BA23" s="358"/>
      <c r="BB23" s="356">
        <v>0.5</v>
      </c>
      <c r="BC23" s="356">
        <v>3</v>
      </c>
      <c r="BD23" s="389">
        <v>82.802909142207866</v>
      </c>
      <c r="BI23" s="374"/>
      <c r="BJ23" s="375" t="s">
        <v>575</v>
      </c>
      <c r="BK23" s="376" t="s">
        <v>137</v>
      </c>
      <c r="BL23" s="376" t="s">
        <v>576</v>
      </c>
      <c r="BM23" s="376" t="s">
        <v>577</v>
      </c>
      <c r="BN23" s="377" t="s">
        <v>578</v>
      </c>
      <c r="BO23" s="378"/>
      <c r="BP23" s="144" t="s">
        <v>348</v>
      </c>
      <c r="BQ23" s="145">
        <v>4</v>
      </c>
      <c r="BR23" s="130" t="s">
        <v>354</v>
      </c>
      <c r="BS23" s="131">
        <v>103</v>
      </c>
      <c r="BT23" s="131">
        <v>164.8</v>
      </c>
      <c r="BU23" s="131">
        <v>130.19999999999999</v>
      </c>
      <c r="BV23" s="358"/>
    </row>
    <row r="24" spans="1:79" ht="15" x14ac:dyDescent="0.25">
      <c r="A24" s="356">
        <v>20</v>
      </c>
      <c r="B24" s="360" t="s">
        <v>579</v>
      </c>
      <c r="C24" s="381" t="s">
        <v>580</v>
      </c>
      <c r="D24" s="382" t="s">
        <v>571</v>
      </c>
      <c r="E24" s="382">
        <v>1</v>
      </c>
      <c r="F24" s="383"/>
      <c r="G24" s="381">
        <v>2014</v>
      </c>
      <c r="H24" s="382">
        <v>422</v>
      </c>
      <c r="I24" s="382">
        <v>1</v>
      </c>
      <c r="J24" s="384" t="s">
        <v>581</v>
      </c>
      <c r="K24" s="383"/>
      <c r="L24" s="381"/>
      <c r="M24" s="382"/>
      <c r="N24" s="382"/>
      <c r="O24" s="382"/>
      <c r="P24" s="382"/>
      <c r="Q24" s="383"/>
      <c r="R24" s="360" t="s">
        <v>582</v>
      </c>
      <c r="S24" s="385" t="s">
        <v>583</v>
      </c>
      <c r="T24" s="384" t="s">
        <v>584</v>
      </c>
      <c r="U24" s="386">
        <v>41661</v>
      </c>
      <c r="W24" s="358"/>
      <c r="X24" s="356" t="str">
        <f t="shared" si="9"/>
        <v>BCF</v>
      </c>
      <c r="Y24" s="356">
        <f t="shared" si="0"/>
        <v>20</v>
      </c>
      <c r="Z24" s="356" t="str">
        <f t="shared" si="0"/>
        <v>Steam Trap</v>
      </c>
      <c r="AA24" s="356" t="str">
        <f t="shared" si="1"/>
        <v>F&amp;T</v>
      </c>
      <c r="AB24" s="356">
        <f t="shared" si="1"/>
        <v>1</v>
      </c>
      <c r="AC24" s="356">
        <f t="shared" si="2"/>
        <v>2014</v>
      </c>
      <c r="AD24" s="356">
        <f t="shared" si="3"/>
        <v>422</v>
      </c>
      <c r="AE24" s="356">
        <f t="shared" si="4"/>
        <v>0</v>
      </c>
      <c r="AF24" s="356">
        <f t="shared" si="5"/>
        <v>0</v>
      </c>
      <c r="AG24" s="356">
        <f t="shared" si="5"/>
        <v>0</v>
      </c>
      <c r="AH24" s="356">
        <f t="shared" si="5"/>
        <v>0</v>
      </c>
      <c r="AI24" s="387">
        <f t="shared" si="6"/>
        <v>538.04999999999995</v>
      </c>
      <c r="AJ24" s="387">
        <f t="shared" si="7"/>
        <v>0</v>
      </c>
      <c r="AK24" s="387">
        <f t="shared" si="8"/>
        <v>0</v>
      </c>
      <c r="AL24" s="387">
        <f t="shared" si="10"/>
        <v>538.04999999999995</v>
      </c>
      <c r="AM24" s="358"/>
      <c r="AN24" s="382" t="s">
        <v>571</v>
      </c>
      <c r="AO24" s="382">
        <v>1</v>
      </c>
      <c r="AP24" s="387">
        <v>342.01874999999995</v>
      </c>
      <c r="AT24" s="358"/>
      <c r="AU24" s="356">
        <v>0.75</v>
      </c>
      <c r="AV24" s="387">
        <v>248.40872742662361</v>
      </c>
      <c r="BA24" s="358"/>
      <c r="BB24" s="356">
        <v>0.75</v>
      </c>
      <c r="BC24" s="356">
        <v>3</v>
      </c>
      <c r="BD24" s="389">
        <v>82.802909142207866</v>
      </c>
      <c r="BI24" s="358"/>
      <c r="BJ24" s="390">
        <v>0.5</v>
      </c>
      <c r="BK24" s="391" t="s">
        <v>145</v>
      </c>
      <c r="BL24" s="392">
        <f>BL5</f>
        <v>308.35250670008503</v>
      </c>
      <c r="BM24" s="392">
        <f>INDEX($BF$5:$BH$10,MATCH(BJ24,$BF$5:$BF$10,0),3)</f>
        <v>251.77081091802648</v>
      </c>
      <c r="BN24" s="393">
        <f>BM24+BL24</f>
        <v>560.12331761811151</v>
      </c>
      <c r="BO24" s="358"/>
      <c r="BP24" s="144" t="s">
        <v>348</v>
      </c>
      <c r="BQ24" s="145">
        <v>5</v>
      </c>
      <c r="BR24" s="130" t="s">
        <v>359</v>
      </c>
      <c r="BS24" s="131">
        <v>100</v>
      </c>
      <c r="BT24" s="131">
        <v>104.1</v>
      </c>
      <c r="BU24" s="131">
        <v>101.8</v>
      </c>
      <c r="BV24" s="358"/>
    </row>
    <row r="25" spans="1:79" ht="15" x14ac:dyDescent="0.25">
      <c r="A25" s="356">
        <v>21</v>
      </c>
      <c r="B25" s="360" t="s">
        <v>579</v>
      </c>
      <c r="C25" s="381" t="s">
        <v>580</v>
      </c>
      <c r="D25" s="382" t="s">
        <v>571</v>
      </c>
      <c r="E25" s="382">
        <v>1</v>
      </c>
      <c r="F25" s="383"/>
      <c r="G25" s="381">
        <v>2014</v>
      </c>
      <c r="H25" s="382">
        <v>422</v>
      </c>
      <c r="I25" s="382">
        <v>1</v>
      </c>
      <c r="J25" s="384" t="s">
        <v>581</v>
      </c>
      <c r="K25" s="383"/>
      <c r="L25" s="381"/>
      <c r="M25" s="382"/>
      <c r="N25" s="382"/>
      <c r="O25" s="382"/>
      <c r="P25" s="382"/>
      <c r="Q25" s="383"/>
      <c r="R25" s="360" t="s">
        <v>582</v>
      </c>
      <c r="S25" s="385" t="s">
        <v>583</v>
      </c>
      <c r="T25" s="384" t="s">
        <v>584</v>
      </c>
      <c r="U25" s="386">
        <v>41661</v>
      </c>
      <c r="W25" s="358"/>
      <c r="X25" s="356" t="str">
        <f t="shared" si="9"/>
        <v>BCF</v>
      </c>
      <c r="Y25" s="356">
        <f t="shared" si="0"/>
        <v>21</v>
      </c>
      <c r="Z25" s="356" t="str">
        <f t="shared" si="0"/>
        <v>Steam Trap</v>
      </c>
      <c r="AA25" s="356" t="str">
        <f t="shared" si="1"/>
        <v>F&amp;T</v>
      </c>
      <c r="AB25" s="356">
        <f t="shared" si="1"/>
        <v>1</v>
      </c>
      <c r="AC25" s="356">
        <f t="shared" si="2"/>
        <v>2014</v>
      </c>
      <c r="AD25" s="356">
        <f t="shared" si="3"/>
        <v>422</v>
      </c>
      <c r="AE25" s="356">
        <f t="shared" si="4"/>
        <v>0</v>
      </c>
      <c r="AF25" s="356">
        <f t="shared" si="5"/>
        <v>0</v>
      </c>
      <c r="AG25" s="356">
        <f t="shared" si="5"/>
        <v>0</v>
      </c>
      <c r="AH25" s="356">
        <f t="shared" si="5"/>
        <v>0</v>
      </c>
      <c r="AI25" s="387">
        <f t="shared" si="6"/>
        <v>538.04999999999995</v>
      </c>
      <c r="AJ25" s="387">
        <f t="shared" si="7"/>
        <v>0</v>
      </c>
      <c r="AK25" s="387">
        <f t="shared" si="8"/>
        <v>0</v>
      </c>
      <c r="AL25" s="387">
        <f t="shared" si="10"/>
        <v>538.04999999999995</v>
      </c>
      <c r="AM25" s="358"/>
      <c r="AN25" s="382" t="s">
        <v>571</v>
      </c>
      <c r="AO25" s="382">
        <v>1</v>
      </c>
      <c r="AP25" s="387">
        <v>342.01874999999995</v>
      </c>
      <c r="AT25" s="358"/>
      <c r="AU25" s="356">
        <v>1</v>
      </c>
      <c r="AV25" s="387">
        <v>248.40872742662361</v>
      </c>
      <c r="BA25" s="358"/>
      <c r="BB25" s="356">
        <v>1</v>
      </c>
      <c r="BC25" s="356">
        <v>3</v>
      </c>
      <c r="BD25" s="389">
        <v>82.802909142207866</v>
      </c>
      <c r="BI25" s="358"/>
      <c r="BJ25" s="402">
        <v>0.75</v>
      </c>
      <c r="BK25" s="403" t="s">
        <v>145</v>
      </c>
      <c r="BL25" s="435">
        <f t="shared" ref="BL25:BL39" si="16">BL6</f>
        <v>437.4188477587752</v>
      </c>
      <c r="BM25" s="400">
        <f t="shared" ref="BM25:BM36" si="17">INDEX($BF$5:$BH$10,MATCH(BJ25,$BF$5:$BF$10,0),3)</f>
        <v>251.77081091802648</v>
      </c>
      <c r="BN25" s="404">
        <f t="shared" ref="BN25:BN36" si="18">BM25+BL25</f>
        <v>689.18965867680163</v>
      </c>
      <c r="BO25" s="358"/>
      <c r="BP25" s="144" t="s">
        <v>348</v>
      </c>
      <c r="BQ25" s="145">
        <v>4</v>
      </c>
      <c r="BR25" s="130" t="s">
        <v>348</v>
      </c>
      <c r="BS25" s="131">
        <v>104.2</v>
      </c>
      <c r="BT25" s="131">
        <v>167</v>
      </c>
      <c r="BU25" s="131">
        <v>131.9</v>
      </c>
      <c r="BV25" s="358"/>
    </row>
    <row r="26" spans="1:79" ht="15" x14ac:dyDescent="0.25">
      <c r="A26" s="356">
        <v>22</v>
      </c>
      <c r="B26" s="360" t="s">
        <v>579</v>
      </c>
      <c r="C26" s="381" t="s">
        <v>580</v>
      </c>
      <c r="D26" s="382" t="s">
        <v>571</v>
      </c>
      <c r="E26" s="382">
        <v>1</v>
      </c>
      <c r="F26" s="383"/>
      <c r="G26" s="381">
        <v>2014</v>
      </c>
      <c r="H26" s="382">
        <v>422</v>
      </c>
      <c r="I26" s="382">
        <v>1</v>
      </c>
      <c r="J26" s="384" t="s">
        <v>581</v>
      </c>
      <c r="K26" s="383"/>
      <c r="L26" s="381"/>
      <c r="M26" s="382"/>
      <c r="N26" s="382"/>
      <c r="O26" s="382"/>
      <c r="P26" s="382"/>
      <c r="Q26" s="383"/>
      <c r="R26" s="360" t="s">
        <v>582</v>
      </c>
      <c r="S26" s="385" t="s">
        <v>583</v>
      </c>
      <c r="T26" s="384" t="s">
        <v>584</v>
      </c>
      <c r="U26" s="386">
        <v>41661</v>
      </c>
      <c r="W26" s="358"/>
      <c r="X26" s="356" t="str">
        <f t="shared" si="9"/>
        <v>BCF</v>
      </c>
      <c r="Y26" s="356">
        <f t="shared" si="0"/>
        <v>22</v>
      </c>
      <c r="Z26" s="356" t="str">
        <f t="shared" si="0"/>
        <v>Steam Trap</v>
      </c>
      <c r="AA26" s="356" t="str">
        <f t="shared" si="1"/>
        <v>F&amp;T</v>
      </c>
      <c r="AB26" s="356">
        <f t="shared" si="1"/>
        <v>1</v>
      </c>
      <c r="AC26" s="356">
        <f t="shared" si="2"/>
        <v>2014</v>
      </c>
      <c r="AD26" s="356">
        <f t="shared" si="3"/>
        <v>422</v>
      </c>
      <c r="AE26" s="356">
        <f t="shared" si="4"/>
        <v>0</v>
      </c>
      <c r="AF26" s="356">
        <f t="shared" si="5"/>
        <v>0</v>
      </c>
      <c r="AG26" s="356">
        <f t="shared" si="5"/>
        <v>0</v>
      </c>
      <c r="AH26" s="356">
        <f t="shared" si="5"/>
        <v>0</v>
      </c>
      <c r="AI26" s="387">
        <f t="shared" si="6"/>
        <v>538.04999999999995</v>
      </c>
      <c r="AJ26" s="387">
        <f t="shared" si="7"/>
        <v>0</v>
      </c>
      <c r="AK26" s="387">
        <f t="shared" si="8"/>
        <v>0</v>
      </c>
      <c r="AL26" s="387">
        <f t="shared" si="10"/>
        <v>538.04999999999995</v>
      </c>
      <c r="AM26" s="358"/>
      <c r="AN26" s="382" t="s">
        <v>571</v>
      </c>
      <c r="AO26" s="382">
        <v>1.25</v>
      </c>
      <c r="AP26" s="387">
        <v>464.73749999999995</v>
      </c>
      <c r="AT26" s="358"/>
      <c r="AU26" s="356">
        <v>2</v>
      </c>
      <c r="AV26" s="387">
        <v>248.40872742662361</v>
      </c>
      <c r="BA26" s="358"/>
      <c r="BB26" s="356">
        <v>2</v>
      </c>
      <c r="BC26" s="356">
        <v>3</v>
      </c>
      <c r="BD26" s="389">
        <v>82.802909142207866</v>
      </c>
      <c r="BI26" s="358"/>
      <c r="BJ26" s="402">
        <v>1</v>
      </c>
      <c r="BK26" s="403" t="s">
        <v>145</v>
      </c>
      <c r="BL26" s="400">
        <f t="shared" si="16"/>
        <v>566.48518881746543</v>
      </c>
      <c r="BM26" s="400">
        <f t="shared" si="17"/>
        <v>251.77081091802648</v>
      </c>
      <c r="BN26" s="404">
        <f t="shared" si="18"/>
        <v>818.25599973549197</v>
      </c>
      <c r="BO26" s="358"/>
      <c r="BP26" s="144" t="s">
        <v>348</v>
      </c>
      <c r="BQ26" s="145">
        <v>5</v>
      </c>
      <c r="BR26" s="130" t="s">
        <v>366</v>
      </c>
      <c r="BS26" s="131">
        <v>100.1</v>
      </c>
      <c r="BT26" s="131">
        <v>96</v>
      </c>
      <c r="BU26" s="131">
        <v>98.3</v>
      </c>
      <c r="BV26" s="358"/>
    </row>
    <row r="27" spans="1:79" ht="15" x14ac:dyDescent="0.25">
      <c r="A27" s="356">
        <v>23</v>
      </c>
      <c r="B27" s="360" t="s">
        <v>579</v>
      </c>
      <c r="C27" s="381" t="s">
        <v>580</v>
      </c>
      <c r="D27" s="382" t="s">
        <v>571</v>
      </c>
      <c r="E27" s="382">
        <v>1.25</v>
      </c>
      <c r="F27" s="383"/>
      <c r="G27" s="381">
        <v>2014</v>
      </c>
      <c r="H27" s="382">
        <v>334.25</v>
      </c>
      <c r="I27" s="382">
        <v>1</v>
      </c>
      <c r="J27" s="384" t="s">
        <v>581</v>
      </c>
      <c r="K27" s="383"/>
      <c r="L27" s="381"/>
      <c r="M27" s="382"/>
      <c r="N27" s="382"/>
      <c r="O27" s="382"/>
      <c r="P27" s="382"/>
      <c r="Q27" s="383"/>
      <c r="R27" s="360" t="s">
        <v>582</v>
      </c>
      <c r="S27" s="385" t="s">
        <v>583</v>
      </c>
      <c r="T27" s="384" t="s">
        <v>584</v>
      </c>
      <c r="U27" s="386">
        <v>41661</v>
      </c>
      <c r="W27" s="358"/>
      <c r="X27" s="356" t="str">
        <f t="shared" si="9"/>
        <v>BCF</v>
      </c>
      <c r="Y27" s="356">
        <f t="shared" si="0"/>
        <v>23</v>
      </c>
      <c r="Z27" s="356" t="str">
        <f t="shared" si="0"/>
        <v>Steam Trap</v>
      </c>
      <c r="AA27" s="356" t="str">
        <f t="shared" si="1"/>
        <v>F&amp;T</v>
      </c>
      <c r="AB27" s="356">
        <f t="shared" si="1"/>
        <v>1.25</v>
      </c>
      <c r="AC27" s="356">
        <f t="shared" si="2"/>
        <v>2014</v>
      </c>
      <c r="AD27" s="356">
        <f t="shared" si="3"/>
        <v>334.25</v>
      </c>
      <c r="AE27" s="356">
        <f t="shared" si="4"/>
        <v>0</v>
      </c>
      <c r="AF27" s="356">
        <f t="shared" si="5"/>
        <v>0</v>
      </c>
      <c r="AG27" s="356">
        <f t="shared" si="5"/>
        <v>0</v>
      </c>
      <c r="AH27" s="356">
        <f t="shared" si="5"/>
        <v>0</v>
      </c>
      <c r="AI27" s="387">
        <f t="shared" si="6"/>
        <v>426.16874999999993</v>
      </c>
      <c r="AJ27" s="387">
        <f t="shared" si="7"/>
        <v>0</v>
      </c>
      <c r="AK27" s="387">
        <f t="shared" si="8"/>
        <v>0</v>
      </c>
      <c r="AL27" s="387">
        <f t="shared" si="10"/>
        <v>426.16874999999993</v>
      </c>
      <c r="AM27" s="358"/>
      <c r="AN27" s="384" t="s">
        <v>571</v>
      </c>
      <c r="AO27" s="382">
        <v>0.5</v>
      </c>
      <c r="AP27" s="387">
        <v>556.53749999999991</v>
      </c>
      <c r="AT27" s="358"/>
      <c r="AU27" s="356">
        <v>2</v>
      </c>
      <c r="AV27" s="387">
        <v>248.40872742662361</v>
      </c>
      <c r="BA27" s="358"/>
      <c r="BB27" s="356">
        <v>2</v>
      </c>
      <c r="BC27" s="356">
        <v>3</v>
      </c>
      <c r="BD27" s="389">
        <v>82.802909142207866</v>
      </c>
      <c r="BI27" s="358"/>
      <c r="BJ27" s="402">
        <v>1.5</v>
      </c>
      <c r="BK27" s="403" t="s">
        <v>145</v>
      </c>
      <c r="BL27" s="400">
        <f t="shared" si="16"/>
        <v>824.61787093484577</v>
      </c>
      <c r="BM27" s="400">
        <f t="shared" si="17"/>
        <v>335.69441455736865</v>
      </c>
      <c r="BN27" s="404">
        <f t="shared" si="18"/>
        <v>1160.3122854922144</v>
      </c>
      <c r="BO27" s="358"/>
      <c r="BP27" s="144" t="s">
        <v>348</v>
      </c>
      <c r="BQ27" s="145">
        <v>5</v>
      </c>
      <c r="BR27" s="130" t="s">
        <v>371</v>
      </c>
      <c r="BS27" s="131">
        <v>97.5</v>
      </c>
      <c r="BT27" s="131">
        <v>105.5</v>
      </c>
      <c r="BU27" s="131">
        <v>101</v>
      </c>
      <c r="BV27" s="358"/>
    </row>
    <row r="28" spans="1:79" ht="15.75" thickBot="1" x14ac:dyDescent="0.3">
      <c r="A28" s="356">
        <v>24</v>
      </c>
      <c r="B28" s="360" t="s">
        <v>579</v>
      </c>
      <c r="C28" s="381" t="s">
        <v>580</v>
      </c>
      <c r="D28" s="382" t="s">
        <v>571</v>
      </c>
      <c r="E28" s="382">
        <v>1.25</v>
      </c>
      <c r="F28" s="383"/>
      <c r="G28" s="381">
        <v>2014</v>
      </c>
      <c r="H28" s="382">
        <v>364.5</v>
      </c>
      <c r="I28" s="382">
        <v>1</v>
      </c>
      <c r="J28" s="384" t="s">
        <v>581</v>
      </c>
      <c r="K28" s="383"/>
      <c r="L28" s="381"/>
      <c r="M28" s="382"/>
      <c r="N28" s="382"/>
      <c r="O28" s="382"/>
      <c r="P28" s="382"/>
      <c r="Q28" s="383"/>
      <c r="R28" s="360" t="s">
        <v>582</v>
      </c>
      <c r="S28" s="385" t="s">
        <v>583</v>
      </c>
      <c r="T28" s="384" t="s">
        <v>584</v>
      </c>
      <c r="U28" s="386">
        <v>41661</v>
      </c>
      <c r="W28" s="358"/>
      <c r="X28" s="356" t="str">
        <f t="shared" si="9"/>
        <v>BCF</v>
      </c>
      <c r="Y28" s="356">
        <f t="shared" si="0"/>
        <v>24</v>
      </c>
      <c r="Z28" s="356" t="str">
        <f t="shared" si="0"/>
        <v>Steam Trap</v>
      </c>
      <c r="AA28" s="356" t="str">
        <f t="shared" si="1"/>
        <v>F&amp;T</v>
      </c>
      <c r="AB28" s="356">
        <f t="shared" si="1"/>
        <v>1.25</v>
      </c>
      <c r="AC28" s="356">
        <f t="shared" si="2"/>
        <v>2014</v>
      </c>
      <c r="AD28" s="356">
        <f t="shared" si="3"/>
        <v>364.5</v>
      </c>
      <c r="AE28" s="356">
        <f t="shared" si="4"/>
        <v>0</v>
      </c>
      <c r="AF28" s="356">
        <f t="shared" si="5"/>
        <v>0</v>
      </c>
      <c r="AG28" s="356">
        <f t="shared" si="5"/>
        <v>0</v>
      </c>
      <c r="AH28" s="356">
        <f t="shared" si="5"/>
        <v>0</v>
      </c>
      <c r="AI28" s="387">
        <f t="shared" si="6"/>
        <v>464.73749999999995</v>
      </c>
      <c r="AJ28" s="387">
        <f t="shared" si="7"/>
        <v>0</v>
      </c>
      <c r="AK28" s="387">
        <f t="shared" si="8"/>
        <v>0</v>
      </c>
      <c r="AL28" s="387">
        <f t="shared" si="10"/>
        <v>464.73749999999995</v>
      </c>
      <c r="AM28" s="358"/>
      <c r="AN28" s="384" t="s">
        <v>571</v>
      </c>
      <c r="AO28" s="382">
        <v>0.5</v>
      </c>
      <c r="AP28" s="387">
        <v>556.53749999999991</v>
      </c>
      <c r="AT28" s="358"/>
      <c r="AU28" s="356">
        <v>3</v>
      </c>
      <c r="AV28" s="387">
        <v>248.40872742662361</v>
      </c>
      <c r="BA28" s="358"/>
      <c r="BB28" s="356">
        <v>3</v>
      </c>
      <c r="BC28" s="356">
        <v>3</v>
      </c>
      <c r="BD28" s="389">
        <v>82.802909142207866</v>
      </c>
      <c r="BI28" s="358"/>
      <c r="BJ28" s="414">
        <v>2</v>
      </c>
      <c r="BK28" s="415" t="s">
        <v>145</v>
      </c>
      <c r="BL28" s="416">
        <f t="shared" si="16"/>
        <v>1082.7505530522262</v>
      </c>
      <c r="BM28" s="416">
        <f t="shared" si="17"/>
        <v>335.69441455736865</v>
      </c>
      <c r="BN28" s="417">
        <f t="shared" si="18"/>
        <v>1418.4449676095949</v>
      </c>
      <c r="BO28" s="358"/>
      <c r="BP28" s="144" t="s">
        <v>348</v>
      </c>
      <c r="BQ28" s="145">
        <v>4</v>
      </c>
      <c r="BR28" s="130" t="s">
        <v>374</v>
      </c>
      <c r="BS28" s="131">
        <v>102.5</v>
      </c>
      <c r="BT28" s="131">
        <v>164.8</v>
      </c>
      <c r="BU28" s="131">
        <v>130</v>
      </c>
      <c r="BV28" s="358"/>
    </row>
    <row r="29" spans="1:79" ht="15" x14ac:dyDescent="0.25">
      <c r="A29" s="356">
        <v>25</v>
      </c>
      <c r="B29" s="360" t="s">
        <v>579</v>
      </c>
      <c r="C29" s="381" t="s">
        <v>580</v>
      </c>
      <c r="D29" s="382" t="s">
        <v>571</v>
      </c>
      <c r="E29" s="382">
        <v>1.25</v>
      </c>
      <c r="F29" s="383"/>
      <c r="G29" s="381">
        <v>2014</v>
      </c>
      <c r="H29" s="382">
        <v>551</v>
      </c>
      <c r="I29" s="382">
        <v>1</v>
      </c>
      <c r="J29" s="384" t="s">
        <v>581</v>
      </c>
      <c r="K29" s="383"/>
      <c r="L29" s="381"/>
      <c r="M29" s="382"/>
      <c r="N29" s="382"/>
      <c r="O29" s="382"/>
      <c r="P29" s="382"/>
      <c r="Q29" s="383"/>
      <c r="R29" s="360" t="s">
        <v>582</v>
      </c>
      <c r="S29" s="385" t="s">
        <v>583</v>
      </c>
      <c r="T29" s="384" t="s">
        <v>584</v>
      </c>
      <c r="U29" s="386">
        <v>41661</v>
      </c>
      <c r="W29" s="358"/>
      <c r="X29" s="356" t="str">
        <f t="shared" si="9"/>
        <v>BCF</v>
      </c>
      <c r="Y29" s="356">
        <f t="shared" si="0"/>
        <v>25</v>
      </c>
      <c r="Z29" s="356" t="str">
        <f t="shared" si="0"/>
        <v>Steam Trap</v>
      </c>
      <c r="AA29" s="356" t="str">
        <f t="shared" si="1"/>
        <v>F&amp;T</v>
      </c>
      <c r="AB29" s="356">
        <f t="shared" si="1"/>
        <v>1.25</v>
      </c>
      <c r="AC29" s="356">
        <f t="shared" si="2"/>
        <v>2014</v>
      </c>
      <c r="AD29" s="356">
        <f t="shared" si="3"/>
        <v>551</v>
      </c>
      <c r="AE29" s="356">
        <f t="shared" si="4"/>
        <v>0</v>
      </c>
      <c r="AF29" s="356">
        <f t="shared" si="5"/>
        <v>0</v>
      </c>
      <c r="AG29" s="356">
        <f t="shared" si="5"/>
        <v>0</v>
      </c>
      <c r="AH29" s="356">
        <f t="shared" si="5"/>
        <v>0</v>
      </c>
      <c r="AI29" s="387">
        <f t="shared" si="6"/>
        <v>702.52499999999986</v>
      </c>
      <c r="AJ29" s="387">
        <f t="shared" si="7"/>
        <v>0</v>
      </c>
      <c r="AK29" s="387">
        <f t="shared" si="8"/>
        <v>0</v>
      </c>
      <c r="AL29" s="387">
        <f t="shared" si="10"/>
        <v>702.52499999999986</v>
      </c>
      <c r="AM29" s="358"/>
      <c r="AN29" s="384" t="s">
        <v>571</v>
      </c>
      <c r="AO29" s="382">
        <v>0.5</v>
      </c>
      <c r="AP29" s="387">
        <v>556.53749999999991</v>
      </c>
      <c r="AT29" s="358"/>
      <c r="AU29" s="356">
        <v>0.5</v>
      </c>
      <c r="AV29" s="387">
        <v>168.54216644100742</v>
      </c>
      <c r="BA29" s="358"/>
      <c r="BB29" s="356">
        <v>0.5</v>
      </c>
      <c r="BC29" s="356">
        <v>3.3333333333333335</v>
      </c>
      <c r="BD29" s="389">
        <v>50.562649932302229</v>
      </c>
      <c r="BI29" s="358"/>
      <c r="BJ29" s="390">
        <v>0.5</v>
      </c>
      <c r="BK29" s="391" t="s">
        <v>146</v>
      </c>
      <c r="BL29" s="392">
        <f t="shared" si="16"/>
        <v>268.18520456503074</v>
      </c>
      <c r="BM29" s="392">
        <f t="shared" si="17"/>
        <v>251.77081091802648</v>
      </c>
      <c r="BN29" s="393">
        <f t="shared" si="18"/>
        <v>519.95601548305717</v>
      </c>
      <c r="BO29" s="358"/>
      <c r="BP29" s="144" t="s">
        <v>377</v>
      </c>
      <c r="BQ29" s="145">
        <v>1</v>
      </c>
      <c r="BR29" s="130" t="s">
        <v>378</v>
      </c>
      <c r="BS29" s="131">
        <v>100.5</v>
      </c>
      <c r="BT29" s="131">
        <v>77.8</v>
      </c>
      <c r="BU29" s="131">
        <v>90.5</v>
      </c>
      <c r="BV29" s="358"/>
    </row>
    <row r="30" spans="1:79" ht="15" x14ac:dyDescent="0.25">
      <c r="A30" s="356">
        <v>26</v>
      </c>
      <c r="B30" s="360" t="s">
        <v>579</v>
      </c>
      <c r="C30" s="381" t="s">
        <v>580</v>
      </c>
      <c r="D30" s="382" t="s">
        <v>571</v>
      </c>
      <c r="E30" s="382">
        <v>1.25</v>
      </c>
      <c r="F30" s="383"/>
      <c r="G30" s="381">
        <v>2014</v>
      </c>
      <c r="H30" s="382">
        <v>551</v>
      </c>
      <c r="I30" s="382">
        <v>1</v>
      </c>
      <c r="J30" s="384" t="s">
        <v>581</v>
      </c>
      <c r="K30" s="383"/>
      <c r="L30" s="381"/>
      <c r="M30" s="382"/>
      <c r="N30" s="382"/>
      <c r="O30" s="382"/>
      <c r="P30" s="382"/>
      <c r="Q30" s="383"/>
      <c r="R30" s="360" t="s">
        <v>582</v>
      </c>
      <c r="S30" s="385" t="s">
        <v>583</v>
      </c>
      <c r="T30" s="384" t="s">
        <v>584</v>
      </c>
      <c r="U30" s="386">
        <v>41661</v>
      </c>
      <c r="W30" s="358"/>
      <c r="X30" s="356" t="str">
        <f t="shared" si="9"/>
        <v>BCF</v>
      </c>
      <c r="Y30" s="356">
        <f t="shared" si="0"/>
        <v>26</v>
      </c>
      <c r="Z30" s="356" t="str">
        <f t="shared" si="0"/>
        <v>Steam Trap</v>
      </c>
      <c r="AA30" s="356" t="str">
        <f t="shared" si="1"/>
        <v>F&amp;T</v>
      </c>
      <c r="AB30" s="356">
        <f t="shared" si="1"/>
        <v>1.25</v>
      </c>
      <c r="AC30" s="356">
        <f t="shared" si="2"/>
        <v>2014</v>
      </c>
      <c r="AD30" s="356">
        <f t="shared" si="3"/>
        <v>551</v>
      </c>
      <c r="AE30" s="356">
        <f t="shared" si="4"/>
        <v>0</v>
      </c>
      <c r="AF30" s="356">
        <f t="shared" si="5"/>
        <v>0</v>
      </c>
      <c r="AG30" s="356">
        <f t="shared" si="5"/>
        <v>0</v>
      </c>
      <c r="AH30" s="356">
        <f t="shared" si="5"/>
        <v>0</v>
      </c>
      <c r="AI30" s="387">
        <f t="shared" si="6"/>
        <v>702.52499999999986</v>
      </c>
      <c r="AJ30" s="387">
        <f t="shared" si="7"/>
        <v>0</v>
      </c>
      <c r="AK30" s="387">
        <f t="shared" si="8"/>
        <v>0</v>
      </c>
      <c r="AL30" s="387">
        <f t="shared" si="10"/>
        <v>702.52499999999986</v>
      </c>
      <c r="AM30" s="358"/>
      <c r="AN30" s="384" t="s">
        <v>571</v>
      </c>
      <c r="AO30" s="382">
        <v>0.5</v>
      </c>
      <c r="AP30" s="387">
        <v>556.53749999999991</v>
      </c>
      <c r="AT30" s="358"/>
      <c r="AU30" s="356">
        <v>0.75</v>
      </c>
      <c r="AV30" s="387">
        <v>168.54216644100742</v>
      </c>
      <c r="BA30" s="358"/>
      <c r="BB30" s="356">
        <v>0.75</v>
      </c>
      <c r="BC30" s="356">
        <v>3.3333333333333335</v>
      </c>
      <c r="BD30" s="389">
        <v>50.562649932302229</v>
      </c>
      <c r="BI30" s="358"/>
      <c r="BJ30" s="402">
        <v>0.75</v>
      </c>
      <c r="BK30" s="398" t="s">
        <v>146</v>
      </c>
      <c r="BL30" s="400">
        <f t="shared" si="16"/>
        <v>471.40031052361894</v>
      </c>
      <c r="BM30" s="400">
        <f t="shared" si="17"/>
        <v>251.77081091802648</v>
      </c>
      <c r="BN30" s="404">
        <f t="shared" si="18"/>
        <v>723.17112144164548</v>
      </c>
      <c r="BO30" s="358"/>
      <c r="BP30" s="144" t="s">
        <v>377</v>
      </c>
      <c r="BQ30" s="145">
        <v>1</v>
      </c>
      <c r="BR30" s="130" t="s">
        <v>381</v>
      </c>
      <c r="BS30" s="131">
        <v>96.1</v>
      </c>
      <c r="BT30" s="131">
        <v>67.099999999999994</v>
      </c>
      <c r="BU30" s="131">
        <v>83.3</v>
      </c>
      <c r="BV30" s="358"/>
    </row>
    <row r="31" spans="1:79" ht="15" x14ac:dyDescent="0.25">
      <c r="A31" s="356">
        <v>27</v>
      </c>
      <c r="B31" s="360" t="s">
        <v>579</v>
      </c>
      <c r="C31" s="381" t="s">
        <v>580</v>
      </c>
      <c r="D31" s="382" t="s">
        <v>571</v>
      </c>
      <c r="E31" s="382">
        <v>1.5</v>
      </c>
      <c r="F31" s="383"/>
      <c r="G31" s="381">
        <v>2014</v>
      </c>
      <c r="H31" s="382">
        <v>472.5</v>
      </c>
      <c r="I31" s="382">
        <v>1</v>
      </c>
      <c r="J31" s="384" t="s">
        <v>581</v>
      </c>
      <c r="K31" s="383"/>
      <c r="L31" s="381"/>
      <c r="M31" s="382"/>
      <c r="N31" s="382"/>
      <c r="O31" s="382"/>
      <c r="P31" s="382"/>
      <c r="Q31" s="383"/>
      <c r="R31" s="360" t="s">
        <v>582</v>
      </c>
      <c r="S31" s="385" t="s">
        <v>583</v>
      </c>
      <c r="T31" s="384" t="s">
        <v>584</v>
      </c>
      <c r="U31" s="386">
        <v>41661</v>
      </c>
      <c r="W31" s="358"/>
      <c r="X31" s="356" t="str">
        <f t="shared" si="9"/>
        <v>BCF</v>
      </c>
      <c r="Y31" s="356">
        <f t="shared" si="0"/>
        <v>27</v>
      </c>
      <c r="Z31" s="356" t="str">
        <f t="shared" si="0"/>
        <v>Steam Trap</v>
      </c>
      <c r="AA31" s="356" t="str">
        <f t="shared" si="1"/>
        <v>F&amp;T</v>
      </c>
      <c r="AB31" s="356">
        <f t="shared" si="1"/>
        <v>1.5</v>
      </c>
      <c r="AC31" s="356">
        <f t="shared" si="2"/>
        <v>2014</v>
      </c>
      <c r="AD31" s="356">
        <f t="shared" si="3"/>
        <v>472.5</v>
      </c>
      <c r="AE31" s="356">
        <f t="shared" si="4"/>
        <v>0</v>
      </c>
      <c r="AF31" s="356">
        <f t="shared" si="5"/>
        <v>0</v>
      </c>
      <c r="AG31" s="356">
        <f t="shared" si="5"/>
        <v>0</v>
      </c>
      <c r="AH31" s="356">
        <f t="shared" si="5"/>
        <v>0</v>
      </c>
      <c r="AI31" s="387">
        <f t="shared" si="6"/>
        <v>602.43749999999989</v>
      </c>
      <c r="AJ31" s="387">
        <f t="shared" si="7"/>
        <v>0</v>
      </c>
      <c r="AK31" s="387">
        <f t="shared" si="8"/>
        <v>0</v>
      </c>
      <c r="AL31" s="387">
        <f t="shared" si="10"/>
        <v>602.43749999999989</v>
      </c>
      <c r="AM31" s="358"/>
      <c r="AN31" s="384" t="s">
        <v>571</v>
      </c>
      <c r="AO31" s="382">
        <v>0.5</v>
      </c>
      <c r="AP31" s="387">
        <v>556.53749999999991</v>
      </c>
      <c r="AT31" s="358"/>
      <c r="AU31" s="356">
        <v>1</v>
      </c>
      <c r="AV31" s="387">
        <v>168.54216644100742</v>
      </c>
      <c r="BA31" s="358"/>
      <c r="BB31" s="356">
        <v>1</v>
      </c>
      <c r="BC31" s="356">
        <v>3.3333333333333335</v>
      </c>
      <c r="BD31" s="389">
        <v>50.562649932302229</v>
      </c>
      <c r="BI31" s="358"/>
      <c r="BJ31" s="402">
        <v>1</v>
      </c>
      <c r="BK31" s="398" t="s">
        <v>146</v>
      </c>
      <c r="BL31" s="400">
        <f t="shared" si="16"/>
        <v>674.61541648220714</v>
      </c>
      <c r="BM31" s="400">
        <f t="shared" si="17"/>
        <v>251.77081091802648</v>
      </c>
      <c r="BN31" s="404">
        <f t="shared" si="18"/>
        <v>926.38622740023357</v>
      </c>
      <c r="BO31" s="358"/>
      <c r="BP31" s="144" t="s">
        <v>383</v>
      </c>
      <c r="BQ31" s="145">
        <v>4</v>
      </c>
      <c r="BR31" s="130" t="s">
        <v>384</v>
      </c>
      <c r="BS31" s="131">
        <v>101.4</v>
      </c>
      <c r="BT31" s="131">
        <v>127.1</v>
      </c>
      <c r="BU31" s="131">
        <v>112.7</v>
      </c>
      <c r="BV31" s="358"/>
    </row>
    <row r="32" spans="1:79" ht="15" x14ac:dyDescent="0.25">
      <c r="A32" s="356">
        <v>28</v>
      </c>
      <c r="B32" s="360" t="s">
        <v>579</v>
      </c>
      <c r="C32" s="381" t="s">
        <v>580</v>
      </c>
      <c r="D32" s="382" t="s">
        <v>571</v>
      </c>
      <c r="E32" s="382">
        <v>1.5</v>
      </c>
      <c r="F32" s="383"/>
      <c r="G32" s="381">
        <v>2014</v>
      </c>
      <c r="H32" s="382">
        <v>563</v>
      </c>
      <c r="I32" s="382">
        <v>1</v>
      </c>
      <c r="J32" s="384" t="s">
        <v>581</v>
      </c>
      <c r="K32" s="383"/>
      <c r="L32" s="381"/>
      <c r="M32" s="382"/>
      <c r="N32" s="382"/>
      <c r="O32" s="382"/>
      <c r="P32" s="382"/>
      <c r="Q32" s="383"/>
      <c r="R32" s="360" t="s">
        <v>582</v>
      </c>
      <c r="S32" s="385" t="s">
        <v>583</v>
      </c>
      <c r="T32" s="384" t="s">
        <v>584</v>
      </c>
      <c r="U32" s="386">
        <v>41661</v>
      </c>
      <c r="W32" s="358"/>
      <c r="X32" s="356" t="str">
        <f t="shared" si="9"/>
        <v>BCF</v>
      </c>
      <c r="Y32" s="356">
        <f t="shared" si="0"/>
        <v>28</v>
      </c>
      <c r="Z32" s="356" t="str">
        <f t="shared" si="0"/>
        <v>Steam Trap</v>
      </c>
      <c r="AA32" s="356" t="str">
        <f t="shared" si="1"/>
        <v>F&amp;T</v>
      </c>
      <c r="AB32" s="356">
        <f t="shared" si="1"/>
        <v>1.5</v>
      </c>
      <c r="AC32" s="356">
        <f t="shared" si="2"/>
        <v>2014</v>
      </c>
      <c r="AD32" s="356">
        <f t="shared" si="3"/>
        <v>563</v>
      </c>
      <c r="AE32" s="356">
        <f t="shared" si="4"/>
        <v>0</v>
      </c>
      <c r="AF32" s="356">
        <f t="shared" si="5"/>
        <v>0</v>
      </c>
      <c r="AG32" s="356">
        <f t="shared" si="5"/>
        <v>0</v>
      </c>
      <c r="AH32" s="356">
        <f t="shared" si="5"/>
        <v>0</v>
      </c>
      <c r="AI32" s="387">
        <f t="shared" si="6"/>
        <v>717.82499999999993</v>
      </c>
      <c r="AJ32" s="387">
        <f t="shared" si="7"/>
        <v>0</v>
      </c>
      <c r="AK32" s="387">
        <f t="shared" si="8"/>
        <v>0</v>
      </c>
      <c r="AL32" s="387">
        <f t="shared" si="10"/>
        <v>717.82499999999993</v>
      </c>
      <c r="AM32" s="358"/>
      <c r="AN32" s="384" t="s">
        <v>571</v>
      </c>
      <c r="AO32" s="384">
        <v>0.5</v>
      </c>
      <c r="AP32" s="387">
        <v>151.54755309636909</v>
      </c>
      <c r="AT32" s="358"/>
      <c r="AU32" s="356">
        <v>0.5</v>
      </c>
      <c r="AV32" s="387">
        <v>252.81324966151115</v>
      </c>
      <c r="BA32" s="358"/>
      <c r="BB32" s="356">
        <v>0.5</v>
      </c>
      <c r="BC32" s="356">
        <v>5</v>
      </c>
      <c r="BD32" s="389">
        <v>50.562649932302229</v>
      </c>
      <c r="BI32" s="358"/>
      <c r="BJ32" s="402">
        <v>1.5</v>
      </c>
      <c r="BK32" s="398" t="s">
        <v>146</v>
      </c>
      <c r="BL32" s="400">
        <f t="shared" si="16"/>
        <v>1081.0456283993835</v>
      </c>
      <c r="BM32" s="400">
        <f t="shared" si="17"/>
        <v>335.69441455736865</v>
      </c>
      <c r="BN32" s="404">
        <f t="shared" si="18"/>
        <v>1416.7400429567522</v>
      </c>
      <c r="BO32" s="358"/>
      <c r="BP32" s="144" t="s">
        <v>383</v>
      </c>
      <c r="BQ32" s="145">
        <v>2</v>
      </c>
      <c r="BR32" s="130" t="s">
        <v>388</v>
      </c>
      <c r="BS32" s="211">
        <v>97.2</v>
      </c>
      <c r="BT32" s="131">
        <v>120</v>
      </c>
      <c r="BU32" s="131">
        <v>107.2</v>
      </c>
      <c r="BV32" s="358"/>
    </row>
    <row r="33" spans="1:74" ht="15.75" thickBot="1" x14ac:dyDescent="0.3">
      <c r="A33" s="356">
        <v>29</v>
      </c>
      <c r="B33" s="360" t="s">
        <v>579</v>
      </c>
      <c r="C33" s="381" t="s">
        <v>580</v>
      </c>
      <c r="D33" s="382" t="s">
        <v>571</v>
      </c>
      <c r="E33" s="382">
        <v>1.5</v>
      </c>
      <c r="F33" s="383"/>
      <c r="G33" s="381">
        <v>2014</v>
      </c>
      <c r="H33" s="382">
        <v>630</v>
      </c>
      <c r="I33" s="382">
        <v>1</v>
      </c>
      <c r="J33" s="384" t="s">
        <v>581</v>
      </c>
      <c r="K33" s="383"/>
      <c r="L33" s="381"/>
      <c r="M33" s="382"/>
      <c r="N33" s="382"/>
      <c r="O33" s="382"/>
      <c r="P33" s="382"/>
      <c r="Q33" s="383"/>
      <c r="R33" s="360" t="s">
        <v>582</v>
      </c>
      <c r="S33" s="385" t="s">
        <v>583</v>
      </c>
      <c r="T33" s="384" t="s">
        <v>584</v>
      </c>
      <c r="U33" s="386">
        <v>41661</v>
      </c>
      <c r="W33" s="358"/>
      <c r="X33" s="356" t="str">
        <f t="shared" si="9"/>
        <v>BCF</v>
      </c>
      <c r="Y33" s="356">
        <f t="shared" si="0"/>
        <v>29</v>
      </c>
      <c r="Z33" s="356" t="str">
        <f t="shared" si="0"/>
        <v>Steam Trap</v>
      </c>
      <c r="AA33" s="356" t="str">
        <f t="shared" si="1"/>
        <v>F&amp;T</v>
      </c>
      <c r="AB33" s="356">
        <f t="shared" si="1"/>
        <v>1.5</v>
      </c>
      <c r="AC33" s="356">
        <f t="shared" si="2"/>
        <v>2014</v>
      </c>
      <c r="AD33" s="356">
        <f t="shared" si="3"/>
        <v>630</v>
      </c>
      <c r="AE33" s="356">
        <f t="shared" si="4"/>
        <v>0</v>
      </c>
      <c r="AF33" s="356">
        <f t="shared" si="5"/>
        <v>0</v>
      </c>
      <c r="AG33" s="356">
        <f t="shared" si="5"/>
        <v>0</v>
      </c>
      <c r="AH33" s="356">
        <f t="shared" si="5"/>
        <v>0</v>
      </c>
      <c r="AI33" s="387">
        <f t="shared" si="6"/>
        <v>803.24999999999989</v>
      </c>
      <c r="AJ33" s="387">
        <f t="shared" si="7"/>
        <v>0</v>
      </c>
      <c r="AK33" s="387">
        <f t="shared" si="8"/>
        <v>0</v>
      </c>
      <c r="AL33" s="387">
        <f t="shared" si="10"/>
        <v>803.24999999999989</v>
      </c>
      <c r="AM33" s="358"/>
      <c r="AN33" s="382" t="s">
        <v>571</v>
      </c>
      <c r="AO33" s="382">
        <v>1</v>
      </c>
      <c r="AP33" s="387">
        <v>363.37499999999994</v>
      </c>
      <c r="AT33" s="358"/>
      <c r="AU33" s="356">
        <v>0.75</v>
      </c>
      <c r="AV33" s="387">
        <v>252.81324966151115</v>
      </c>
      <c r="BA33" s="358"/>
      <c r="BB33" s="356">
        <v>0.75</v>
      </c>
      <c r="BC33" s="356">
        <v>5</v>
      </c>
      <c r="BD33" s="389">
        <v>50.562649932302229</v>
      </c>
      <c r="BI33" s="358"/>
      <c r="BJ33" s="414">
        <v>2</v>
      </c>
      <c r="BK33" s="427" t="s">
        <v>146</v>
      </c>
      <c r="BL33" s="416">
        <f t="shared" si="16"/>
        <v>1487.4758403165599</v>
      </c>
      <c r="BM33" s="416">
        <f t="shared" si="17"/>
        <v>335.69441455736865</v>
      </c>
      <c r="BN33" s="417">
        <f t="shared" si="18"/>
        <v>1823.1702548739286</v>
      </c>
      <c r="BO33" s="358"/>
      <c r="BP33" s="144" t="s">
        <v>391</v>
      </c>
      <c r="BQ33" s="145">
        <v>6</v>
      </c>
      <c r="BR33" s="130" t="s">
        <v>392</v>
      </c>
      <c r="BS33" s="131">
        <v>98.6</v>
      </c>
      <c r="BT33" s="131">
        <v>108.9</v>
      </c>
      <c r="BU33" s="131">
        <v>103.1</v>
      </c>
      <c r="BV33" s="358"/>
    </row>
    <row r="34" spans="1:74" ht="15" x14ac:dyDescent="0.25">
      <c r="A34" s="356">
        <v>30</v>
      </c>
      <c r="B34" s="360" t="s">
        <v>579</v>
      </c>
      <c r="C34" s="381" t="s">
        <v>580</v>
      </c>
      <c r="D34" s="382" t="s">
        <v>571</v>
      </c>
      <c r="E34" s="382">
        <v>1.5</v>
      </c>
      <c r="F34" s="383"/>
      <c r="G34" s="381">
        <v>2014</v>
      </c>
      <c r="H34" s="382">
        <v>630</v>
      </c>
      <c r="I34" s="382">
        <v>1</v>
      </c>
      <c r="J34" s="384" t="s">
        <v>581</v>
      </c>
      <c r="K34" s="383"/>
      <c r="L34" s="381"/>
      <c r="M34" s="382"/>
      <c r="N34" s="382"/>
      <c r="O34" s="382"/>
      <c r="P34" s="382"/>
      <c r="Q34" s="383"/>
      <c r="R34" s="360" t="s">
        <v>582</v>
      </c>
      <c r="S34" s="385" t="s">
        <v>583</v>
      </c>
      <c r="T34" s="384" t="s">
        <v>584</v>
      </c>
      <c r="U34" s="386">
        <v>41661</v>
      </c>
      <c r="W34" s="358"/>
      <c r="X34" s="356" t="str">
        <f t="shared" si="9"/>
        <v>BCF</v>
      </c>
      <c r="Y34" s="356">
        <f t="shared" si="0"/>
        <v>30</v>
      </c>
      <c r="Z34" s="356" t="str">
        <f t="shared" si="0"/>
        <v>Steam Trap</v>
      </c>
      <c r="AA34" s="356" t="str">
        <f t="shared" si="1"/>
        <v>F&amp;T</v>
      </c>
      <c r="AB34" s="356">
        <f t="shared" si="1"/>
        <v>1.5</v>
      </c>
      <c r="AC34" s="356">
        <f t="shared" si="2"/>
        <v>2014</v>
      </c>
      <c r="AD34" s="356">
        <f t="shared" si="3"/>
        <v>630</v>
      </c>
      <c r="AE34" s="356">
        <f t="shared" si="4"/>
        <v>0</v>
      </c>
      <c r="AF34" s="356">
        <f t="shared" si="5"/>
        <v>0</v>
      </c>
      <c r="AG34" s="356">
        <f t="shared" si="5"/>
        <v>0</v>
      </c>
      <c r="AH34" s="356">
        <f t="shared" si="5"/>
        <v>0</v>
      </c>
      <c r="AI34" s="387">
        <f t="shared" si="6"/>
        <v>803.24999999999989</v>
      </c>
      <c r="AJ34" s="387">
        <f t="shared" si="7"/>
        <v>0</v>
      </c>
      <c r="AK34" s="387">
        <f t="shared" si="8"/>
        <v>0</v>
      </c>
      <c r="AL34" s="387">
        <f t="shared" si="10"/>
        <v>803.24999999999989</v>
      </c>
      <c r="AM34" s="358"/>
      <c r="AN34" s="382" t="s">
        <v>571</v>
      </c>
      <c r="AO34" s="382">
        <v>1</v>
      </c>
      <c r="AP34" s="387">
        <v>363.37499999999994</v>
      </c>
      <c r="AT34" s="358"/>
      <c r="AU34" s="356">
        <v>1</v>
      </c>
      <c r="AV34" s="387">
        <v>252.81324966151115</v>
      </c>
      <c r="BA34" s="358"/>
      <c r="BB34" s="356">
        <v>1</v>
      </c>
      <c r="BC34" s="356">
        <v>5</v>
      </c>
      <c r="BD34" s="389">
        <v>50.562649932302229</v>
      </c>
      <c r="BI34" s="358"/>
      <c r="BJ34" s="390">
        <v>0.5</v>
      </c>
      <c r="BK34" s="391" t="s">
        <v>147</v>
      </c>
      <c r="BL34" s="392">
        <f t="shared" si="16"/>
        <v>384.87787500000007</v>
      </c>
      <c r="BM34" s="392">
        <f t="shared" si="17"/>
        <v>251.77081091802648</v>
      </c>
      <c r="BN34" s="393">
        <f t="shared" si="18"/>
        <v>636.64868591802656</v>
      </c>
      <c r="BO34" s="358"/>
      <c r="BP34" s="144" t="s">
        <v>397</v>
      </c>
      <c r="BQ34" s="145">
        <v>6</v>
      </c>
      <c r="BR34" s="130" t="s">
        <v>398</v>
      </c>
      <c r="BS34" s="131">
        <v>97.3</v>
      </c>
      <c r="BT34" s="131">
        <v>69.7</v>
      </c>
      <c r="BU34" s="131">
        <v>85.1</v>
      </c>
      <c r="BV34" s="358"/>
    </row>
    <row r="35" spans="1:74" ht="15" x14ac:dyDescent="0.25">
      <c r="A35" s="356">
        <v>31</v>
      </c>
      <c r="B35" s="360" t="s">
        <v>579</v>
      </c>
      <c r="C35" s="381" t="s">
        <v>580</v>
      </c>
      <c r="D35" s="382" t="s">
        <v>571</v>
      </c>
      <c r="E35" s="382">
        <v>2</v>
      </c>
      <c r="F35" s="383"/>
      <c r="G35" s="381">
        <v>2014</v>
      </c>
      <c r="H35" s="382">
        <v>826.5</v>
      </c>
      <c r="I35" s="382">
        <v>1</v>
      </c>
      <c r="J35" s="384" t="s">
        <v>581</v>
      </c>
      <c r="K35" s="383"/>
      <c r="L35" s="381"/>
      <c r="M35" s="382"/>
      <c r="N35" s="382"/>
      <c r="O35" s="382"/>
      <c r="P35" s="382"/>
      <c r="Q35" s="383"/>
      <c r="R35" s="360" t="s">
        <v>582</v>
      </c>
      <c r="S35" s="385" t="s">
        <v>583</v>
      </c>
      <c r="T35" s="384" t="s">
        <v>584</v>
      </c>
      <c r="U35" s="386">
        <v>41661</v>
      </c>
      <c r="W35" s="358"/>
      <c r="X35" s="356" t="str">
        <f t="shared" si="9"/>
        <v>BCF</v>
      </c>
      <c r="Y35" s="356">
        <f t="shared" si="0"/>
        <v>31</v>
      </c>
      <c r="Z35" s="356" t="str">
        <f t="shared" si="0"/>
        <v>Steam Trap</v>
      </c>
      <c r="AA35" s="356" t="str">
        <f t="shared" si="1"/>
        <v>F&amp;T</v>
      </c>
      <c r="AB35" s="356">
        <f t="shared" si="1"/>
        <v>2</v>
      </c>
      <c r="AC35" s="356">
        <f t="shared" si="2"/>
        <v>2014</v>
      </c>
      <c r="AD35" s="356">
        <f t="shared" si="3"/>
        <v>826.5</v>
      </c>
      <c r="AE35" s="356">
        <f t="shared" si="4"/>
        <v>0</v>
      </c>
      <c r="AF35" s="356">
        <f t="shared" si="5"/>
        <v>0</v>
      </c>
      <c r="AG35" s="356">
        <f t="shared" si="5"/>
        <v>0</v>
      </c>
      <c r="AH35" s="356">
        <f t="shared" si="5"/>
        <v>0</v>
      </c>
      <c r="AI35" s="387">
        <f t="shared" si="6"/>
        <v>1053.7874999999999</v>
      </c>
      <c r="AJ35" s="387">
        <f t="shared" si="7"/>
        <v>0</v>
      </c>
      <c r="AK35" s="387">
        <f t="shared" si="8"/>
        <v>0</v>
      </c>
      <c r="AL35" s="387">
        <f t="shared" si="10"/>
        <v>1053.7874999999999</v>
      </c>
      <c r="AM35" s="358"/>
      <c r="AN35" s="382" t="s">
        <v>571</v>
      </c>
      <c r="AO35" s="382">
        <v>0.75</v>
      </c>
      <c r="AP35" s="387">
        <v>234.91874999999996</v>
      </c>
      <c r="AT35" s="358"/>
      <c r="AU35" s="356">
        <v>1.25</v>
      </c>
      <c r="AV35" s="387">
        <v>252.81324966151115</v>
      </c>
      <c r="BA35" s="358"/>
      <c r="BB35" s="356">
        <v>1.25</v>
      </c>
      <c r="BC35" s="356">
        <v>5</v>
      </c>
      <c r="BD35" s="389">
        <v>50.562649932302229</v>
      </c>
      <c r="BI35" s="358"/>
      <c r="BJ35" s="402">
        <v>0.75</v>
      </c>
      <c r="BK35" s="398" t="s">
        <v>147</v>
      </c>
      <c r="BL35" s="400">
        <f t="shared" si="16"/>
        <v>534.91407954545457</v>
      </c>
      <c r="BM35" s="400">
        <f t="shared" si="17"/>
        <v>251.77081091802648</v>
      </c>
      <c r="BN35" s="404">
        <f t="shared" si="18"/>
        <v>786.684890463481</v>
      </c>
      <c r="BO35" s="358"/>
      <c r="BP35" s="144" t="s">
        <v>397</v>
      </c>
      <c r="BQ35" s="145">
        <v>6</v>
      </c>
      <c r="BR35" s="130" t="s">
        <v>401</v>
      </c>
      <c r="BS35" s="131">
        <v>100.1</v>
      </c>
      <c r="BT35" s="131">
        <v>84.1</v>
      </c>
      <c r="BU35" s="131">
        <v>93</v>
      </c>
      <c r="BV35" s="358"/>
    </row>
    <row r="36" spans="1:74" ht="15.75" thickBot="1" x14ac:dyDescent="0.3">
      <c r="A36" s="356">
        <v>32</v>
      </c>
      <c r="B36" s="360" t="s">
        <v>579</v>
      </c>
      <c r="C36" s="381" t="s">
        <v>580</v>
      </c>
      <c r="D36" s="382" t="s">
        <v>571</v>
      </c>
      <c r="E36" s="382">
        <v>2</v>
      </c>
      <c r="F36" s="383"/>
      <c r="G36" s="381">
        <v>2014</v>
      </c>
      <c r="H36" s="382">
        <v>906.5</v>
      </c>
      <c r="I36" s="382">
        <v>1</v>
      </c>
      <c r="J36" s="384" t="s">
        <v>581</v>
      </c>
      <c r="K36" s="383"/>
      <c r="L36" s="381"/>
      <c r="M36" s="382"/>
      <c r="N36" s="382"/>
      <c r="O36" s="382"/>
      <c r="P36" s="382"/>
      <c r="Q36" s="383"/>
      <c r="R36" s="360" t="s">
        <v>582</v>
      </c>
      <c r="S36" s="385" t="s">
        <v>583</v>
      </c>
      <c r="T36" s="384" t="s">
        <v>584</v>
      </c>
      <c r="U36" s="386">
        <v>41661</v>
      </c>
      <c r="W36" s="358"/>
      <c r="X36" s="356" t="str">
        <f t="shared" si="9"/>
        <v>BCF</v>
      </c>
      <c r="Y36" s="356">
        <f t="shared" si="0"/>
        <v>32</v>
      </c>
      <c r="Z36" s="356" t="str">
        <f t="shared" si="0"/>
        <v>Steam Trap</v>
      </c>
      <c r="AA36" s="356" t="str">
        <f t="shared" si="1"/>
        <v>F&amp;T</v>
      </c>
      <c r="AB36" s="356">
        <f t="shared" si="1"/>
        <v>2</v>
      </c>
      <c r="AC36" s="356">
        <f t="shared" si="2"/>
        <v>2014</v>
      </c>
      <c r="AD36" s="356">
        <f t="shared" si="3"/>
        <v>906.5</v>
      </c>
      <c r="AE36" s="356">
        <f t="shared" si="4"/>
        <v>0</v>
      </c>
      <c r="AF36" s="356">
        <f t="shared" si="5"/>
        <v>0</v>
      </c>
      <c r="AG36" s="356">
        <f t="shared" si="5"/>
        <v>0</v>
      </c>
      <c r="AH36" s="356">
        <f t="shared" si="5"/>
        <v>0</v>
      </c>
      <c r="AI36" s="387">
        <f t="shared" si="6"/>
        <v>1155.7874999999999</v>
      </c>
      <c r="AJ36" s="387">
        <f t="shared" si="7"/>
        <v>0</v>
      </c>
      <c r="AK36" s="387">
        <f t="shared" si="8"/>
        <v>0</v>
      </c>
      <c r="AL36" s="387">
        <f t="shared" si="10"/>
        <v>1155.7874999999999</v>
      </c>
      <c r="AM36" s="358"/>
      <c r="AN36" s="382" t="s">
        <v>571</v>
      </c>
      <c r="AO36" s="382">
        <v>2</v>
      </c>
      <c r="AP36" s="387">
        <v>970.27499999999986</v>
      </c>
      <c r="AT36" s="358"/>
      <c r="AU36" s="356">
        <v>1.5</v>
      </c>
      <c r="AV36" s="387">
        <v>252.81324966151115</v>
      </c>
      <c r="BA36" s="358"/>
      <c r="BB36" s="356">
        <v>1.5</v>
      </c>
      <c r="BC36" s="356">
        <v>5</v>
      </c>
      <c r="BD36" s="389">
        <v>50.562649932302229</v>
      </c>
      <c r="BI36" s="358"/>
      <c r="BJ36" s="414">
        <v>1</v>
      </c>
      <c r="BK36" s="427" t="s">
        <v>147</v>
      </c>
      <c r="BL36" s="416">
        <f t="shared" si="16"/>
        <v>684.95028409090912</v>
      </c>
      <c r="BM36" s="416">
        <f t="shared" si="17"/>
        <v>251.77081091802648</v>
      </c>
      <c r="BN36" s="417">
        <f t="shared" si="18"/>
        <v>936.72109500893566</v>
      </c>
      <c r="BO36" s="358"/>
      <c r="BP36" s="144" t="s">
        <v>402</v>
      </c>
      <c r="BQ36" s="145">
        <v>6</v>
      </c>
      <c r="BR36" s="130" t="s">
        <v>403</v>
      </c>
      <c r="BS36" s="131">
        <v>101.1</v>
      </c>
      <c r="BT36" s="131">
        <v>92.4</v>
      </c>
      <c r="BU36" s="131">
        <v>97.3</v>
      </c>
      <c r="BV36" s="358"/>
    </row>
    <row r="37" spans="1:74" ht="15" x14ac:dyDescent="0.25">
      <c r="A37" s="356">
        <v>33</v>
      </c>
      <c r="B37" s="360" t="s">
        <v>579</v>
      </c>
      <c r="C37" s="381" t="s">
        <v>580</v>
      </c>
      <c r="D37" s="382" t="s">
        <v>571</v>
      </c>
      <c r="E37" s="382">
        <v>2</v>
      </c>
      <c r="F37" s="383"/>
      <c r="G37" s="381">
        <v>2014</v>
      </c>
      <c r="H37" s="382">
        <v>1146</v>
      </c>
      <c r="I37" s="382">
        <v>1</v>
      </c>
      <c r="J37" s="384" t="s">
        <v>581</v>
      </c>
      <c r="K37" s="383"/>
      <c r="L37" s="381"/>
      <c r="M37" s="382"/>
      <c r="N37" s="382"/>
      <c r="O37" s="382"/>
      <c r="P37" s="382"/>
      <c r="Q37" s="383"/>
      <c r="R37" s="360" t="s">
        <v>582</v>
      </c>
      <c r="S37" s="385" t="s">
        <v>583</v>
      </c>
      <c r="T37" s="384" t="s">
        <v>584</v>
      </c>
      <c r="U37" s="386">
        <v>41661</v>
      </c>
      <c r="W37" s="358"/>
      <c r="X37" s="356" t="str">
        <f t="shared" si="9"/>
        <v>BCF</v>
      </c>
      <c r="Y37" s="356">
        <f t="shared" si="0"/>
        <v>33</v>
      </c>
      <c r="Z37" s="356" t="str">
        <f t="shared" si="0"/>
        <v>Steam Trap</v>
      </c>
      <c r="AA37" s="356" t="str">
        <f t="shared" si="1"/>
        <v>F&amp;T</v>
      </c>
      <c r="AB37" s="356">
        <f t="shared" si="1"/>
        <v>2</v>
      </c>
      <c r="AC37" s="356">
        <f t="shared" si="2"/>
        <v>2014</v>
      </c>
      <c r="AD37" s="356">
        <f t="shared" si="3"/>
        <v>1146</v>
      </c>
      <c r="AE37" s="356">
        <f t="shared" si="4"/>
        <v>0</v>
      </c>
      <c r="AF37" s="356">
        <f t="shared" si="5"/>
        <v>0</v>
      </c>
      <c r="AG37" s="356">
        <f t="shared" si="5"/>
        <v>0</v>
      </c>
      <c r="AH37" s="356">
        <f t="shared" si="5"/>
        <v>0</v>
      </c>
      <c r="AI37" s="387">
        <f t="shared" si="6"/>
        <v>1461.1499999999999</v>
      </c>
      <c r="AJ37" s="387">
        <f t="shared" si="7"/>
        <v>0</v>
      </c>
      <c r="AK37" s="387">
        <f t="shared" si="8"/>
        <v>0</v>
      </c>
      <c r="AL37" s="387">
        <f t="shared" si="10"/>
        <v>1461.1499999999999</v>
      </c>
      <c r="AM37" s="358"/>
      <c r="AN37" s="384" t="s">
        <v>571</v>
      </c>
      <c r="AO37" s="382">
        <v>0.5</v>
      </c>
      <c r="AP37" s="387">
        <v>176.80547861243062</v>
      </c>
      <c r="AT37" s="358"/>
      <c r="AU37" s="356">
        <v>1.25</v>
      </c>
      <c r="AV37" s="387">
        <v>337.08433288201485</v>
      </c>
      <c r="BA37" s="358"/>
      <c r="BB37" s="356">
        <v>1.25</v>
      </c>
      <c r="BC37" s="356">
        <v>6.666666666666667</v>
      </c>
      <c r="BD37" s="389">
        <v>50.562649932302229</v>
      </c>
      <c r="BI37" s="358"/>
      <c r="BJ37" s="390">
        <v>0.5</v>
      </c>
      <c r="BK37" s="391" t="s">
        <v>148</v>
      </c>
      <c r="BL37" s="392">
        <f t="shared" si="16"/>
        <v>179.23037037037034</v>
      </c>
      <c r="BM37" s="392">
        <f>INDEX($BF$5:$BH$10,MATCH(BJ37,$BF$5:$BF$10,0),3)</f>
        <v>251.77081091802648</v>
      </c>
      <c r="BN37" s="393">
        <f>BM37+BL37</f>
        <v>431.00118128839682</v>
      </c>
      <c r="BO37" s="358"/>
      <c r="BP37" s="531" t="s">
        <v>406</v>
      </c>
      <c r="BQ37" s="531"/>
      <c r="BR37" s="531"/>
      <c r="BS37" s="131">
        <v>100</v>
      </c>
      <c r="BT37" s="131">
        <v>100</v>
      </c>
      <c r="BU37" s="131">
        <v>100</v>
      </c>
      <c r="BV37" s="358"/>
    </row>
    <row r="38" spans="1:74" x14ac:dyDescent="0.2">
      <c r="A38" s="356">
        <v>34</v>
      </c>
      <c r="B38" s="360" t="s">
        <v>579</v>
      </c>
      <c r="C38" s="381" t="s">
        <v>580</v>
      </c>
      <c r="D38" s="382" t="s">
        <v>571</v>
      </c>
      <c r="E38" s="382">
        <v>2</v>
      </c>
      <c r="F38" s="383"/>
      <c r="G38" s="381">
        <v>2014</v>
      </c>
      <c r="H38" s="382">
        <v>1146</v>
      </c>
      <c r="I38" s="382">
        <v>1</v>
      </c>
      <c r="J38" s="384" t="s">
        <v>581</v>
      </c>
      <c r="K38" s="383"/>
      <c r="L38" s="381"/>
      <c r="M38" s="382"/>
      <c r="N38" s="382"/>
      <c r="O38" s="382"/>
      <c r="P38" s="382"/>
      <c r="Q38" s="383"/>
      <c r="R38" s="360" t="s">
        <v>582</v>
      </c>
      <c r="S38" s="385" t="s">
        <v>583</v>
      </c>
      <c r="T38" s="384" t="s">
        <v>584</v>
      </c>
      <c r="U38" s="386">
        <v>41661</v>
      </c>
      <c r="W38" s="358"/>
      <c r="X38" s="356" t="str">
        <f t="shared" si="9"/>
        <v>BCF</v>
      </c>
      <c r="Y38" s="356">
        <f t="shared" si="0"/>
        <v>34</v>
      </c>
      <c r="Z38" s="356" t="str">
        <f t="shared" si="0"/>
        <v>Steam Trap</v>
      </c>
      <c r="AA38" s="356" t="str">
        <f t="shared" si="1"/>
        <v>F&amp;T</v>
      </c>
      <c r="AB38" s="356">
        <f t="shared" si="1"/>
        <v>2</v>
      </c>
      <c r="AC38" s="356">
        <f t="shared" si="2"/>
        <v>2014</v>
      </c>
      <c r="AD38" s="356">
        <f t="shared" si="3"/>
        <v>1146</v>
      </c>
      <c r="AE38" s="356">
        <f t="shared" si="4"/>
        <v>0</v>
      </c>
      <c r="AF38" s="356">
        <f t="shared" si="5"/>
        <v>0</v>
      </c>
      <c r="AG38" s="356">
        <f t="shared" si="5"/>
        <v>0</v>
      </c>
      <c r="AH38" s="356">
        <f t="shared" si="5"/>
        <v>0</v>
      </c>
      <c r="AI38" s="387">
        <f t="shared" si="6"/>
        <v>1461.1499999999999</v>
      </c>
      <c r="AJ38" s="387">
        <f t="shared" si="7"/>
        <v>0</v>
      </c>
      <c r="AK38" s="387">
        <f t="shared" si="8"/>
        <v>0</v>
      </c>
      <c r="AL38" s="387">
        <f t="shared" si="10"/>
        <v>1461.1499999999999</v>
      </c>
      <c r="AM38" s="358"/>
      <c r="AN38" s="382" t="s">
        <v>571</v>
      </c>
      <c r="AO38" s="382">
        <v>1.25</v>
      </c>
      <c r="AP38" s="387">
        <v>505.53749999999991</v>
      </c>
      <c r="AT38" s="358"/>
      <c r="AU38" s="356">
        <v>1.5</v>
      </c>
      <c r="AV38" s="387">
        <v>337.08433288201485</v>
      </c>
      <c r="BA38" s="358"/>
      <c r="BB38" s="356">
        <v>1.5</v>
      </c>
      <c r="BC38" s="356">
        <v>6.666666666666667</v>
      </c>
      <c r="BD38" s="389">
        <v>50.562649932302229</v>
      </c>
      <c r="BI38" s="358"/>
      <c r="BJ38" s="402">
        <v>0.75</v>
      </c>
      <c r="BK38" s="398" t="s">
        <v>148</v>
      </c>
      <c r="BL38" s="400">
        <f t="shared" si="16"/>
        <v>304.5561805555555</v>
      </c>
      <c r="BM38" s="400">
        <f>INDEX($BF$5:$BH$10,MATCH(BJ38,$BF$5:$BF$10,0),3)</f>
        <v>251.77081091802648</v>
      </c>
      <c r="BN38" s="404">
        <f>BM38+BL38</f>
        <v>556.32699147358198</v>
      </c>
      <c r="BO38" s="358"/>
      <c r="BP38" s="384"/>
      <c r="BQ38" s="384"/>
      <c r="BR38" s="384"/>
      <c r="BS38" s="384"/>
      <c r="BT38" s="384"/>
      <c r="BU38" s="384"/>
      <c r="BV38" s="358"/>
    </row>
    <row r="39" spans="1:74" ht="13.5" thickBot="1" x14ac:dyDescent="0.25">
      <c r="A39" s="356">
        <v>35</v>
      </c>
      <c r="B39" s="360" t="s">
        <v>579</v>
      </c>
      <c r="C39" s="381" t="s">
        <v>580</v>
      </c>
      <c r="D39" s="382" t="s">
        <v>571</v>
      </c>
      <c r="E39" s="382">
        <v>2</v>
      </c>
      <c r="F39" s="383"/>
      <c r="G39" s="381">
        <v>2014</v>
      </c>
      <c r="H39" s="382">
        <v>1706</v>
      </c>
      <c r="I39" s="382">
        <v>1</v>
      </c>
      <c r="J39" s="384" t="s">
        <v>581</v>
      </c>
      <c r="K39" s="383"/>
      <c r="L39" s="381"/>
      <c r="M39" s="382"/>
      <c r="N39" s="382"/>
      <c r="O39" s="382"/>
      <c r="P39" s="382"/>
      <c r="Q39" s="383"/>
      <c r="R39" s="360" t="s">
        <v>582</v>
      </c>
      <c r="S39" s="385" t="s">
        <v>583</v>
      </c>
      <c r="T39" s="384" t="s">
        <v>584</v>
      </c>
      <c r="U39" s="386">
        <v>41661</v>
      </c>
      <c r="W39" s="358"/>
      <c r="X39" s="356" t="str">
        <f t="shared" si="9"/>
        <v>BCF</v>
      </c>
      <c r="Y39" s="356">
        <f t="shared" si="0"/>
        <v>35</v>
      </c>
      <c r="Z39" s="356" t="str">
        <f t="shared" si="0"/>
        <v>Steam Trap</v>
      </c>
      <c r="AA39" s="356" t="str">
        <f t="shared" si="1"/>
        <v>F&amp;T</v>
      </c>
      <c r="AB39" s="356">
        <f t="shared" si="1"/>
        <v>2</v>
      </c>
      <c r="AC39" s="356">
        <f t="shared" si="2"/>
        <v>2014</v>
      </c>
      <c r="AD39" s="356">
        <f t="shared" si="3"/>
        <v>1706</v>
      </c>
      <c r="AE39" s="356">
        <f t="shared" si="4"/>
        <v>0</v>
      </c>
      <c r="AF39" s="356">
        <f t="shared" si="5"/>
        <v>0</v>
      </c>
      <c r="AG39" s="356">
        <f t="shared" si="5"/>
        <v>0</v>
      </c>
      <c r="AH39" s="356">
        <f t="shared" si="5"/>
        <v>0</v>
      </c>
      <c r="AI39" s="387">
        <f t="shared" si="6"/>
        <v>2175.1499999999996</v>
      </c>
      <c r="AJ39" s="387">
        <f t="shared" si="7"/>
        <v>0</v>
      </c>
      <c r="AK39" s="387">
        <f t="shared" si="8"/>
        <v>0</v>
      </c>
      <c r="AL39" s="387">
        <f t="shared" si="10"/>
        <v>2175.1499999999996</v>
      </c>
      <c r="AM39" s="358"/>
      <c r="AN39" s="382" t="s">
        <v>571</v>
      </c>
      <c r="AO39" s="382">
        <v>1.5</v>
      </c>
      <c r="AP39" s="387">
        <v>602.43749999999989</v>
      </c>
      <c r="AT39" s="358"/>
      <c r="AU39" s="356">
        <v>2</v>
      </c>
      <c r="AV39" s="387">
        <v>337.08433288201485</v>
      </c>
      <c r="BA39" s="358"/>
      <c r="BB39" s="356">
        <v>2</v>
      </c>
      <c r="BC39" s="356">
        <v>6.666666666666667</v>
      </c>
      <c r="BD39" s="389">
        <v>50.562649932302229</v>
      </c>
      <c r="BI39" s="358"/>
      <c r="BJ39" s="414">
        <v>1</v>
      </c>
      <c r="BK39" s="427" t="s">
        <v>148</v>
      </c>
      <c r="BL39" s="416">
        <f t="shared" si="16"/>
        <v>429.8819907407406</v>
      </c>
      <c r="BM39" s="416">
        <f>INDEX($BF$5:$BH$10,MATCH(BJ39,$BF$5:$BF$10,0),3)</f>
        <v>251.77081091802648</v>
      </c>
      <c r="BN39" s="417">
        <f>BM39+BL39</f>
        <v>681.65280165876709</v>
      </c>
      <c r="BO39" s="358"/>
      <c r="BP39" s="382" t="s">
        <v>408</v>
      </c>
      <c r="BQ39" s="384"/>
      <c r="BR39" s="384"/>
      <c r="BS39" s="384"/>
      <c r="BT39" s="384"/>
      <c r="BU39" s="384"/>
      <c r="BV39" s="358"/>
    </row>
    <row r="40" spans="1:74" x14ac:dyDescent="0.2">
      <c r="A40" s="356">
        <v>36</v>
      </c>
      <c r="B40" s="360" t="s">
        <v>579</v>
      </c>
      <c r="C40" s="381" t="s">
        <v>580</v>
      </c>
      <c r="D40" s="382" t="s">
        <v>571</v>
      </c>
      <c r="E40" s="382">
        <v>2</v>
      </c>
      <c r="F40" s="383"/>
      <c r="G40" s="381">
        <v>2014</v>
      </c>
      <c r="H40" s="382">
        <v>1706</v>
      </c>
      <c r="I40" s="382">
        <v>1</v>
      </c>
      <c r="J40" s="384" t="s">
        <v>581</v>
      </c>
      <c r="K40" s="383"/>
      <c r="L40" s="381"/>
      <c r="M40" s="382"/>
      <c r="N40" s="382"/>
      <c r="O40" s="382"/>
      <c r="P40" s="382"/>
      <c r="Q40" s="383"/>
      <c r="R40" s="360" t="s">
        <v>582</v>
      </c>
      <c r="S40" s="385" t="s">
        <v>583</v>
      </c>
      <c r="T40" s="384" t="s">
        <v>584</v>
      </c>
      <c r="U40" s="386">
        <v>41661</v>
      </c>
      <c r="W40" s="358"/>
      <c r="X40" s="356" t="str">
        <f t="shared" si="9"/>
        <v>BCF</v>
      </c>
      <c r="Y40" s="356">
        <f t="shared" si="0"/>
        <v>36</v>
      </c>
      <c r="Z40" s="356" t="str">
        <f t="shared" si="0"/>
        <v>Steam Trap</v>
      </c>
      <c r="AA40" s="356" t="str">
        <f t="shared" si="1"/>
        <v>F&amp;T</v>
      </c>
      <c r="AB40" s="356">
        <f t="shared" si="1"/>
        <v>2</v>
      </c>
      <c r="AC40" s="356">
        <f t="shared" si="2"/>
        <v>2014</v>
      </c>
      <c r="AD40" s="356">
        <f t="shared" si="3"/>
        <v>1706</v>
      </c>
      <c r="AE40" s="356">
        <f t="shared" si="4"/>
        <v>0</v>
      </c>
      <c r="AF40" s="356">
        <f t="shared" si="5"/>
        <v>0</v>
      </c>
      <c r="AG40" s="356">
        <f t="shared" si="5"/>
        <v>0</v>
      </c>
      <c r="AH40" s="356">
        <f t="shared" si="5"/>
        <v>0</v>
      </c>
      <c r="AI40" s="387">
        <f t="shared" si="6"/>
        <v>2175.1499999999996</v>
      </c>
      <c r="AJ40" s="387">
        <f t="shared" si="7"/>
        <v>0</v>
      </c>
      <c r="AK40" s="387">
        <f t="shared" si="8"/>
        <v>0</v>
      </c>
      <c r="AL40" s="387">
        <f t="shared" si="10"/>
        <v>2175.1499999999996</v>
      </c>
      <c r="AM40" s="358"/>
      <c r="AN40" s="384" t="s">
        <v>571</v>
      </c>
      <c r="AO40" s="382">
        <v>0.75</v>
      </c>
      <c r="AP40" s="387">
        <v>584.58749999999998</v>
      </c>
      <c r="AT40" s="358"/>
      <c r="AU40" s="356">
        <v>2.5</v>
      </c>
      <c r="AV40" s="387">
        <v>337.08433288201485</v>
      </c>
      <c r="BA40" s="358"/>
      <c r="BB40" s="356">
        <v>2.5</v>
      </c>
      <c r="BC40" s="356">
        <v>6.666666666666667</v>
      </c>
      <c r="BD40" s="389">
        <v>50.562649932302229</v>
      </c>
      <c r="BI40" s="358"/>
      <c r="BJ40" s="436" t="s">
        <v>587</v>
      </c>
      <c r="BK40" s="436"/>
      <c r="BL40" s="356" t="s">
        <v>548</v>
      </c>
      <c r="BO40" s="358"/>
      <c r="BP40" s="384"/>
      <c r="BQ40" s="384"/>
      <c r="BR40" s="384"/>
      <c r="BS40" s="384"/>
      <c r="BT40" s="384"/>
      <c r="BU40" s="384"/>
      <c r="BV40" s="358"/>
    </row>
    <row r="41" spans="1:74" x14ac:dyDescent="0.2">
      <c r="A41" s="356">
        <v>37</v>
      </c>
      <c r="B41" s="360" t="s">
        <v>579</v>
      </c>
      <c r="C41" s="381" t="s">
        <v>580</v>
      </c>
      <c r="D41" s="382" t="s">
        <v>571</v>
      </c>
      <c r="E41" s="382">
        <v>2</v>
      </c>
      <c r="F41" s="383"/>
      <c r="G41" s="381">
        <v>2014</v>
      </c>
      <c r="H41" s="382">
        <v>1706</v>
      </c>
      <c r="I41" s="382">
        <v>1</v>
      </c>
      <c r="J41" s="384" t="s">
        <v>581</v>
      </c>
      <c r="K41" s="383"/>
      <c r="L41" s="381"/>
      <c r="M41" s="382"/>
      <c r="N41" s="382"/>
      <c r="O41" s="382"/>
      <c r="P41" s="382"/>
      <c r="Q41" s="383"/>
      <c r="R41" s="360" t="s">
        <v>582</v>
      </c>
      <c r="S41" s="385" t="s">
        <v>583</v>
      </c>
      <c r="T41" s="384" t="s">
        <v>584</v>
      </c>
      <c r="U41" s="386">
        <v>41661</v>
      </c>
      <c r="W41" s="358"/>
      <c r="X41" s="356" t="str">
        <f t="shared" si="9"/>
        <v>BCF</v>
      </c>
      <c r="Y41" s="356">
        <f t="shared" si="0"/>
        <v>37</v>
      </c>
      <c r="Z41" s="356" t="str">
        <f t="shared" si="0"/>
        <v>Steam Trap</v>
      </c>
      <c r="AA41" s="356" t="str">
        <f t="shared" si="1"/>
        <v>F&amp;T</v>
      </c>
      <c r="AB41" s="356">
        <f t="shared" si="1"/>
        <v>2</v>
      </c>
      <c r="AC41" s="356">
        <f t="shared" si="2"/>
        <v>2014</v>
      </c>
      <c r="AD41" s="356">
        <f t="shared" si="3"/>
        <v>1706</v>
      </c>
      <c r="AE41" s="356">
        <f t="shared" si="4"/>
        <v>0</v>
      </c>
      <c r="AF41" s="356">
        <f t="shared" si="5"/>
        <v>0</v>
      </c>
      <c r="AG41" s="356">
        <f t="shared" si="5"/>
        <v>0</v>
      </c>
      <c r="AH41" s="356">
        <f t="shared" si="5"/>
        <v>0</v>
      </c>
      <c r="AI41" s="387">
        <f t="shared" si="6"/>
        <v>2175.1499999999996</v>
      </c>
      <c r="AJ41" s="387">
        <f t="shared" si="7"/>
        <v>0</v>
      </c>
      <c r="AK41" s="387">
        <f t="shared" si="8"/>
        <v>0</v>
      </c>
      <c r="AL41" s="387">
        <f t="shared" si="10"/>
        <v>2175.1499999999996</v>
      </c>
      <c r="AM41" s="358"/>
      <c r="AN41" s="384" t="s">
        <v>571</v>
      </c>
      <c r="AO41" s="382">
        <v>0.75</v>
      </c>
      <c r="AP41" s="387">
        <v>584.58749999999998</v>
      </c>
      <c r="AT41" s="358"/>
      <c r="AU41" s="356">
        <v>2</v>
      </c>
      <c r="AV41" s="387">
        <v>505.6264993230223</v>
      </c>
      <c r="BA41" s="358"/>
      <c r="BB41" s="356">
        <v>2</v>
      </c>
      <c r="BC41" s="356">
        <v>10</v>
      </c>
      <c r="BD41" s="389">
        <v>50.562649932302229</v>
      </c>
      <c r="BI41" s="358"/>
      <c r="BO41" s="358"/>
      <c r="BP41" s="384"/>
      <c r="BQ41" s="384"/>
      <c r="BR41" s="384"/>
      <c r="BS41" s="384"/>
      <c r="BT41" s="384"/>
      <c r="BU41" s="384"/>
      <c r="BV41" s="358"/>
    </row>
    <row r="42" spans="1:74" x14ac:dyDescent="0.2">
      <c r="A42" s="356">
        <v>38</v>
      </c>
      <c r="B42" s="360" t="s">
        <v>579</v>
      </c>
      <c r="C42" s="381" t="s">
        <v>580</v>
      </c>
      <c r="D42" s="382" t="s">
        <v>571</v>
      </c>
      <c r="E42" s="382">
        <v>2</v>
      </c>
      <c r="F42" s="383"/>
      <c r="G42" s="381">
        <v>2014</v>
      </c>
      <c r="H42" s="382">
        <v>2186</v>
      </c>
      <c r="I42" s="382">
        <v>1</v>
      </c>
      <c r="J42" s="384" t="s">
        <v>581</v>
      </c>
      <c r="K42" s="383"/>
      <c r="L42" s="381"/>
      <c r="M42" s="382"/>
      <c r="N42" s="382"/>
      <c r="O42" s="382"/>
      <c r="P42" s="382"/>
      <c r="Q42" s="383"/>
      <c r="R42" s="360" t="s">
        <v>582</v>
      </c>
      <c r="S42" s="385" t="s">
        <v>583</v>
      </c>
      <c r="T42" s="384" t="s">
        <v>584</v>
      </c>
      <c r="U42" s="386">
        <v>41661</v>
      </c>
      <c r="W42" s="358"/>
      <c r="X42" s="356" t="str">
        <f t="shared" si="9"/>
        <v>BCF</v>
      </c>
      <c r="Y42" s="356">
        <f t="shared" si="0"/>
        <v>38</v>
      </c>
      <c r="Z42" s="356" t="str">
        <f t="shared" si="0"/>
        <v>Steam Trap</v>
      </c>
      <c r="AA42" s="356" t="str">
        <f t="shared" si="1"/>
        <v>F&amp;T</v>
      </c>
      <c r="AB42" s="356">
        <f t="shared" si="1"/>
        <v>2</v>
      </c>
      <c r="AC42" s="356">
        <f t="shared" si="2"/>
        <v>2014</v>
      </c>
      <c r="AD42" s="356">
        <f t="shared" si="3"/>
        <v>2186</v>
      </c>
      <c r="AE42" s="356">
        <f t="shared" si="4"/>
        <v>0</v>
      </c>
      <c r="AF42" s="356">
        <f t="shared" si="5"/>
        <v>0</v>
      </c>
      <c r="AG42" s="356">
        <f t="shared" si="5"/>
        <v>0</v>
      </c>
      <c r="AH42" s="356">
        <f t="shared" si="5"/>
        <v>0</v>
      </c>
      <c r="AI42" s="387">
        <f t="shared" si="6"/>
        <v>2787.1499999999996</v>
      </c>
      <c r="AJ42" s="387">
        <f t="shared" si="7"/>
        <v>0</v>
      </c>
      <c r="AK42" s="387">
        <f t="shared" si="8"/>
        <v>0</v>
      </c>
      <c r="AL42" s="387">
        <f t="shared" si="10"/>
        <v>2787.1499999999996</v>
      </c>
      <c r="AM42" s="358"/>
      <c r="AN42" s="384" t="s">
        <v>571</v>
      </c>
      <c r="AO42" s="382">
        <v>0.75</v>
      </c>
      <c r="AP42" s="387">
        <v>584.58749999999998</v>
      </c>
      <c r="AT42" s="358"/>
      <c r="AU42" s="356">
        <v>2.5</v>
      </c>
      <c r="AV42" s="387">
        <v>505.6264993230223</v>
      </c>
      <c r="BA42" s="358"/>
      <c r="BB42" s="356">
        <v>2.5</v>
      </c>
      <c r="BC42" s="356">
        <v>10</v>
      </c>
      <c r="BD42" s="389">
        <v>50.562649932302229</v>
      </c>
      <c r="BI42" s="358"/>
      <c r="BO42" s="358"/>
      <c r="BP42" s="384"/>
      <c r="BQ42" s="384"/>
      <c r="BR42" s="384"/>
      <c r="BS42" s="384"/>
      <c r="BT42" s="384"/>
      <c r="BU42" s="384"/>
      <c r="BV42" s="358"/>
    </row>
    <row r="43" spans="1:74" x14ac:dyDescent="0.2">
      <c r="A43" s="356">
        <v>39</v>
      </c>
      <c r="B43" s="360" t="s">
        <v>579</v>
      </c>
      <c r="C43" s="381" t="s">
        <v>580</v>
      </c>
      <c r="D43" s="382" t="s">
        <v>571</v>
      </c>
      <c r="E43" s="382">
        <v>2.5</v>
      </c>
      <c r="F43" s="383"/>
      <c r="G43" s="381">
        <v>2014</v>
      </c>
      <c r="H43" s="382">
        <v>3571</v>
      </c>
      <c r="I43" s="382">
        <v>1</v>
      </c>
      <c r="J43" s="384" t="s">
        <v>581</v>
      </c>
      <c r="K43" s="383"/>
      <c r="L43" s="381"/>
      <c r="M43" s="382"/>
      <c r="N43" s="382"/>
      <c r="O43" s="382"/>
      <c r="P43" s="382"/>
      <c r="Q43" s="383"/>
      <c r="R43" s="360" t="s">
        <v>582</v>
      </c>
      <c r="S43" s="385" t="s">
        <v>583</v>
      </c>
      <c r="T43" s="384" t="s">
        <v>584</v>
      </c>
      <c r="U43" s="386">
        <v>41661</v>
      </c>
      <c r="W43" s="358"/>
      <c r="X43" s="356" t="str">
        <f t="shared" si="9"/>
        <v>BCF</v>
      </c>
      <c r="Y43" s="356">
        <f t="shared" si="0"/>
        <v>39</v>
      </c>
      <c r="Z43" s="356" t="str">
        <f t="shared" si="0"/>
        <v>Steam Trap</v>
      </c>
      <c r="AA43" s="356" t="str">
        <f t="shared" si="1"/>
        <v>F&amp;T</v>
      </c>
      <c r="AB43" s="356">
        <f t="shared" si="1"/>
        <v>2.5</v>
      </c>
      <c r="AC43" s="356">
        <f t="shared" si="2"/>
        <v>2014</v>
      </c>
      <c r="AD43" s="356">
        <f t="shared" si="3"/>
        <v>3571</v>
      </c>
      <c r="AE43" s="356">
        <f t="shared" si="4"/>
        <v>0</v>
      </c>
      <c r="AF43" s="356">
        <f t="shared" si="5"/>
        <v>0</v>
      </c>
      <c r="AG43" s="356">
        <f t="shared" si="5"/>
        <v>0</v>
      </c>
      <c r="AH43" s="356">
        <f t="shared" si="5"/>
        <v>0</v>
      </c>
      <c r="AI43" s="387">
        <f t="shared" si="6"/>
        <v>4553.0249999999996</v>
      </c>
      <c r="AJ43" s="387">
        <f t="shared" si="7"/>
        <v>0</v>
      </c>
      <c r="AK43" s="387">
        <f t="shared" si="8"/>
        <v>0</v>
      </c>
      <c r="AL43" s="387">
        <f t="shared" si="10"/>
        <v>4553.0249999999996</v>
      </c>
      <c r="AM43" s="358"/>
      <c r="AN43" s="384" t="s">
        <v>571</v>
      </c>
      <c r="AO43" s="382">
        <v>0.75</v>
      </c>
      <c r="AP43" s="387">
        <v>584.58749999999998</v>
      </c>
      <c r="AT43" s="358"/>
      <c r="AU43" s="356">
        <v>0.5</v>
      </c>
      <c r="AV43" s="387">
        <v>168.54216644100742</v>
      </c>
      <c r="BA43" s="358"/>
      <c r="BB43" s="356">
        <v>0.5</v>
      </c>
      <c r="BC43" s="356">
        <v>1.6666666666666667</v>
      </c>
      <c r="BD43" s="389">
        <v>101.12529986460446</v>
      </c>
      <c r="BI43" s="358"/>
      <c r="BO43" s="358"/>
      <c r="BP43" s="384"/>
      <c r="BQ43" s="384"/>
      <c r="BR43" s="384"/>
      <c r="BS43" s="384"/>
      <c r="BT43" s="384"/>
      <c r="BU43" s="384"/>
      <c r="BV43" s="358"/>
    </row>
    <row r="44" spans="1:74" ht="15" x14ac:dyDescent="0.25">
      <c r="A44" s="356">
        <v>40</v>
      </c>
      <c r="B44" s="360" t="s">
        <v>579</v>
      </c>
      <c r="C44" s="381" t="s">
        <v>580</v>
      </c>
      <c r="D44" s="382" t="s">
        <v>146</v>
      </c>
      <c r="E44" s="382">
        <v>0.5</v>
      </c>
      <c r="F44" s="383"/>
      <c r="G44" s="381">
        <v>2014</v>
      </c>
      <c r="H44" s="382">
        <v>179.25</v>
      </c>
      <c r="I44" s="382">
        <v>1</v>
      </c>
      <c r="J44" s="384" t="s">
        <v>581</v>
      </c>
      <c r="K44" s="383"/>
      <c r="L44" s="381"/>
      <c r="M44" s="382"/>
      <c r="N44" s="382"/>
      <c r="O44" s="382"/>
      <c r="P44" s="382"/>
      <c r="Q44" s="383"/>
      <c r="R44" s="360" t="s">
        <v>582</v>
      </c>
      <c r="S44" s="385" t="s">
        <v>583</v>
      </c>
      <c r="T44" s="384" t="s">
        <v>584</v>
      </c>
      <c r="U44" s="386">
        <v>41661</v>
      </c>
      <c r="W44" s="358"/>
      <c r="X44" s="356" t="str">
        <f t="shared" si="9"/>
        <v>BCF</v>
      </c>
      <c r="Y44" s="356">
        <f t="shared" si="0"/>
        <v>40</v>
      </c>
      <c r="Z44" s="356" t="str">
        <f t="shared" si="0"/>
        <v>Steam Trap</v>
      </c>
      <c r="AA44" s="356" t="str">
        <f t="shared" si="1"/>
        <v>Inverted Bucket</v>
      </c>
      <c r="AB44" s="356">
        <f t="shared" si="1"/>
        <v>0.5</v>
      </c>
      <c r="AC44" s="356">
        <f t="shared" si="2"/>
        <v>2014</v>
      </c>
      <c r="AD44" s="356">
        <f t="shared" si="3"/>
        <v>179.25</v>
      </c>
      <c r="AE44" s="356">
        <f t="shared" si="4"/>
        <v>0</v>
      </c>
      <c r="AF44" s="356">
        <f t="shared" si="5"/>
        <v>0</v>
      </c>
      <c r="AG44" s="356">
        <f t="shared" si="5"/>
        <v>0</v>
      </c>
      <c r="AH44" s="356">
        <f t="shared" si="5"/>
        <v>0</v>
      </c>
      <c r="AI44" s="387">
        <f t="shared" si="6"/>
        <v>228.54374999999996</v>
      </c>
      <c r="AJ44" s="387">
        <f t="shared" si="7"/>
        <v>0</v>
      </c>
      <c r="AK44" s="387">
        <f t="shared" si="8"/>
        <v>0</v>
      </c>
      <c r="AL44" s="387">
        <f t="shared" si="10"/>
        <v>228.54374999999996</v>
      </c>
      <c r="AM44" s="358"/>
      <c r="AN44" s="384" t="s">
        <v>571</v>
      </c>
      <c r="AO44" s="382">
        <v>0.75</v>
      </c>
      <c r="AP44" s="387">
        <v>584.58749999999998</v>
      </c>
      <c r="AT44" s="358"/>
      <c r="AU44" s="356">
        <v>0.75</v>
      </c>
      <c r="AV44" s="387">
        <v>168.54216644100742</v>
      </c>
      <c r="BA44" s="358"/>
      <c r="BB44" s="356">
        <v>0.75</v>
      </c>
      <c r="BC44" s="356">
        <v>1.6666666666666667</v>
      </c>
      <c r="BD44" s="389">
        <v>101.12529986460446</v>
      </c>
      <c r="BI44" s="358"/>
      <c r="BO44" s="358"/>
      <c r="BP44" s="104" t="s">
        <v>9</v>
      </c>
      <c r="BQ44" s="104" t="s">
        <v>10</v>
      </c>
      <c r="BR44" s="104" t="s">
        <v>413</v>
      </c>
      <c r="BS44" s="104" t="s">
        <v>35</v>
      </c>
      <c r="BT44" s="104" t="s">
        <v>36</v>
      </c>
      <c r="BU44" s="384"/>
      <c r="BV44" s="358"/>
    </row>
    <row r="45" spans="1:74" ht="15" x14ac:dyDescent="0.25">
      <c r="A45" s="356">
        <v>41</v>
      </c>
      <c r="B45" s="360" t="s">
        <v>579</v>
      </c>
      <c r="C45" s="381" t="s">
        <v>580</v>
      </c>
      <c r="D45" s="382" t="s">
        <v>146</v>
      </c>
      <c r="E45" s="382">
        <v>0.5</v>
      </c>
      <c r="F45" s="383"/>
      <c r="G45" s="381">
        <v>2014</v>
      </c>
      <c r="H45" s="382">
        <v>179.25</v>
      </c>
      <c r="I45" s="382">
        <v>1</v>
      </c>
      <c r="J45" s="384" t="s">
        <v>581</v>
      </c>
      <c r="K45" s="383"/>
      <c r="L45" s="381"/>
      <c r="M45" s="382"/>
      <c r="N45" s="382"/>
      <c r="O45" s="382"/>
      <c r="P45" s="382"/>
      <c r="Q45" s="383"/>
      <c r="R45" s="360" t="s">
        <v>582</v>
      </c>
      <c r="S45" s="385" t="s">
        <v>583</v>
      </c>
      <c r="T45" s="384" t="s">
        <v>584</v>
      </c>
      <c r="U45" s="386">
        <v>41661</v>
      </c>
      <c r="W45" s="358"/>
      <c r="X45" s="356" t="str">
        <f t="shared" si="9"/>
        <v>BCF</v>
      </c>
      <c r="Y45" s="356">
        <f t="shared" si="0"/>
        <v>41</v>
      </c>
      <c r="Z45" s="356" t="str">
        <f t="shared" si="0"/>
        <v>Steam Trap</v>
      </c>
      <c r="AA45" s="356" t="str">
        <f t="shared" si="1"/>
        <v>Inverted Bucket</v>
      </c>
      <c r="AB45" s="356">
        <f t="shared" si="1"/>
        <v>0.5</v>
      </c>
      <c r="AC45" s="356">
        <f t="shared" si="2"/>
        <v>2014</v>
      </c>
      <c r="AD45" s="356">
        <f t="shared" si="3"/>
        <v>179.25</v>
      </c>
      <c r="AE45" s="356">
        <f t="shared" si="4"/>
        <v>0</v>
      </c>
      <c r="AF45" s="356">
        <f t="shared" si="5"/>
        <v>0</v>
      </c>
      <c r="AG45" s="356">
        <f t="shared" si="5"/>
        <v>0</v>
      </c>
      <c r="AH45" s="356">
        <f t="shared" si="5"/>
        <v>0</v>
      </c>
      <c r="AI45" s="387">
        <f t="shared" si="6"/>
        <v>228.54374999999996</v>
      </c>
      <c r="AJ45" s="387">
        <f t="shared" si="7"/>
        <v>0</v>
      </c>
      <c r="AK45" s="387">
        <f t="shared" si="8"/>
        <v>0</v>
      </c>
      <c r="AL45" s="387">
        <f t="shared" si="10"/>
        <v>228.54374999999996</v>
      </c>
      <c r="AM45" s="358"/>
      <c r="AN45" s="382" t="s">
        <v>571</v>
      </c>
      <c r="AO45" s="382">
        <v>1</v>
      </c>
      <c r="AP45" s="387">
        <v>392.38124999999997</v>
      </c>
      <c r="AT45" s="358"/>
      <c r="AU45" s="356">
        <v>1</v>
      </c>
      <c r="AV45" s="387">
        <v>168.54216644100742</v>
      </c>
      <c r="BA45" s="358"/>
      <c r="BB45" s="356">
        <v>1</v>
      </c>
      <c r="BC45" s="356">
        <v>1.6666666666666667</v>
      </c>
      <c r="BD45" s="389">
        <v>101.12529986460446</v>
      </c>
      <c r="BI45" s="358"/>
      <c r="BO45" s="358"/>
      <c r="BP45" s="437" t="s">
        <v>12</v>
      </c>
      <c r="BQ45" s="438">
        <v>1</v>
      </c>
      <c r="BR45" s="439" t="s">
        <v>13</v>
      </c>
      <c r="BS45" s="440">
        <f t="shared" ref="BS45:BS50" si="19">AVERAGEIF($BQ$12:$BQ$36,BQ45,BS$12:BS$36)/100</f>
        <v>0.97583333333333333</v>
      </c>
      <c r="BT45" s="440">
        <f t="shared" ref="BT45:BT50" si="20">AVERAGEIF($BQ$12:$BQ$36,BQ45,BT$12:BT$36)/100</f>
        <v>0.81533333333333347</v>
      </c>
      <c r="BU45" s="384"/>
      <c r="BV45" s="358"/>
    </row>
    <row r="46" spans="1:74" ht="15" x14ac:dyDescent="0.25">
      <c r="A46" s="356">
        <v>42</v>
      </c>
      <c r="B46" s="360" t="s">
        <v>579</v>
      </c>
      <c r="C46" s="381" t="s">
        <v>580</v>
      </c>
      <c r="D46" s="382" t="s">
        <v>146</v>
      </c>
      <c r="E46" s="382">
        <v>0.5</v>
      </c>
      <c r="F46" s="383"/>
      <c r="G46" s="381">
        <v>2014</v>
      </c>
      <c r="H46" s="382">
        <v>237</v>
      </c>
      <c r="I46" s="382">
        <v>1</v>
      </c>
      <c r="J46" s="384" t="s">
        <v>581</v>
      </c>
      <c r="K46" s="383"/>
      <c r="L46" s="381"/>
      <c r="M46" s="382"/>
      <c r="N46" s="382"/>
      <c r="O46" s="382"/>
      <c r="P46" s="382"/>
      <c r="Q46" s="383"/>
      <c r="R46" s="360" t="s">
        <v>582</v>
      </c>
      <c r="S46" s="385" t="s">
        <v>583</v>
      </c>
      <c r="T46" s="384" t="s">
        <v>584</v>
      </c>
      <c r="U46" s="386">
        <v>41661</v>
      </c>
      <c r="W46" s="358"/>
      <c r="X46" s="356" t="str">
        <f t="shared" si="9"/>
        <v>BCF</v>
      </c>
      <c r="Y46" s="356">
        <f t="shared" si="0"/>
        <v>42</v>
      </c>
      <c r="Z46" s="356" t="str">
        <f t="shared" si="0"/>
        <v>Steam Trap</v>
      </c>
      <c r="AA46" s="356" t="str">
        <f t="shared" si="1"/>
        <v>Inverted Bucket</v>
      </c>
      <c r="AB46" s="356">
        <f t="shared" si="1"/>
        <v>0.5</v>
      </c>
      <c r="AC46" s="356">
        <f t="shared" si="2"/>
        <v>2014</v>
      </c>
      <c r="AD46" s="356">
        <f t="shared" si="3"/>
        <v>237</v>
      </c>
      <c r="AE46" s="356">
        <f t="shared" si="4"/>
        <v>0</v>
      </c>
      <c r="AF46" s="356">
        <f t="shared" si="5"/>
        <v>0</v>
      </c>
      <c r="AG46" s="356">
        <f t="shared" si="5"/>
        <v>0</v>
      </c>
      <c r="AH46" s="356">
        <f t="shared" si="5"/>
        <v>0</v>
      </c>
      <c r="AI46" s="387">
        <f t="shared" si="6"/>
        <v>302.17499999999995</v>
      </c>
      <c r="AJ46" s="387">
        <f t="shared" si="7"/>
        <v>0</v>
      </c>
      <c r="AK46" s="387">
        <f t="shared" si="8"/>
        <v>0</v>
      </c>
      <c r="AL46" s="387">
        <f t="shared" si="10"/>
        <v>302.17499999999995</v>
      </c>
      <c r="AM46" s="358"/>
      <c r="AN46" s="382" t="s">
        <v>571</v>
      </c>
      <c r="AO46" s="382">
        <v>1</v>
      </c>
      <c r="AP46" s="387">
        <v>406.40624999999994</v>
      </c>
      <c r="AT46" s="358"/>
      <c r="AU46" s="356">
        <v>0.5</v>
      </c>
      <c r="AV46" s="387">
        <v>252.81324966151115</v>
      </c>
      <c r="BA46" s="358"/>
      <c r="BB46" s="356">
        <v>0.5</v>
      </c>
      <c r="BC46" s="356">
        <v>2.5</v>
      </c>
      <c r="BD46" s="389">
        <v>101.12529986460446</v>
      </c>
      <c r="BI46" s="358"/>
      <c r="BO46" s="358"/>
      <c r="BP46" s="437" t="s">
        <v>14</v>
      </c>
      <c r="BQ46" s="438">
        <v>2</v>
      </c>
      <c r="BR46" s="439" t="s">
        <v>416</v>
      </c>
      <c r="BS46" s="440">
        <f t="shared" si="19"/>
        <v>0.98359999999999981</v>
      </c>
      <c r="BT46" s="440">
        <f t="shared" si="20"/>
        <v>1.1631999999999998</v>
      </c>
      <c r="BU46" s="384"/>
      <c r="BV46" s="358"/>
    </row>
    <row r="47" spans="1:74" ht="15" x14ac:dyDescent="0.25">
      <c r="A47" s="356">
        <v>43</v>
      </c>
      <c r="B47" s="360" t="s">
        <v>579</v>
      </c>
      <c r="C47" s="381" t="s">
        <v>580</v>
      </c>
      <c r="D47" s="382" t="s">
        <v>146</v>
      </c>
      <c r="E47" s="382">
        <v>0.5</v>
      </c>
      <c r="F47" s="383"/>
      <c r="G47" s="381">
        <v>2014</v>
      </c>
      <c r="H47" s="382">
        <v>237</v>
      </c>
      <c r="I47" s="382">
        <v>1</v>
      </c>
      <c r="J47" s="384" t="s">
        <v>581</v>
      </c>
      <c r="K47" s="383"/>
      <c r="L47" s="381"/>
      <c r="M47" s="382"/>
      <c r="N47" s="382"/>
      <c r="O47" s="382"/>
      <c r="P47" s="382"/>
      <c r="Q47" s="383"/>
      <c r="R47" s="360" t="s">
        <v>582</v>
      </c>
      <c r="S47" s="385" t="s">
        <v>583</v>
      </c>
      <c r="T47" s="384" t="s">
        <v>584</v>
      </c>
      <c r="U47" s="386">
        <v>41661</v>
      </c>
      <c r="W47" s="358"/>
      <c r="X47" s="356" t="str">
        <f t="shared" si="9"/>
        <v>BCF</v>
      </c>
      <c r="Y47" s="356">
        <f t="shared" si="0"/>
        <v>43</v>
      </c>
      <c r="Z47" s="356" t="str">
        <f t="shared" si="0"/>
        <v>Steam Trap</v>
      </c>
      <c r="AA47" s="356" t="str">
        <f t="shared" si="1"/>
        <v>Inverted Bucket</v>
      </c>
      <c r="AB47" s="356">
        <f t="shared" si="1"/>
        <v>0.5</v>
      </c>
      <c r="AC47" s="356">
        <f t="shared" si="2"/>
        <v>2014</v>
      </c>
      <c r="AD47" s="356">
        <f t="shared" si="3"/>
        <v>237</v>
      </c>
      <c r="AE47" s="356">
        <f t="shared" si="4"/>
        <v>0</v>
      </c>
      <c r="AF47" s="356">
        <f t="shared" si="5"/>
        <v>0</v>
      </c>
      <c r="AG47" s="356">
        <f t="shared" si="5"/>
        <v>0</v>
      </c>
      <c r="AH47" s="356">
        <f t="shared" si="5"/>
        <v>0</v>
      </c>
      <c r="AI47" s="387">
        <f t="shared" si="6"/>
        <v>302.17499999999995</v>
      </c>
      <c r="AJ47" s="387">
        <f t="shared" si="7"/>
        <v>0</v>
      </c>
      <c r="AK47" s="387">
        <f t="shared" si="8"/>
        <v>0</v>
      </c>
      <c r="AL47" s="387">
        <f t="shared" si="10"/>
        <v>302.17499999999995</v>
      </c>
      <c r="AM47" s="358"/>
      <c r="AN47" s="382" t="s">
        <v>571</v>
      </c>
      <c r="AO47" s="382">
        <v>1.5</v>
      </c>
      <c r="AP47" s="387">
        <v>904.61249999999984</v>
      </c>
      <c r="AT47" s="358"/>
      <c r="AU47" s="356">
        <v>0.75</v>
      </c>
      <c r="AV47" s="387">
        <v>252.81324966151115</v>
      </c>
      <c r="BA47" s="358"/>
      <c r="BB47" s="356">
        <v>0.75</v>
      </c>
      <c r="BC47" s="356">
        <v>2.5</v>
      </c>
      <c r="BD47" s="389">
        <v>101.12529986460446</v>
      </c>
      <c r="BI47" s="358"/>
      <c r="BO47" s="358"/>
      <c r="BP47" s="437" t="s">
        <v>16</v>
      </c>
      <c r="BQ47" s="438">
        <v>3</v>
      </c>
      <c r="BR47" s="439" t="s">
        <v>17</v>
      </c>
      <c r="BS47" s="440">
        <f t="shared" si="19"/>
        <v>1.008</v>
      </c>
      <c r="BT47" s="440">
        <f t="shared" si="20"/>
        <v>1.2794999999999999</v>
      </c>
      <c r="BU47" s="384"/>
      <c r="BV47" s="358"/>
    </row>
    <row r="48" spans="1:74" ht="15" x14ac:dyDescent="0.25">
      <c r="A48" s="356">
        <v>44</v>
      </c>
      <c r="B48" s="360" t="s">
        <v>579</v>
      </c>
      <c r="C48" s="381" t="s">
        <v>580</v>
      </c>
      <c r="D48" s="382" t="s">
        <v>146</v>
      </c>
      <c r="E48" s="382">
        <v>0.5</v>
      </c>
      <c r="F48" s="383"/>
      <c r="G48" s="381">
        <v>2014</v>
      </c>
      <c r="H48" s="382">
        <v>237</v>
      </c>
      <c r="I48" s="382">
        <v>1</v>
      </c>
      <c r="J48" s="384" t="s">
        <v>581</v>
      </c>
      <c r="K48" s="383"/>
      <c r="L48" s="381"/>
      <c r="M48" s="382"/>
      <c r="N48" s="382"/>
      <c r="O48" s="382"/>
      <c r="P48" s="382"/>
      <c r="Q48" s="383"/>
      <c r="R48" s="360" t="s">
        <v>582</v>
      </c>
      <c r="S48" s="385" t="s">
        <v>583</v>
      </c>
      <c r="T48" s="384" t="s">
        <v>584</v>
      </c>
      <c r="U48" s="386">
        <v>41661</v>
      </c>
      <c r="W48" s="358"/>
      <c r="X48" s="356" t="str">
        <f t="shared" si="9"/>
        <v>BCF</v>
      </c>
      <c r="Y48" s="356">
        <f t="shared" si="0"/>
        <v>44</v>
      </c>
      <c r="Z48" s="356" t="str">
        <f t="shared" si="0"/>
        <v>Steam Trap</v>
      </c>
      <c r="AA48" s="356" t="str">
        <f t="shared" si="1"/>
        <v>Inverted Bucket</v>
      </c>
      <c r="AB48" s="356">
        <f t="shared" si="1"/>
        <v>0.5</v>
      </c>
      <c r="AC48" s="356">
        <f t="shared" si="2"/>
        <v>2014</v>
      </c>
      <c r="AD48" s="356">
        <f t="shared" si="3"/>
        <v>237</v>
      </c>
      <c r="AE48" s="356">
        <f t="shared" si="4"/>
        <v>0</v>
      </c>
      <c r="AF48" s="356">
        <f t="shared" si="5"/>
        <v>0</v>
      </c>
      <c r="AG48" s="356">
        <f t="shared" si="5"/>
        <v>0</v>
      </c>
      <c r="AH48" s="356">
        <f t="shared" si="5"/>
        <v>0</v>
      </c>
      <c r="AI48" s="387">
        <f t="shared" si="6"/>
        <v>302.17499999999995</v>
      </c>
      <c r="AJ48" s="387">
        <f t="shared" si="7"/>
        <v>0</v>
      </c>
      <c r="AK48" s="387">
        <f t="shared" si="8"/>
        <v>0</v>
      </c>
      <c r="AL48" s="387">
        <f t="shared" si="10"/>
        <v>302.17499999999995</v>
      </c>
      <c r="AM48" s="358"/>
      <c r="AN48" s="382" t="s">
        <v>571</v>
      </c>
      <c r="AO48" s="382">
        <v>0.75</v>
      </c>
      <c r="AP48" s="387">
        <v>283.68749999999994</v>
      </c>
      <c r="AT48" s="358"/>
      <c r="AU48" s="356">
        <v>1</v>
      </c>
      <c r="AV48" s="387">
        <v>252.81324966151115</v>
      </c>
      <c r="BA48" s="358"/>
      <c r="BB48" s="356">
        <v>1</v>
      </c>
      <c r="BC48" s="356">
        <v>2.5</v>
      </c>
      <c r="BD48" s="389">
        <v>101.12529986460446</v>
      </c>
      <c r="BI48" s="358"/>
      <c r="BO48" s="358"/>
      <c r="BP48" s="437" t="s">
        <v>18</v>
      </c>
      <c r="BQ48" s="438">
        <v>4</v>
      </c>
      <c r="BR48" s="439" t="s">
        <v>418</v>
      </c>
      <c r="BS48" s="440">
        <f t="shared" si="19"/>
        <v>1.0277500000000002</v>
      </c>
      <c r="BT48" s="440">
        <f t="shared" si="20"/>
        <v>1.55925</v>
      </c>
      <c r="BU48" s="384"/>
      <c r="BV48" s="358"/>
    </row>
    <row r="49" spans="1:74" ht="15" x14ac:dyDescent="0.25">
      <c r="A49" s="356">
        <v>45</v>
      </c>
      <c r="B49" s="360" t="s">
        <v>579</v>
      </c>
      <c r="C49" s="381" t="s">
        <v>580</v>
      </c>
      <c r="D49" s="382" t="s">
        <v>146</v>
      </c>
      <c r="E49" s="382">
        <v>0.5</v>
      </c>
      <c r="F49" s="383"/>
      <c r="G49" s="381">
        <v>2014</v>
      </c>
      <c r="H49" s="382">
        <v>263.5</v>
      </c>
      <c r="I49" s="382">
        <v>1</v>
      </c>
      <c r="J49" s="384" t="s">
        <v>581</v>
      </c>
      <c r="K49" s="383"/>
      <c r="L49" s="381"/>
      <c r="M49" s="382"/>
      <c r="N49" s="382"/>
      <c r="O49" s="382"/>
      <c r="P49" s="382"/>
      <c r="Q49" s="383"/>
      <c r="R49" s="360" t="s">
        <v>582</v>
      </c>
      <c r="S49" s="385" t="s">
        <v>583</v>
      </c>
      <c r="T49" s="384" t="s">
        <v>584</v>
      </c>
      <c r="U49" s="386">
        <v>41661</v>
      </c>
      <c r="W49" s="358"/>
      <c r="X49" s="356" t="str">
        <f t="shared" si="9"/>
        <v>BCF</v>
      </c>
      <c r="Y49" s="356">
        <f t="shared" si="0"/>
        <v>45</v>
      </c>
      <c r="Z49" s="356" t="str">
        <f t="shared" si="0"/>
        <v>Steam Trap</v>
      </c>
      <c r="AA49" s="356" t="str">
        <f t="shared" si="1"/>
        <v>Inverted Bucket</v>
      </c>
      <c r="AB49" s="356">
        <f t="shared" si="1"/>
        <v>0.5</v>
      </c>
      <c r="AC49" s="356">
        <f t="shared" si="2"/>
        <v>2014</v>
      </c>
      <c r="AD49" s="356">
        <f t="shared" si="3"/>
        <v>263.5</v>
      </c>
      <c r="AE49" s="356">
        <f t="shared" si="4"/>
        <v>0</v>
      </c>
      <c r="AF49" s="356">
        <f t="shared" si="5"/>
        <v>0</v>
      </c>
      <c r="AG49" s="356">
        <f t="shared" si="5"/>
        <v>0</v>
      </c>
      <c r="AH49" s="356">
        <f t="shared" si="5"/>
        <v>0</v>
      </c>
      <c r="AI49" s="387">
        <f t="shared" si="6"/>
        <v>335.96249999999998</v>
      </c>
      <c r="AJ49" s="387">
        <f t="shared" si="7"/>
        <v>0</v>
      </c>
      <c r="AK49" s="387">
        <f t="shared" si="8"/>
        <v>0</v>
      </c>
      <c r="AL49" s="387">
        <f t="shared" si="10"/>
        <v>335.96249999999998</v>
      </c>
      <c r="AM49" s="358"/>
      <c r="AN49" s="382" t="s">
        <v>571</v>
      </c>
      <c r="AO49" s="382">
        <v>0.75</v>
      </c>
      <c r="AP49" s="387">
        <v>283.68749999999994</v>
      </c>
      <c r="AT49" s="358"/>
      <c r="AU49" s="356">
        <v>1.25</v>
      </c>
      <c r="AV49" s="387">
        <v>252.81324966151115</v>
      </c>
      <c r="BA49" s="358"/>
      <c r="BB49" s="356">
        <v>1.25</v>
      </c>
      <c r="BC49" s="356">
        <v>2.5</v>
      </c>
      <c r="BD49" s="389">
        <v>101.12529986460446</v>
      </c>
      <c r="BI49" s="358"/>
      <c r="BO49" s="358"/>
      <c r="BP49" s="437" t="s">
        <v>20</v>
      </c>
      <c r="BQ49" s="438">
        <v>5</v>
      </c>
      <c r="BR49" s="439" t="s">
        <v>21</v>
      </c>
      <c r="BS49" s="440">
        <f t="shared" si="19"/>
        <v>0.98650000000000004</v>
      </c>
      <c r="BT49" s="440">
        <f t="shared" si="20"/>
        <v>1.0134999999999998</v>
      </c>
      <c r="BU49" s="384"/>
      <c r="BV49" s="358"/>
    </row>
    <row r="50" spans="1:74" ht="15" x14ac:dyDescent="0.25">
      <c r="A50" s="356">
        <v>46</v>
      </c>
      <c r="B50" s="360" t="s">
        <v>579</v>
      </c>
      <c r="C50" s="381" t="s">
        <v>580</v>
      </c>
      <c r="D50" s="382" t="s">
        <v>146</v>
      </c>
      <c r="E50" s="382">
        <v>0.5</v>
      </c>
      <c r="F50" s="383"/>
      <c r="G50" s="381">
        <v>2014</v>
      </c>
      <c r="H50" s="382">
        <v>263.5</v>
      </c>
      <c r="I50" s="382">
        <v>1</v>
      </c>
      <c r="J50" s="384" t="s">
        <v>581</v>
      </c>
      <c r="K50" s="383"/>
      <c r="L50" s="381"/>
      <c r="M50" s="382"/>
      <c r="N50" s="382"/>
      <c r="O50" s="382"/>
      <c r="P50" s="382"/>
      <c r="Q50" s="383"/>
      <c r="R50" s="360" t="s">
        <v>582</v>
      </c>
      <c r="S50" s="385" t="s">
        <v>583</v>
      </c>
      <c r="T50" s="384" t="s">
        <v>584</v>
      </c>
      <c r="U50" s="386">
        <v>41661</v>
      </c>
      <c r="W50" s="358"/>
      <c r="X50" s="356" t="str">
        <f t="shared" si="9"/>
        <v>BCF</v>
      </c>
      <c r="Y50" s="356">
        <f t="shared" si="0"/>
        <v>46</v>
      </c>
      <c r="Z50" s="356" t="str">
        <f t="shared" si="0"/>
        <v>Steam Trap</v>
      </c>
      <c r="AA50" s="356" t="str">
        <f t="shared" si="1"/>
        <v>Inverted Bucket</v>
      </c>
      <c r="AB50" s="356">
        <f t="shared" si="1"/>
        <v>0.5</v>
      </c>
      <c r="AC50" s="356">
        <f t="shared" si="2"/>
        <v>2014</v>
      </c>
      <c r="AD50" s="356">
        <f t="shared" si="3"/>
        <v>263.5</v>
      </c>
      <c r="AE50" s="356">
        <f t="shared" si="4"/>
        <v>0</v>
      </c>
      <c r="AF50" s="356">
        <f t="shared" si="5"/>
        <v>0</v>
      </c>
      <c r="AG50" s="356">
        <f t="shared" si="5"/>
        <v>0</v>
      </c>
      <c r="AH50" s="356">
        <f t="shared" si="5"/>
        <v>0</v>
      </c>
      <c r="AI50" s="387">
        <f t="shared" si="6"/>
        <v>335.96249999999998</v>
      </c>
      <c r="AJ50" s="387">
        <f t="shared" si="7"/>
        <v>0</v>
      </c>
      <c r="AK50" s="387">
        <f t="shared" si="8"/>
        <v>0</v>
      </c>
      <c r="AL50" s="387">
        <f t="shared" si="10"/>
        <v>335.96249999999998</v>
      </c>
      <c r="AM50" s="358"/>
      <c r="AN50" s="382" t="s">
        <v>571</v>
      </c>
      <c r="AO50" s="382">
        <v>1.5</v>
      </c>
      <c r="AP50" s="387">
        <v>633.99374999999986</v>
      </c>
      <c r="AT50" s="358"/>
      <c r="AU50" s="356">
        <v>1.5</v>
      </c>
      <c r="AV50" s="387">
        <v>252.81324966151115</v>
      </c>
      <c r="BA50" s="358"/>
      <c r="BB50" s="356">
        <v>1.5</v>
      </c>
      <c r="BC50" s="356">
        <v>2.5</v>
      </c>
      <c r="BD50" s="389">
        <v>101.12529986460446</v>
      </c>
      <c r="BI50" s="358"/>
      <c r="BO50" s="358"/>
      <c r="BP50" s="438" t="s">
        <v>22</v>
      </c>
      <c r="BQ50" s="438">
        <v>6</v>
      </c>
      <c r="BR50" s="439" t="s">
        <v>420</v>
      </c>
      <c r="BS50" s="440">
        <f t="shared" si="19"/>
        <v>0.99275000000000002</v>
      </c>
      <c r="BT50" s="440">
        <f t="shared" si="20"/>
        <v>0.88775000000000004</v>
      </c>
      <c r="BU50" s="384"/>
      <c r="BV50" s="358"/>
    </row>
    <row r="51" spans="1:74" x14ac:dyDescent="0.2">
      <c r="A51" s="356">
        <v>47</v>
      </c>
      <c r="B51" s="360" t="s">
        <v>579</v>
      </c>
      <c r="C51" s="381" t="s">
        <v>580</v>
      </c>
      <c r="D51" s="382" t="s">
        <v>146</v>
      </c>
      <c r="E51" s="382">
        <v>0.5</v>
      </c>
      <c r="F51" s="383"/>
      <c r="G51" s="381">
        <v>2014</v>
      </c>
      <c r="H51" s="382">
        <v>263.5</v>
      </c>
      <c r="I51" s="382">
        <v>1</v>
      </c>
      <c r="J51" s="384" t="s">
        <v>581</v>
      </c>
      <c r="K51" s="383"/>
      <c r="L51" s="381"/>
      <c r="M51" s="382"/>
      <c r="N51" s="382"/>
      <c r="O51" s="382"/>
      <c r="P51" s="382"/>
      <c r="Q51" s="383"/>
      <c r="R51" s="360" t="s">
        <v>582</v>
      </c>
      <c r="S51" s="385" t="s">
        <v>583</v>
      </c>
      <c r="T51" s="384" t="s">
        <v>584</v>
      </c>
      <c r="U51" s="386">
        <v>41661</v>
      </c>
      <c r="W51" s="358"/>
      <c r="X51" s="356" t="str">
        <f t="shared" si="9"/>
        <v>BCF</v>
      </c>
      <c r="Y51" s="356">
        <f t="shared" si="0"/>
        <v>47</v>
      </c>
      <c r="Z51" s="356" t="str">
        <f t="shared" si="0"/>
        <v>Steam Trap</v>
      </c>
      <c r="AA51" s="356" t="str">
        <f t="shared" si="1"/>
        <v>Inverted Bucket</v>
      </c>
      <c r="AB51" s="356">
        <f t="shared" si="1"/>
        <v>0.5</v>
      </c>
      <c r="AC51" s="356">
        <f t="shared" si="2"/>
        <v>2014</v>
      </c>
      <c r="AD51" s="356">
        <f t="shared" si="3"/>
        <v>263.5</v>
      </c>
      <c r="AE51" s="356">
        <f t="shared" si="4"/>
        <v>0</v>
      </c>
      <c r="AF51" s="356">
        <f t="shared" si="5"/>
        <v>0</v>
      </c>
      <c r="AG51" s="356">
        <f t="shared" si="5"/>
        <v>0</v>
      </c>
      <c r="AH51" s="356">
        <f t="shared" si="5"/>
        <v>0</v>
      </c>
      <c r="AI51" s="387">
        <f t="shared" si="6"/>
        <v>335.96249999999998</v>
      </c>
      <c r="AJ51" s="387">
        <f t="shared" si="7"/>
        <v>0</v>
      </c>
      <c r="AK51" s="387">
        <f t="shared" si="8"/>
        <v>0</v>
      </c>
      <c r="AL51" s="387">
        <f t="shared" si="10"/>
        <v>335.96249999999998</v>
      </c>
      <c r="AM51" s="358"/>
      <c r="AN51" s="382" t="s">
        <v>571</v>
      </c>
      <c r="AO51" s="382">
        <v>1.5</v>
      </c>
      <c r="AP51" s="387">
        <v>633.99374999999986</v>
      </c>
      <c r="AT51" s="358"/>
      <c r="AU51" s="356">
        <v>1.25</v>
      </c>
      <c r="AV51" s="387">
        <v>337.08433288201485</v>
      </c>
      <c r="BA51" s="358"/>
      <c r="BB51" s="356">
        <v>1.25</v>
      </c>
      <c r="BC51" s="356">
        <v>3.3333333333333335</v>
      </c>
      <c r="BD51" s="389">
        <v>101.12529986460446</v>
      </c>
      <c r="BI51" s="358"/>
      <c r="BO51" s="358"/>
      <c r="BP51" s="438" t="s">
        <v>406</v>
      </c>
      <c r="BQ51" s="438" t="s">
        <v>25</v>
      </c>
      <c r="BR51" s="438" t="s">
        <v>25</v>
      </c>
      <c r="BS51" s="440">
        <v>1</v>
      </c>
      <c r="BT51" s="440">
        <v>1</v>
      </c>
      <c r="BU51" s="384"/>
      <c r="BV51" s="358"/>
    </row>
    <row r="52" spans="1:74" x14ac:dyDescent="0.2">
      <c r="A52" s="356">
        <v>48</v>
      </c>
      <c r="B52" s="360" t="s">
        <v>579</v>
      </c>
      <c r="C52" s="381" t="s">
        <v>580</v>
      </c>
      <c r="D52" s="382" t="s">
        <v>146</v>
      </c>
      <c r="E52" s="382">
        <v>0.5</v>
      </c>
      <c r="F52" s="383"/>
      <c r="G52" s="381">
        <v>2014</v>
      </c>
      <c r="H52" s="382">
        <v>377.5</v>
      </c>
      <c r="I52" s="382">
        <v>1</v>
      </c>
      <c r="J52" s="384" t="s">
        <v>581</v>
      </c>
      <c r="K52" s="383"/>
      <c r="L52" s="381"/>
      <c r="M52" s="382"/>
      <c r="N52" s="382"/>
      <c r="O52" s="382"/>
      <c r="P52" s="382"/>
      <c r="Q52" s="383"/>
      <c r="R52" s="360" t="s">
        <v>582</v>
      </c>
      <c r="S52" s="385" t="s">
        <v>583</v>
      </c>
      <c r="T52" s="384" t="s">
        <v>584</v>
      </c>
      <c r="U52" s="386">
        <v>41661</v>
      </c>
      <c r="W52" s="358"/>
      <c r="X52" s="356" t="str">
        <f t="shared" si="9"/>
        <v>BCF</v>
      </c>
      <c r="Y52" s="356">
        <f t="shared" si="0"/>
        <v>48</v>
      </c>
      <c r="Z52" s="356" t="str">
        <f t="shared" si="0"/>
        <v>Steam Trap</v>
      </c>
      <c r="AA52" s="356" t="str">
        <f t="shared" si="1"/>
        <v>Inverted Bucket</v>
      </c>
      <c r="AB52" s="356">
        <f t="shared" si="1"/>
        <v>0.5</v>
      </c>
      <c r="AC52" s="356">
        <f t="shared" si="2"/>
        <v>2014</v>
      </c>
      <c r="AD52" s="356">
        <f t="shared" si="3"/>
        <v>377.5</v>
      </c>
      <c r="AE52" s="356">
        <f t="shared" si="4"/>
        <v>0</v>
      </c>
      <c r="AF52" s="356">
        <f t="shared" si="5"/>
        <v>0</v>
      </c>
      <c r="AG52" s="356">
        <f t="shared" si="5"/>
        <v>0</v>
      </c>
      <c r="AH52" s="356">
        <f t="shared" si="5"/>
        <v>0</v>
      </c>
      <c r="AI52" s="387">
        <f t="shared" si="6"/>
        <v>481.31249999999994</v>
      </c>
      <c r="AJ52" s="387">
        <f t="shared" si="7"/>
        <v>0</v>
      </c>
      <c r="AK52" s="387">
        <f t="shared" si="8"/>
        <v>0</v>
      </c>
      <c r="AL52" s="387">
        <f t="shared" si="10"/>
        <v>481.31249999999994</v>
      </c>
      <c r="AM52" s="358"/>
      <c r="AN52" s="382" t="s">
        <v>571</v>
      </c>
      <c r="AO52" s="382">
        <v>0.5</v>
      </c>
      <c r="AP52" s="387">
        <v>217.38749999999996</v>
      </c>
      <c r="AT52" s="358"/>
      <c r="AU52" s="356">
        <v>1.5</v>
      </c>
      <c r="AV52" s="387">
        <v>337.08433288201485</v>
      </c>
      <c r="BA52" s="358"/>
      <c r="BB52" s="356">
        <v>1.5</v>
      </c>
      <c r="BC52" s="356">
        <v>3.3333333333333335</v>
      </c>
      <c r="BD52" s="389">
        <v>101.12529986460446</v>
      </c>
      <c r="BI52" s="358"/>
      <c r="BO52" s="358"/>
      <c r="BP52" s="384"/>
      <c r="BQ52" s="384"/>
      <c r="BR52" s="384"/>
      <c r="BS52" s="384"/>
      <c r="BT52" s="384"/>
      <c r="BU52" s="384"/>
      <c r="BV52" s="358"/>
    </row>
    <row r="53" spans="1:74" ht="30" x14ac:dyDescent="0.25">
      <c r="A53" s="356">
        <v>49</v>
      </c>
      <c r="B53" s="360" t="s">
        <v>579</v>
      </c>
      <c r="C53" s="381" t="s">
        <v>580</v>
      </c>
      <c r="D53" s="382" t="s">
        <v>146</v>
      </c>
      <c r="E53" s="382">
        <v>0.5</v>
      </c>
      <c r="F53" s="383"/>
      <c r="G53" s="381">
        <v>2014</v>
      </c>
      <c r="H53" s="382">
        <v>377.5</v>
      </c>
      <c r="I53" s="382">
        <v>1</v>
      </c>
      <c r="J53" s="384" t="s">
        <v>581</v>
      </c>
      <c r="K53" s="383"/>
      <c r="L53" s="381"/>
      <c r="M53" s="382"/>
      <c r="N53" s="382"/>
      <c r="O53" s="382"/>
      <c r="P53" s="382"/>
      <c r="Q53" s="383"/>
      <c r="R53" s="360" t="s">
        <v>582</v>
      </c>
      <c r="S53" s="385" t="s">
        <v>583</v>
      </c>
      <c r="T53" s="384" t="s">
        <v>584</v>
      </c>
      <c r="U53" s="386">
        <v>41661</v>
      </c>
      <c r="W53" s="358"/>
      <c r="X53" s="356" t="str">
        <f t="shared" si="9"/>
        <v>BCF</v>
      </c>
      <c r="Y53" s="356">
        <f t="shared" si="0"/>
        <v>49</v>
      </c>
      <c r="Z53" s="356" t="str">
        <f t="shared" si="0"/>
        <v>Steam Trap</v>
      </c>
      <c r="AA53" s="356" t="str">
        <f t="shared" si="1"/>
        <v>Inverted Bucket</v>
      </c>
      <c r="AB53" s="356">
        <f t="shared" si="1"/>
        <v>0.5</v>
      </c>
      <c r="AC53" s="356">
        <f t="shared" si="2"/>
        <v>2014</v>
      </c>
      <c r="AD53" s="356">
        <f t="shared" si="3"/>
        <v>377.5</v>
      </c>
      <c r="AE53" s="356">
        <f t="shared" si="4"/>
        <v>0</v>
      </c>
      <c r="AF53" s="356">
        <f t="shared" si="5"/>
        <v>0</v>
      </c>
      <c r="AG53" s="356">
        <f t="shared" si="5"/>
        <v>0</v>
      </c>
      <c r="AH53" s="356">
        <f t="shared" si="5"/>
        <v>0</v>
      </c>
      <c r="AI53" s="387">
        <f t="shared" si="6"/>
        <v>481.31249999999994</v>
      </c>
      <c r="AJ53" s="387">
        <f t="shared" si="7"/>
        <v>0</v>
      </c>
      <c r="AK53" s="387">
        <f t="shared" si="8"/>
        <v>0</v>
      </c>
      <c r="AL53" s="387">
        <f t="shared" si="10"/>
        <v>481.31249999999994</v>
      </c>
      <c r="AM53" s="358"/>
      <c r="AN53" s="382" t="s">
        <v>571</v>
      </c>
      <c r="AO53" s="382">
        <v>0.5</v>
      </c>
      <c r="AP53" s="387">
        <v>482.90624999999994</v>
      </c>
      <c r="AT53" s="358"/>
      <c r="AU53" s="356">
        <v>2</v>
      </c>
      <c r="AV53" s="387">
        <v>337.08433288201485</v>
      </c>
      <c r="BA53" s="358"/>
      <c r="BB53" s="356">
        <v>2</v>
      </c>
      <c r="BC53" s="356">
        <v>3.3333333333333335</v>
      </c>
      <c r="BD53" s="389">
        <v>101.12529986460446</v>
      </c>
      <c r="BI53" s="358"/>
      <c r="BO53" s="358"/>
      <c r="BP53" s="384"/>
      <c r="BQ53" s="441" t="s">
        <v>421</v>
      </c>
      <c r="BR53" s="104" t="s">
        <v>35</v>
      </c>
      <c r="BS53" s="104" t="s">
        <v>36</v>
      </c>
      <c r="BT53" s="104" t="s">
        <v>422</v>
      </c>
      <c r="BU53" s="384"/>
      <c r="BV53" s="358"/>
    </row>
    <row r="54" spans="1:74" x14ac:dyDescent="0.2">
      <c r="A54" s="356">
        <v>50</v>
      </c>
      <c r="B54" s="360" t="s">
        <v>579</v>
      </c>
      <c r="C54" s="381" t="s">
        <v>580</v>
      </c>
      <c r="D54" s="382" t="s">
        <v>146</v>
      </c>
      <c r="E54" s="382">
        <v>0.5</v>
      </c>
      <c r="F54" s="383"/>
      <c r="G54" s="381">
        <v>2014</v>
      </c>
      <c r="H54" s="382">
        <v>450.75</v>
      </c>
      <c r="I54" s="382">
        <v>1</v>
      </c>
      <c r="J54" s="384" t="s">
        <v>581</v>
      </c>
      <c r="K54" s="383"/>
      <c r="L54" s="381"/>
      <c r="M54" s="382"/>
      <c r="N54" s="382"/>
      <c r="O54" s="382"/>
      <c r="P54" s="382"/>
      <c r="Q54" s="383"/>
      <c r="R54" s="360" t="s">
        <v>582</v>
      </c>
      <c r="S54" s="385" t="s">
        <v>583</v>
      </c>
      <c r="T54" s="384" t="s">
        <v>584</v>
      </c>
      <c r="U54" s="386">
        <v>41661</v>
      </c>
      <c r="W54" s="358"/>
      <c r="X54" s="356" t="str">
        <f t="shared" si="9"/>
        <v>BCF</v>
      </c>
      <c r="Y54" s="356">
        <f t="shared" si="0"/>
        <v>50</v>
      </c>
      <c r="Z54" s="356" t="str">
        <f t="shared" si="0"/>
        <v>Steam Trap</v>
      </c>
      <c r="AA54" s="356" t="str">
        <f t="shared" si="1"/>
        <v>Inverted Bucket</v>
      </c>
      <c r="AB54" s="356">
        <f t="shared" si="1"/>
        <v>0.5</v>
      </c>
      <c r="AC54" s="356">
        <f t="shared" si="2"/>
        <v>2014</v>
      </c>
      <c r="AD54" s="356">
        <f t="shared" si="3"/>
        <v>450.75</v>
      </c>
      <c r="AE54" s="356">
        <f t="shared" si="4"/>
        <v>0</v>
      </c>
      <c r="AF54" s="356">
        <f t="shared" si="5"/>
        <v>0</v>
      </c>
      <c r="AG54" s="356">
        <f t="shared" si="5"/>
        <v>0</v>
      </c>
      <c r="AH54" s="356">
        <f t="shared" si="5"/>
        <v>0</v>
      </c>
      <c r="AI54" s="387">
        <f t="shared" si="6"/>
        <v>574.70624999999995</v>
      </c>
      <c r="AJ54" s="387">
        <f t="shared" si="7"/>
        <v>0</v>
      </c>
      <c r="AK54" s="387">
        <f t="shared" si="8"/>
        <v>0</v>
      </c>
      <c r="AL54" s="387">
        <f t="shared" si="10"/>
        <v>574.70624999999995</v>
      </c>
      <c r="AM54" s="358"/>
      <c r="AN54" s="382" t="s">
        <v>571</v>
      </c>
      <c r="AO54" s="382">
        <v>0.5</v>
      </c>
      <c r="AP54" s="387">
        <v>482.90624999999994</v>
      </c>
      <c r="AT54" s="358"/>
      <c r="AU54" s="356">
        <v>2.5</v>
      </c>
      <c r="AV54" s="387">
        <v>337.08433288201485</v>
      </c>
      <c r="BA54" s="358"/>
      <c r="BB54" s="356">
        <v>2.5</v>
      </c>
      <c r="BC54" s="356">
        <v>3.3333333333333335</v>
      </c>
      <c r="BD54" s="389">
        <v>101.12529986460446</v>
      </c>
      <c r="BI54" s="358"/>
      <c r="BO54" s="358"/>
      <c r="BP54" s="384"/>
      <c r="BQ54" s="403" t="s">
        <v>235</v>
      </c>
      <c r="BR54" s="442">
        <f>AVERAGE(BS46:BS47)</f>
        <v>0.99579999999999991</v>
      </c>
      <c r="BS54" s="442">
        <f>AVERAGE(BT46:BT47)</f>
        <v>1.2213499999999997</v>
      </c>
      <c r="BT54" s="442">
        <f t="shared" ref="BT54:BT61" si="21">AVERAGE(BR54:BS54)</f>
        <v>1.1085749999999999</v>
      </c>
      <c r="BU54" s="384"/>
      <c r="BV54" s="358"/>
    </row>
    <row r="55" spans="1:74" x14ac:dyDescent="0.2">
      <c r="A55" s="356">
        <v>51</v>
      </c>
      <c r="B55" s="360" t="s">
        <v>579</v>
      </c>
      <c r="C55" s="381" t="s">
        <v>580</v>
      </c>
      <c r="D55" s="382" t="s">
        <v>146</v>
      </c>
      <c r="E55" s="382">
        <v>0.5</v>
      </c>
      <c r="F55" s="383"/>
      <c r="G55" s="381">
        <v>2014</v>
      </c>
      <c r="H55" s="382">
        <v>450.75</v>
      </c>
      <c r="I55" s="382">
        <v>1</v>
      </c>
      <c r="J55" s="384" t="s">
        <v>581</v>
      </c>
      <c r="K55" s="383"/>
      <c r="L55" s="381"/>
      <c r="M55" s="382"/>
      <c r="N55" s="382"/>
      <c r="O55" s="382"/>
      <c r="P55" s="382"/>
      <c r="Q55" s="383"/>
      <c r="R55" s="360" t="s">
        <v>582</v>
      </c>
      <c r="S55" s="385" t="s">
        <v>583</v>
      </c>
      <c r="T55" s="384" t="s">
        <v>584</v>
      </c>
      <c r="U55" s="386">
        <v>41661</v>
      </c>
      <c r="W55" s="358"/>
      <c r="X55" s="356" t="str">
        <f t="shared" si="9"/>
        <v>BCF</v>
      </c>
      <c r="Y55" s="356">
        <f t="shared" si="0"/>
        <v>51</v>
      </c>
      <c r="Z55" s="356" t="str">
        <f t="shared" si="0"/>
        <v>Steam Trap</v>
      </c>
      <c r="AA55" s="356" t="str">
        <f t="shared" si="1"/>
        <v>Inverted Bucket</v>
      </c>
      <c r="AB55" s="356">
        <f t="shared" si="1"/>
        <v>0.5</v>
      </c>
      <c r="AC55" s="356">
        <f t="shared" si="2"/>
        <v>2014</v>
      </c>
      <c r="AD55" s="356">
        <f t="shared" si="3"/>
        <v>450.75</v>
      </c>
      <c r="AE55" s="356">
        <f t="shared" si="4"/>
        <v>0</v>
      </c>
      <c r="AF55" s="356">
        <f t="shared" si="5"/>
        <v>0</v>
      </c>
      <c r="AG55" s="356">
        <f t="shared" si="5"/>
        <v>0</v>
      </c>
      <c r="AH55" s="356">
        <f t="shared" si="5"/>
        <v>0</v>
      </c>
      <c r="AI55" s="387">
        <f t="shared" si="6"/>
        <v>574.70624999999995</v>
      </c>
      <c r="AJ55" s="387">
        <f t="shared" si="7"/>
        <v>0</v>
      </c>
      <c r="AK55" s="387">
        <f t="shared" si="8"/>
        <v>0</v>
      </c>
      <c r="AL55" s="387">
        <f t="shared" si="10"/>
        <v>574.70624999999995</v>
      </c>
      <c r="AM55" s="358"/>
      <c r="AN55" s="382" t="s">
        <v>571</v>
      </c>
      <c r="AO55" s="382">
        <v>0.5</v>
      </c>
      <c r="AP55" s="387">
        <v>218.66249999999997</v>
      </c>
      <c r="AT55" s="358"/>
      <c r="AU55" s="356">
        <v>2</v>
      </c>
      <c r="AV55" s="387">
        <v>505.6264993230223</v>
      </c>
      <c r="BA55" s="358"/>
      <c r="BB55" s="356">
        <v>2</v>
      </c>
      <c r="BC55" s="356">
        <v>5</v>
      </c>
      <c r="BD55" s="389">
        <v>101.12529986460446</v>
      </c>
      <c r="BI55" s="358"/>
      <c r="BO55" s="358"/>
      <c r="BP55" s="384"/>
      <c r="BQ55" s="398" t="s">
        <v>385</v>
      </c>
      <c r="BR55" s="442">
        <f>AVERAGE(BS46,BS48)</f>
        <v>1.0056750000000001</v>
      </c>
      <c r="BS55" s="442">
        <f>AVERAGE(BT46,BT48)</f>
        <v>1.3612249999999999</v>
      </c>
      <c r="BT55" s="442">
        <f t="shared" si="21"/>
        <v>1.1834500000000001</v>
      </c>
      <c r="BU55" s="384"/>
      <c r="BV55" s="358"/>
    </row>
    <row r="56" spans="1:74" x14ac:dyDescent="0.2">
      <c r="A56" s="356">
        <v>52</v>
      </c>
      <c r="B56" s="360" t="s">
        <v>579</v>
      </c>
      <c r="C56" s="381" t="s">
        <v>580</v>
      </c>
      <c r="D56" s="382" t="s">
        <v>146</v>
      </c>
      <c r="E56" s="382">
        <v>0.5</v>
      </c>
      <c r="F56" s="383"/>
      <c r="G56" s="381">
        <v>2014</v>
      </c>
      <c r="H56" s="382">
        <v>450.75</v>
      </c>
      <c r="I56" s="382">
        <v>1</v>
      </c>
      <c r="J56" s="384" t="s">
        <v>581</v>
      </c>
      <c r="K56" s="383"/>
      <c r="L56" s="381"/>
      <c r="M56" s="382"/>
      <c r="N56" s="382"/>
      <c r="O56" s="382"/>
      <c r="P56" s="382"/>
      <c r="Q56" s="383"/>
      <c r="R56" s="360" t="s">
        <v>582</v>
      </c>
      <c r="S56" s="385" t="s">
        <v>583</v>
      </c>
      <c r="T56" s="384" t="s">
        <v>584</v>
      </c>
      <c r="U56" s="386">
        <v>41661</v>
      </c>
      <c r="W56" s="358"/>
      <c r="X56" s="356" t="str">
        <f t="shared" si="9"/>
        <v>BCF</v>
      </c>
      <c r="Y56" s="356">
        <f t="shared" si="0"/>
        <v>52</v>
      </c>
      <c r="Z56" s="356" t="str">
        <f t="shared" si="0"/>
        <v>Steam Trap</v>
      </c>
      <c r="AA56" s="356" t="str">
        <f t="shared" si="1"/>
        <v>Inverted Bucket</v>
      </c>
      <c r="AB56" s="356">
        <f t="shared" si="1"/>
        <v>0.5</v>
      </c>
      <c r="AC56" s="356">
        <f t="shared" si="2"/>
        <v>2014</v>
      </c>
      <c r="AD56" s="356">
        <f t="shared" si="3"/>
        <v>450.75</v>
      </c>
      <c r="AE56" s="356">
        <f t="shared" si="4"/>
        <v>0</v>
      </c>
      <c r="AF56" s="356">
        <f t="shared" si="5"/>
        <v>0</v>
      </c>
      <c r="AG56" s="356">
        <f t="shared" si="5"/>
        <v>0</v>
      </c>
      <c r="AH56" s="356">
        <f t="shared" si="5"/>
        <v>0</v>
      </c>
      <c r="AI56" s="387">
        <f t="shared" si="6"/>
        <v>574.70624999999995</v>
      </c>
      <c r="AJ56" s="387">
        <f t="shared" si="7"/>
        <v>0</v>
      </c>
      <c r="AK56" s="387">
        <f t="shared" si="8"/>
        <v>0</v>
      </c>
      <c r="AL56" s="387">
        <f t="shared" si="10"/>
        <v>574.70624999999995</v>
      </c>
      <c r="AM56" s="358"/>
      <c r="AN56" s="382" t="s">
        <v>571</v>
      </c>
      <c r="AO56" s="382">
        <v>1</v>
      </c>
      <c r="AP56" s="387">
        <v>432.86249999999995</v>
      </c>
      <c r="AT56" s="358"/>
      <c r="AU56" s="356">
        <v>2.5</v>
      </c>
      <c r="AV56" s="387">
        <v>505.6264993230223</v>
      </c>
      <c r="BA56" s="358"/>
      <c r="BB56" s="356">
        <v>2.5</v>
      </c>
      <c r="BC56" s="356">
        <v>5</v>
      </c>
      <c r="BD56" s="389">
        <v>101.12529986460446</v>
      </c>
      <c r="BI56" s="358"/>
      <c r="BO56" s="358"/>
      <c r="BP56" s="384"/>
      <c r="BQ56" s="403" t="s">
        <v>582</v>
      </c>
      <c r="BR56" s="442">
        <v>0.78431372549019618</v>
      </c>
      <c r="BS56" s="442">
        <v>1</v>
      </c>
      <c r="BT56" s="442">
        <f t="shared" si="21"/>
        <v>0.89215686274509809</v>
      </c>
      <c r="BU56" s="384"/>
      <c r="BV56" s="358"/>
    </row>
    <row r="57" spans="1:74" x14ac:dyDescent="0.2">
      <c r="A57" s="356">
        <v>53</v>
      </c>
      <c r="B57" s="360" t="s">
        <v>579</v>
      </c>
      <c r="C57" s="381" t="s">
        <v>580</v>
      </c>
      <c r="D57" s="382" t="s">
        <v>146</v>
      </c>
      <c r="E57" s="382">
        <v>0.75</v>
      </c>
      <c r="F57" s="383"/>
      <c r="G57" s="381">
        <v>2014</v>
      </c>
      <c r="H57" s="382">
        <v>179.25</v>
      </c>
      <c r="I57" s="382">
        <v>1</v>
      </c>
      <c r="J57" s="384" t="s">
        <v>581</v>
      </c>
      <c r="K57" s="383"/>
      <c r="L57" s="381"/>
      <c r="M57" s="382"/>
      <c r="N57" s="382"/>
      <c r="O57" s="382"/>
      <c r="P57" s="382"/>
      <c r="Q57" s="383"/>
      <c r="R57" s="360" t="s">
        <v>582</v>
      </c>
      <c r="S57" s="385" t="s">
        <v>583</v>
      </c>
      <c r="T57" s="384" t="s">
        <v>584</v>
      </c>
      <c r="U57" s="386">
        <v>41661</v>
      </c>
      <c r="W57" s="358"/>
      <c r="X57" s="356" t="str">
        <f t="shared" si="9"/>
        <v>BCF</v>
      </c>
      <c r="Y57" s="356">
        <f t="shared" si="0"/>
        <v>53</v>
      </c>
      <c r="Z57" s="356" t="str">
        <f t="shared" si="0"/>
        <v>Steam Trap</v>
      </c>
      <c r="AA57" s="356" t="str">
        <f t="shared" si="1"/>
        <v>Inverted Bucket</v>
      </c>
      <c r="AB57" s="356">
        <f t="shared" si="1"/>
        <v>0.75</v>
      </c>
      <c r="AC57" s="356">
        <f t="shared" si="2"/>
        <v>2014</v>
      </c>
      <c r="AD57" s="356">
        <f t="shared" si="3"/>
        <v>179.25</v>
      </c>
      <c r="AE57" s="356">
        <f t="shared" si="4"/>
        <v>0</v>
      </c>
      <c r="AF57" s="356">
        <f t="shared" si="5"/>
        <v>0</v>
      </c>
      <c r="AG57" s="356">
        <f t="shared" si="5"/>
        <v>0</v>
      </c>
      <c r="AH57" s="356">
        <f t="shared" si="5"/>
        <v>0</v>
      </c>
      <c r="AI57" s="387">
        <f t="shared" si="6"/>
        <v>228.54374999999996</v>
      </c>
      <c r="AJ57" s="387">
        <f t="shared" si="7"/>
        <v>0</v>
      </c>
      <c r="AK57" s="387">
        <f t="shared" si="8"/>
        <v>0</v>
      </c>
      <c r="AL57" s="387">
        <f t="shared" si="10"/>
        <v>228.54374999999996</v>
      </c>
      <c r="AM57" s="358"/>
      <c r="AN57" s="382" t="s">
        <v>571</v>
      </c>
      <c r="AO57" s="382">
        <v>1</v>
      </c>
      <c r="AP57" s="387">
        <v>436.36874999999992</v>
      </c>
      <c r="AT57" s="358"/>
      <c r="BA57" s="358"/>
      <c r="BI57" s="358"/>
      <c r="BO57" s="358"/>
      <c r="BP57" s="384"/>
      <c r="BQ57" s="403" t="s">
        <v>356</v>
      </c>
      <c r="BR57" s="442">
        <f>AVERAGE(BS45)</f>
        <v>0.97583333333333333</v>
      </c>
      <c r="BS57" s="442">
        <f>AVERAGE(BT45)</f>
        <v>0.81533333333333347</v>
      </c>
      <c r="BT57" s="442">
        <f t="shared" si="21"/>
        <v>0.8955833333333334</v>
      </c>
      <c r="BU57" s="384"/>
      <c r="BV57" s="358"/>
    </row>
    <row r="58" spans="1:74" x14ac:dyDescent="0.2">
      <c r="A58" s="356">
        <v>54</v>
      </c>
      <c r="B58" s="360" t="s">
        <v>579</v>
      </c>
      <c r="C58" s="381" t="s">
        <v>580</v>
      </c>
      <c r="D58" s="382" t="s">
        <v>146</v>
      </c>
      <c r="E58" s="382">
        <v>0.75</v>
      </c>
      <c r="F58" s="383"/>
      <c r="G58" s="381">
        <v>2014</v>
      </c>
      <c r="H58" s="382">
        <v>179.25</v>
      </c>
      <c r="I58" s="382">
        <v>1</v>
      </c>
      <c r="J58" s="384" t="s">
        <v>581</v>
      </c>
      <c r="K58" s="383"/>
      <c r="L58" s="381"/>
      <c r="M58" s="382"/>
      <c r="N58" s="382"/>
      <c r="O58" s="382"/>
      <c r="P58" s="382"/>
      <c r="Q58" s="383"/>
      <c r="R58" s="360" t="s">
        <v>582</v>
      </c>
      <c r="S58" s="385" t="s">
        <v>583</v>
      </c>
      <c r="T58" s="384" t="s">
        <v>584</v>
      </c>
      <c r="U58" s="386">
        <v>41661</v>
      </c>
      <c r="W58" s="358"/>
      <c r="X58" s="356" t="str">
        <f t="shared" si="9"/>
        <v>BCF</v>
      </c>
      <c r="Y58" s="356">
        <f t="shared" si="0"/>
        <v>54</v>
      </c>
      <c r="Z58" s="356" t="str">
        <f t="shared" si="0"/>
        <v>Steam Trap</v>
      </c>
      <c r="AA58" s="356" t="str">
        <f t="shared" si="1"/>
        <v>Inverted Bucket</v>
      </c>
      <c r="AB58" s="356">
        <f t="shared" si="1"/>
        <v>0.75</v>
      </c>
      <c r="AC58" s="356">
        <f t="shared" si="2"/>
        <v>2014</v>
      </c>
      <c r="AD58" s="356">
        <f t="shared" si="3"/>
        <v>179.25</v>
      </c>
      <c r="AE58" s="356">
        <f t="shared" si="4"/>
        <v>0</v>
      </c>
      <c r="AF58" s="356">
        <f t="shared" si="5"/>
        <v>0</v>
      </c>
      <c r="AG58" s="356">
        <f t="shared" si="5"/>
        <v>0</v>
      </c>
      <c r="AH58" s="356">
        <f t="shared" si="5"/>
        <v>0</v>
      </c>
      <c r="AI58" s="387">
        <f t="shared" si="6"/>
        <v>228.54374999999996</v>
      </c>
      <c r="AJ58" s="387">
        <f t="shared" si="7"/>
        <v>0</v>
      </c>
      <c r="AK58" s="387">
        <f t="shared" si="8"/>
        <v>0</v>
      </c>
      <c r="AL58" s="387">
        <f t="shared" si="10"/>
        <v>228.54374999999996</v>
      </c>
      <c r="AM58" s="358"/>
      <c r="AN58" s="382" t="s">
        <v>571</v>
      </c>
      <c r="AO58" s="382">
        <v>2</v>
      </c>
      <c r="AP58" s="387">
        <v>1260.3374999999999</v>
      </c>
      <c r="AT58" s="358"/>
      <c r="BA58" s="358"/>
      <c r="BI58" s="358"/>
      <c r="BO58" s="358"/>
      <c r="BP58" s="384"/>
      <c r="BQ58" s="403" t="s">
        <v>286</v>
      </c>
      <c r="BR58" s="442">
        <f>AVERAGE(BS48:BS49)</f>
        <v>1.007125</v>
      </c>
      <c r="BS58" s="442">
        <f>AVERAGE(BT48:BT49)</f>
        <v>1.286375</v>
      </c>
      <c r="BT58" s="442">
        <f t="shared" si="21"/>
        <v>1.1467499999999999</v>
      </c>
      <c r="BU58" s="384"/>
      <c r="BV58" s="358"/>
    </row>
    <row r="59" spans="1:74" x14ac:dyDescent="0.2">
      <c r="A59" s="356">
        <v>55</v>
      </c>
      <c r="B59" s="360" t="s">
        <v>579</v>
      </c>
      <c r="C59" s="381" t="s">
        <v>580</v>
      </c>
      <c r="D59" s="382" t="s">
        <v>146</v>
      </c>
      <c r="E59" s="382">
        <v>0.75</v>
      </c>
      <c r="F59" s="383"/>
      <c r="G59" s="381">
        <v>2014</v>
      </c>
      <c r="H59" s="382">
        <v>237</v>
      </c>
      <c r="I59" s="382">
        <v>1</v>
      </c>
      <c r="J59" s="384" t="s">
        <v>581</v>
      </c>
      <c r="K59" s="383"/>
      <c r="L59" s="381"/>
      <c r="M59" s="382"/>
      <c r="N59" s="382"/>
      <c r="O59" s="382"/>
      <c r="P59" s="382"/>
      <c r="Q59" s="383"/>
      <c r="R59" s="360" t="s">
        <v>582</v>
      </c>
      <c r="S59" s="385" t="s">
        <v>583</v>
      </c>
      <c r="T59" s="384" t="s">
        <v>584</v>
      </c>
      <c r="U59" s="386">
        <v>41661</v>
      </c>
      <c r="W59" s="358"/>
      <c r="X59" s="356" t="str">
        <f t="shared" si="9"/>
        <v>BCF</v>
      </c>
      <c r="Y59" s="356">
        <f t="shared" si="0"/>
        <v>55</v>
      </c>
      <c r="Z59" s="356" t="str">
        <f t="shared" si="0"/>
        <v>Steam Trap</v>
      </c>
      <c r="AA59" s="356" t="str">
        <f t="shared" si="1"/>
        <v>Inverted Bucket</v>
      </c>
      <c r="AB59" s="356">
        <f t="shared" si="1"/>
        <v>0.75</v>
      </c>
      <c r="AC59" s="356">
        <f t="shared" si="2"/>
        <v>2014</v>
      </c>
      <c r="AD59" s="356">
        <f t="shared" si="3"/>
        <v>237</v>
      </c>
      <c r="AE59" s="356">
        <f t="shared" si="4"/>
        <v>0</v>
      </c>
      <c r="AF59" s="356">
        <f t="shared" si="5"/>
        <v>0</v>
      </c>
      <c r="AG59" s="356">
        <f t="shared" si="5"/>
        <v>0</v>
      </c>
      <c r="AH59" s="356">
        <f t="shared" si="5"/>
        <v>0</v>
      </c>
      <c r="AI59" s="387">
        <f t="shared" si="6"/>
        <v>302.17499999999995</v>
      </c>
      <c r="AJ59" s="387">
        <f t="shared" si="7"/>
        <v>0</v>
      </c>
      <c r="AK59" s="387">
        <f t="shared" si="8"/>
        <v>0</v>
      </c>
      <c r="AL59" s="387">
        <f t="shared" si="10"/>
        <v>302.17499999999995</v>
      </c>
      <c r="AM59" s="358"/>
      <c r="AN59" s="382" t="s">
        <v>571</v>
      </c>
      <c r="AO59" s="382">
        <v>1.5</v>
      </c>
      <c r="AP59" s="387">
        <v>666.18749999999989</v>
      </c>
      <c r="AT59" s="358"/>
      <c r="BA59" s="358"/>
      <c r="BI59" s="358"/>
      <c r="BO59" s="358"/>
      <c r="BP59" s="384"/>
      <c r="BQ59" s="403" t="s">
        <v>323</v>
      </c>
      <c r="BR59" s="442">
        <f>AVERAGE(BS45)</f>
        <v>0.97583333333333333</v>
      </c>
      <c r="BS59" s="442">
        <f>AVERAGE(BT45)</f>
        <v>0.81533333333333347</v>
      </c>
      <c r="BT59" s="442">
        <f t="shared" si="21"/>
        <v>0.8955833333333334</v>
      </c>
      <c r="BU59" s="384"/>
      <c r="BV59" s="358"/>
    </row>
    <row r="60" spans="1:74" x14ac:dyDescent="0.2">
      <c r="A60" s="356">
        <v>56</v>
      </c>
      <c r="B60" s="360" t="s">
        <v>579</v>
      </c>
      <c r="C60" s="381" t="s">
        <v>580</v>
      </c>
      <c r="D60" s="382" t="s">
        <v>146</v>
      </c>
      <c r="E60" s="382">
        <v>0.75</v>
      </c>
      <c r="F60" s="383"/>
      <c r="G60" s="381">
        <v>2014</v>
      </c>
      <c r="H60" s="382">
        <v>237</v>
      </c>
      <c r="I60" s="382">
        <v>1</v>
      </c>
      <c r="J60" s="384" t="s">
        <v>581</v>
      </c>
      <c r="K60" s="383"/>
      <c r="L60" s="381"/>
      <c r="M60" s="382"/>
      <c r="N60" s="382"/>
      <c r="O60" s="382"/>
      <c r="P60" s="382"/>
      <c r="Q60" s="383"/>
      <c r="R60" s="360" t="s">
        <v>582</v>
      </c>
      <c r="S60" s="385" t="s">
        <v>583</v>
      </c>
      <c r="T60" s="384" t="s">
        <v>584</v>
      </c>
      <c r="U60" s="386">
        <v>41661</v>
      </c>
      <c r="W60" s="358"/>
      <c r="X60" s="356" t="str">
        <f t="shared" si="9"/>
        <v>BCF</v>
      </c>
      <c r="Y60" s="356">
        <f t="shared" si="0"/>
        <v>56</v>
      </c>
      <c r="Z60" s="356" t="str">
        <f t="shared" si="0"/>
        <v>Steam Trap</v>
      </c>
      <c r="AA60" s="356" t="str">
        <f t="shared" si="1"/>
        <v>Inverted Bucket</v>
      </c>
      <c r="AB60" s="356">
        <f t="shared" si="1"/>
        <v>0.75</v>
      </c>
      <c r="AC60" s="356">
        <f t="shared" si="2"/>
        <v>2014</v>
      </c>
      <c r="AD60" s="356">
        <f t="shared" si="3"/>
        <v>237</v>
      </c>
      <c r="AE60" s="356">
        <f t="shared" si="4"/>
        <v>0</v>
      </c>
      <c r="AF60" s="356">
        <f t="shared" si="5"/>
        <v>0</v>
      </c>
      <c r="AG60" s="356">
        <f t="shared" si="5"/>
        <v>0</v>
      </c>
      <c r="AH60" s="356">
        <f t="shared" si="5"/>
        <v>0</v>
      </c>
      <c r="AI60" s="387">
        <f t="shared" si="6"/>
        <v>302.17499999999995</v>
      </c>
      <c r="AJ60" s="387">
        <f t="shared" si="7"/>
        <v>0</v>
      </c>
      <c r="AK60" s="387">
        <f t="shared" si="8"/>
        <v>0</v>
      </c>
      <c r="AL60" s="387">
        <f t="shared" si="10"/>
        <v>302.17499999999995</v>
      </c>
      <c r="AM60" s="358"/>
      <c r="AN60" s="384" t="s">
        <v>571</v>
      </c>
      <c r="AO60" s="382">
        <v>1</v>
      </c>
      <c r="AP60" s="387">
        <v>455.17499999999995</v>
      </c>
      <c r="AT60" s="358"/>
      <c r="BA60" s="358"/>
      <c r="BI60" s="358"/>
      <c r="BO60" s="358"/>
      <c r="BP60" s="384"/>
      <c r="BQ60" s="438" t="s">
        <v>282</v>
      </c>
      <c r="BR60" s="442">
        <f>AVERAGE(BS50)</f>
        <v>0.99275000000000002</v>
      </c>
      <c r="BS60" s="442">
        <f>AVERAGE(BT50)</f>
        <v>0.88775000000000004</v>
      </c>
      <c r="BT60" s="442">
        <f t="shared" si="21"/>
        <v>0.94025000000000003</v>
      </c>
      <c r="BU60" s="384"/>
      <c r="BV60" s="358"/>
    </row>
    <row r="61" spans="1:74" x14ac:dyDescent="0.2">
      <c r="A61" s="356">
        <v>57</v>
      </c>
      <c r="B61" s="360" t="s">
        <v>579</v>
      </c>
      <c r="C61" s="381" t="s">
        <v>580</v>
      </c>
      <c r="D61" s="382" t="s">
        <v>146</v>
      </c>
      <c r="E61" s="382">
        <v>0.75</v>
      </c>
      <c r="F61" s="383"/>
      <c r="G61" s="381">
        <v>2014</v>
      </c>
      <c r="H61" s="382">
        <v>237</v>
      </c>
      <c r="I61" s="382">
        <v>1</v>
      </c>
      <c r="J61" s="384" t="s">
        <v>581</v>
      </c>
      <c r="K61" s="383"/>
      <c r="L61" s="381"/>
      <c r="M61" s="382"/>
      <c r="N61" s="382"/>
      <c r="O61" s="382"/>
      <c r="P61" s="382"/>
      <c r="Q61" s="383"/>
      <c r="R61" s="360" t="s">
        <v>582</v>
      </c>
      <c r="S61" s="385" t="s">
        <v>583</v>
      </c>
      <c r="T61" s="384" t="s">
        <v>584</v>
      </c>
      <c r="U61" s="386">
        <v>41661</v>
      </c>
      <c r="W61" s="358"/>
      <c r="X61" s="356" t="str">
        <f t="shared" si="9"/>
        <v>BCF</v>
      </c>
      <c r="Y61" s="356">
        <f t="shared" si="0"/>
        <v>57</v>
      </c>
      <c r="Z61" s="356" t="str">
        <f t="shared" si="0"/>
        <v>Steam Trap</v>
      </c>
      <c r="AA61" s="356" t="str">
        <f t="shared" si="1"/>
        <v>Inverted Bucket</v>
      </c>
      <c r="AB61" s="356">
        <f t="shared" si="1"/>
        <v>0.75</v>
      </c>
      <c r="AC61" s="356">
        <f t="shared" si="2"/>
        <v>2014</v>
      </c>
      <c r="AD61" s="356">
        <f t="shared" si="3"/>
        <v>237</v>
      </c>
      <c r="AE61" s="356">
        <f t="shared" si="4"/>
        <v>0</v>
      </c>
      <c r="AF61" s="356">
        <f t="shared" si="5"/>
        <v>0</v>
      </c>
      <c r="AG61" s="356">
        <f t="shared" si="5"/>
        <v>0</v>
      </c>
      <c r="AH61" s="356">
        <f t="shared" si="5"/>
        <v>0</v>
      </c>
      <c r="AI61" s="387">
        <f t="shared" si="6"/>
        <v>302.17499999999995</v>
      </c>
      <c r="AJ61" s="387">
        <f t="shared" si="7"/>
        <v>0</v>
      </c>
      <c r="AK61" s="387">
        <f t="shared" si="8"/>
        <v>0</v>
      </c>
      <c r="AL61" s="387">
        <f t="shared" si="10"/>
        <v>302.17499999999995</v>
      </c>
      <c r="AM61" s="358"/>
      <c r="AN61" s="382" t="s">
        <v>571</v>
      </c>
      <c r="AO61" s="382">
        <v>1.25</v>
      </c>
      <c r="AP61" s="387">
        <v>575.34374999999989</v>
      </c>
      <c r="AT61" s="358"/>
      <c r="BA61" s="358"/>
      <c r="BI61" s="358"/>
      <c r="BO61" s="358"/>
      <c r="BP61" s="384"/>
      <c r="BQ61" s="438" t="s">
        <v>427</v>
      </c>
      <c r="BR61" s="442">
        <f>AVERAGE(BS46:BS47)</f>
        <v>0.99579999999999991</v>
      </c>
      <c r="BS61" s="442">
        <f>AVERAGE(BT46:BT47)</f>
        <v>1.2213499999999997</v>
      </c>
      <c r="BT61" s="442">
        <f t="shared" si="21"/>
        <v>1.1085749999999999</v>
      </c>
      <c r="BU61" s="384"/>
      <c r="BV61" s="358"/>
    </row>
    <row r="62" spans="1:74" x14ac:dyDescent="0.2">
      <c r="A62" s="356">
        <v>58</v>
      </c>
      <c r="B62" s="360" t="s">
        <v>579</v>
      </c>
      <c r="C62" s="381" t="s">
        <v>580</v>
      </c>
      <c r="D62" s="382" t="s">
        <v>146</v>
      </c>
      <c r="E62" s="382">
        <v>0.75</v>
      </c>
      <c r="F62" s="383"/>
      <c r="G62" s="381">
        <v>2014</v>
      </c>
      <c r="H62" s="382">
        <v>263.5</v>
      </c>
      <c r="I62" s="382">
        <v>1</v>
      </c>
      <c r="J62" s="384" t="s">
        <v>581</v>
      </c>
      <c r="K62" s="383"/>
      <c r="L62" s="381"/>
      <c r="M62" s="382"/>
      <c r="N62" s="382"/>
      <c r="O62" s="382"/>
      <c r="P62" s="382"/>
      <c r="Q62" s="383"/>
      <c r="R62" s="360" t="s">
        <v>582</v>
      </c>
      <c r="S62" s="385" t="s">
        <v>583</v>
      </c>
      <c r="T62" s="384" t="s">
        <v>584</v>
      </c>
      <c r="U62" s="386">
        <v>41661</v>
      </c>
      <c r="W62" s="358"/>
      <c r="X62" s="356" t="str">
        <f t="shared" si="9"/>
        <v>BCF</v>
      </c>
      <c r="Y62" s="356">
        <f t="shared" si="0"/>
        <v>58</v>
      </c>
      <c r="Z62" s="356" t="str">
        <f t="shared" si="0"/>
        <v>Steam Trap</v>
      </c>
      <c r="AA62" s="356" t="str">
        <f t="shared" si="1"/>
        <v>Inverted Bucket</v>
      </c>
      <c r="AB62" s="356">
        <f t="shared" si="1"/>
        <v>0.75</v>
      </c>
      <c r="AC62" s="356">
        <f t="shared" si="2"/>
        <v>2014</v>
      </c>
      <c r="AD62" s="356">
        <f t="shared" si="3"/>
        <v>263.5</v>
      </c>
      <c r="AE62" s="356">
        <f t="shared" si="4"/>
        <v>0</v>
      </c>
      <c r="AF62" s="356">
        <f t="shared" si="5"/>
        <v>0</v>
      </c>
      <c r="AG62" s="356">
        <f t="shared" si="5"/>
        <v>0</v>
      </c>
      <c r="AH62" s="356">
        <f t="shared" si="5"/>
        <v>0</v>
      </c>
      <c r="AI62" s="387">
        <f t="shared" si="6"/>
        <v>335.96249999999998</v>
      </c>
      <c r="AJ62" s="387">
        <f t="shared" si="7"/>
        <v>0</v>
      </c>
      <c r="AK62" s="387">
        <f t="shared" si="8"/>
        <v>0</v>
      </c>
      <c r="AL62" s="387">
        <f t="shared" si="10"/>
        <v>335.96249999999998</v>
      </c>
      <c r="AM62" s="358"/>
      <c r="AN62" s="382" t="s">
        <v>571</v>
      </c>
      <c r="AO62" s="382">
        <v>2</v>
      </c>
      <c r="AP62" s="387">
        <v>1053.7874999999999</v>
      </c>
      <c r="AT62" s="358"/>
      <c r="BA62" s="358"/>
      <c r="BI62" s="358"/>
      <c r="BO62" s="358"/>
      <c r="BQ62" s="438" t="s">
        <v>588</v>
      </c>
      <c r="BR62" s="442">
        <f>AVERAGE(BR61,BR59,BR57,BR55,BR54)</f>
        <v>0.98978833333333327</v>
      </c>
      <c r="BS62" s="442">
        <f>AVERAGE(BS61,BS59,BS57,BS55,BS54)</f>
        <v>1.0869183333333332</v>
      </c>
      <c r="BT62" s="442">
        <f>AVERAGE(BT61,BT59,BT57,BT55,BT54)</f>
        <v>1.0383533333333332</v>
      </c>
      <c r="BV62" s="358"/>
    </row>
    <row r="63" spans="1:74" x14ac:dyDescent="0.2">
      <c r="A63" s="356">
        <v>59</v>
      </c>
      <c r="B63" s="360" t="s">
        <v>579</v>
      </c>
      <c r="C63" s="381" t="s">
        <v>580</v>
      </c>
      <c r="D63" s="382" t="s">
        <v>146</v>
      </c>
      <c r="E63" s="382">
        <v>0.75</v>
      </c>
      <c r="F63" s="383"/>
      <c r="G63" s="381">
        <v>2014</v>
      </c>
      <c r="H63" s="382">
        <v>263.5</v>
      </c>
      <c r="I63" s="382">
        <v>1</v>
      </c>
      <c r="J63" s="384" t="s">
        <v>581</v>
      </c>
      <c r="K63" s="383"/>
      <c r="L63" s="381"/>
      <c r="M63" s="382"/>
      <c r="N63" s="382"/>
      <c r="O63" s="382"/>
      <c r="P63" s="382"/>
      <c r="Q63" s="383"/>
      <c r="R63" s="360" t="s">
        <v>582</v>
      </c>
      <c r="S63" s="385" t="s">
        <v>583</v>
      </c>
      <c r="T63" s="384" t="s">
        <v>584</v>
      </c>
      <c r="U63" s="386">
        <v>41661</v>
      </c>
      <c r="W63" s="358"/>
      <c r="X63" s="356" t="str">
        <f t="shared" si="9"/>
        <v>BCF</v>
      </c>
      <c r="Y63" s="356">
        <f t="shared" si="0"/>
        <v>59</v>
      </c>
      <c r="Z63" s="356" t="str">
        <f t="shared" si="0"/>
        <v>Steam Trap</v>
      </c>
      <c r="AA63" s="356" t="str">
        <f t="shared" si="1"/>
        <v>Inverted Bucket</v>
      </c>
      <c r="AB63" s="356">
        <f t="shared" si="1"/>
        <v>0.75</v>
      </c>
      <c r="AC63" s="356">
        <f t="shared" si="2"/>
        <v>2014</v>
      </c>
      <c r="AD63" s="356">
        <f t="shared" si="3"/>
        <v>263.5</v>
      </c>
      <c r="AE63" s="356">
        <f t="shared" si="4"/>
        <v>0</v>
      </c>
      <c r="AF63" s="356">
        <f t="shared" si="5"/>
        <v>0</v>
      </c>
      <c r="AG63" s="356">
        <f t="shared" si="5"/>
        <v>0</v>
      </c>
      <c r="AH63" s="356">
        <f t="shared" si="5"/>
        <v>0</v>
      </c>
      <c r="AI63" s="387">
        <f t="shared" si="6"/>
        <v>335.96249999999998</v>
      </c>
      <c r="AJ63" s="387">
        <f t="shared" si="7"/>
        <v>0</v>
      </c>
      <c r="AK63" s="387">
        <f t="shared" si="8"/>
        <v>0</v>
      </c>
      <c r="AL63" s="387">
        <f t="shared" si="10"/>
        <v>335.96249999999998</v>
      </c>
      <c r="AM63" s="358"/>
      <c r="AN63" s="382" t="s">
        <v>571</v>
      </c>
      <c r="AO63" s="382">
        <v>2</v>
      </c>
      <c r="AP63" s="387">
        <v>1245.0374999999999</v>
      </c>
      <c r="AT63" s="358"/>
      <c r="BA63" s="358"/>
      <c r="BI63" s="358"/>
      <c r="BO63" s="358"/>
      <c r="BQ63" s="438" t="s">
        <v>589</v>
      </c>
      <c r="BR63" s="442">
        <f>AVERAGE(BR62,BR58)</f>
        <v>0.99845666666666666</v>
      </c>
      <c r="BS63" s="442">
        <f>AVERAGE(BS62,BS58)</f>
        <v>1.1866466666666666</v>
      </c>
      <c r="BT63" s="442">
        <f>AVERAGE(BT62,BT58)</f>
        <v>1.0925516666666666</v>
      </c>
      <c r="BV63" s="358"/>
    </row>
    <row r="64" spans="1:74" x14ac:dyDescent="0.2">
      <c r="A64" s="356">
        <v>60</v>
      </c>
      <c r="B64" s="360" t="s">
        <v>579</v>
      </c>
      <c r="C64" s="381" t="s">
        <v>580</v>
      </c>
      <c r="D64" s="382" t="s">
        <v>146</v>
      </c>
      <c r="E64" s="382">
        <v>0.75</v>
      </c>
      <c r="F64" s="383"/>
      <c r="G64" s="381">
        <v>2014</v>
      </c>
      <c r="H64" s="382">
        <v>263.5</v>
      </c>
      <c r="I64" s="382">
        <v>1</v>
      </c>
      <c r="J64" s="384" t="s">
        <v>581</v>
      </c>
      <c r="K64" s="383"/>
      <c r="L64" s="381"/>
      <c r="M64" s="382"/>
      <c r="N64" s="382"/>
      <c r="O64" s="382"/>
      <c r="P64" s="382"/>
      <c r="Q64" s="383"/>
      <c r="R64" s="360" t="s">
        <v>582</v>
      </c>
      <c r="S64" s="385" t="s">
        <v>583</v>
      </c>
      <c r="T64" s="384" t="s">
        <v>584</v>
      </c>
      <c r="U64" s="386">
        <v>41661</v>
      </c>
      <c r="W64" s="358"/>
      <c r="X64" s="356" t="str">
        <f t="shared" si="9"/>
        <v>BCF</v>
      </c>
      <c r="Y64" s="356">
        <f t="shared" si="0"/>
        <v>60</v>
      </c>
      <c r="Z64" s="356" t="str">
        <f t="shared" si="0"/>
        <v>Steam Trap</v>
      </c>
      <c r="AA64" s="356" t="str">
        <f t="shared" si="1"/>
        <v>Inverted Bucket</v>
      </c>
      <c r="AB64" s="356">
        <f t="shared" si="1"/>
        <v>0.75</v>
      </c>
      <c r="AC64" s="356">
        <f t="shared" si="2"/>
        <v>2014</v>
      </c>
      <c r="AD64" s="356">
        <f t="shared" si="3"/>
        <v>263.5</v>
      </c>
      <c r="AE64" s="356">
        <f t="shared" si="4"/>
        <v>0</v>
      </c>
      <c r="AF64" s="356">
        <f t="shared" si="5"/>
        <v>0</v>
      </c>
      <c r="AG64" s="356">
        <f t="shared" si="5"/>
        <v>0</v>
      </c>
      <c r="AH64" s="356">
        <f t="shared" si="5"/>
        <v>0</v>
      </c>
      <c r="AI64" s="387">
        <f t="shared" si="6"/>
        <v>335.96249999999998</v>
      </c>
      <c r="AJ64" s="387">
        <f t="shared" si="7"/>
        <v>0</v>
      </c>
      <c r="AK64" s="387">
        <f t="shared" si="8"/>
        <v>0</v>
      </c>
      <c r="AL64" s="387">
        <f t="shared" si="10"/>
        <v>335.96249999999998</v>
      </c>
      <c r="AM64" s="358"/>
      <c r="AN64" s="384" t="s">
        <v>571</v>
      </c>
      <c r="AO64" s="382">
        <v>0.75</v>
      </c>
      <c r="AP64" s="387">
        <v>332.13749999999993</v>
      </c>
      <c r="AT64" s="358"/>
      <c r="BA64" s="358"/>
      <c r="BI64" s="358"/>
      <c r="BO64" s="358"/>
      <c r="BV64" s="358"/>
    </row>
    <row r="65" spans="1:74" x14ac:dyDescent="0.2">
      <c r="A65" s="356">
        <v>61</v>
      </c>
      <c r="B65" s="360" t="s">
        <v>579</v>
      </c>
      <c r="C65" s="381" t="s">
        <v>580</v>
      </c>
      <c r="D65" s="382" t="s">
        <v>146</v>
      </c>
      <c r="E65" s="382">
        <v>0.75</v>
      </c>
      <c r="F65" s="383"/>
      <c r="G65" s="381">
        <v>2014</v>
      </c>
      <c r="H65" s="382">
        <v>377.5</v>
      </c>
      <c r="I65" s="382">
        <v>1</v>
      </c>
      <c r="J65" s="384" t="s">
        <v>581</v>
      </c>
      <c r="K65" s="383"/>
      <c r="L65" s="381"/>
      <c r="M65" s="382"/>
      <c r="N65" s="382"/>
      <c r="O65" s="382"/>
      <c r="P65" s="382"/>
      <c r="Q65" s="383"/>
      <c r="R65" s="360" t="s">
        <v>582</v>
      </c>
      <c r="S65" s="385" t="s">
        <v>583</v>
      </c>
      <c r="T65" s="384" t="s">
        <v>584</v>
      </c>
      <c r="U65" s="386">
        <v>41661</v>
      </c>
      <c r="W65" s="358"/>
      <c r="X65" s="356" t="str">
        <f t="shared" si="9"/>
        <v>BCF</v>
      </c>
      <c r="Y65" s="356">
        <f t="shared" si="0"/>
        <v>61</v>
      </c>
      <c r="Z65" s="356" t="str">
        <f t="shared" si="0"/>
        <v>Steam Trap</v>
      </c>
      <c r="AA65" s="356" t="str">
        <f t="shared" si="1"/>
        <v>Inverted Bucket</v>
      </c>
      <c r="AB65" s="356">
        <f t="shared" si="1"/>
        <v>0.75</v>
      </c>
      <c r="AC65" s="356">
        <f t="shared" si="2"/>
        <v>2014</v>
      </c>
      <c r="AD65" s="356">
        <f t="shared" si="3"/>
        <v>377.5</v>
      </c>
      <c r="AE65" s="356">
        <f t="shared" si="4"/>
        <v>0</v>
      </c>
      <c r="AF65" s="356">
        <f t="shared" si="5"/>
        <v>0</v>
      </c>
      <c r="AG65" s="356">
        <f t="shared" si="5"/>
        <v>0</v>
      </c>
      <c r="AH65" s="356">
        <f t="shared" si="5"/>
        <v>0</v>
      </c>
      <c r="AI65" s="387">
        <f t="shared" si="6"/>
        <v>481.31249999999994</v>
      </c>
      <c r="AJ65" s="387">
        <f t="shared" si="7"/>
        <v>0</v>
      </c>
      <c r="AK65" s="387">
        <f t="shared" si="8"/>
        <v>0</v>
      </c>
      <c r="AL65" s="387">
        <f t="shared" si="10"/>
        <v>481.31249999999994</v>
      </c>
      <c r="AM65" s="358"/>
      <c r="AN65" s="382" t="s">
        <v>571</v>
      </c>
      <c r="AO65" s="382">
        <v>0.75</v>
      </c>
      <c r="AP65" s="387">
        <v>332.77499999999998</v>
      </c>
      <c r="AT65" s="358"/>
      <c r="BA65" s="358"/>
      <c r="BI65" s="358"/>
      <c r="BM65" s="360" t="s">
        <v>590</v>
      </c>
      <c r="BN65" s="356" t="s">
        <v>136</v>
      </c>
      <c r="BO65" s="358"/>
      <c r="BP65" s="443" t="s">
        <v>591</v>
      </c>
      <c r="BV65" s="358"/>
    </row>
    <row r="66" spans="1:74" x14ac:dyDescent="0.2">
      <c r="A66" s="356">
        <v>62</v>
      </c>
      <c r="B66" s="360" t="s">
        <v>579</v>
      </c>
      <c r="C66" s="381" t="s">
        <v>580</v>
      </c>
      <c r="D66" s="382" t="s">
        <v>146</v>
      </c>
      <c r="E66" s="382">
        <v>0.75</v>
      </c>
      <c r="F66" s="383"/>
      <c r="G66" s="381">
        <v>2014</v>
      </c>
      <c r="H66" s="382">
        <v>377.5</v>
      </c>
      <c r="I66" s="382">
        <v>1</v>
      </c>
      <c r="J66" s="384" t="s">
        <v>581</v>
      </c>
      <c r="K66" s="383"/>
      <c r="L66" s="381"/>
      <c r="M66" s="382"/>
      <c r="N66" s="382"/>
      <c r="O66" s="382"/>
      <c r="P66" s="382"/>
      <c r="Q66" s="383"/>
      <c r="R66" s="360" t="s">
        <v>582</v>
      </c>
      <c r="S66" s="385" t="s">
        <v>583</v>
      </c>
      <c r="T66" s="384" t="s">
        <v>584</v>
      </c>
      <c r="U66" s="386">
        <v>41661</v>
      </c>
      <c r="W66" s="358"/>
      <c r="X66" s="356" t="str">
        <f t="shared" si="9"/>
        <v>BCF</v>
      </c>
      <c r="Y66" s="356">
        <f t="shared" si="0"/>
        <v>62</v>
      </c>
      <c r="Z66" s="356" t="str">
        <f t="shared" si="0"/>
        <v>Steam Trap</v>
      </c>
      <c r="AA66" s="356" t="str">
        <f t="shared" si="1"/>
        <v>Inverted Bucket</v>
      </c>
      <c r="AB66" s="356">
        <f t="shared" si="1"/>
        <v>0.75</v>
      </c>
      <c r="AC66" s="356">
        <f t="shared" si="2"/>
        <v>2014</v>
      </c>
      <c r="AD66" s="356">
        <f t="shared" si="3"/>
        <v>377.5</v>
      </c>
      <c r="AE66" s="356">
        <f t="shared" si="4"/>
        <v>0</v>
      </c>
      <c r="AF66" s="356">
        <f t="shared" si="5"/>
        <v>0</v>
      </c>
      <c r="AG66" s="356">
        <f t="shared" si="5"/>
        <v>0</v>
      </c>
      <c r="AH66" s="356">
        <f t="shared" si="5"/>
        <v>0</v>
      </c>
      <c r="AI66" s="387">
        <f t="shared" si="6"/>
        <v>481.31249999999994</v>
      </c>
      <c r="AJ66" s="387">
        <f t="shared" si="7"/>
        <v>0</v>
      </c>
      <c r="AK66" s="387">
        <f t="shared" si="8"/>
        <v>0</v>
      </c>
      <c r="AL66" s="387">
        <f t="shared" si="10"/>
        <v>481.31249999999994</v>
      </c>
      <c r="AM66" s="358"/>
      <c r="AN66" s="382" t="s">
        <v>571</v>
      </c>
      <c r="AO66" s="382">
        <v>0.75</v>
      </c>
      <c r="AP66" s="387">
        <v>332.77499999999998</v>
      </c>
      <c r="AT66" s="358"/>
      <c r="BA66" s="358"/>
      <c r="BI66" s="358"/>
      <c r="BM66" s="360" t="s">
        <v>592</v>
      </c>
      <c r="BN66" s="356" t="s">
        <v>548</v>
      </c>
      <c r="BO66" s="358"/>
      <c r="BV66" s="358"/>
    </row>
    <row r="67" spans="1:74" x14ac:dyDescent="0.2">
      <c r="A67" s="356">
        <v>63</v>
      </c>
      <c r="B67" s="360" t="s">
        <v>579</v>
      </c>
      <c r="C67" s="381" t="s">
        <v>580</v>
      </c>
      <c r="D67" s="382" t="s">
        <v>146</v>
      </c>
      <c r="E67" s="382">
        <v>0.75</v>
      </c>
      <c r="F67" s="383"/>
      <c r="G67" s="381">
        <v>2014</v>
      </c>
      <c r="H67" s="382">
        <v>613</v>
      </c>
      <c r="I67" s="382">
        <v>1</v>
      </c>
      <c r="J67" s="384" t="s">
        <v>581</v>
      </c>
      <c r="K67" s="383"/>
      <c r="L67" s="381"/>
      <c r="M67" s="382"/>
      <c r="N67" s="382"/>
      <c r="O67" s="382"/>
      <c r="P67" s="382"/>
      <c r="Q67" s="383"/>
      <c r="R67" s="360" t="s">
        <v>582</v>
      </c>
      <c r="S67" s="385" t="s">
        <v>583</v>
      </c>
      <c r="T67" s="384" t="s">
        <v>584</v>
      </c>
      <c r="U67" s="386">
        <v>41661</v>
      </c>
      <c r="W67" s="358"/>
      <c r="X67" s="356" t="str">
        <f t="shared" si="9"/>
        <v>BCF</v>
      </c>
      <c r="Y67" s="356">
        <f t="shared" si="0"/>
        <v>63</v>
      </c>
      <c r="Z67" s="356" t="str">
        <f t="shared" si="0"/>
        <v>Steam Trap</v>
      </c>
      <c r="AA67" s="356" t="str">
        <f t="shared" si="1"/>
        <v>Inverted Bucket</v>
      </c>
      <c r="AB67" s="356">
        <f t="shared" si="1"/>
        <v>0.75</v>
      </c>
      <c r="AC67" s="356">
        <f t="shared" si="2"/>
        <v>2014</v>
      </c>
      <c r="AD67" s="356">
        <f t="shared" si="3"/>
        <v>613</v>
      </c>
      <c r="AE67" s="356">
        <f t="shared" si="4"/>
        <v>0</v>
      </c>
      <c r="AF67" s="356">
        <f t="shared" si="5"/>
        <v>0</v>
      </c>
      <c r="AG67" s="356">
        <f t="shared" si="5"/>
        <v>0</v>
      </c>
      <c r="AH67" s="356">
        <f t="shared" si="5"/>
        <v>0</v>
      </c>
      <c r="AI67" s="387">
        <f t="shared" si="6"/>
        <v>781.57499999999993</v>
      </c>
      <c r="AJ67" s="387">
        <f t="shared" si="7"/>
        <v>0</v>
      </c>
      <c r="AK67" s="387">
        <f t="shared" si="8"/>
        <v>0</v>
      </c>
      <c r="AL67" s="387">
        <f t="shared" si="10"/>
        <v>781.57499999999993</v>
      </c>
      <c r="AM67" s="358"/>
      <c r="AN67" s="384" t="s">
        <v>571</v>
      </c>
      <c r="AO67" s="382">
        <v>1</v>
      </c>
      <c r="AP67" s="387">
        <v>468.24374999999992</v>
      </c>
      <c r="AT67" s="358"/>
      <c r="BA67" s="358"/>
      <c r="BI67" s="358"/>
      <c r="BO67" s="358"/>
      <c r="BV67" s="358"/>
    </row>
    <row r="68" spans="1:74" x14ac:dyDescent="0.2">
      <c r="A68" s="356">
        <v>64</v>
      </c>
      <c r="B68" s="360" t="s">
        <v>579</v>
      </c>
      <c r="C68" s="381" t="s">
        <v>580</v>
      </c>
      <c r="D68" s="382" t="s">
        <v>146</v>
      </c>
      <c r="E68" s="382">
        <v>0.75</v>
      </c>
      <c r="F68" s="383"/>
      <c r="G68" s="381">
        <v>2014</v>
      </c>
      <c r="H68" s="382">
        <v>613</v>
      </c>
      <c r="I68" s="382">
        <v>1</v>
      </c>
      <c r="J68" s="384" t="s">
        <v>581</v>
      </c>
      <c r="K68" s="383"/>
      <c r="L68" s="381"/>
      <c r="M68" s="382"/>
      <c r="N68" s="382"/>
      <c r="O68" s="382"/>
      <c r="P68" s="382"/>
      <c r="Q68" s="383"/>
      <c r="R68" s="360" t="s">
        <v>582</v>
      </c>
      <c r="S68" s="385" t="s">
        <v>583</v>
      </c>
      <c r="T68" s="384" t="s">
        <v>584</v>
      </c>
      <c r="U68" s="386">
        <v>41661</v>
      </c>
      <c r="W68" s="358"/>
      <c r="X68" s="356" t="str">
        <f t="shared" si="9"/>
        <v>BCF</v>
      </c>
      <c r="Y68" s="356">
        <f t="shared" si="0"/>
        <v>64</v>
      </c>
      <c r="Z68" s="356" t="str">
        <f t="shared" si="0"/>
        <v>Steam Trap</v>
      </c>
      <c r="AA68" s="356" t="str">
        <f t="shared" si="1"/>
        <v>Inverted Bucket</v>
      </c>
      <c r="AB68" s="356">
        <f t="shared" si="1"/>
        <v>0.75</v>
      </c>
      <c r="AC68" s="356">
        <f t="shared" si="2"/>
        <v>2014</v>
      </c>
      <c r="AD68" s="356">
        <f t="shared" si="3"/>
        <v>613</v>
      </c>
      <c r="AE68" s="356">
        <f t="shared" si="4"/>
        <v>0</v>
      </c>
      <c r="AF68" s="356">
        <f t="shared" si="5"/>
        <v>0</v>
      </c>
      <c r="AG68" s="356">
        <f t="shared" si="5"/>
        <v>0</v>
      </c>
      <c r="AH68" s="356">
        <f t="shared" si="5"/>
        <v>0</v>
      </c>
      <c r="AI68" s="387">
        <f t="shared" si="6"/>
        <v>781.57499999999993</v>
      </c>
      <c r="AJ68" s="387">
        <f t="shared" si="7"/>
        <v>0</v>
      </c>
      <c r="AK68" s="387">
        <f t="shared" si="8"/>
        <v>0</v>
      </c>
      <c r="AL68" s="387">
        <f t="shared" si="10"/>
        <v>781.57499999999993</v>
      </c>
      <c r="AM68" s="358"/>
      <c r="AN68" s="382" t="s">
        <v>571</v>
      </c>
      <c r="AO68" s="382">
        <v>1.5</v>
      </c>
      <c r="AP68" s="387">
        <v>846.59999999999991</v>
      </c>
      <c r="AT68" s="358"/>
      <c r="BA68" s="358"/>
      <c r="BI68" s="358"/>
      <c r="BO68" s="358"/>
      <c r="BV68" s="358"/>
    </row>
    <row r="69" spans="1:74" x14ac:dyDescent="0.2">
      <c r="A69" s="356">
        <v>65</v>
      </c>
      <c r="B69" s="360" t="s">
        <v>579</v>
      </c>
      <c r="C69" s="381" t="s">
        <v>580</v>
      </c>
      <c r="D69" s="382" t="s">
        <v>146</v>
      </c>
      <c r="E69" s="382">
        <v>0.75</v>
      </c>
      <c r="F69" s="383"/>
      <c r="G69" s="381">
        <v>2014</v>
      </c>
      <c r="H69" s="382">
        <v>613</v>
      </c>
      <c r="I69" s="382">
        <v>1</v>
      </c>
      <c r="J69" s="384" t="s">
        <v>581</v>
      </c>
      <c r="K69" s="383"/>
      <c r="L69" s="381"/>
      <c r="M69" s="382"/>
      <c r="N69" s="382"/>
      <c r="O69" s="382"/>
      <c r="P69" s="382"/>
      <c r="Q69" s="383"/>
      <c r="R69" s="360" t="s">
        <v>582</v>
      </c>
      <c r="S69" s="385" t="s">
        <v>583</v>
      </c>
      <c r="T69" s="384" t="s">
        <v>584</v>
      </c>
      <c r="U69" s="386">
        <v>41661</v>
      </c>
      <c r="W69" s="358"/>
      <c r="X69" s="356" t="str">
        <f t="shared" si="9"/>
        <v>BCF</v>
      </c>
      <c r="Y69" s="356">
        <f t="shared" ref="Y69:Z132" si="22">A69</f>
        <v>65</v>
      </c>
      <c r="Z69" s="356" t="str">
        <f t="shared" si="22"/>
        <v>Steam Trap</v>
      </c>
      <c r="AA69" s="356" t="str">
        <f t="shared" ref="AA69:AB132" si="23">D69</f>
        <v>Inverted Bucket</v>
      </c>
      <c r="AB69" s="356">
        <f t="shared" si="23"/>
        <v>0.75</v>
      </c>
      <c r="AC69" s="356">
        <f t="shared" ref="AC69:AC132" si="24">G69</f>
        <v>2014</v>
      </c>
      <c r="AD69" s="356">
        <f t="shared" ref="AD69:AD132" si="25">H69/I69</f>
        <v>613</v>
      </c>
      <c r="AE69" s="356">
        <f t="shared" ref="AE69:AE132" si="26">L69</f>
        <v>0</v>
      </c>
      <c r="AF69" s="356">
        <f t="shared" ref="AF69:AH132" si="27">N69</f>
        <v>0</v>
      </c>
      <c r="AG69" s="356">
        <f t="shared" si="27"/>
        <v>0</v>
      </c>
      <c r="AH69" s="356">
        <f t="shared" si="27"/>
        <v>0</v>
      </c>
      <c r="AI69" s="387">
        <f t="shared" ref="AI69:AI132" si="28">IFERROR(AD69/VLOOKUP($X69,$BQ$54:$BT$63,2,FALSE),0)</f>
        <v>781.57499999999993</v>
      </c>
      <c r="AJ69" s="387">
        <f t="shared" ref="AJ69:AJ132" si="29">IFERROR(AF69/VLOOKUP($X69,$BQ$54:$BT$63,3,FALSE),0)</f>
        <v>0</v>
      </c>
      <c r="AK69" s="387">
        <f t="shared" ref="AK69:AK132" si="30">IFERROR(AE69/VLOOKUP($X69,$BQ$54:$BT$63,3,FALSE),0)</f>
        <v>0</v>
      </c>
      <c r="AL69" s="387">
        <f t="shared" si="10"/>
        <v>781.57499999999993</v>
      </c>
      <c r="AM69" s="358"/>
      <c r="AN69" s="384" t="s">
        <v>571</v>
      </c>
      <c r="AO69" s="382">
        <v>0.75</v>
      </c>
      <c r="AP69" s="387">
        <v>342.33749999999998</v>
      </c>
      <c r="AT69" s="358"/>
      <c r="BA69" s="358"/>
      <c r="BI69" s="358"/>
      <c r="BO69" s="358"/>
      <c r="BV69" s="358"/>
    </row>
    <row r="70" spans="1:74" x14ac:dyDescent="0.2">
      <c r="A70" s="356">
        <v>66</v>
      </c>
      <c r="B70" s="360" t="s">
        <v>579</v>
      </c>
      <c r="C70" s="381" t="s">
        <v>580</v>
      </c>
      <c r="D70" s="382" t="s">
        <v>146</v>
      </c>
      <c r="E70" s="382">
        <v>0.75</v>
      </c>
      <c r="F70" s="383"/>
      <c r="G70" s="381">
        <v>2014</v>
      </c>
      <c r="H70" s="382">
        <v>693</v>
      </c>
      <c r="I70" s="382">
        <v>1</v>
      </c>
      <c r="J70" s="384" t="s">
        <v>581</v>
      </c>
      <c r="K70" s="383"/>
      <c r="L70" s="381"/>
      <c r="M70" s="382"/>
      <c r="N70" s="382"/>
      <c r="O70" s="382"/>
      <c r="P70" s="382"/>
      <c r="Q70" s="383"/>
      <c r="R70" s="360" t="s">
        <v>582</v>
      </c>
      <c r="S70" s="385" t="s">
        <v>583</v>
      </c>
      <c r="T70" s="384" t="s">
        <v>584</v>
      </c>
      <c r="U70" s="386">
        <v>41661</v>
      </c>
      <c r="W70" s="358"/>
      <c r="X70" s="356" t="str">
        <f t="shared" ref="X70:X133" si="31">R70</f>
        <v>BCF</v>
      </c>
      <c r="Y70" s="356">
        <f t="shared" si="22"/>
        <v>66</v>
      </c>
      <c r="Z70" s="356" t="str">
        <f t="shared" si="22"/>
        <v>Steam Trap</v>
      </c>
      <c r="AA70" s="356" t="str">
        <f t="shared" si="23"/>
        <v>Inverted Bucket</v>
      </c>
      <c r="AB70" s="356">
        <f t="shared" si="23"/>
        <v>0.75</v>
      </c>
      <c r="AC70" s="356">
        <f t="shared" si="24"/>
        <v>2014</v>
      </c>
      <c r="AD70" s="356">
        <f t="shared" si="25"/>
        <v>693</v>
      </c>
      <c r="AE70" s="356">
        <f t="shared" si="26"/>
        <v>0</v>
      </c>
      <c r="AF70" s="356">
        <f t="shared" si="27"/>
        <v>0</v>
      </c>
      <c r="AG70" s="356">
        <f t="shared" si="27"/>
        <v>0</v>
      </c>
      <c r="AH70" s="356">
        <f t="shared" si="27"/>
        <v>0</v>
      </c>
      <c r="AI70" s="387">
        <f t="shared" si="28"/>
        <v>883.57499999999993</v>
      </c>
      <c r="AJ70" s="387">
        <f t="shared" si="29"/>
        <v>0</v>
      </c>
      <c r="AK70" s="387">
        <f t="shared" si="30"/>
        <v>0</v>
      </c>
      <c r="AL70" s="387">
        <f t="shared" ref="AL70:AL133" si="32">AI70+AK70</f>
        <v>883.57499999999993</v>
      </c>
      <c r="AM70" s="358"/>
      <c r="AN70" s="384" t="s">
        <v>571</v>
      </c>
      <c r="AO70" s="382">
        <v>1</v>
      </c>
      <c r="AP70" s="387">
        <v>481.31249999999994</v>
      </c>
      <c r="AT70" s="358"/>
      <c r="BA70" s="358"/>
      <c r="BI70" s="358"/>
      <c r="BO70" s="358"/>
      <c r="BV70" s="358"/>
    </row>
    <row r="71" spans="1:74" x14ac:dyDescent="0.2">
      <c r="A71" s="356">
        <v>67</v>
      </c>
      <c r="B71" s="360" t="s">
        <v>579</v>
      </c>
      <c r="C71" s="381" t="s">
        <v>580</v>
      </c>
      <c r="D71" s="382" t="s">
        <v>146</v>
      </c>
      <c r="E71" s="382">
        <v>0.75</v>
      </c>
      <c r="F71" s="383"/>
      <c r="G71" s="381">
        <v>2014</v>
      </c>
      <c r="H71" s="382">
        <v>693</v>
      </c>
      <c r="I71" s="382">
        <v>1</v>
      </c>
      <c r="J71" s="384" t="s">
        <v>581</v>
      </c>
      <c r="K71" s="383"/>
      <c r="L71" s="381"/>
      <c r="M71" s="382"/>
      <c r="N71" s="382"/>
      <c r="O71" s="382"/>
      <c r="P71" s="382"/>
      <c r="Q71" s="383"/>
      <c r="R71" s="360" t="s">
        <v>582</v>
      </c>
      <c r="S71" s="385" t="s">
        <v>583</v>
      </c>
      <c r="T71" s="384" t="s">
        <v>584</v>
      </c>
      <c r="U71" s="386">
        <v>41661</v>
      </c>
      <c r="W71" s="358"/>
      <c r="X71" s="356" t="str">
        <f t="shared" si="31"/>
        <v>BCF</v>
      </c>
      <c r="Y71" s="356">
        <f t="shared" si="22"/>
        <v>67</v>
      </c>
      <c r="Z71" s="356" t="str">
        <f t="shared" si="22"/>
        <v>Steam Trap</v>
      </c>
      <c r="AA71" s="356" t="str">
        <f t="shared" si="23"/>
        <v>Inverted Bucket</v>
      </c>
      <c r="AB71" s="356">
        <f t="shared" si="23"/>
        <v>0.75</v>
      </c>
      <c r="AC71" s="356">
        <f t="shared" si="24"/>
        <v>2014</v>
      </c>
      <c r="AD71" s="356">
        <f t="shared" si="25"/>
        <v>693</v>
      </c>
      <c r="AE71" s="356">
        <f t="shared" si="26"/>
        <v>0</v>
      </c>
      <c r="AF71" s="356">
        <f t="shared" si="27"/>
        <v>0</v>
      </c>
      <c r="AG71" s="356">
        <f t="shared" si="27"/>
        <v>0</v>
      </c>
      <c r="AH71" s="356">
        <f t="shared" si="27"/>
        <v>0</v>
      </c>
      <c r="AI71" s="387">
        <f t="shared" si="28"/>
        <v>883.57499999999993</v>
      </c>
      <c r="AJ71" s="387">
        <f t="shared" si="29"/>
        <v>0</v>
      </c>
      <c r="AK71" s="387">
        <f t="shared" si="30"/>
        <v>0</v>
      </c>
      <c r="AL71" s="387">
        <f t="shared" si="32"/>
        <v>883.57499999999993</v>
      </c>
      <c r="AM71" s="358"/>
      <c r="AN71" s="382" t="s">
        <v>571</v>
      </c>
      <c r="AO71" s="382">
        <v>0.75</v>
      </c>
      <c r="AP71" s="387">
        <v>494.06249999999994</v>
      </c>
      <c r="AT71" s="358"/>
      <c r="BA71" s="358"/>
      <c r="BI71" s="358"/>
      <c r="BO71" s="358"/>
      <c r="BV71" s="358"/>
    </row>
    <row r="72" spans="1:74" x14ac:dyDescent="0.2">
      <c r="A72" s="356">
        <v>68</v>
      </c>
      <c r="B72" s="360" t="s">
        <v>579</v>
      </c>
      <c r="C72" s="381" t="s">
        <v>580</v>
      </c>
      <c r="D72" s="382" t="s">
        <v>146</v>
      </c>
      <c r="E72" s="382">
        <v>0.75</v>
      </c>
      <c r="F72" s="383"/>
      <c r="G72" s="381">
        <v>2014</v>
      </c>
      <c r="H72" s="382">
        <v>693</v>
      </c>
      <c r="I72" s="382">
        <v>1</v>
      </c>
      <c r="J72" s="384" t="s">
        <v>581</v>
      </c>
      <c r="K72" s="383"/>
      <c r="L72" s="381"/>
      <c r="M72" s="382"/>
      <c r="N72" s="382"/>
      <c r="O72" s="382"/>
      <c r="P72" s="382"/>
      <c r="Q72" s="383"/>
      <c r="R72" s="360" t="s">
        <v>582</v>
      </c>
      <c r="S72" s="385" t="s">
        <v>583</v>
      </c>
      <c r="T72" s="384" t="s">
        <v>584</v>
      </c>
      <c r="U72" s="386">
        <v>41661</v>
      </c>
      <c r="W72" s="358"/>
      <c r="X72" s="356" t="str">
        <f t="shared" si="31"/>
        <v>BCF</v>
      </c>
      <c r="Y72" s="356">
        <f t="shared" si="22"/>
        <v>68</v>
      </c>
      <c r="Z72" s="356" t="str">
        <f t="shared" si="22"/>
        <v>Steam Trap</v>
      </c>
      <c r="AA72" s="356" t="str">
        <f t="shared" si="23"/>
        <v>Inverted Bucket</v>
      </c>
      <c r="AB72" s="356">
        <f t="shared" si="23"/>
        <v>0.75</v>
      </c>
      <c r="AC72" s="356">
        <f t="shared" si="24"/>
        <v>2014</v>
      </c>
      <c r="AD72" s="356">
        <f t="shared" si="25"/>
        <v>693</v>
      </c>
      <c r="AE72" s="356">
        <f t="shared" si="26"/>
        <v>0</v>
      </c>
      <c r="AF72" s="356">
        <f t="shared" si="27"/>
        <v>0</v>
      </c>
      <c r="AG72" s="356">
        <f t="shared" si="27"/>
        <v>0</v>
      </c>
      <c r="AH72" s="356">
        <f t="shared" si="27"/>
        <v>0</v>
      </c>
      <c r="AI72" s="387">
        <f t="shared" si="28"/>
        <v>883.57499999999993</v>
      </c>
      <c r="AJ72" s="387">
        <f t="shared" si="29"/>
        <v>0</v>
      </c>
      <c r="AK72" s="387">
        <f t="shared" si="30"/>
        <v>0</v>
      </c>
      <c r="AL72" s="387">
        <f t="shared" si="32"/>
        <v>883.57499999999993</v>
      </c>
      <c r="AM72" s="358"/>
      <c r="AN72" s="382" t="s">
        <v>571</v>
      </c>
      <c r="AO72" s="382">
        <v>2</v>
      </c>
      <c r="AP72" s="387">
        <v>1079.925</v>
      </c>
      <c r="AT72" s="358"/>
      <c r="BA72" s="358"/>
      <c r="BI72" s="358"/>
      <c r="BO72" s="358"/>
      <c r="BV72" s="358"/>
    </row>
    <row r="73" spans="1:74" x14ac:dyDescent="0.2">
      <c r="A73" s="356">
        <v>69</v>
      </c>
      <c r="B73" s="360" t="s">
        <v>579</v>
      </c>
      <c r="C73" s="381" t="s">
        <v>580</v>
      </c>
      <c r="D73" s="382" t="s">
        <v>146</v>
      </c>
      <c r="E73" s="382">
        <v>1</v>
      </c>
      <c r="F73" s="383"/>
      <c r="G73" s="381">
        <v>2014</v>
      </c>
      <c r="H73" s="382">
        <v>237</v>
      </c>
      <c r="I73" s="382">
        <v>1</v>
      </c>
      <c r="J73" s="384" t="s">
        <v>581</v>
      </c>
      <c r="K73" s="383"/>
      <c r="L73" s="381"/>
      <c r="M73" s="382"/>
      <c r="N73" s="382"/>
      <c r="O73" s="382"/>
      <c r="P73" s="382"/>
      <c r="Q73" s="383"/>
      <c r="R73" s="360" t="s">
        <v>582</v>
      </c>
      <c r="S73" s="385" t="s">
        <v>583</v>
      </c>
      <c r="T73" s="384" t="s">
        <v>584</v>
      </c>
      <c r="U73" s="386">
        <v>41661</v>
      </c>
      <c r="W73" s="358"/>
      <c r="X73" s="356" t="str">
        <f t="shared" si="31"/>
        <v>BCF</v>
      </c>
      <c r="Y73" s="356">
        <f t="shared" si="22"/>
        <v>69</v>
      </c>
      <c r="Z73" s="356" t="str">
        <f t="shared" si="22"/>
        <v>Steam Trap</v>
      </c>
      <c r="AA73" s="356" t="str">
        <f t="shared" si="23"/>
        <v>Inverted Bucket</v>
      </c>
      <c r="AB73" s="356">
        <f t="shared" si="23"/>
        <v>1</v>
      </c>
      <c r="AC73" s="356">
        <f t="shared" si="24"/>
        <v>2014</v>
      </c>
      <c r="AD73" s="356">
        <f t="shared" si="25"/>
        <v>237</v>
      </c>
      <c r="AE73" s="356">
        <f t="shared" si="26"/>
        <v>0</v>
      </c>
      <c r="AF73" s="356">
        <f t="shared" si="27"/>
        <v>0</v>
      </c>
      <c r="AG73" s="356">
        <f t="shared" si="27"/>
        <v>0</v>
      </c>
      <c r="AH73" s="356">
        <f t="shared" si="27"/>
        <v>0</v>
      </c>
      <c r="AI73" s="387">
        <f t="shared" si="28"/>
        <v>302.17499999999995</v>
      </c>
      <c r="AJ73" s="387">
        <f t="shared" si="29"/>
        <v>0</v>
      </c>
      <c r="AK73" s="387">
        <f t="shared" si="30"/>
        <v>0</v>
      </c>
      <c r="AL73" s="387">
        <f t="shared" si="32"/>
        <v>302.17499999999995</v>
      </c>
      <c r="AM73" s="358"/>
      <c r="AN73" s="382" t="s">
        <v>571</v>
      </c>
      <c r="AO73" s="382">
        <v>0.75</v>
      </c>
      <c r="AP73" s="387">
        <v>350.62499999999994</v>
      </c>
      <c r="AT73" s="358"/>
      <c r="BA73" s="358"/>
      <c r="BI73" s="358"/>
      <c r="BO73" s="358"/>
      <c r="BV73" s="358"/>
    </row>
    <row r="74" spans="1:74" x14ac:dyDescent="0.2">
      <c r="A74" s="356">
        <v>70</v>
      </c>
      <c r="B74" s="360" t="s">
        <v>579</v>
      </c>
      <c r="C74" s="381" t="s">
        <v>580</v>
      </c>
      <c r="D74" s="382" t="s">
        <v>146</v>
      </c>
      <c r="E74" s="382">
        <v>1</v>
      </c>
      <c r="F74" s="383"/>
      <c r="G74" s="381">
        <v>2014</v>
      </c>
      <c r="H74" s="382">
        <v>237</v>
      </c>
      <c r="I74" s="382">
        <v>1</v>
      </c>
      <c r="J74" s="384" t="s">
        <v>581</v>
      </c>
      <c r="K74" s="383"/>
      <c r="L74" s="381"/>
      <c r="M74" s="382"/>
      <c r="N74" s="382"/>
      <c r="O74" s="382"/>
      <c r="P74" s="382"/>
      <c r="Q74" s="383"/>
      <c r="R74" s="360" t="s">
        <v>582</v>
      </c>
      <c r="S74" s="385" t="s">
        <v>583</v>
      </c>
      <c r="T74" s="384" t="s">
        <v>584</v>
      </c>
      <c r="U74" s="386">
        <v>41661</v>
      </c>
      <c r="W74" s="358"/>
      <c r="X74" s="356" t="str">
        <f t="shared" si="31"/>
        <v>BCF</v>
      </c>
      <c r="Y74" s="356">
        <f t="shared" si="22"/>
        <v>70</v>
      </c>
      <c r="Z74" s="356" t="str">
        <f t="shared" si="22"/>
        <v>Steam Trap</v>
      </c>
      <c r="AA74" s="356" t="str">
        <f t="shared" si="23"/>
        <v>Inverted Bucket</v>
      </c>
      <c r="AB74" s="356">
        <f t="shared" si="23"/>
        <v>1</v>
      </c>
      <c r="AC74" s="356">
        <f t="shared" si="24"/>
        <v>2014</v>
      </c>
      <c r="AD74" s="356">
        <f t="shared" si="25"/>
        <v>237</v>
      </c>
      <c r="AE74" s="356">
        <f t="shared" si="26"/>
        <v>0</v>
      </c>
      <c r="AF74" s="356">
        <f t="shared" si="27"/>
        <v>0</v>
      </c>
      <c r="AG74" s="356">
        <f t="shared" si="27"/>
        <v>0</v>
      </c>
      <c r="AH74" s="356">
        <f t="shared" si="27"/>
        <v>0</v>
      </c>
      <c r="AI74" s="387">
        <f t="shared" si="28"/>
        <v>302.17499999999995</v>
      </c>
      <c r="AJ74" s="387">
        <f t="shared" si="29"/>
        <v>0</v>
      </c>
      <c r="AK74" s="387">
        <f t="shared" si="30"/>
        <v>0</v>
      </c>
      <c r="AL74" s="387">
        <f t="shared" si="32"/>
        <v>302.17499999999995</v>
      </c>
      <c r="AM74" s="358"/>
      <c r="AN74" s="384" t="s">
        <v>571</v>
      </c>
      <c r="AO74" s="382">
        <v>0.75</v>
      </c>
      <c r="AP74" s="387">
        <v>351.9</v>
      </c>
      <c r="AT74" s="358"/>
      <c r="BA74" s="358"/>
      <c r="BI74" s="358"/>
      <c r="BO74" s="358"/>
      <c r="BV74" s="358"/>
    </row>
    <row r="75" spans="1:74" x14ac:dyDescent="0.2">
      <c r="A75" s="356">
        <v>71</v>
      </c>
      <c r="B75" s="360" t="s">
        <v>579</v>
      </c>
      <c r="C75" s="381" t="s">
        <v>580</v>
      </c>
      <c r="D75" s="382" t="s">
        <v>146</v>
      </c>
      <c r="E75" s="382">
        <v>1</v>
      </c>
      <c r="F75" s="383"/>
      <c r="G75" s="381">
        <v>2014</v>
      </c>
      <c r="H75" s="382">
        <v>237</v>
      </c>
      <c r="I75" s="382">
        <v>1</v>
      </c>
      <c r="J75" s="384" t="s">
        <v>581</v>
      </c>
      <c r="K75" s="383"/>
      <c r="L75" s="381"/>
      <c r="M75" s="382"/>
      <c r="N75" s="382"/>
      <c r="O75" s="382"/>
      <c r="P75" s="382"/>
      <c r="Q75" s="383"/>
      <c r="R75" s="360" t="s">
        <v>582</v>
      </c>
      <c r="S75" s="385" t="s">
        <v>583</v>
      </c>
      <c r="T75" s="384" t="s">
        <v>584</v>
      </c>
      <c r="U75" s="386">
        <v>41661</v>
      </c>
      <c r="W75" s="358"/>
      <c r="X75" s="356" t="str">
        <f t="shared" si="31"/>
        <v>BCF</v>
      </c>
      <c r="Y75" s="356">
        <f t="shared" si="22"/>
        <v>71</v>
      </c>
      <c r="Z75" s="356" t="str">
        <f t="shared" si="22"/>
        <v>Steam Trap</v>
      </c>
      <c r="AA75" s="356" t="str">
        <f t="shared" si="23"/>
        <v>Inverted Bucket</v>
      </c>
      <c r="AB75" s="356">
        <f t="shared" si="23"/>
        <v>1</v>
      </c>
      <c r="AC75" s="356">
        <f t="shared" si="24"/>
        <v>2014</v>
      </c>
      <c r="AD75" s="356">
        <f t="shared" si="25"/>
        <v>237</v>
      </c>
      <c r="AE75" s="356">
        <f t="shared" si="26"/>
        <v>0</v>
      </c>
      <c r="AF75" s="356">
        <f t="shared" si="27"/>
        <v>0</v>
      </c>
      <c r="AG75" s="356">
        <f t="shared" si="27"/>
        <v>0</v>
      </c>
      <c r="AH75" s="356">
        <f t="shared" si="27"/>
        <v>0</v>
      </c>
      <c r="AI75" s="387">
        <f t="shared" si="28"/>
        <v>302.17499999999995</v>
      </c>
      <c r="AJ75" s="387">
        <f t="shared" si="29"/>
        <v>0</v>
      </c>
      <c r="AK75" s="387">
        <f t="shared" si="30"/>
        <v>0</v>
      </c>
      <c r="AL75" s="387">
        <f t="shared" si="32"/>
        <v>302.17499999999995</v>
      </c>
      <c r="AM75" s="358"/>
      <c r="AN75" s="382" t="s">
        <v>571</v>
      </c>
      <c r="AO75" s="382">
        <v>2</v>
      </c>
      <c r="AP75" s="387">
        <v>1155.7874999999999</v>
      </c>
      <c r="AT75" s="358"/>
      <c r="BA75" s="358"/>
      <c r="BI75" s="358"/>
      <c r="BO75" s="358"/>
      <c r="BV75" s="358"/>
    </row>
    <row r="76" spans="1:74" x14ac:dyDescent="0.2">
      <c r="A76" s="356">
        <v>72</v>
      </c>
      <c r="B76" s="360" t="s">
        <v>579</v>
      </c>
      <c r="C76" s="381" t="s">
        <v>580</v>
      </c>
      <c r="D76" s="382" t="s">
        <v>146</v>
      </c>
      <c r="E76" s="382">
        <v>1</v>
      </c>
      <c r="F76" s="383"/>
      <c r="G76" s="381">
        <v>2014</v>
      </c>
      <c r="H76" s="382">
        <v>263.5</v>
      </c>
      <c r="I76" s="382">
        <v>1</v>
      </c>
      <c r="J76" s="384" t="s">
        <v>581</v>
      </c>
      <c r="K76" s="383"/>
      <c r="L76" s="381"/>
      <c r="M76" s="382"/>
      <c r="N76" s="382"/>
      <c r="O76" s="382"/>
      <c r="P76" s="382"/>
      <c r="Q76" s="383"/>
      <c r="R76" s="360" t="s">
        <v>582</v>
      </c>
      <c r="S76" s="385" t="s">
        <v>583</v>
      </c>
      <c r="T76" s="384" t="s">
        <v>584</v>
      </c>
      <c r="U76" s="386">
        <v>41661</v>
      </c>
      <c r="W76" s="358"/>
      <c r="X76" s="356" t="str">
        <f t="shared" si="31"/>
        <v>BCF</v>
      </c>
      <c r="Y76" s="356">
        <f t="shared" si="22"/>
        <v>72</v>
      </c>
      <c r="Z76" s="356" t="str">
        <f t="shared" si="22"/>
        <v>Steam Trap</v>
      </c>
      <c r="AA76" s="356" t="str">
        <f t="shared" si="23"/>
        <v>Inverted Bucket</v>
      </c>
      <c r="AB76" s="356">
        <f t="shared" si="23"/>
        <v>1</v>
      </c>
      <c r="AC76" s="356">
        <f t="shared" si="24"/>
        <v>2014</v>
      </c>
      <c r="AD76" s="356">
        <f t="shared" si="25"/>
        <v>263.5</v>
      </c>
      <c r="AE76" s="356">
        <f t="shared" si="26"/>
        <v>0</v>
      </c>
      <c r="AF76" s="356">
        <f t="shared" si="27"/>
        <v>0</v>
      </c>
      <c r="AG76" s="356">
        <f t="shared" si="27"/>
        <v>0</v>
      </c>
      <c r="AH76" s="356">
        <f t="shared" si="27"/>
        <v>0</v>
      </c>
      <c r="AI76" s="387">
        <f t="shared" si="28"/>
        <v>335.96249999999998</v>
      </c>
      <c r="AJ76" s="387">
        <f t="shared" si="29"/>
        <v>0</v>
      </c>
      <c r="AK76" s="387">
        <f t="shared" si="30"/>
        <v>0</v>
      </c>
      <c r="AL76" s="387">
        <f t="shared" si="32"/>
        <v>335.96249999999998</v>
      </c>
      <c r="AM76" s="358"/>
      <c r="AN76" s="382" t="s">
        <v>571</v>
      </c>
      <c r="AO76" s="382">
        <v>0.5</v>
      </c>
      <c r="AP76" s="387">
        <v>283.68749999999994</v>
      </c>
      <c r="AT76" s="358"/>
      <c r="BA76" s="358"/>
      <c r="BI76" s="358"/>
      <c r="BO76" s="358"/>
      <c r="BV76" s="358"/>
    </row>
    <row r="77" spans="1:74" x14ac:dyDescent="0.2">
      <c r="A77" s="356">
        <v>73</v>
      </c>
      <c r="B77" s="360" t="s">
        <v>579</v>
      </c>
      <c r="C77" s="381" t="s">
        <v>580</v>
      </c>
      <c r="D77" s="382" t="s">
        <v>146</v>
      </c>
      <c r="E77" s="382">
        <v>1</v>
      </c>
      <c r="F77" s="383"/>
      <c r="G77" s="381">
        <v>2014</v>
      </c>
      <c r="H77" s="382">
        <v>263.5</v>
      </c>
      <c r="I77" s="382">
        <v>1</v>
      </c>
      <c r="J77" s="384" t="s">
        <v>581</v>
      </c>
      <c r="K77" s="383"/>
      <c r="L77" s="381"/>
      <c r="M77" s="382"/>
      <c r="N77" s="382"/>
      <c r="O77" s="382"/>
      <c r="P77" s="382"/>
      <c r="Q77" s="383"/>
      <c r="R77" s="360" t="s">
        <v>582</v>
      </c>
      <c r="S77" s="385" t="s">
        <v>583</v>
      </c>
      <c r="T77" s="384" t="s">
        <v>584</v>
      </c>
      <c r="U77" s="386">
        <v>41661</v>
      </c>
      <c r="W77" s="358"/>
      <c r="X77" s="356" t="str">
        <f t="shared" si="31"/>
        <v>BCF</v>
      </c>
      <c r="Y77" s="356">
        <f t="shared" si="22"/>
        <v>73</v>
      </c>
      <c r="Z77" s="356" t="str">
        <f t="shared" si="22"/>
        <v>Steam Trap</v>
      </c>
      <c r="AA77" s="356" t="str">
        <f t="shared" si="23"/>
        <v>Inverted Bucket</v>
      </c>
      <c r="AB77" s="356">
        <f t="shared" si="23"/>
        <v>1</v>
      </c>
      <c r="AC77" s="356">
        <f t="shared" si="24"/>
        <v>2014</v>
      </c>
      <c r="AD77" s="356">
        <f t="shared" si="25"/>
        <v>263.5</v>
      </c>
      <c r="AE77" s="356">
        <f t="shared" si="26"/>
        <v>0</v>
      </c>
      <c r="AF77" s="356">
        <f t="shared" si="27"/>
        <v>0</v>
      </c>
      <c r="AG77" s="356">
        <f t="shared" si="27"/>
        <v>0</v>
      </c>
      <c r="AH77" s="356">
        <f t="shared" si="27"/>
        <v>0</v>
      </c>
      <c r="AI77" s="387">
        <f t="shared" si="28"/>
        <v>335.96249999999998</v>
      </c>
      <c r="AJ77" s="387">
        <f t="shared" si="29"/>
        <v>0</v>
      </c>
      <c r="AK77" s="387">
        <f t="shared" si="30"/>
        <v>0</v>
      </c>
      <c r="AL77" s="387">
        <f t="shared" si="32"/>
        <v>335.96249999999998</v>
      </c>
      <c r="AM77" s="358"/>
      <c r="AN77" s="382" t="s">
        <v>571</v>
      </c>
      <c r="AO77" s="382">
        <v>0.5</v>
      </c>
      <c r="AP77" s="387">
        <v>283.68749999999994</v>
      </c>
      <c r="AT77" s="358"/>
      <c r="BA77" s="358"/>
      <c r="BI77" s="358"/>
      <c r="BO77" s="358"/>
      <c r="BV77" s="358"/>
    </row>
    <row r="78" spans="1:74" x14ac:dyDescent="0.2">
      <c r="A78" s="356">
        <v>74</v>
      </c>
      <c r="B78" s="360" t="s">
        <v>579</v>
      </c>
      <c r="C78" s="381" t="s">
        <v>580</v>
      </c>
      <c r="D78" s="382" t="s">
        <v>146</v>
      </c>
      <c r="E78" s="382">
        <v>1</v>
      </c>
      <c r="F78" s="383"/>
      <c r="G78" s="381">
        <v>2014</v>
      </c>
      <c r="H78" s="382">
        <v>263.5</v>
      </c>
      <c r="I78" s="382">
        <v>1</v>
      </c>
      <c r="J78" s="384" t="s">
        <v>581</v>
      </c>
      <c r="K78" s="383"/>
      <c r="L78" s="381"/>
      <c r="M78" s="382"/>
      <c r="N78" s="382"/>
      <c r="O78" s="382"/>
      <c r="P78" s="382"/>
      <c r="Q78" s="383"/>
      <c r="R78" s="360" t="s">
        <v>582</v>
      </c>
      <c r="S78" s="385" t="s">
        <v>583</v>
      </c>
      <c r="T78" s="384" t="s">
        <v>584</v>
      </c>
      <c r="U78" s="386">
        <v>41661</v>
      </c>
      <c r="W78" s="358"/>
      <c r="X78" s="356" t="str">
        <f t="shared" si="31"/>
        <v>BCF</v>
      </c>
      <c r="Y78" s="356">
        <f t="shared" si="22"/>
        <v>74</v>
      </c>
      <c r="Z78" s="356" t="str">
        <f t="shared" si="22"/>
        <v>Steam Trap</v>
      </c>
      <c r="AA78" s="356" t="str">
        <f t="shared" si="23"/>
        <v>Inverted Bucket</v>
      </c>
      <c r="AB78" s="356">
        <f t="shared" si="23"/>
        <v>1</v>
      </c>
      <c r="AC78" s="356">
        <f t="shared" si="24"/>
        <v>2014</v>
      </c>
      <c r="AD78" s="356">
        <f t="shared" si="25"/>
        <v>263.5</v>
      </c>
      <c r="AE78" s="356">
        <f t="shared" si="26"/>
        <v>0</v>
      </c>
      <c r="AF78" s="356">
        <f t="shared" si="27"/>
        <v>0</v>
      </c>
      <c r="AG78" s="356">
        <f t="shared" si="27"/>
        <v>0</v>
      </c>
      <c r="AH78" s="356">
        <f t="shared" si="27"/>
        <v>0</v>
      </c>
      <c r="AI78" s="387">
        <f t="shared" si="28"/>
        <v>335.96249999999998</v>
      </c>
      <c r="AJ78" s="387">
        <f t="shared" si="29"/>
        <v>0</v>
      </c>
      <c r="AK78" s="387">
        <f t="shared" si="30"/>
        <v>0</v>
      </c>
      <c r="AL78" s="387">
        <f t="shared" si="32"/>
        <v>335.96249999999998</v>
      </c>
      <c r="AM78" s="358"/>
      <c r="AN78" s="382" t="s">
        <v>571</v>
      </c>
      <c r="AO78" s="382">
        <v>0.75</v>
      </c>
      <c r="AP78" s="387">
        <v>482.90624999999994</v>
      </c>
      <c r="AT78" s="358"/>
      <c r="BA78" s="358"/>
      <c r="BI78" s="358"/>
      <c r="BO78" s="358"/>
      <c r="BV78" s="358"/>
    </row>
    <row r="79" spans="1:74" x14ac:dyDescent="0.2">
      <c r="A79" s="356">
        <v>75</v>
      </c>
      <c r="B79" s="360" t="s">
        <v>579</v>
      </c>
      <c r="C79" s="381" t="s">
        <v>580</v>
      </c>
      <c r="D79" s="382" t="s">
        <v>146</v>
      </c>
      <c r="E79" s="382">
        <v>1</v>
      </c>
      <c r="F79" s="383"/>
      <c r="G79" s="381">
        <v>2014</v>
      </c>
      <c r="H79" s="382">
        <v>613</v>
      </c>
      <c r="I79" s="382">
        <v>1</v>
      </c>
      <c r="J79" s="384" t="s">
        <v>581</v>
      </c>
      <c r="K79" s="383"/>
      <c r="L79" s="381"/>
      <c r="M79" s="382"/>
      <c r="N79" s="382"/>
      <c r="O79" s="382"/>
      <c r="P79" s="382"/>
      <c r="Q79" s="383"/>
      <c r="R79" s="360" t="s">
        <v>582</v>
      </c>
      <c r="S79" s="385" t="s">
        <v>583</v>
      </c>
      <c r="T79" s="384" t="s">
        <v>584</v>
      </c>
      <c r="U79" s="386">
        <v>41661</v>
      </c>
      <c r="W79" s="358"/>
      <c r="X79" s="356" t="str">
        <f t="shared" si="31"/>
        <v>BCF</v>
      </c>
      <c r="Y79" s="356">
        <f t="shared" si="22"/>
        <v>75</v>
      </c>
      <c r="Z79" s="356" t="str">
        <f t="shared" si="22"/>
        <v>Steam Trap</v>
      </c>
      <c r="AA79" s="356" t="str">
        <f t="shared" si="23"/>
        <v>Inverted Bucket</v>
      </c>
      <c r="AB79" s="356">
        <f t="shared" si="23"/>
        <v>1</v>
      </c>
      <c r="AC79" s="356">
        <f t="shared" si="24"/>
        <v>2014</v>
      </c>
      <c r="AD79" s="356">
        <f t="shared" si="25"/>
        <v>613</v>
      </c>
      <c r="AE79" s="356">
        <f t="shared" si="26"/>
        <v>0</v>
      </c>
      <c r="AF79" s="356">
        <f t="shared" si="27"/>
        <v>0</v>
      </c>
      <c r="AG79" s="356">
        <f t="shared" si="27"/>
        <v>0</v>
      </c>
      <c r="AH79" s="356">
        <f t="shared" si="27"/>
        <v>0</v>
      </c>
      <c r="AI79" s="387">
        <f t="shared" si="28"/>
        <v>781.57499999999993</v>
      </c>
      <c r="AJ79" s="387">
        <f t="shared" si="29"/>
        <v>0</v>
      </c>
      <c r="AK79" s="387">
        <f t="shared" si="30"/>
        <v>0</v>
      </c>
      <c r="AL79" s="387">
        <f t="shared" si="32"/>
        <v>781.57499999999993</v>
      </c>
      <c r="AM79" s="358"/>
      <c r="AN79" s="382" t="s">
        <v>571</v>
      </c>
      <c r="AO79" s="382">
        <v>0.75</v>
      </c>
      <c r="AP79" s="387">
        <v>482.90624999999994</v>
      </c>
      <c r="AT79" s="358"/>
      <c r="BA79" s="358"/>
      <c r="BI79" s="358"/>
      <c r="BO79" s="358"/>
      <c r="BV79" s="358"/>
    </row>
    <row r="80" spans="1:74" x14ac:dyDescent="0.2">
      <c r="A80" s="356">
        <v>76</v>
      </c>
      <c r="B80" s="360" t="s">
        <v>579</v>
      </c>
      <c r="C80" s="381" t="s">
        <v>580</v>
      </c>
      <c r="D80" s="382" t="s">
        <v>146</v>
      </c>
      <c r="E80" s="382">
        <v>1</v>
      </c>
      <c r="F80" s="383"/>
      <c r="G80" s="381">
        <v>2014</v>
      </c>
      <c r="H80" s="382">
        <v>613</v>
      </c>
      <c r="I80" s="382">
        <v>1</v>
      </c>
      <c r="J80" s="384" t="s">
        <v>581</v>
      </c>
      <c r="K80" s="383"/>
      <c r="L80" s="381"/>
      <c r="M80" s="382"/>
      <c r="N80" s="382"/>
      <c r="O80" s="382"/>
      <c r="P80" s="382"/>
      <c r="Q80" s="383"/>
      <c r="R80" s="360" t="s">
        <v>582</v>
      </c>
      <c r="S80" s="385" t="s">
        <v>583</v>
      </c>
      <c r="T80" s="384" t="s">
        <v>584</v>
      </c>
      <c r="U80" s="386">
        <v>41661</v>
      </c>
      <c r="W80" s="358"/>
      <c r="X80" s="356" t="str">
        <f t="shared" si="31"/>
        <v>BCF</v>
      </c>
      <c r="Y80" s="356">
        <f t="shared" si="22"/>
        <v>76</v>
      </c>
      <c r="Z80" s="356" t="str">
        <f t="shared" si="22"/>
        <v>Steam Trap</v>
      </c>
      <c r="AA80" s="356" t="str">
        <f t="shared" si="23"/>
        <v>Inverted Bucket</v>
      </c>
      <c r="AB80" s="356">
        <f t="shared" si="23"/>
        <v>1</v>
      </c>
      <c r="AC80" s="356">
        <f t="shared" si="24"/>
        <v>2014</v>
      </c>
      <c r="AD80" s="356">
        <f t="shared" si="25"/>
        <v>613</v>
      </c>
      <c r="AE80" s="356">
        <f t="shared" si="26"/>
        <v>0</v>
      </c>
      <c r="AF80" s="356">
        <f t="shared" si="27"/>
        <v>0</v>
      </c>
      <c r="AG80" s="356">
        <f t="shared" si="27"/>
        <v>0</v>
      </c>
      <c r="AH80" s="356">
        <f t="shared" si="27"/>
        <v>0</v>
      </c>
      <c r="AI80" s="387">
        <f t="shared" si="28"/>
        <v>781.57499999999993</v>
      </c>
      <c r="AJ80" s="387">
        <f t="shared" si="29"/>
        <v>0</v>
      </c>
      <c r="AK80" s="387">
        <f t="shared" si="30"/>
        <v>0</v>
      </c>
      <c r="AL80" s="387">
        <f t="shared" si="32"/>
        <v>781.57499999999993</v>
      </c>
      <c r="AM80" s="358"/>
      <c r="AN80" s="382" t="s">
        <v>571</v>
      </c>
      <c r="AO80" s="382">
        <v>0.75</v>
      </c>
      <c r="AP80" s="387">
        <v>482.90624999999994</v>
      </c>
      <c r="AT80" s="358"/>
      <c r="BA80" s="358"/>
      <c r="BI80" s="358"/>
      <c r="BO80" s="358"/>
      <c r="BV80" s="358"/>
    </row>
    <row r="81" spans="1:74" x14ac:dyDescent="0.2">
      <c r="A81" s="356">
        <v>77</v>
      </c>
      <c r="B81" s="360" t="s">
        <v>579</v>
      </c>
      <c r="C81" s="381" t="s">
        <v>580</v>
      </c>
      <c r="D81" s="382" t="s">
        <v>146</v>
      </c>
      <c r="E81" s="382">
        <v>1</v>
      </c>
      <c r="F81" s="383"/>
      <c r="G81" s="381">
        <v>2014</v>
      </c>
      <c r="H81" s="382">
        <v>613</v>
      </c>
      <c r="I81" s="382">
        <v>1</v>
      </c>
      <c r="J81" s="384" t="s">
        <v>581</v>
      </c>
      <c r="K81" s="383"/>
      <c r="L81" s="381"/>
      <c r="M81" s="382"/>
      <c r="N81" s="382"/>
      <c r="O81" s="382"/>
      <c r="P81" s="382"/>
      <c r="Q81" s="383"/>
      <c r="R81" s="360" t="s">
        <v>582</v>
      </c>
      <c r="S81" s="385" t="s">
        <v>583</v>
      </c>
      <c r="T81" s="384" t="s">
        <v>584</v>
      </c>
      <c r="U81" s="386">
        <v>41661</v>
      </c>
      <c r="W81" s="358"/>
      <c r="X81" s="356" t="str">
        <f t="shared" si="31"/>
        <v>BCF</v>
      </c>
      <c r="Y81" s="356">
        <f t="shared" si="22"/>
        <v>77</v>
      </c>
      <c r="Z81" s="356" t="str">
        <f t="shared" si="22"/>
        <v>Steam Trap</v>
      </c>
      <c r="AA81" s="356" t="str">
        <f t="shared" si="23"/>
        <v>Inverted Bucket</v>
      </c>
      <c r="AB81" s="356">
        <f t="shared" si="23"/>
        <v>1</v>
      </c>
      <c r="AC81" s="356">
        <f t="shared" si="24"/>
        <v>2014</v>
      </c>
      <c r="AD81" s="356">
        <f t="shared" si="25"/>
        <v>613</v>
      </c>
      <c r="AE81" s="356">
        <f t="shared" si="26"/>
        <v>0</v>
      </c>
      <c r="AF81" s="356">
        <f t="shared" si="27"/>
        <v>0</v>
      </c>
      <c r="AG81" s="356">
        <f t="shared" si="27"/>
        <v>0</v>
      </c>
      <c r="AH81" s="356">
        <f t="shared" si="27"/>
        <v>0</v>
      </c>
      <c r="AI81" s="387">
        <f t="shared" si="28"/>
        <v>781.57499999999993</v>
      </c>
      <c r="AJ81" s="387">
        <f t="shared" si="29"/>
        <v>0</v>
      </c>
      <c r="AK81" s="387">
        <f t="shared" si="30"/>
        <v>0</v>
      </c>
      <c r="AL81" s="387">
        <f t="shared" si="32"/>
        <v>781.57499999999993</v>
      </c>
      <c r="AM81" s="358"/>
      <c r="AN81" s="382" t="s">
        <v>571</v>
      </c>
      <c r="AO81" s="382">
        <v>0.75</v>
      </c>
      <c r="AP81" s="387">
        <v>482.90624999999994</v>
      </c>
      <c r="AT81" s="358"/>
      <c r="BA81" s="358"/>
      <c r="BI81" s="358"/>
      <c r="BO81" s="358"/>
      <c r="BV81" s="358"/>
    </row>
    <row r="82" spans="1:74" x14ac:dyDescent="0.2">
      <c r="A82" s="356">
        <v>78</v>
      </c>
      <c r="B82" s="360" t="s">
        <v>579</v>
      </c>
      <c r="C82" s="381" t="s">
        <v>580</v>
      </c>
      <c r="D82" s="382" t="s">
        <v>146</v>
      </c>
      <c r="E82" s="382">
        <v>1</v>
      </c>
      <c r="F82" s="383"/>
      <c r="G82" s="381">
        <v>2014</v>
      </c>
      <c r="H82" s="382">
        <v>693</v>
      </c>
      <c r="I82" s="382">
        <v>1</v>
      </c>
      <c r="J82" s="384" t="s">
        <v>581</v>
      </c>
      <c r="K82" s="383"/>
      <c r="L82" s="381"/>
      <c r="M82" s="382"/>
      <c r="N82" s="382"/>
      <c r="O82" s="382"/>
      <c r="P82" s="382"/>
      <c r="Q82" s="383"/>
      <c r="R82" s="360" t="s">
        <v>582</v>
      </c>
      <c r="S82" s="385" t="s">
        <v>583</v>
      </c>
      <c r="T82" s="384" t="s">
        <v>584</v>
      </c>
      <c r="U82" s="386">
        <v>41661</v>
      </c>
      <c r="W82" s="358"/>
      <c r="X82" s="356" t="str">
        <f t="shared" si="31"/>
        <v>BCF</v>
      </c>
      <c r="Y82" s="356">
        <f t="shared" si="22"/>
        <v>78</v>
      </c>
      <c r="Z82" s="356" t="str">
        <f t="shared" si="22"/>
        <v>Steam Trap</v>
      </c>
      <c r="AA82" s="356" t="str">
        <f t="shared" si="23"/>
        <v>Inverted Bucket</v>
      </c>
      <c r="AB82" s="356">
        <f t="shared" si="23"/>
        <v>1</v>
      </c>
      <c r="AC82" s="356">
        <f t="shared" si="24"/>
        <v>2014</v>
      </c>
      <c r="AD82" s="356">
        <f t="shared" si="25"/>
        <v>693</v>
      </c>
      <c r="AE82" s="356">
        <f t="shared" si="26"/>
        <v>0</v>
      </c>
      <c r="AF82" s="356">
        <f t="shared" si="27"/>
        <v>0</v>
      </c>
      <c r="AG82" s="356">
        <f t="shared" si="27"/>
        <v>0</v>
      </c>
      <c r="AH82" s="356">
        <f t="shared" si="27"/>
        <v>0</v>
      </c>
      <c r="AI82" s="387">
        <f t="shared" si="28"/>
        <v>883.57499999999993</v>
      </c>
      <c r="AJ82" s="387">
        <f t="shared" si="29"/>
        <v>0</v>
      </c>
      <c r="AK82" s="387">
        <f t="shared" si="30"/>
        <v>0</v>
      </c>
      <c r="AL82" s="387">
        <f t="shared" si="32"/>
        <v>883.57499999999993</v>
      </c>
      <c r="AM82" s="358"/>
      <c r="AN82" s="382" t="s">
        <v>571</v>
      </c>
      <c r="AO82" s="382">
        <v>0.75</v>
      </c>
      <c r="AP82" s="387">
        <v>362.09999999999997</v>
      </c>
      <c r="AT82" s="358"/>
      <c r="BA82" s="358"/>
      <c r="BI82" s="358"/>
      <c r="BO82" s="358"/>
      <c r="BV82" s="358"/>
    </row>
    <row r="83" spans="1:74" x14ac:dyDescent="0.2">
      <c r="A83" s="356">
        <v>79</v>
      </c>
      <c r="B83" s="360" t="s">
        <v>579</v>
      </c>
      <c r="C83" s="381" t="s">
        <v>580</v>
      </c>
      <c r="D83" s="382" t="s">
        <v>146</v>
      </c>
      <c r="E83" s="382">
        <v>1</v>
      </c>
      <c r="F83" s="383"/>
      <c r="G83" s="381">
        <v>2014</v>
      </c>
      <c r="H83" s="382">
        <v>693</v>
      </c>
      <c r="I83" s="382">
        <v>1</v>
      </c>
      <c r="J83" s="384" t="s">
        <v>581</v>
      </c>
      <c r="K83" s="383"/>
      <c r="L83" s="381"/>
      <c r="M83" s="382"/>
      <c r="N83" s="382"/>
      <c r="O83" s="382"/>
      <c r="P83" s="382"/>
      <c r="Q83" s="383"/>
      <c r="R83" s="360" t="s">
        <v>582</v>
      </c>
      <c r="S83" s="385" t="s">
        <v>583</v>
      </c>
      <c r="T83" s="384" t="s">
        <v>584</v>
      </c>
      <c r="U83" s="386">
        <v>41661</v>
      </c>
      <c r="W83" s="358"/>
      <c r="X83" s="356" t="str">
        <f t="shared" si="31"/>
        <v>BCF</v>
      </c>
      <c r="Y83" s="356">
        <f t="shared" si="22"/>
        <v>79</v>
      </c>
      <c r="Z83" s="356" t="str">
        <f t="shared" si="22"/>
        <v>Steam Trap</v>
      </c>
      <c r="AA83" s="356" t="str">
        <f t="shared" si="23"/>
        <v>Inverted Bucket</v>
      </c>
      <c r="AB83" s="356">
        <f t="shared" si="23"/>
        <v>1</v>
      </c>
      <c r="AC83" s="356">
        <f t="shared" si="24"/>
        <v>2014</v>
      </c>
      <c r="AD83" s="356">
        <f t="shared" si="25"/>
        <v>693</v>
      </c>
      <c r="AE83" s="356">
        <f t="shared" si="26"/>
        <v>0</v>
      </c>
      <c r="AF83" s="356">
        <f t="shared" si="27"/>
        <v>0</v>
      </c>
      <c r="AG83" s="356">
        <f t="shared" si="27"/>
        <v>0</v>
      </c>
      <c r="AH83" s="356">
        <f t="shared" si="27"/>
        <v>0</v>
      </c>
      <c r="AI83" s="387">
        <f t="shared" si="28"/>
        <v>883.57499999999993</v>
      </c>
      <c r="AJ83" s="387">
        <f t="shared" si="29"/>
        <v>0</v>
      </c>
      <c r="AK83" s="387">
        <f t="shared" si="30"/>
        <v>0</v>
      </c>
      <c r="AL83" s="387">
        <f t="shared" si="32"/>
        <v>883.57499999999993</v>
      </c>
      <c r="AM83" s="358"/>
      <c r="AN83" s="382" t="s">
        <v>571</v>
      </c>
      <c r="AO83" s="382">
        <v>1.5</v>
      </c>
      <c r="AP83" s="387">
        <v>717.82499999999993</v>
      </c>
      <c r="AT83" s="358"/>
      <c r="BA83" s="358"/>
      <c r="BI83" s="358"/>
      <c r="BO83" s="358"/>
      <c r="BV83" s="358"/>
    </row>
    <row r="84" spans="1:74" x14ac:dyDescent="0.2">
      <c r="A84" s="356">
        <v>80</v>
      </c>
      <c r="B84" s="360" t="s">
        <v>579</v>
      </c>
      <c r="C84" s="381" t="s">
        <v>580</v>
      </c>
      <c r="D84" s="382" t="s">
        <v>146</v>
      </c>
      <c r="E84" s="382">
        <v>1</v>
      </c>
      <c r="F84" s="383"/>
      <c r="G84" s="381">
        <v>2014</v>
      </c>
      <c r="H84" s="382">
        <v>693</v>
      </c>
      <c r="I84" s="382">
        <v>1</v>
      </c>
      <c r="J84" s="384" t="s">
        <v>581</v>
      </c>
      <c r="K84" s="383"/>
      <c r="L84" s="381"/>
      <c r="M84" s="382"/>
      <c r="N84" s="382"/>
      <c r="O84" s="382"/>
      <c r="P84" s="382"/>
      <c r="Q84" s="383"/>
      <c r="R84" s="360" t="s">
        <v>582</v>
      </c>
      <c r="S84" s="385" t="s">
        <v>583</v>
      </c>
      <c r="T84" s="384" t="s">
        <v>584</v>
      </c>
      <c r="U84" s="386">
        <v>41661</v>
      </c>
      <c r="W84" s="358"/>
      <c r="X84" s="356" t="str">
        <f t="shared" si="31"/>
        <v>BCF</v>
      </c>
      <c r="Y84" s="356">
        <f t="shared" si="22"/>
        <v>80</v>
      </c>
      <c r="Z84" s="356" t="str">
        <f t="shared" si="22"/>
        <v>Steam Trap</v>
      </c>
      <c r="AA84" s="356" t="str">
        <f t="shared" si="23"/>
        <v>Inverted Bucket</v>
      </c>
      <c r="AB84" s="356">
        <f t="shared" si="23"/>
        <v>1</v>
      </c>
      <c r="AC84" s="356">
        <f t="shared" si="24"/>
        <v>2014</v>
      </c>
      <c r="AD84" s="356">
        <f t="shared" si="25"/>
        <v>693</v>
      </c>
      <c r="AE84" s="356">
        <f t="shared" si="26"/>
        <v>0</v>
      </c>
      <c r="AF84" s="356">
        <f t="shared" si="27"/>
        <v>0</v>
      </c>
      <c r="AG84" s="356">
        <f t="shared" si="27"/>
        <v>0</v>
      </c>
      <c r="AH84" s="356">
        <f t="shared" si="27"/>
        <v>0</v>
      </c>
      <c r="AI84" s="387">
        <f t="shared" si="28"/>
        <v>883.57499999999993</v>
      </c>
      <c r="AJ84" s="387">
        <f t="shared" si="29"/>
        <v>0</v>
      </c>
      <c r="AK84" s="387">
        <f t="shared" si="30"/>
        <v>0</v>
      </c>
      <c r="AL84" s="387">
        <f t="shared" si="32"/>
        <v>883.57499999999993</v>
      </c>
      <c r="AM84" s="358"/>
      <c r="AN84" s="382" t="s">
        <v>571</v>
      </c>
      <c r="AO84" s="382">
        <v>1.5</v>
      </c>
      <c r="AP84" s="387">
        <v>803.24999999999989</v>
      </c>
      <c r="AT84" s="358"/>
      <c r="BA84" s="358"/>
      <c r="BI84" s="358"/>
      <c r="BO84" s="358"/>
      <c r="BV84" s="358"/>
    </row>
    <row r="85" spans="1:74" x14ac:dyDescent="0.2">
      <c r="A85" s="356">
        <v>81</v>
      </c>
      <c r="B85" s="360" t="s">
        <v>579</v>
      </c>
      <c r="C85" s="381" t="s">
        <v>580</v>
      </c>
      <c r="D85" s="382" t="s">
        <v>146</v>
      </c>
      <c r="E85" s="382">
        <v>1</v>
      </c>
      <c r="F85" s="383"/>
      <c r="G85" s="381">
        <v>2014</v>
      </c>
      <c r="H85" s="382">
        <v>906.5</v>
      </c>
      <c r="I85" s="382">
        <v>1</v>
      </c>
      <c r="J85" s="384" t="s">
        <v>581</v>
      </c>
      <c r="K85" s="383"/>
      <c r="L85" s="381"/>
      <c r="M85" s="382"/>
      <c r="N85" s="382"/>
      <c r="O85" s="382"/>
      <c r="P85" s="382"/>
      <c r="Q85" s="383"/>
      <c r="R85" s="360" t="s">
        <v>582</v>
      </c>
      <c r="S85" s="385" t="s">
        <v>583</v>
      </c>
      <c r="T85" s="384" t="s">
        <v>584</v>
      </c>
      <c r="U85" s="386">
        <v>41661</v>
      </c>
      <c r="W85" s="358"/>
      <c r="X85" s="356" t="str">
        <f t="shared" si="31"/>
        <v>BCF</v>
      </c>
      <c r="Y85" s="356">
        <f t="shared" si="22"/>
        <v>81</v>
      </c>
      <c r="Z85" s="356" t="str">
        <f t="shared" si="22"/>
        <v>Steam Trap</v>
      </c>
      <c r="AA85" s="356" t="str">
        <f t="shared" si="23"/>
        <v>Inverted Bucket</v>
      </c>
      <c r="AB85" s="356">
        <f t="shared" si="23"/>
        <v>1</v>
      </c>
      <c r="AC85" s="356">
        <f t="shared" si="24"/>
        <v>2014</v>
      </c>
      <c r="AD85" s="356">
        <f t="shared" si="25"/>
        <v>906.5</v>
      </c>
      <c r="AE85" s="356">
        <f t="shared" si="26"/>
        <v>0</v>
      </c>
      <c r="AF85" s="356">
        <f t="shared" si="27"/>
        <v>0</v>
      </c>
      <c r="AG85" s="356">
        <f t="shared" si="27"/>
        <v>0</v>
      </c>
      <c r="AH85" s="356">
        <f t="shared" si="27"/>
        <v>0</v>
      </c>
      <c r="AI85" s="387">
        <f t="shared" si="28"/>
        <v>1155.7874999999999</v>
      </c>
      <c r="AJ85" s="387">
        <f t="shared" si="29"/>
        <v>0</v>
      </c>
      <c r="AK85" s="387">
        <f t="shared" si="30"/>
        <v>0</v>
      </c>
      <c r="AL85" s="387">
        <f t="shared" si="32"/>
        <v>1155.7874999999999</v>
      </c>
      <c r="AM85" s="358"/>
      <c r="AN85" s="382" t="s">
        <v>571</v>
      </c>
      <c r="AO85" s="382">
        <v>1.5</v>
      </c>
      <c r="AP85" s="387">
        <v>803.24999999999989</v>
      </c>
      <c r="AT85" s="358"/>
      <c r="BA85" s="358"/>
      <c r="BI85" s="358"/>
      <c r="BO85" s="358"/>
      <c r="BV85" s="358"/>
    </row>
    <row r="86" spans="1:74" x14ac:dyDescent="0.2">
      <c r="A86" s="356">
        <v>82</v>
      </c>
      <c r="B86" s="360" t="s">
        <v>579</v>
      </c>
      <c r="C86" s="381" t="s">
        <v>580</v>
      </c>
      <c r="D86" s="382" t="s">
        <v>146</v>
      </c>
      <c r="E86" s="382">
        <v>1</v>
      </c>
      <c r="F86" s="383"/>
      <c r="G86" s="381">
        <v>2014</v>
      </c>
      <c r="H86" s="382">
        <v>952</v>
      </c>
      <c r="I86" s="382">
        <v>1</v>
      </c>
      <c r="J86" s="384" t="s">
        <v>581</v>
      </c>
      <c r="K86" s="383"/>
      <c r="L86" s="381"/>
      <c r="M86" s="382"/>
      <c r="N86" s="382"/>
      <c r="O86" s="382"/>
      <c r="P86" s="382"/>
      <c r="Q86" s="383"/>
      <c r="R86" s="360" t="s">
        <v>582</v>
      </c>
      <c r="S86" s="385" t="s">
        <v>583</v>
      </c>
      <c r="T86" s="384" t="s">
        <v>584</v>
      </c>
      <c r="U86" s="386">
        <v>41661</v>
      </c>
      <c r="W86" s="358"/>
      <c r="X86" s="356" t="str">
        <f t="shared" si="31"/>
        <v>BCF</v>
      </c>
      <c r="Y86" s="356">
        <f t="shared" si="22"/>
        <v>82</v>
      </c>
      <c r="Z86" s="356" t="str">
        <f t="shared" si="22"/>
        <v>Steam Trap</v>
      </c>
      <c r="AA86" s="356" t="str">
        <f t="shared" si="23"/>
        <v>Inverted Bucket</v>
      </c>
      <c r="AB86" s="356">
        <f t="shared" si="23"/>
        <v>1</v>
      </c>
      <c r="AC86" s="356">
        <f t="shared" si="24"/>
        <v>2014</v>
      </c>
      <c r="AD86" s="356">
        <f t="shared" si="25"/>
        <v>952</v>
      </c>
      <c r="AE86" s="356">
        <f t="shared" si="26"/>
        <v>0</v>
      </c>
      <c r="AF86" s="356">
        <f t="shared" si="27"/>
        <v>0</v>
      </c>
      <c r="AG86" s="356">
        <f t="shared" si="27"/>
        <v>0</v>
      </c>
      <c r="AH86" s="356">
        <f t="shared" si="27"/>
        <v>0</v>
      </c>
      <c r="AI86" s="387">
        <f t="shared" si="28"/>
        <v>1213.8</v>
      </c>
      <c r="AJ86" s="387">
        <f t="shared" si="29"/>
        <v>0</v>
      </c>
      <c r="AK86" s="387">
        <f t="shared" si="30"/>
        <v>0</v>
      </c>
      <c r="AL86" s="387">
        <f t="shared" si="32"/>
        <v>1213.8</v>
      </c>
      <c r="AM86" s="358"/>
      <c r="AN86" s="384" t="s">
        <v>571</v>
      </c>
      <c r="AO86" s="382">
        <v>0.75</v>
      </c>
      <c r="AP86" s="387">
        <v>363.71412743128582</v>
      </c>
      <c r="AT86" s="358"/>
      <c r="BA86" s="358"/>
      <c r="BI86" s="358"/>
      <c r="BO86" s="358"/>
      <c r="BV86" s="358"/>
    </row>
    <row r="87" spans="1:74" x14ac:dyDescent="0.2">
      <c r="A87" s="356">
        <v>83</v>
      </c>
      <c r="B87" s="360" t="s">
        <v>579</v>
      </c>
      <c r="C87" s="381" t="s">
        <v>580</v>
      </c>
      <c r="D87" s="382" t="s">
        <v>146</v>
      </c>
      <c r="E87" s="382">
        <v>1</v>
      </c>
      <c r="F87" s="383"/>
      <c r="G87" s="381">
        <v>2014</v>
      </c>
      <c r="H87" s="382">
        <v>1109</v>
      </c>
      <c r="I87" s="382">
        <v>1</v>
      </c>
      <c r="J87" s="384" t="s">
        <v>581</v>
      </c>
      <c r="K87" s="383"/>
      <c r="L87" s="381"/>
      <c r="M87" s="382"/>
      <c r="N87" s="382"/>
      <c r="O87" s="382"/>
      <c r="P87" s="382"/>
      <c r="Q87" s="383"/>
      <c r="R87" s="360" t="s">
        <v>582</v>
      </c>
      <c r="S87" s="385" t="s">
        <v>583</v>
      </c>
      <c r="T87" s="384" t="s">
        <v>584</v>
      </c>
      <c r="U87" s="386">
        <v>41661</v>
      </c>
      <c r="W87" s="358"/>
      <c r="X87" s="356" t="str">
        <f t="shared" si="31"/>
        <v>BCF</v>
      </c>
      <c r="Y87" s="356">
        <f t="shared" si="22"/>
        <v>83</v>
      </c>
      <c r="Z87" s="356" t="str">
        <f t="shared" si="22"/>
        <v>Steam Trap</v>
      </c>
      <c r="AA87" s="356" t="str">
        <f t="shared" si="23"/>
        <v>Inverted Bucket</v>
      </c>
      <c r="AB87" s="356">
        <f t="shared" si="23"/>
        <v>1</v>
      </c>
      <c r="AC87" s="356">
        <f t="shared" si="24"/>
        <v>2014</v>
      </c>
      <c r="AD87" s="356">
        <f t="shared" si="25"/>
        <v>1109</v>
      </c>
      <c r="AE87" s="356">
        <f t="shared" si="26"/>
        <v>0</v>
      </c>
      <c r="AF87" s="356">
        <f t="shared" si="27"/>
        <v>0</v>
      </c>
      <c r="AG87" s="356">
        <f t="shared" si="27"/>
        <v>0</v>
      </c>
      <c r="AH87" s="356">
        <f t="shared" si="27"/>
        <v>0</v>
      </c>
      <c r="AI87" s="387">
        <f t="shared" si="28"/>
        <v>1413.9749999999999</v>
      </c>
      <c r="AJ87" s="387">
        <f t="shared" si="29"/>
        <v>0</v>
      </c>
      <c r="AK87" s="387">
        <f t="shared" si="30"/>
        <v>0</v>
      </c>
      <c r="AL87" s="387">
        <f t="shared" si="32"/>
        <v>1413.9749999999999</v>
      </c>
      <c r="AM87" s="358"/>
      <c r="AN87" s="382" t="s">
        <v>571</v>
      </c>
      <c r="AO87" s="382">
        <v>0.5</v>
      </c>
      <c r="AP87" s="387">
        <v>332.77499999999998</v>
      </c>
      <c r="AT87" s="358"/>
      <c r="BA87" s="358"/>
      <c r="BI87" s="358"/>
      <c r="BO87" s="358"/>
      <c r="BV87" s="358"/>
    </row>
    <row r="88" spans="1:74" x14ac:dyDescent="0.2">
      <c r="A88" s="356">
        <v>84</v>
      </c>
      <c r="B88" s="360" t="s">
        <v>579</v>
      </c>
      <c r="C88" s="381" t="s">
        <v>580</v>
      </c>
      <c r="D88" s="382" t="s">
        <v>146</v>
      </c>
      <c r="E88" s="382">
        <v>1</v>
      </c>
      <c r="F88" s="383"/>
      <c r="G88" s="381">
        <v>2014</v>
      </c>
      <c r="H88" s="382">
        <v>1109</v>
      </c>
      <c r="I88" s="382">
        <v>1</v>
      </c>
      <c r="J88" s="384" t="s">
        <v>581</v>
      </c>
      <c r="K88" s="383"/>
      <c r="L88" s="381"/>
      <c r="M88" s="382"/>
      <c r="N88" s="382"/>
      <c r="O88" s="382"/>
      <c r="P88" s="382"/>
      <c r="Q88" s="383"/>
      <c r="R88" s="360" t="s">
        <v>582</v>
      </c>
      <c r="S88" s="385" t="s">
        <v>583</v>
      </c>
      <c r="T88" s="384" t="s">
        <v>584</v>
      </c>
      <c r="U88" s="386">
        <v>41661</v>
      </c>
      <c r="W88" s="358"/>
      <c r="X88" s="356" t="str">
        <f t="shared" si="31"/>
        <v>BCF</v>
      </c>
      <c r="Y88" s="356">
        <f t="shared" si="22"/>
        <v>84</v>
      </c>
      <c r="Z88" s="356" t="str">
        <f t="shared" si="22"/>
        <v>Steam Trap</v>
      </c>
      <c r="AA88" s="356" t="str">
        <f t="shared" si="23"/>
        <v>Inverted Bucket</v>
      </c>
      <c r="AB88" s="356">
        <f t="shared" si="23"/>
        <v>1</v>
      </c>
      <c r="AC88" s="356">
        <f t="shared" si="24"/>
        <v>2014</v>
      </c>
      <c r="AD88" s="356">
        <f t="shared" si="25"/>
        <v>1109</v>
      </c>
      <c r="AE88" s="356">
        <f t="shared" si="26"/>
        <v>0</v>
      </c>
      <c r="AF88" s="356">
        <f t="shared" si="27"/>
        <v>0</v>
      </c>
      <c r="AG88" s="356">
        <f t="shared" si="27"/>
        <v>0</v>
      </c>
      <c r="AH88" s="356">
        <f t="shared" si="27"/>
        <v>0</v>
      </c>
      <c r="AI88" s="387">
        <f t="shared" si="28"/>
        <v>1413.9749999999999</v>
      </c>
      <c r="AJ88" s="387">
        <f t="shared" si="29"/>
        <v>0</v>
      </c>
      <c r="AK88" s="387">
        <f t="shared" si="30"/>
        <v>0</v>
      </c>
      <c r="AL88" s="387">
        <f t="shared" si="32"/>
        <v>1413.9749999999999</v>
      </c>
      <c r="AM88" s="358"/>
      <c r="AN88" s="382" t="s">
        <v>571</v>
      </c>
      <c r="AO88" s="382">
        <v>0.5</v>
      </c>
      <c r="AP88" s="387">
        <v>332.77499999999998</v>
      </c>
      <c r="AT88" s="358"/>
      <c r="BA88" s="358"/>
      <c r="BI88" s="358"/>
      <c r="BO88" s="358"/>
      <c r="BV88" s="358"/>
    </row>
    <row r="89" spans="1:74" x14ac:dyDescent="0.2">
      <c r="A89" s="356">
        <v>85</v>
      </c>
      <c r="B89" s="360" t="s">
        <v>579</v>
      </c>
      <c r="C89" s="381" t="s">
        <v>580</v>
      </c>
      <c r="D89" s="382" t="s">
        <v>146</v>
      </c>
      <c r="E89" s="382">
        <v>1</v>
      </c>
      <c r="F89" s="383"/>
      <c r="G89" s="381">
        <v>2014</v>
      </c>
      <c r="H89" s="382">
        <v>1109</v>
      </c>
      <c r="I89" s="382">
        <v>1</v>
      </c>
      <c r="J89" s="384" t="s">
        <v>581</v>
      </c>
      <c r="K89" s="383"/>
      <c r="L89" s="381"/>
      <c r="M89" s="382"/>
      <c r="N89" s="382"/>
      <c r="O89" s="382"/>
      <c r="P89" s="382"/>
      <c r="Q89" s="383"/>
      <c r="R89" s="360" t="s">
        <v>582</v>
      </c>
      <c r="S89" s="385" t="s">
        <v>583</v>
      </c>
      <c r="T89" s="384" t="s">
        <v>584</v>
      </c>
      <c r="U89" s="386">
        <v>41661</v>
      </c>
      <c r="W89" s="358"/>
      <c r="X89" s="356" t="str">
        <f t="shared" si="31"/>
        <v>BCF</v>
      </c>
      <c r="Y89" s="356">
        <f t="shared" si="22"/>
        <v>85</v>
      </c>
      <c r="Z89" s="356" t="str">
        <f t="shared" si="22"/>
        <v>Steam Trap</v>
      </c>
      <c r="AA89" s="356" t="str">
        <f t="shared" si="23"/>
        <v>Inverted Bucket</v>
      </c>
      <c r="AB89" s="356">
        <f t="shared" si="23"/>
        <v>1</v>
      </c>
      <c r="AC89" s="356">
        <f t="shared" si="24"/>
        <v>2014</v>
      </c>
      <c r="AD89" s="356">
        <f t="shared" si="25"/>
        <v>1109</v>
      </c>
      <c r="AE89" s="356">
        <f t="shared" si="26"/>
        <v>0</v>
      </c>
      <c r="AF89" s="356">
        <f t="shared" si="27"/>
        <v>0</v>
      </c>
      <c r="AG89" s="356">
        <f t="shared" si="27"/>
        <v>0</v>
      </c>
      <c r="AH89" s="356">
        <f t="shared" si="27"/>
        <v>0</v>
      </c>
      <c r="AI89" s="387">
        <f t="shared" si="28"/>
        <v>1413.9749999999999</v>
      </c>
      <c r="AJ89" s="387">
        <f t="shared" si="29"/>
        <v>0</v>
      </c>
      <c r="AK89" s="387">
        <f t="shared" si="30"/>
        <v>0</v>
      </c>
      <c r="AL89" s="387">
        <f t="shared" si="32"/>
        <v>1413.9749999999999</v>
      </c>
      <c r="AM89" s="358"/>
      <c r="AN89" s="384" t="s">
        <v>571</v>
      </c>
      <c r="AO89" s="382">
        <v>0.5</v>
      </c>
      <c r="AP89" s="387">
        <v>363.71412743128582</v>
      </c>
      <c r="AT89" s="358"/>
      <c r="BA89" s="358"/>
      <c r="BI89" s="358"/>
      <c r="BO89" s="358"/>
      <c r="BV89" s="358"/>
    </row>
    <row r="90" spans="1:74" x14ac:dyDescent="0.2">
      <c r="A90" s="356">
        <v>86</v>
      </c>
      <c r="B90" s="360" t="s">
        <v>579</v>
      </c>
      <c r="C90" s="381" t="s">
        <v>580</v>
      </c>
      <c r="D90" s="382" t="s">
        <v>146</v>
      </c>
      <c r="E90" s="382">
        <v>1.25</v>
      </c>
      <c r="F90" s="383"/>
      <c r="G90" s="381">
        <v>2014</v>
      </c>
      <c r="H90" s="382">
        <v>693</v>
      </c>
      <c r="I90" s="382">
        <v>1</v>
      </c>
      <c r="J90" s="384" t="s">
        <v>581</v>
      </c>
      <c r="K90" s="383"/>
      <c r="L90" s="381"/>
      <c r="M90" s="382"/>
      <c r="N90" s="382"/>
      <c r="O90" s="382"/>
      <c r="P90" s="382"/>
      <c r="Q90" s="383"/>
      <c r="R90" s="360" t="s">
        <v>582</v>
      </c>
      <c r="S90" s="385" t="s">
        <v>583</v>
      </c>
      <c r="T90" s="384" t="s">
        <v>584</v>
      </c>
      <c r="U90" s="386">
        <v>41661</v>
      </c>
      <c r="W90" s="358"/>
      <c r="X90" s="356" t="str">
        <f t="shared" si="31"/>
        <v>BCF</v>
      </c>
      <c r="Y90" s="356">
        <f t="shared" si="22"/>
        <v>86</v>
      </c>
      <c r="Z90" s="356" t="str">
        <f t="shared" si="22"/>
        <v>Steam Trap</v>
      </c>
      <c r="AA90" s="356" t="str">
        <f t="shared" si="23"/>
        <v>Inverted Bucket</v>
      </c>
      <c r="AB90" s="356">
        <f t="shared" si="23"/>
        <v>1.25</v>
      </c>
      <c r="AC90" s="356">
        <f t="shared" si="24"/>
        <v>2014</v>
      </c>
      <c r="AD90" s="356">
        <f t="shared" si="25"/>
        <v>693</v>
      </c>
      <c r="AE90" s="356">
        <f t="shared" si="26"/>
        <v>0</v>
      </c>
      <c r="AF90" s="356">
        <f t="shared" si="27"/>
        <v>0</v>
      </c>
      <c r="AG90" s="356">
        <f t="shared" si="27"/>
        <v>0</v>
      </c>
      <c r="AH90" s="356">
        <f t="shared" si="27"/>
        <v>0</v>
      </c>
      <c r="AI90" s="387">
        <f t="shared" si="28"/>
        <v>883.57499999999993</v>
      </c>
      <c r="AJ90" s="387">
        <f t="shared" si="29"/>
        <v>0</v>
      </c>
      <c r="AK90" s="387">
        <f t="shared" si="30"/>
        <v>0</v>
      </c>
      <c r="AL90" s="387">
        <f t="shared" si="32"/>
        <v>883.57499999999993</v>
      </c>
      <c r="AM90" s="358"/>
      <c r="AN90" s="384" t="s">
        <v>571</v>
      </c>
      <c r="AO90" s="382">
        <v>0.5</v>
      </c>
      <c r="AP90" s="387">
        <v>332.13749999999993</v>
      </c>
      <c r="AT90" s="358"/>
      <c r="BA90" s="358"/>
      <c r="BI90" s="358"/>
      <c r="BO90" s="358"/>
      <c r="BV90" s="358"/>
    </row>
    <row r="91" spans="1:74" x14ac:dyDescent="0.2">
      <c r="A91" s="356">
        <v>87</v>
      </c>
      <c r="B91" s="360" t="s">
        <v>579</v>
      </c>
      <c r="C91" s="381" t="s">
        <v>580</v>
      </c>
      <c r="D91" s="382" t="s">
        <v>146</v>
      </c>
      <c r="E91" s="382">
        <v>1.25</v>
      </c>
      <c r="F91" s="383"/>
      <c r="G91" s="381">
        <v>2014</v>
      </c>
      <c r="H91" s="382">
        <v>693</v>
      </c>
      <c r="I91" s="382">
        <v>1</v>
      </c>
      <c r="J91" s="384" t="s">
        <v>581</v>
      </c>
      <c r="K91" s="383"/>
      <c r="L91" s="381"/>
      <c r="M91" s="382"/>
      <c r="N91" s="382"/>
      <c r="O91" s="382"/>
      <c r="P91" s="382"/>
      <c r="Q91" s="383"/>
      <c r="R91" s="360" t="s">
        <v>582</v>
      </c>
      <c r="S91" s="385" t="s">
        <v>583</v>
      </c>
      <c r="T91" s="384" t="s">
        <v>584</v>
      </c>
      <c r="U91" s="386">
        <v>41661</v>
      </c>
      <c r="W91" s="358"/>
      <c r="X91" s="356" t="str">
        <f t="shared" si="31"/>
        <v>BCF</v>
      </c>
      <c r="Y91" s="356">
        <f t="shared" si="22"/>
        <v>87</v>
      </c>
      <c r="Z91" s="356" t="str">
        <f t="shared" si="22"/>
        <v>Steam Trap</v>
      </c>
      <c r="AA91" s="356" t="str">
        <f t="shared" si="23"/>
        <v>Inverted Bucket</v>
      </c>
      <c r="AB91" s="356">
        <f t="shared" si="23"/>
        <v>1.25</v>
      </c>
      <c r="AC91" s="356">
        <f t="shared" si="24"/>
        <v>2014</v>
      </c>
      <c r="AD91" s="356">
        <f t="shared" si="25"/>
        <v>693</v>
      </c>
      <c r="AE91" s="356">
        <f t="shared" si="26"/>
        <v>0</v>
      </c>
      <c r="AF91" s="356">
        <f t="shared" si="27"/>
        <v>0</v>
      </c>
      <c r="AG91" s="356">
        <f t="shared" si="27"/>
        <v>0</v>
      </c>
      <c r="AH91" s="356">
        <f t="shared" si="27"/>
        <v>0</v>
      </c>
      <c r="AI91" s="387">
        <f t="shared" si="28"/>
        <v>883.57499999999993</v>
      </c>
      <c r="AJ91" s="387">
        <f t="shared" si="29"/>
        <v>0</v>
      </c>
      <c r="AK91" s="387">
        <f t="shared" si="30"/>
        <v>0</v>
      </c>
      <c r="AL91" s="387">
        <f t="shared" si="32"/>
        <v>883.57499999999993</v>
      </c>
      <c r="AM91" s="358"/>
      <c r="AN91" s="384" t="s">
        <v>571</v>
      </c>
      <c r="AO91" s="382">
        <v>0.5</v>
      </c>
      <c r="AP91" s="387">
        <v>342.33749999999998</v>
      </c>
      <c r="AT91" s="358"/>
      <c r="BA91" s="358"/>
      <c r="BI91" s="358"/>
      <c r="BO91" s="358"/>
      <c r="BV91" s="358"/>
    </row>
    <row r="92" spans="1:74" x14ac:dyDescent="0.2">
      <c r="A92" s="356">
        <v>88</v>
      </c>
      <c r="B92" s="360" t="s">
        <v>579</v>
      </c>
      <c r="C92" s="381" t="s">
        <v>580</v>
      </c>
      <c r="D92" s="382" t="s">
        <v>146</v>
      </c>
      <c r="E92" s="382">
        <v>1.25</v>
      </c>
      <c r="F92" s="383"/>
      <c r="G92" s="381">
        <v>2014</v>
      </c>
      <c r="H92" s="382">
        <v>693</v>
      </c>
      <c r="I92" s="382">
        <v>1</v>
      </c>
      <c r="J92" s="384" t="s">
        <v>581</v>
      </c>
      <c r="K92" s="383"/>
      <c r="L92" s="381"/>
      <c r="M92" s="382"/>
      <c r="N92" s="382"/>
      <c r="O92" s="382"/>
      <c r="P92" s="382"/>
      <c r="Q92" s="383"/>
      <c r="R92" s="360" t="s">
        <v>582</v>
      </c>
      <c r="S92" s="385" t="s">
        <v>583</v>
      </c>
      <c r="T92" s="384" t="s">
        <v>584</v>
      </c>
      <c r="U92" s="386">
        <v>41661</v>
      </c>
      <c r="W92" s="358"/>
      <c r="X92" s="356" t="str">
        <f t="shared" si="31"/>
        <v>BCF</v>
      </c>
      <c r="Y92" s="356">
        <f t="shared" si="22"/>
        <v>88</v>
      </c>
      <c r="Z92" s="356" t="str">
        <f t="shared" si="22"/>
        <v>Steam Trap</v>
      </c>
      <c r="AA92" s="356" t="str">
        <f t="shared" si="23"/>
        <v>Inverted Bucket</v>
      </c>
      <c r="AB92" s="356">
        <f t="shared" si="23"/>
        <v>1.25</v>
      </c>
      <c r="AC92" s="356">
        <f t="shared" si="24"/>
        <v>2014</v>
      </c>
      <c r="AD92" s="356">
        <f t="shared" si="25"/>
        <v>693</v>
      </c>
      <c r="AE92" s="356">
        <f t="shared" si="26"/>
        <v>0</v>
      </c>
      <c r="AF92" s="356">
        <f t="shared" si="27"/>
        <v>0</v>
      </c>
      <c r="AG92" s="356">
        <f t="shared" si="27"/>
        <v>0</v>
      </c>
      <c r="AH92" s="356">
        <f t="shared" si="27"/>
        <v>0</v>
      </c>
      <c r="AI92" s="387">
        <f t="shared" si="28"/>
        <v>883.57499999999993</v>
      </c>
      <c r="AJ92" s="387">
        <f t="shared" si="29"/>
        <v>0</v>
      </c>
      <c r="AK92" s="387">
        <f t="shared" si="30"/>
        <v>0</v>
      </c>
      <c r="AL92" s="387">
        <f t="shared" si="32"/>
        <v>883.57499999999993</v>
      </c>
      <c r="AM92" s="358"/>
      <c r="AN92" s="384" t="s">
        <v>571</v>
      </c>
      <c r="AO92" s="382">
        <v>0.5</v>
      </c>
      <c r="AP92" s="387">
        <v>351.9</v>
      </c>
      <c r="AT92" s="358"/>
      <c r="BA92" s="358"/>
      <c r="BI92" s="358"/>
      <c r="BO92" s="358"/>
      <c r="BV92" s="358"/>
    </row>
    <row r="93" spans="1:74" x14ac:dyDescent="0.2">
      <c r="A93" s="356">
        <v>89</v>
      </c>
      <c r="B93" s="360" t="s">
        <v>579</v>
      </c>
      <c r="C93" s="381" t="s">
        <v>580</v>
      </c>
      <c r="D93" s="382" t="s">
        <v>146</v>
      </c>
      <c r="E93" s="382">
        <v>1.25</v>
      </c>
      <c r="F93" s="383"/>
      <c r="G93" s="381">
        <v>2014</v>
      </c>
      <c r="H93" s="382">
        <v>879.5</v>
      </c>
      <c r="I93" s="382">
        <v>1</v>
      </c>
      <c r="J93" s="384" t="s">
        <v>581</v>
      </c>
      <c r="K93" s="383"/>
      <c r="L93" s="381"/>
      <c r="M93" s="382"/>
      <c r="N93" s="382"/>
      <c r="O93" s="382"/>
      <c r="P93" s="382"/>
      <c r="Q93" s="383"/>
      <c r="R93" s="360" t="s">
        <v>582</v>
      </c>
      <c r="S93" s="385" t="s">
        <v>583</v>
      </c>
      <c r="T93" s="384" t="s">
        <v>584</v>
      </c>
      <c r="U93" s="386">
        <v>41661</v>
      </c>
      <c r="W93" s="358"/>
      <c r="X93" s="356" t="str">
        <f t="shared" si="31"/>
        <v>BCF</v>
      </c>
      <c r="Y93" s="356">
        <f t="shared" si="22"/>
        <v>89</v>
      </c>
      <c r="Z93" s="356" t="str">
        <f t="shared" si="22"/>
        <v>Steam Trap</v>
      </c>
      <c r="AA93" s="356" t="str">
        <f t="shared" si="23"/>
        <v>Inverted Bucket</v>
      </c>
      <c r="AB93" s="356">
        <f t="shared" si="23"/>
        <v>1.25</v>
      </c>
      <c r="AC93" s="356">
        <f t="shared" si="24"/>
        <v>2014</v>
      </c>
      <c r="AD93" s="356">
        <f t="shared" si="25"/>
        <v>879.5</v>
      </c>
      <c r="AE93" s="356">
        <f t="shared" si="26"/>
        <v>0</v>
      </c>
      <c r="AF93" s="356">
        <f t="shared" si="27"/>
        <v>0</v>
      </c>
      <c r="AG93" s="356">
        <f t="shared" si="27"/>
        <v>0</v>
      </c>
      <c r="AH93" s="356">
        <f t="shared" si="27"/>
        <v>0</v>
      </c>
      <c r="AI93" s="387">
        <f t="shared" si="28"/>
        <v>1121.3625</v>
      </c>
      <c r="AJ93" s="387">
        <f t="shared" si="29"/>
        <v>0</v>
      </c>
      <c r="AK93" s="387">
        <f t="shared" si="30"/>
        <v>0</v>
      </c>
      <c r="AL93" s="387">
        <f t="shared" si="32"/>
        <v>1121.3625</v>
      </c>
      <c r="AM93" s="358"/>
      <c r="AN93" s="382" t="s">
        <v>571</v>
      </c>
      <c r="AO93" s="382">
        <v>0.75</v>
      </c>
      <c r="AP93" s="387">
        <v>380.90624999999994</v>
      </c>
      <c r="AT93" s="358"/>
      <c r="BA93" s="358"/>
      <c r="BI93" s="358"/>
      <c r="BO93" s="358"/>
      <c r="BV93" s="358"/>
    </row>
    <row r="94" spans="1:74" x14ac:dyDescent="0.2">
      <c r="A94" s="356">
        <v>90</v>
      </c>
      <c r="B94" s="360" t="s">
        <v>579</v>
      </c>
      <c r="C94" s="381" t="s">
        <v>580</v>
      </c>
      <c r="D94" s="382" t="s">
        <v>146</v>
      </c>
      <c r="E94" s="382">
        <v>1.25</v>
      </c>
      <c r="F94" s="383"/>
      <c r="G94" s="381">
        <v>2014</v>
      </c>
      <c r="H94" s="382">
        <v>879.5</v>
      </c>
      <c r="I94" s="382">
        <v>1</v>
      </c>
      <c r="J94" s="384" t="s">
        <v>581</v>
      </c>
      <c r="K94" s="383"/>
      <c r="L94" s="381"/>
      <c r="M94" s="382"/>
      <c r="N94" s="382"/>
      <c r="O94" s="382"/>
      <c r="P94" s="382"/>
      <c r="Q94" s="383"/>
      <c r="R94" s="360" t="s">
        <v>582</v>
      </c>
      <c r="S94" s="385" t="s">
        <v>583</v>
      </c>
      <c r="T94" s="384" t="s">
        <v>584</v>
      </c>
      <c r="U94" s="386">
        <v>41661</v>
      </c>
      <c r="W94" s="358"/>
      <c r="X94" s="356" t="str">
        <f t="shared" si="31"/>
        <v>BCF</v>
      </c>
      <c r="Y94" s="356">
        <f t="shared" si="22"/>
        <v>90</v>
      </c>
      <c r="Z94" s="356" t="str">
        <f t="shared" si="22"/>
        <v>Steam Trap</v>
      </c>
      <c r="AA94" s="356" t="str">
        <f t="shared" si="23"/>
        <v>Inverted Bucket</v>
      </c>
      <c r="AB94" s="356">
        <f t="shared" si="23"/>
        <v>1.25</v>
      </c>
      <c r="AC94" s="356">
        <f t="shared" si="24"/>
        <v>2014</v>
      </c>
      <c r="AD94" s="356">
        <f t="shared" si="25"/>
        <v>879.5</v>
      </c>
      <c r="AE94" s="356">
        <f t="shared" si="26"/>
        <v>0</v>
      </c>
      <c r="AF94" s="356">
        <f t="shared" si="27"/>
        <v>0</v>
      </c>
      <c r="AG94" s="356">
        <f t="shared" si="27"/>
        <v>0</v>
      </c>
      <c r="AH94" s="356">
        <f t="shared" si="27"/>
        <v>0</v>
      </c>
      <c r="AI94" s="387">
        <f t="shared" si="28"/>
        <v>1121.3625</v>
      </c>
      <c r="AJ94" s="387">
        <f t="shared" si="29"/>
        <v>0</v>
      </c>
      <c r="AK94" s="387">
        <f t="shared" si="30"/>
        <v>0</v>
      </c>
      <c r="AL94" s="387">
        <f t="shared" si="32"/>
        <v>1121.3625</v>
      </c>
      <c r="AM94" s="358"/>
      <c r="AN94" s="382" t="s">
        <v>571</v>
      </c>
      <c r="AO94" s="382">
        <v>0.75</v>
      </c>
      <c r="AP94" s="387">
        <v>455.17499999999995</v>
      </c>
      <c r="AT94" s="358"/>
      <c r="BA94" s="358"/>
      <c r="BI94" s="358"/>
      <c r="BO94" s="358"/>
      <c r="BV94" s="358"/>
    </row>
    <row r="95" spans="1:74" x14ac:dyDescent="0.2">
      <c r="A95" s="356">
        <v>91</v>
      </c>
      <c r="B95" s="360" t="s">
        <v>579</v>
      </c>
      <c r="C95" s="381" t="s">
        <v>580</v>
      </c>
      <c r="D95" s="382" t="s">
        <v>146</v>
      </c>
      <c r="E95" s="382">
        <v>1.25</v>
      </c>
      <c r="F95" s="383"/>
      <c r="G95" s="381">
        <v>2014</v>
      </c>
      <c r="H95" s="382">
        <v>879.5</v>
      </c>
      <c r="I95" s="382">
        <v>1</v>
      </c>
      <c r="J95" s="384" t="s">
        <v>581</v>
      </c>
      <c r="K95" s="383"/>
      <c r="L95" s="381"/>
      <c r="M95" s="382"/>
      <c r="N95" s="382"/>
      <c r="O95" s="382"/>
      <c r="P95" s="382"/>
      <c r="Q95" s="383"/>
      <c r="R95" s="360" t="s">
        <v>582</v>
      </c>
      <c r="S95" s="385" t="s">
        <v>583</v>
      </c>
      <c r="T95" s="384" t="s">
        <v>584</v>
      </c>
      <c r="U95" s="386">
        <v>41661</v>
      </c>
      <c r="W95" s="358"/>
      <c r="X95" s="356" t="str">
        <f t="shared" si="31"/>
        <v>BCF</v>
      </c>
      <c r="Y95" s="356">
        <f t="shared" si="22"/>
        <v>91</v>
      </c>
      <c r="Z95" s="356" t="str">
        <f t="shared" si="22"/>
        <v>Steam Trap</v>
      </c>
      <c r="AA95" s="356" t="str">
        <f t="shared" si="23"/>
        <v>Inverted Bucket</v>
      </c>
      <c r="AB95" s="356">
        <f t="shared" si="23"/>
        <v>1.25</v>
      </c>
      <c r="AC95" s="356">
        <f t="shared" si="24"/>
        <v>2014</v>
      </c>
      <c r="AD95" s="356">
        <f t="shared" si="25"/>
        <v>879.5</v>
      </c>
      <c r="AE95" s="356">
        <f t="shared" si="26"/>
        <v>0</v>
      </c>
      <c r="AF95" s="356">
        <f t="shared" si="27"/>
        <v>0</v>
      </c>
      <c r="AG95" s="356">
        <f t="shared" si="27"/>
        <v>0</v>
      </c>
      <c r="AH95" s="356">
        <f t="shared" si="27"/>
        <v>0</v>
      </c>
      <c r="AI95" s="387">
        <f t="shared" si="28"/>
        <v>1121.3625</v>
      </c>
      <c r="AJ95" s="387">
        <f t="shared" si="29"/>
        <v>0</v>
      </c>
      <c r="AK95" s="387">
        <f t="shared" si="30"/>
        <v>0</v>
      </c>
      <c r="AL95" s="387">
        <f t="shared" si="32"/>
        <v>1121.3625</v>
      </c>
      <c r="AM95" s="358"/>
      <c r="AN95" s="382" t="s">
        <v>571</v>
      </c>
      <c r="AO95" s="382">
        <v>1.25</v>
      </c>
      <c r="AP95" s="387">
        <v>702.52499999999986</v>
      </c>
      <c r="AT95" s="358"/>
      <c r="BA95" s="358"/>
      <c r="BI95" s="358"/>
      <c r="BO95" s="358"/>
      <c r="BV95" s="358"/>
    </row>
    <row r="96" spans="1:74" x14ac:dyDescent="0.2">
      <c r="A96" s="356">
        <v>92</v>
      </c>
      <c r="B96" s="360" t="s">
        <v>579</v>
      </c>
      <c r="C96" s="381" t="s">
        <v>580</v>
      </c>
      <c r="D96" s="382" t="s">
        <v>146</v>
      </c>
      <c r="E96" s="382">
        <v>1.5</v>
      </c>
      <c r="F96" s="383"/>
      <c r="G96" s="381">
        <v>2014</v>
      </c>
      <c r="H96" s="382">
        <v>1109</v>
      </c>
      <c r="I96" s="382">
        <v>1</v>
      </c>
      <c r="J96" s="384" t="s">
        <v>581</v>
      </c>
      <c r="K96" s="383"/>
      <c r="L96" s="381"/>
      <c r="M96" s="382"/>
      <c r="N96" s="382"/>
      <c r="O96" s="382"/>
      <c r="P96" s="382"/>
      <c r="Q96" s="383"/>
      <c r="R96" s="360" t="s">
        <v>582</v>
      </c>
      <c r="S96" s="385" t="s">
        <v>583</v>
      </c>
      <c r="T96" s="384" t="s">
        <v>584</v>
      </c>
      <c r="U96" s="386">
        <v>41661</v>
      </c>
      <c r="W96" s="358"/>
      <c r="X96" s="356" t="str">
        <f t="shared" si="31"/>
        <v>BCF</v>
      </c>
      <c r="Y96" s="356">
        <f t="shared" si="22"/>
        <v>92</v>
      </c>
      <c r="Z96" s="356" t="str">
        <f t="shared" si="22"/>
        <v>Steam Trap</v>
      </c>
      <c r="AA96" s="356" t="str">
        <f t="shared" si="23"/>
        <v>Inverted Bucket</v>
      </c>
      <c r="AB96" s="356">
        <f t="shared" si="23"/>
        <v>1.5</v>
      </c>
      <c r="AC96" s="356">
        <f t="shared" si="24"/>
        <v>2014</v>
      </c>
      <c r="AD96" s="356">
        <f t="shared" si="25"/>
        <v>1109</v>
      </c>
      <c r="AE96" s="356">
        <f t="shared" si="26"/>
        <v>0</v>
      </c>
      <c r="AF96" s="356">
        <f t="shared" si="27"/>
        <v>0</v>
      </c>
      <c r="AG96" s="356">
        <f t="shared" si="27"/>
        <v>0</v>
      </c>
      <c r="AH96" s="356">
        <f t="shared" si="27"/>
        <v>0</v>
      </c>
      <c r="AI96" s="387">
        <f t="shared" si="28"/>
        <v>1413.9749999999999</v>
      </c>
      <c r="AJ96" s="387">
        <f t="shared" si="29"/>
        <v>0</v>
      </c>
      <c r="AK96" s="387">
        <f t="shared" si="30"/>
        <v>0</v>
      </c>
      <c r="AL96" s="387">
        <f t="shared" si="32"/>
        <v>1413.9749999999999</v>
      </c>
      <c r="AM96" s="358"/>
      <c r="AN96" s="382" t="s">
        <v>571</v>
      </c>
      <c r="AO96" s="382">
        <v>1.25</v>
      </c>
      <c r="AP96" s="387">
        <v>702.52499999999986</v>
      </c>
      <c r="AT96" s="358"/>
      <c r="BA96" s="358"/>
      <c r="BI96" s="358"/>
      <c r="BO96" s="358"/>
      <c r="BV96" s="358"/>
    </row>
    <row r="97" spans="1:74" x14ac:dyDescent="0.2">
      <c r="A97" s="356">
        <v>93</v>
      </c>
      <c r="B97" s="360" t="s">
        <v>579</v>
      </c>
      <c r="C97" s="381" t="s">
        <v>580</v>
      </c>
      <c r="D97" s="382" t="s">
        <v>146</v>
      </c>
      <c r="E97" s="382">
        <v>1.5</v>
      </c>
      <c r="F97" s="383"/>
      <c r="G97" s="381">
        <v>2014</v>
      </c>
      <c r="H97" s="382">
        <v>1109</v>
      </c>
      <c r="I97" s="382">
        <v>1</v>
      </c>
      <c r="J97" s="384" t="s">
        <v>581</v>
      </c>
      <c r="K97" s="383"/>
      <c r="L97" s="381"/>
      <c r="M97" s="382"/>
      <c r="N97" s="382"/>
      <c r="O97" s="382"/>
      <c r="P97" s="382"/>
      <c r="Q97" s="383"/>
      <c r="R97" s="360" t="s">
        <v>582</v>
      </c>
      <c r="S97" s="385" t="s">
        <v>583</v>
      </c>
      <c r="T97" s="384" t="s">
        <v>584</v>
      </c>
      <c r="U97" s="386">
        <v>41661</v>
      </c>
      <c r="W97" s="358"/>
      <c r="X97" s="356" t="str">
        <f t="shared" si="31"/>
        <v>BCF</v>
      </c>
      <c r="Y97" s="356">
        <f t="shared" si="22"/>
        <v>93</v>
      </c>
      <c r="Z97" s="356" t="str">
        <f t="shared" si="22"/>
        <v>Steam Trap</v>
      </c>
      <c r="AA97" s="356" t="str">
        <f t="shared" si="23"/>
        <v>Inverted Bucket</v>
      </c>
      <c r="AB97" s="356">
        <f t="shared" si="23"/>
        <v>1.5</v>
      </c>
      <c r="AC97" s="356">
        <f t="shared" si="24"/>
        <v>2014</v>
      </c>
      <c r="AD97" s="356">
        <f t="shared" si="25"/>
        <v>1109</v>
      </c>
      <c r="AE97" s="356">
        <f t="shared" si="26"/>
        <v>0</v>
      </c>
      <c r="AF97" s="356">
        <f t="shared" si="27"/>
        <v>0</v>
      </c>
      <c r="AG97" s="356">
        <f t="shared" si="27"/>
        <v>0</v>
      </c>
      <c r="AH97" s="356">
        <f t="shared" si="27"/>
        <v>0</v>
      </c>
      <c r="AI97" s="387">
        <f t="shared" si="28"/>
        <v>1413.9749999999999</v>
      </c>
      <c r="AJ97" s="387">
        <f t="shared" si="29"/>
        <v>0</v>
      </c>
      <c r="AK97" s="387">
        <f t="shared" si="30"/>
        <v>0</v>
      </c>
      <c r="AL97" s="387">
        <f t="shared" si="32"/>
        <v>1413.9749999999999</v>
      </c>
      <c r="AM97" s="358"/>
      <c r="AN97" s="382" t="s">
        <v>571</v>
      </c>
      <c r="AO97" s="382">
        <v>1</v>
      </c>
      <c r="AP97" s="387">
        <v>538.04999999999995</v>
      </c>
      <c r="AT97" s="358"/>
      <c r="BA97" s="358"/>
      <c r="BI97" s="358"/>
      <c r="BO97" s="358"/>
      <c r="BV97" s="358"/>
    </row>
    <row r="98" spans="1:74" x14ac:dyDescent="0.2">
      <c r="A98" s="356">
        <v>94</v>
      </c>
      <c r="B98" s="360" t="s">
        <v>579</v>
      </c>
      <c r="C98" s="381" t="s">
        <v>580</v>
      </c>
      <c r="D98" s="382" t="s">
        <v>146</v>
      </c>
      <c r="E98" s="382">
        <v>1.5</v>
      </c>
      <c r="F98" s="383"/>
      <c r="G98" s="381">
        <v>2014</v>
      </c>
      <c r="H98" s="382">
        <v>1109</v>
      </c>
      <c r="I98" s="382">
        <v>1</v>
      </c>
      <c r="J98" s="384" t="s">
        <v>581</v>
      </c>
      <c r="K98" s="383"/>
      <c r="L98" s="381"/>
      <c r="M98" s="382"/>
      <c r="N98" s="382"/>
      <c r="O98" s="382"/>
      <c r="P98" s="382"/>
      <c r="Q98" s="383"/>
      <c r="R98" s="360" t="s">
        <v>582</v>
      </c>
      <c r="S98" s="385" t="s">
        <v>583</v>
      </c>
      <c r="T98" s="384" t="s">
        <v>584</v>
      </c>
      <c r="U98" s="386">
        <v>41661</v>
      </c>
      <c r="W98" s="358"/>
      <c r="X98" s="356" t="str">
        <f t="shared" si="31"/>
        <v>BCF</v>
      </c>
      <c r="Y98" s="356">
        <f t="shared" si="22"/>
        <v>94</v>
      </c>
      <c r="Z98" s="356" t="str">
        <f t="shared" si="22"/>
        <v>Steam Trap</v>
      </c>
      <c r="AA98" s="356" t="str">
        <f t="shared" si="23"/>
        <v>Inverted Bucket</v>
      </c>
      <c r="AB98" s="356">
        <f t="shared" si="23"/>
        <v>1.5</v>
      </c>
      <c r="AC98" s="356">
        <f t="shared" si="24"/>
        <v>2014</v>
      </c>
      <c r="AD98" s="356">
        <f t="shared" si="25"/>
        <v>1109</v>
      </c>
      <c r="AE98" s="356">
        <f t="shared" si="26"/>
        <v>0</v>
      </c>
      <c r="AF98" s="356">
        <f t="shared" si="27"/>
        <v>0</v>
      </c>
      <c r="AG98" s="356">
        <f t="shared" si="27"/>
        <v>0</v>
      </c>
      <c r="AH98" s="356">
        <f t="shared" si="27"/>
        <v>0</v>
      </c>
      <c r="AI98" s="387">
        <f t="shared" si="28"/>
        <v>1413.9749999999999</v>
      </c>
      <c r="AJ98" s="387">
        <f t="shared" si="29"/>
        <v>0</v>
      </c>
      <c r="AK98" s="387">
        <f t="shared" si="30"/>
        <v>0</v>
      </c>
      <c r="AL98" s="387">
        <f t="shared" si="32"/>
        <v>1413.9749999999999</v>
      </c>
      <c r="AM98" s="358"/>
      <c r="AN98" s="382" t="s">
        <v>571</v>
      </c>
      <c r="AO98" s="382">
        <v>1</v>
      </c>
      <c r="AP98" s="387">
        <v>538.04999999999995</v>
      </c>
      <c r="AT98" s="358"/>
      <c r="BA98" s="358"/>
      <c r="BI98" s="358"/>
      <c r="BO98" s="358"/>
      <c r="BV98" s="358"/>
    </row>
    <row r="99" spans="1:74" x14ac:dyDescent="0.2">
      <c r="A99" s="356">
        <v>95</v>
      </c>
      <c r="B99" s="360" t="s">
        <v>579</v>
      </c>
      <c r="C99" s="381" t="s">
        <v>580</v>
      </c>
      <c r="D99" s="382" t="s">
        <v>146</v>
      </c>
      <c r="E99" s="382">
        <v>2</v>
      </c>
      <c r="F99" s="383"/>
      <c r="G99" s="381">
        <v>2014</v>
      </c>
      <c r="H99" s="382">
        <v>1109</v>
      </c>
      <c r="I99" s="382">
        <v>1</v>
      </c>
      <c r="J99" s="384" t="s">
        <v>581</v>
      </c>
      <c r="K99" s="383"/>
      <c r="L99" s="381"/>
      <c r="M99" s="382"/>
      <c r="N99" s="382"/>
      <c r="O99" s="382"/>
      <c r="P99" s="382"/>
      <c r="Q99" s="383"/>
      <c r="R99" s="360" t="s">
        <v>582</v>
      </c>
      <c r="S99" s="385" t="s">
        <v>583</v>
      </c>
      <c r="T99" s="384" t="s">
        <v>584</v>
      </c>
      <c r="U99" s="386">
        <v>41661</v>
      </c>
      <c r="W99" s="358"/>
      <c r="X99" s="356" t="str">
        <f t="shared" si="31"/>
        <v>BCF</v>
      </c>
      <c r="Y99" s="356">
        <f t="shared" si="22"/>
        <v>95</v>
      </c>
      <c r="Z99" s="356" t="str">
        <f t="shared" si="22"/>
        <v>Steam Trap</v>
      </c>
      <c r="AA99" s="356" t="str">
        <f t="shared" si="23"/>
        <v>Inverted Bucket</v>
      </c>
      <c r="AB99" s="356">
        <f t="shared" si="23"/>
        <v>2</v>
      </c>
      <c r="AC99" s="356">
        <f t="shared" si="24"/>
        <v>2014</v>
      </c>
      <c r="AD99" s="356">
        <f t="shared" si="25"/>
        <v>1109</v>
      </c>
      <c r="AE99" s="356">
        <f t="shared" si="26"/>
        <v>0</v>
      </c>
      <c r="AF99" s="356">
        <f t="shared" si="27"/>
        <v>0</v>
      </c>
      <c r="AG99" s="356">
        <f t="shared" si="27"/>
        <v>0</v>
      </c>
      <c r="AH99" s="356">
        <f t="shared" si="27"/>
        <v>0</v>
      </c>
      <c r="AI99" s="387">
        <f t="shared" si="28"/>
        <v>1413.9749999999999</v>
      </c>
      <c r="AJ99" s="387">
        <f t="shared" si="29"/>
        <v>0</v>
      </c>
      <c r="AK99" s="387">
        <f t="shared" si="30"/>
        <v>0</v>
      </c>
      <c r="AL99" s="387">
        <f t="shared" si="32"/>
        <v>1413.9749999999999</v>
      </c>
      <c r="AM99" s="358"/>
      <c r="AN99" s="382" t="s">
        <v>571</v>
      </c>
      <c r="AO99" s="382">
        <v>1</v>
      </c>
      <c r="AP99" s="387">
        <v>538.04999999999995</v>
      </c>
      <c r="AT99" s="358"/>
      <c r="BA99" s="358"/>
      <c r="BI99" s="358"/>
      <c r="BO99" s="358"/>
      <c r="BV99" s="358"/>
    </row>
    <row r="100" spans="1:74" x14ac:dyDescent="0.2">
      <c r="A100" s="356">
        <v>96</v>
      </c>
      <c r="B100" s="360" t="s">
        <v>579</v>
      </c>
      <c r="C100" s="381" t="s">
        <v>580</v>
      </c>
      <c r="D100" s="382" t="s">
        <v>146</v>
      </c>
      <c r="E100" s="382">
        <v>2</v>
      </c>
      <c r="F100" s="383"/>
      <c r="G100" s="381">
        <v>2014</v>
      </c>
      <c r="H100" s="382">
        <v>1109</v>
      </c>
      <c r="I100" s="382">
        <v>1</v>
      </c>
      <c r="J100" s="384" t="s">
        <v>581</v>
      </c>
      <c r="K100" s="383"/>
      <c r="L100" s="381"/>
      <c r="M100" s="382"/>
      <c r="N100" s="382"/>
      <c r="O100" s="382"/>
      <c r="P100" s="382"/>
      <c r="Q100" s="383"/>
      <c r="R100" s="360" t="s">
        <v>582</v>
      </c>
      <c r="S100" s="385" t="s">
        <v>583</v>
      </c>
      <c r="T100" s="384" t="s">
        <v>584</v>
      </c>
      <c r="U100" s="386">
        <v>41661</v>
      </c>
      <c r="W100" s="358"/>
      <c r="X100" s="356" t="str">
        <f t="shared" si="31"/>
        <v>BCF</v>
      </c>
      <c r="Y100" s="356">
        <f t="shared" si="22"/>
        <v>96</v>
      </c>
      <c r="Z100" s="356" t="str">
        <f t="shared" si="22"/>
        <v>Steam Trap</v>
      </c>
      <c r="AA100" s="356" t="str">
        <f t="shared" si="23"/>
        <v>Inverted Bucket</v>
      </c>
      <c r="AB100" s="356">
        <f t="shared" si="23"/>
        <v>2</v>
      </c>
      <c r="AC100" s="356">
        <f t="shared" si="24"/>
        <v>2014</v>
      </c>
      <c r="AD100" s="356">
        <f t="shared" si="25"/>
        <v>1109</v>
      </c>
      <c r="AE100" s="356">
        <f t="shared" si="26"/>
        <v>0</v>
      </c>
      <c r="AF100" s="356">
        <f t="shared" si="27"/>
        <v>0</v>
      </c>
      <c r="AG100" s="356">
        <f t="shared" si="27"/>
        <v>0</v>
      </c>
      <c r="AH100" s="356">
        <f t="shared" si="27"/>
        <v>0</v>
      </c>
      <c r="AI100" s="387">
        <f t="shared" si="28"/>
        <v>1413.9749999999999</v>
      </c>
      <c r="AJ100" s="387">
        <f t="shared" si="29"/>
        <v>0</v>
      </c>
      <c r="AK100" s="387">
        <f t="shared" si="30"/>
        <v>0</v>
      </c>
      <c r="AL100" s="387">
        <f t="shared" si="32"/>
        <v>1413.9749999999999</v>
      </c>
      <c r="AM100" s="358"/>
      <c r="AN100" s="382" t="s">
        <v>571</v>
      </c>
      <c r="AO100" s="382">
        <v>1</v>
      </c>
      <c r="AP100" s="387">
        <v>538.04999999999995</v>
      </c>
      <c r="AT100" s="358"/>
      <c r="BA100" s="358"/>
      <c r="BI100" s="358"/>
      <c r="BO100" s="358"/>
      <c r="BV100" s="358"/>
    </row>
    <row r="101" spans="1:74" x14ac:dyDescent="0.2">
      <c r="A101" s="356">
        <v>97</v>
      </c>
      <c r="B101" s="360" t="s">
        <v>579</v>
      </c>
      <c r="C101" s="381" t="s">
        <v>580</v>
      </c>
      <c r="D101" s="382" t="s">
        <v>146</v>
      </c>
      <c r="E101" s="382">
        <v>2</v>
      </c>
      <c r="F101" s="383"/>
      <c r="G101" s="381">
        <v>2014</v>
      </c>
      <c r="H101" s="382">
        <v>1109</v>
      </c>
      <c r="I101" s="382">
        <v>1</v>
      </c>
      <c r="J101" s="384" t="s">
        <v>581</v>
      </c>
      <c r="K101" s="383"/>
      <c r="L101" s="381"/>
      <c r="M101" s="382"/>
      <c r="N101" s="382"/>
      <c r="O101" s="382"/>
      <c r="P101" s="382"/>
      <c r="Q101" s="383"/>
      <c r="R101" s="360" t="s">
        <v>582</v>
      </c>
      <c r="S101" s="385" t="s">
        <v>583</v>
      </c>
      <c r="T101" s="384" t="s">
        <v>584</v>
      </c>
      <c r="U101" s="386">
        <v>41661</v>
      </c>
      <c r="W101" s="358"/>
      <c r="X101" s="356" t="str">
        <f t="shared" si="31"/>
        <v>BCF</v>
      </c>
      <c r="Y101" s="356">
        <f t="shared" si="22"/>
        <v>97</v>
      </c>
      <c r="Z101" s="356" t="str">
        <f t="shared" si="22"/>
        <v>Steam Trap</v>
      </c>
      <c r="AA101" s="356" t="str">
        <f t="shared" si="23"/>
        <v>Inverted Bucket</v>
      </c>
      <c r="AB101" s="356">
        <f t="shared" si="23"/>
        <v>2</v>
      </c>
      <c r="AC101" s="356">
        <f t="shared" si="24"/>
        <v>2014</v>
      </c>
      <c r="AD101" s="356">
        <f t="shared" si="25"/>
        <v>1109</v>
      </c>
      <c r="AE101" s="356">
        <f t="shared" si="26"/>
        <v>0</v>
      </c>
      <c r="AF101" s="356">
        <f t="shared" si="27"/>
        <v>0</v>
      </c>
      <c r="AG101" s="356">
        <f t="shared" si="27"/>
        <v>0</v>
      </c>
      <c r="AH101" s="356">
        <f t="shared" si="27"/>
        <v>0</v>
      </c>
      <c r="AI101" s="387">
        <f t="shared" si="28"/>
        <v>1413.9749999999999</v>
      </c>
      <c r="AJ101" s="387">
        <f t="shared" si="29"/>
        <v>0</v>
      </c>
      <c r="AK101" s="387">
        <f t="shared" si="30"/>
        <v>0</v>
      </c>
      <c r="AL101" s="387">
        <f t="shared" si="32"/>
        <v>1413.9749999999999</v>
      </c>
      <c r="AM101" s="358"/>
      <c r="AN101" s="382" t="s">
        <v>571</v>
      </c>
      <c r="AO101" s="382">
        <v>1</v>
      </c>
      <c r="AP101" s="387">
        <v>542.19374999999991</v>
      </c>
      <c r="AT101" s="358"/>
      <c r="BA101" s="358"/>
      <c r="BI101" s="358"/>
      <c r="BO101" s="358"/>
      <c r="BV101" s="358"/>
    </row>
    <row r="102" spans="1:74" x14ac:dyDescent="0.2">
      <c r="A102" s="356">
        <v>98</v>
      </c>
      <c r="B102" s="360" t="s">
        <v>579</v>
      </c>
      <c r="C102" s="381" t="s">
        <v>580</v>
      </c>
      <c r="D102" s="382" t="s">
        <v>146</v>
      </c>
      <c r="E102" s="382">
        <v>2.5</v>
      </c>
      <c r="F102" s="383"/>
      <c r="G102" s="381">
        <v>2014</v>
      </c>
      <c r="H102" s="382">
        <v>1733</v>
      </c>
      <c r="I102" s="382">
        <v>1</v>
      </c>
      <c r="J102" s="384" t="s">
        <v>581</v>
      </c>
      <c r="K102" s="383"/>
      <c r="L102" s="381"/>
      <c r="M102" s="382"/>
      <c r="N102" s="382"/>
      <c r="O102" s="382"/>
      <c r="P102" s="382"/>
      <c r="Q102" s="383"/>
      <c r="R102" s="360" t="s">
        <v>582</v>
      </c>
      <c r="S102" s="385" t="s">
        <v>583</v>
      </c>
      <c r="T102" s="384" t="s">
        <v>584</v>
      </c>
      <c r="U102" s="386">
        <v>41661</v>
      </c>
      <c r="W102" s="358"/>
      <c r="X102" s="356" t="str">
        <f t="shared" si="31"/>
        <v>BCF</v>
      </c>
      <c r="Y102" s="356">
        <f t="shared" si="22"/>
        <v>98</v>
      </c>
      <c r="Z102" s="356" t="str">
        <f t="shared" si="22"/>
        <v>Steam Trap</v>
      </c>
      <c r="AA102" s="356" t="str">
        <f t="shared" si="23"/>
        <v>Inverted Bucket</v>
      </c>
      <c r="AB102" s="356">
        <f t="shared" si="23"/>
        <v>2.5</v>
      </c>
      <c r="AC102" s="356">
        <f t="shared" si="24"/>
        <v>2014</v>
      </c>
      <c r="AD102" s="356">
        <f t="shared" si="25"/>
        <v>1733</v>
      </c>
      <c r="AE102" s="356">
        <f t="shared" si="26"/>
        <v>0</v>
      </c>
      <c r="AF102" s="356">
        <f t="shared" si="27"/>
        <v>0</v>
      </c>
      <c r="AG102" s="356">
        <f t="shared" si="27"/>
        <v>0</v>
      </c>
      <c r="AH102" s="356">
        <f t="shared" si="27"/>
        <v>0</v>
      </c>
      <c r="AI102" s="387">
        <f t="shared" si="28"/>
        <v>2209.5749999999998</v>
      </c>
      <c r="AJ102" s="387">
        <f t="shared" si="29"/>
        <v>0</v>
      </c>
      <c r="AK102" s="387">
        <f t="shared" si="30"/>
        <v>0</v>
      </c>
      <c r="AL102" s="387">
        <f t="shared" si="32"/>
        <v>2209.5749999999998</v>
      </c>
      <c r="AM102" s="358"/>
      <c r="AN102" s="382" t="s">
        <v>571</v>
      </c>
      <c r="AO102" s="382">
        <v>1</v>
      </c>
      <c r="AP102" s="387">
        <v>542.19374999999991</v>
      </c>
      <c r="AT102" s="358"/>
      <c r="BA102" s="358"/>
      <c r="BI102" s="358"/>
      <c r="BO102" s="358"/>
      <c r="BV102" s="358"/>
    </row>
    <row r="103" spans="1:74" ht="15" x14ac:dyDescent="0.2">
      <c r="A103" s="356">
        <v>99</v>
      </c>
      <c r="B103" s="360" t="s">
        <v>579</v>
      </c>
      <c r="C103" s="381" t="s">
        <v>580</v>
      </c>
      <c r="D103" s="382" t="s">
        <v>146</v>
      </c>
      <c r="E103" s="382">
        <v>2.5</v>
      </c>
      <c r="F103" s="383"/>
      <c r="G103" s="381">
        <v>2014</v>
      </c>
      <c r="H103" s="382">
        <v>1733</v>
      </c>
      <c r="I103" s="382">
        <v>1</v>
      </c>
      <c r="J103" s="384" t="s">
        <v>581</v>
      </c>
      <c r="K103" s="383"/>
      <c r="L103" s="381"/>
      <c r="M103" s="382"/>
      <c r="N103" s="382"/>
      <c r="O103" s="382"/>
      <c r="P103" s="382"/>
      <c r="Q103" s="383"/>
      <c r="R103" s="360" t="s">
        <v>582</v>
      </c>
      <c r="S103" s="385" t="s">
        <v>583</v>
      </c>
      <c r="T103" s="384" t="s">
        <v>584</v>
      </c>
      <c r="U103" s="386">
        <v>41661</v>
      </c>
      <c r="W103" s="358"/>
      <c r="X103" s="356" t="str">
        <f t="shared" si="31"/>
        <v>BCF</v>
      </c>
      <c r="Y103" s="356">
        <f t="shared" si="22"/>
        <v>99</v>
      </c>
      <c r="Z103" s="356" t="str">
        <f t="shared" si="22"/>
        <v>Steam Trap</v>
      </c>
      <c r="AA103" s="356" t="str">
        <f t="shared" si="23"/>
        <v>Inverted Bucket</v>
      </c>
      <c r="AB103" s="356">
        <f t="shared" si="23"/>
        <v>2.5</v>
      </c>
      <c r="AC103" s="356">
        <f t="shared" si="24"/>
        <v>2014</v>
      </c>
      <c r="AD103" s="356">
        <f t="shared" si="25"/>
        <v>1733</v>
      </c>
      <c r="AE103" s="356">
        <f t="shared" si="26"/>
        <v>0</v>
      </c>
      <c r="AF103" s="356">
        <f t="shared" si="27"/>
        <v>0</v>
      </c>
      <c r="AG103" s="356">
        <f t="shared" si="27"/>
        <v>0</v>
      </c>
      <c r="AH103" s="356">
        <f t="shared" si="27"/>
        <v>0</v>
      </c>
      <c r="AI103" s="387">
        <f t="shared" si="28"/>
        <v>2209.5749999999998</v>
      </c>
      <c r="AJ103" s="387">
        <f t="shared" si="29"/>
        <v>0</v>
      </c>
      <c r="AK103" s="387">
        <f t="shared" si="30"/>
        <v>0</v>
      </c>
      <c r="AL103" s="387">
        <f t="shared" si="32"/>
        <v>2209.5749999999998</v>
      </c>
      <c r="AM103" s="358"/>
      <c r="AN103" s="382" t="s">
        <v>146</v>
      </c>
      <c r="AO103" s="382">
        <v>1</v>
      </c>
      <c r="AP103" s="387">
        <v>1413.9749999999999</v>
      </c>
      <c r="AR103" s="528" t="s">
        <v>146</v>
      </c>
      <c r="AS103" s="529"/>
      <c r="AT103" s="358"/>
      <c r="BA103" s="358"/>
      <c r="BI103" s="358"/>
      <c r="BO103" s="358"/>
      <c r="BV103" s="358"/>
    </row>
    <row r="104" spans="1:74" ht="30" x14ac:dyDescent="0.25">
      <c r="A104" s="356">
        <v>100</v>
      </c>
      <c r="B104" s="360" t="s">
        <v>579</v>
      </c>
      <c r="C104" s="381" t="s">
        <v>580</v>
      </c>
      <c r="D104" s="382" t="s">
        <v>146</v>
      </c>
      <c r="E104" s="382">
        <v>2.5</v>
      </c>
      <c r="F104" s="383"/>
      <c r="G104" s="381">
        <v>2014</v>
      </c>
      <c r="H104" s="382">
        <v>1733</v>
      </c>
      <c r="I104" s="382">
        <v>1</v>
      </c>
      <c r="J104" s="384" t="s">
        <v>581</v>
      </c>
      <c r="K104" s="383"/>
      <c r="L104" s="381"/>
      <c r="M104" s="382"/>
      <c r="N104" s="382"/>
      <c r="O104" s="382"/>
      <c r="P104" s="382"/>
      <c r="Q104" s="383"/>
      <c r="R104" s="360" t="s">
        <v>582</v>
      </c>
      <c r="S104" s="385" t="s">
        <v>583</v>
      </c>
      <c r="T104" s="384" t="s">
        <v>584</v>
      </c>
      <c r="U104" s="386">
        <v>41661</v>
      </c>
      <c r="W104" s="358"/>
      <c r="X104" s="356" t="str">
        <f t="shared" si="31"/>
        <v>BCF</v>
      </c>
      <c r="Y104" s="356">
        <f t="shared" si="22"/>
        <v>100</v>
      </c>
      <c r="Z104" s="356" t="str">
        <f t="shared" si="22"/>
        <v>Steam Trap</v>
      </c>
      <c r="AA104" s="356" t="str">
        <f t="shared" si="23"/>
        <v>Inverted Bucket</v>
      </c>
      <c r="AB104" s="356">
        <f t="shared" si="23"/>
        <v>2.5</v>
      </c>
      <c r="AC104" s="356">
        <f t="shared" si="24"/>
        <v>2014</v>
      </c>
      <c r="AD104" s="356">
        <f t="shared" si="25"/>
        <v>1733</v>
      </c>
      <c r="AE104" s="356">
        <f t="shared" si="26"/>
        <v>0</v>
      </c>
      <c r="AF104" s="356">
        <f t="shared" si="27"/>
        <v>0</v>
      </c>
      <c r="AG104" s="356">
        <f t="shared" si="27"/>
        <v>0</v>
      </c>
      <c r="AH104" s="356">
        <f t="shared" si="27"/>
        <v>0</v>
      </c>
      <c r="AI104" s="387">
        <f t="shared" si="28"/>
        <v>2209.5749999999998</v>
      </c>
      <c r="AJ104" s="387">
        <f t="shared" si="29"/>
        <v>0</v>
      </c>
      <c r="AK104" s="387">
        <f t="shared" si="30"/>
        <v>0</v>
      </c>
      <c r="AL104" s="387">
        <f t="shared" si="32"/>
        <v>2209.5749999999998</v>
      </c>
      <c r="AM104" s="358"/>
      <c r="AN104" s="382" t="s">
        <v>146</v>
      </c>
      <c r="AO104" s="382">
        <v>1</v>
      </c>
      <c r="AP104" s="387">
        <v>1413.9749999999999</v>
      </c>
      <c r="AR104" s="388" t="s">
        <v>575</v>
      </c>
      <c r="AS104" s="388" t="s">
        <v>576</v>
      </c>
      <c r="AT104" s="358"/>
      <c r="BA104" s="358"/>
      <c r="BI104" s="358"/>
      <c r="BO104" s="358"/>
      <c r="BV104" s="358"/>
    </row>
    <row r="105" spans="1:74" x14ac:dyDescent="0.2">
      <c r="A105" s="356">
        <v>101</v>
      </c>
      <c r="B105" s="360" t="s">
        <v>579</v>
      </c>
      <c r="C105" s="381" t="s">
        <v>580</v>
      </c>
      <c r="D105" s="382" t="s">
        <v>146</v>
      </c>
      <c r="E105" s="382"/>
      <c r="F105" s="383"/>
      <c r="G105" s="381">
        <v>2014</v>
      </c>
      <c r="H105" s="382">
        <v>377.5</v>
      </c>
      <c r="I105" s="382">
        <v>1</v>
      </c>
      <c r="J105" s="384" t="s">
        <v>581</v>
      </c>
      <c r="K105" s="383"/>
      <c r="L105" s="381"/>
      <c r="M105" s="382"/>
      <c r="N105" s="382"/>
      <c r="O105" s="382"/>
      <c r="P105" s="382"/>
      <c r="Q105" s="383"/>
      <c r="R105" s="360" t="s">
        <v>582</v>
      </c>
      <c r="S105" s="385" t="s">
        <v>583</v>
      </c>
      <c r="T105" s="384" t="s">
        <v>584</v>
      </c>
      <c r="U105" s="386">
        <v>41661</v>
      </c>
      <c r="W105" s="358"/>
      <c r="X105" s="356" t="str">
        <f t="shared" si="31"/>
        <v>BCF</v>
      </c>
      <c r="Y105" s="356">
        <f t="shared" si="22"/>
        <v>101</v>
      </c>
      <c r="Z105" s="356" t="str">
        <f t="shared" si="22"/>
        <v>Steam Trap</v>
      </c>
      <c r="AA105" s="356" t="str">
        <f t="shared" si="23"/>
        <v>Inverted Bucket</v>
      </c>
      <c r="AB105" s="356">
        <f t="shared" si="23"/>
        <v>0</v>
      </c>
      <c r="AC105" s="356">
        <f t="shared" si="24"/>
        <v>2014</v>
      </c>
      <c r="AD105" s="356">
        <f t="shared" si="25"/>
        <v>377.5</v>
      </c>
      <c r="AE105" s="356">
        <f t="shared" si="26"/>
        <v>0</v>
      </c>
      <c r="AF105" s="356">
        <f t="shared" si="27"/>
        <v>0</v>
      </c>
      <c r="AG105" s="356">
        <f t="shared" si="27"/>
        <v>0</v>
      </c>
      <c r="AH105" s="356">
        <f t="shared" si="27"/>
        <v>0</v>
      </c>
      <c r="AI105" s="387">
        <f t="shared" si="28"/>
        <v>481.31249999999994</v>
      </c>
      <c r="AJ105" s="387">
        <f t="shared" si="29"/>
        <v>0</v>
      </c>
      <c r="AK105" s="387">
        <f t="shared" si="30"/>
        <v>0</v>
      </c>
      <c r="AL105" s="387">
        <f t="shared" si="32"/>
        <v>481.31249999999994</v>
      </c>
      <c r="AM105" s="358"/>
      <c r="AN105" s="382" t="s">
        <v>146</v>
      </c>
      <c r="AO105" s="382">
        <v>1</v>
      </c>
      <c r="AP105" s="387">
        <v>1413.9749999999999</v>
      </c>
      <c r="AR105" s="398">
        <v>0.5</v>
      </c>
      <c r="AS105" s="399">
        <f>$AR$114*AR105+$AS$114</f>
        <v>268.18520456503074</v>
      </c>
      <c r="AT105" s="358"/>
      <c r="BA105" s="358"/>
      <c r="BI105" s="358"/>
      <c r="BO105" s="358"/>
      <c r="BV105" s="358"/>
    </row>
    <row r="106" spans="1:74" x14ac:dyDescent="0.2">
      <c r="A106" s="356">
        <v>102</v>
      </c>
      <c r="B106" s="360" t="s">
        <v>579</v>
      </c>
      <c r="C106" s="381" t="s">
        <v>580</v>
      </c>
      <c r="D106" s="382" t="s">
        <v>146</v>
      </c>
      <c r="E106" s="382"/>
      <c r="F106" s="383"/>
      <c r="G106" s="381">
        <v>2014</v>
      </c>
      <c r="H106" s="382">
        <v>377.5</v>
      </c>
      <c r="I106" s="382">
        <v>1</v>
      </c>
      <c r="J106" s="384" t="s">
        <v>581</v>
      </c>
      <c r="K106" s="383"/>
      <c r="L106" s="381"/>
      <c r="M106" s="382"/>
      <c r="N106" s="382"/>
      <c r="O106" s="382"/>
      <c r="P106" s="382"/>
      <c r="Q106" s="383"/>
      <c r="R106" s="360" t="s">
        <v>582</v>
      </c>
      <c r="S106" s="385" t="s">
        <v>583</v>
      </c>
      <c r="T106" s="384" t="s">
        <v>584</v>
      </c>
      <c r="U106" s="386">
        <v>41661</v>
      </c>
      <c r="W106" s="358"/>
      <c r="X106" s="356" t="str">
        <f t="shared" si="31"/>
        <v>BCF</v>
      </c>
      <c r="Y106" s="356">
        <f t="shared" si="22"/>
        <v>102</v>
      </c>
      <c r="Z106" s="356" t="str">
        <f t="shared" si="22"/>
        <v>Steam Trap</v>
      </c>
      <c r="AA106" s="356" t="str">
        <f t="shared" si="23"/>
        <v>Inverted Bucket</v>
      </c>
      <c r="AB106" s="356">
        <f t="shared" si="23"/>
        <v>0</v>
      </c>
      <c r="AC106" s="356">
        <f t="shared" si="24"/>
        <v>2014</v>
      </c>
      <c r="AD106" s="356">
        <f t="shared" si="25"/>
        <v>377.5</v>
      </c>
      <c r="AE106" s="356">
        <f t="shared" si="26"/>
        <v>0</v>
      </c>
      <c r="AF106" s="356">
        <f t="shared" si="27"/>
        <v>0</v>
      </c>
      <c r="AG106" s="356">
        <f t="shared" si="27"/>
        <v>0</v>
      </c>
      <c r="AH106" s="356">
        <f t="shared" si="27"/>
        <v>0</v>
      </c>
      <c r="AI106" s="387">
        <f t="shared" si="28"/>
        <v>481.31249999999994</v>
      </c>
      <c r="AJ106" s="387">
        <f t="shared" si="29"/>
        <v>0</v>
      </c>
      <c r="AK106" s="387">
        <f t="shared" si="30"/>
        <v>0</v>
      </c>
      <c r="AL106" s="387">
        <f t="shared" si="32"/>
        <v>481.31249999999994</v>
      </c>
      <c r="AM106" s="358"/>
      <c r="AN106" s="382" t="s">
        <v>146</v>
      </c>
      <c r="AO106" s="382">
        <v>1</v>
      </c>
      <c r="AP106" s="387">
        <v>1213.8</v>
      </c>
      <c r="AR106" s="398">
        <v>0.75</v>
      </c>
      <c r="AS106" s="399">
        <f>$AR$114*AR106+$AS$114</f>
        <v>471.40031052361894</v>
      </c>
      <c r="AT106" s="358"/>
      <c r="BA106" s="358"/>
      <c r="BI106" s="358"/>
      <c r="BO106" s="358"/>
      <c r="BV106" s="358"/>
    </row>
    <row r="107" spans="1:74" x14ac:dyDescent="0.2">
      <c r="A107" s="356">
        <v>103</v>
      </c>
      <c r="B107" s="360" t="s">
        <v>579</v>
      </c>
      <c r="C107" s="381" t="s">
        <v>580</v>
      </c>
      <c r="D107" s="382" t="s">
        <v>593</v>
      </c>
      <c r="E107" s="382">
        <v>0.5</v>
      </c>
      <c r="F107" s="383"/>
      <c r="G107" s="381">
        <v>2014</v>
      </c>
      <c r="H107" s="382">
        <v>282.5</v>
      </c>
      <c r="I107" s="382">
        <v>1</v>
      </c>
      <c r="J107" s="384" t="s">
        <v>581</v>
      </c>
      <c r="K107" s="383"/>
      <c r="L107" s="381"/>
      <c r="M107" s="382"/>
      <c r="N107" s="382"/>
      <c r="O107" s="382"/>
      <c r="P107" s="382"/>
      <c r="Q107" s="383"/>
      <c r="R107" s="360" t="s">
        <v>582</v>
      </c>
      <c r="S107" s="385" t="s">
        <v>583</v>
      </c>
      <c r="T107" s="384" t="s">
        <v>584</v>
      </c>
      <c r="U107" s="386">
        <v>41661</v>
      </c>
      <c r="W107" s="358"/>
      <c r="X107" s="356" t="str">
        <f t="shared" si="31"/>
        <v>BCF</v>
      </c>
      <c r="Y107" s="356">
        <f t="shared" si="22"/>
        <v>103</v>
      </c>
      <c r="Z107" s="356" t="str">
        <f t="shared" si="22"/>
        <v>Steam Trap</v>
      </c>
      <c r="AA107" s="356" t="str">
        <f t="shared" si="23"/>
        <v>Thermodisc</v>
      </c>
      <c r="AB107" s="356">
        <f t="shared" si="23"/>
        <v>0.5</v>
      </c>
      <c r="AC107" s="356">
        <f t="shared" si="24"/>
        <v>2014</v>
      </c>
      <c r="AD107" s="356">
        <f t="shared" si="25"/>
        <v>282.5</v>
      </c>
      <c r="AE107" s="356">
        <f t="shared" si="26"/>
        <v>0</v>
      </c>
      <c r="AF107" s="356">
        <f t="shared" si="27"/>
        <v>0</v>
      </c>
      <c r="AG107" s="356">
        <f t="shared" si="27"/>
        <v>0</v>
      </c>
      <c r="AH107" s="356">
        <f t="shared" si="27"/>
        <v>0</v>
      </c>
      <c r="AI107" s="387">
        <f t="shared" si="28"/>
        <v>360.18749999999994</v>
      </c>
      <c r="AJ107" s="387">
        <f t="shared" si="29"/>
        <v>0</v>
      </c>
      <c r="AK107" s="387">
        <f t="shared" si="30"/>
        <v>0</v>
      </c>
      <c r="AL107" s="387">
        <f t="shared" si="32"/>
        <v>360.18749999999994</v>
      </c>
      <c r="AM107" s="358"/>
      <c r="AN107" s="382" t="s">
        <v>146</v>
      </c>
      <c r="AO107" s="382">
        <v>1</v>
      </c>
      <c r="AP107" s="387">
        <v>1155.7874999999999</v>
      </c>
      <c r="AR107" s="398">
        <v>1</v>
      </c>
      <c r="AS107" s="399">
        <f>$AR$114*AR107+$AS$114</f>
        <v>674.61541648220714</v>
      </c>
      <c r="AT107" s="358"/>
      <c r="BA107" s="358"/>
      <c r="BI107" s="358"/>
      <c r="BO107" s="358"/>
      <c r="BV107" s="358"/>
    </row>
    <row r="108" spans="1:74" x14ac:dyDescent="0.2">
      <c r="A108" s="356">
        <v>104</v>
      </c>
      <c r="B108" s="360" t="s">
        <v>579</v>
      </c>
      <c r="C108" s="381" t="s">
        <v>580</v>
      </c>
      <c r="D108" s="382" t="s">
        <v>593</v>
      </c>
      <c r="E108" s="382">
        <v>0.5</v>
      </c>
      <c r="F108" s="383"/>
      <c r="G108" s="381">
        <v>2014</v>
      </c>
      <c r="H108" s="382">
        <v>359.5</v>
      </c>
      <c r="I108" s="382">
        <v>1</v>
      </c>
      <c r="J108" s="384" t="s">
        <v>581</v>
      </c>
      <c r="K108" s="383"/>
      <c r="L108" s="381"/>
      <c r="M108" s="382"/>
      <c r="N108" s="382"/>
      <c r="O108" s="382"/>
      <c r="P108" s="382"/>
      <c r="Q108" s="383"/>
      <c r="R108" s="360" t="s">
        <v>582</v>
      </c>
      <c r="S108" s="385" t="s">
        <v>583</v>
      </c>
      <c r="T108" s="384" t="s">
        <v>584</v>
      </c>
      <c r="U108" s="386">
        <v>41661</v>
      </c>
      <c r="W108" s="358"/>
      <c r="X108" s="356" t="str">
        <f t="shared" si="31"/>
        <v>BCF</v>
      </c>
      <c r="Y108" s="356">
        <f t="shared" si="22"/>
        <v>104</v>
      </c>
      <c r="Z108" s="356" t="str">
        <f t="shared" si="22"/>
        <v>Steam Trap</v>
      </c>
      <c r="AA108" s="356" t="str">
        <f t="shared" si="23"/>
        <v>Thermodisc</v>
      </c>
      <c r="AB108" s="356">
        <f t="shared" si="23"/>
        <v>0.5</v>
      </c>
      <c r="AC108" s="356">
        <f t="shared" si="24"/>
        <v>2014</v>
      </c>
      <c r="AD108" s="356">
        <f t="shared" si="25"/>
        <v>359.5</v>
      </c>
      <c r="AE108" s="356">
        <f t="shared" si="26"/>
        <v>0</v>
      </c>
      <c r="AF108" s="356">
        <f t="shared" si="27"/>
        <v>0</v>
      </c>
      <c r="AG108" s="356">
        <f t="shared" si="27"/>
        <v>0</v>
      </c>
      <c r="AH108" s="356">
        <f t="shared" si="27"/>
        <v>0</v>
      </c>
      <c r="AI108" s="387">
        <f t="shared" si="28"/>
        <v>458.36249999999995</v>
      </c>
      <c r="AJ108" s="387">
        <f t="shared" si="29"/>
        <v>0</v>
      </c>
      <c r="AK108" s="387">
        <f t="shared" si="30"/>
        <v>0</v>
      </c>
      <c r="AL108" s="387">
        <f t="shared" si="32"/>
        <v>458.36249999999995</v>
      </c>
      <c r="AM108" s="358"/>
      <c r="AN108" s="382" t="s">
        <v>146</v>
      </c>
      <c r="AO108" s="382">
        <v>1</v>
      </c>
      <c r="AP108" s="387">
        <v>1149.4124999999999</v>
      </c>
      <c r="AR108" s="398">
        <v>1.5</v>
      </c>
      <c r="AS108" s="399">
        <f>$AR$114*AR108+$AS$114</f>
        <v>1081.0456283993835</v>
      </c>
      <c r="AT108" s="358"/>
      <c r="BA108" s="358"/>
      <c r="BI108" s="358"/>
      <c r="BO108" s="358"/>
      <c r="BV108" s="358"/>
    </row>
    <row r="109" spans="1:74" x14ac:dyDescent="0.2">
      <c r="A109" s="356">
        <v>105</v>
      </c>
      <c r="B109" s="360" t="s">
        <v>579</v>
      </c>
      <c r="C109" s="381" t="s">
        <v>580</v>
      </c>
      <c r="D109" s="382" t="s">
        <v>593</v>
      </c>
      <c r="E109" s="382">
        <v>0.75</v>
      </c>
      <c r="F109" s="383"/>
      <c r="G109" s="381">
        <v>2014</v>
      </c>
      <c r="H109" s="382">
        <v>316.25</v>
      </c>
      <c r="I109" s="382">
        <v>1</v>
      </c>
      <c r="J109" s="384" t="s">
        <v>581</v>
      </c>
      <c r="K109" s="383"/>
      <c r="L109" s="381"/>
      <c r="M109" s="382"/>
      <c r="N109" s="382"/>
      <c r="O109" s="382"/>
      <c r="P109" s="382"/>
      <c r="Q109" s="383"/>
      <c r="R109" s="360" t="s">
        <v>582</v>
      </c>
      <c r="S109" s="385" t="s">
        <v>583</v>
      </c>
      <c r="T109" s="384" t="s">
        <v>584</v>
      </c>
      <c r="U109" s="386">
        <v>41661</v>
      </c>
      <c r="W109" s="358"/>
      <c r="X109" s="356" t="str">
        <f t="shared" si="31"/>
        <v>BCF</v>
      </c>
      <c r="Y109" s="356">
        <f t="shared" si="22"/>
        <v>105</v>
      </c>
      <c r="Z109" s="356" t="str">
        <f t="shared" si="22"/>
        <v>Steam Trap</v>
      </c>
      <c r="AA109" s="356" t="str">
        <f t="shared" si="23"/>
        <v>Thermodisc</v>
      </c>
      <c r="AB109" s="356">
        <f t="shared" si="23"/>
        <v>0.75</v>
      </c>
      <c r="AC109" s="356">
        <f t="shared" si="24"/>
        <v>2014</v>
      </c>
      <c r="AD109" s="356">
        <f t="shared" si="25"/>
        <v>316.25</v>
      </c>
      <c r="AE109" s="356">
        <f t="shared" si="26"/>
        <v>0</v>
      </c>
      <c r="AF109" s="356">
        <f t="shared" si="27"/>
        <v>0</v>
      </c>
      <c r="AG109" s="356">
        <f t="shared" si="27"/>
        <v>0</v>
      </c>
      <c r="AH109" s="356">
        <f t="shared" si="27"/>
        <v>0</v>
      </c>
      <c r="AI109" s="387">
        <f t="shared" si="28"/>
        <v>403.21874999999994</v>
      </c>
      <c r="AJ109" s="387">
        <f t="shared" si="29"/>
        <v>0</v>
      </c>
      <c r="AK109" s="387">
        <f t="shared" si="30"/>
        <v>0</v>
      </c>
      <c r="AL109" s="387">
        <f t="shared" si="32"/>
        <v>403.21874999999994</v>
      </c>
      <c r="AM109" s="358"/>
      <c r="AN109" s="382" t="s">
        <v>146</v>
      </c>
      <c r="AO109" s="382">
        <v>0.75</v>
      </c>
      <c r="AP109" s="387">
        <v>883.57499999999993</v>
      </c>
      <c r="AR109" s="398">
        <v>2</v>
      </c>
      <c r="AS109" s="399">
        <f>$AR$114*AR109+$AS$114</f>
        <v>1487.4758403165599</v>
      </c>
      <c r="AT109" s="358"/>
      <c r="BA109" s="358"/>
      <c r="BI109" s="358"/>
      <c r="BO109" s="358"/>
      <c r="BV109" s="358"/>
    </row>
    <row r="110" spans="1:74" x14ac:dyDescent="0.2">
      <c r="A110" s="356">
        <v>106</v>
      </c>
      <c r="B110" s="360" t="s">
        <v>579</v>
      </c>
      <c r="C110" s="381" t="s">
        <v>580</v>
      </c>
      <c r="D110" s="382" t="s">
        <v>593</v>
      </c>
      <c r="E110" s="382">
        <v>0.75</v>
      </c>
      <c r="F110" s="383"/>
      <c r="G110" s="381">
        <v>2014</v>
      </c>
      <c r="H110" s="382">
        <v>393.25</v>
      </c>
      <c r="I110" s="382">
        <v>1</v>
      </c>
      <c r="J110" s="384" t="s">
        <v>581</v>
      </c>
      <c r="K110" s="383"/>
      <c r="L110" s="381"/>
      <c r="M110" s="382"/>
      <c r="N110" s="382"/>
      <c r="O110" s="382"/>
      <c r="P110" s="382"/>
      <c r="Q110" s="383"/>
      <c r="R110" s="360" t="s">
        <v>582</v>
      </c>
      <c r="S110" s="385" t="s">
        <v>583</v>
      </c>
      <c r="T110" s="384" t="s">
        <v>584</v>
      </c>
      <c r="U110" s="386">
        <v>41661</v>
      </c>
      <c r="W110" s="358"/>
      <c r="X110" s="356" t="str">
        <f t="shared" si="31"/>
        <v>BCF</v>
      </c>
      <c r="Y110" s="356">
        <f t="shared" si="22"/>
        <v>106</v>
      </c>
      <c r="Z110" s="356" t="str">
        <f t="shared" si="22"/>
        <v>Steam Trap</v>
      </c>
      <c r="AA110" s="356" t="str">
        <f t="shared" si="23"/>
        <v>Thermodisc</v>
      </c>
      <c r="AB110" s="356">
        <f t="shared" si="23"/>
        <v>0.75</v>
      </c>
      <c r="AC110" s="356">
        <f t="shared" si="24"/>
        <v>2014</v>
      </c>
      <c r="AD110" s="356">
        <f t="shared" si="25"/>
        <v>393.25</v>
      </c>
      <c r="AE110" s="356">
        <f t="shared" si="26"/>
        <v>0</v>
      </c>
      <c r="AF110" s="356">
        <f t="shared" si="27"/>
        <v>0</v>
      </c>
      <c r="AG110" s="356">
        <f t="shared" si="27"/>
        <v>0</v>
      </c>
      <c r="AH110" s="356">
        <f t="shared" si="27"/>
        <v>0</v>
      </c>
      <c r="AI110" s="387">
        <f t="shared" si="28"/>
        <v>501.39374999999995</v>
      </c>
      <c r="AJ110" s="387">
        <f t="shared" si="29"/>
        <v>0</v>
      </c>
      <c r="AK110" s="387">
        <f t="shared" si="30"/>
        <v>0</v>
      </c>
      <c r="AL110" s="387">
        <f t="shared" si="32"/>
        <v>501.39374999999995</v>
      </c>
      <c r="AM110" s="358"/>
      <c r="AN110" s="382" t="s">
        <v>146</v>
      </c>
      <c r="AO110" s="382">
        <v>0.75</v>
      </c>
      <c r="AP110" s="387">
        <v>883.57499999999993</v>
      </c>
      <c r="AT110" s="358"/>
      <c r="BA110" s="358"/>
      <c r="BI110" s="358"/>
      <c r="BO110" s="358"/>
      <c r="BV110" s="358"/>
    </row>
    <row r="111" spans="1:74" x14ac:dyDescent="0.2">
      <c r="A111" s="356">
        <v>107</v>
      </c>
      <c r="B111" s="360" t="s">
        <v>579</v>
      </c>
      <c r="C111" s="381" t="s">
        <v>580</v>
      </c>
      <c r="D111" s="382" t="s">
        <v>593</v>
      </c>
      <c r="E111" s="382">
        <v>1</v>
      </c>
      <c r="F111" s="383"/>
      <c r="G111" s="381">
        <v>2014</v>
      </c>
      <c r="H111" s="382">
        <v>505</v>
      </c>
      <c r="I111" s="382">
        <v>1</v>
      </c>
      <c r="J111" s="384" t="s">
        <v>581</v>
      </c>
      <c r="K111" s="383"/>
      <c r="L111" s="381"/>
      <c r="M111" s="382"/>
      <c r="N111" s="382"/>
      <c r="O111" s="382"/>
      <c r="P111" s="382"/>
      <c r="Q111" s="383"/>
      <c r="R111" s="360" t="s">
        <v>582</v>
      </c>
      <c r="S111" s="385" t="s">
        <v>583</v>
      </c>
      <c r="T111" s="384" t="s">
        <v>584</v>
      </c>
      <c r="U111" s="386">
        <v>41661</v>
      </c>
      <c r="W111" s="358"/>
      <c r="X111" s="356" t="str">
        <f t="shared" si="31"/>
        <v>BCF</v>
      </c>
      <c r="Y111" s="356">
        <f t="shared" si="22"/>
        <v>107</v>
      </c>
      <c r="Z111" s="356" t="str">
        <f t="shared" si="22"/>
        <v>Steam Trap</v>
      </c>
      <c r="AA111" s="356" t="str">
        <f t="shared" si="23"/>
        <v>Thermodisc</v>
      </c>
      <c r="AB111" s="356">
        <f t="shared" si="23"/>
        <v>1</v>
      </c>
      <c r="AC111" s="356">
        <f t="shared" si="24"/>
        <v>2014</v>
      </c>
      <c r="AD111" s="356">
        <f t="shared" si="25"/>
        <v>505</v>
      </c>
      <c r="AE111" s="356">
        <f t="shared" si="26"/>
        <v>0</v>
      </c>
      <c r="AF111" s="356">
        <f t="shared" si="27"/>
        <v>0</v>
      </c>
      <c r="AG111" s="356">
        <f t="shared" si="27"/>
        <v>0</v>
      </c>
      <c r="AH111" s="356">
        <f t="shared" si="27"/>
        <v>0</v>
      </c>
      <c r="AI111" s="387">
        <f t="shared" si="28"/>
        <v>643.87499999999989</v>
      </c>
      <c r="AJ111" s="387">
        <f t="shared" si="29"/>
        <v>0</v>
      </c>
      <c r="AK111" s="387">
        <f t="shared" si="30"/>
        <v>0</v>
      </c>
      <c r="AL111" s="387">
        <f t="shared" si="32"/>
        <v>643.87499999999989</v>
      </c>
      <c r="AM111" s="358"/>
      <c r="AN111" s="382" t="s">
        <v>146</v>
      </c>
      <c r="AO111" s="382">
        <v>0.75</v>
      </c>
      <c r="AP111" s="387">
        <v>883.57499999999993</v>
      </c>
      <c r="AT111" s="358"/>
      <c r="BA111" s="358"/>
      <c r="BI111" s="358"/>
      <c r="BO111" s="358"/>
      <c r="BV111" s="358"/>
    </row>
    <row r="112" spans="1:74" ht="15" x14ac:dyDescent="0.25">
      <c r="A112" s="356">
        <v>108</v>
      </c>
      <c r="B112" s="360" t="s">
        <v>579</v>
      </c>
      <c r="C112" s="381" t="s">
        <v>580</v>
      </c>
      <c r="D112" s="382" t="s">
        <v>593</v>
      </c>
      <c r="E112" s="382">
        <v>1</v>
      </c>
      <c r="F112" s="383"/>
      <c r="G112" s="381">
        <v>2014</v>
      </c>
      <c r="H112" s="382">
        <v>580.5</v>
      </c>
      <c r="I112" s="382">
        <v>1</v>
      </c>
      <c r="J112" s="384" t="s">
        <v>581</v>
      </c>
      <c r="K112" s="383"/>
      <c r="L112" s="381"/>
      <c r="M112" s="382"/>
      <c r="N112" s="382"/>
      <c r="O112" s="382"/>
      <c r="P112" s="382"/>
      <c r="Q112" s="383"/>
      <c r="R112" s="360" t="s">
        <v>582</v>
      </c>
      <c r="S112" s="385" t="s">
        <v>583</v>
      </c>
      <c r="T112" s="384" t="s">
        <v>584</v>
      </c>
      <c r="U112" s="386">
        <v>41661</v>
      </c>
      <c r="W112" s="358"/>
      <c r="X112" s="356" t="str">
        <f t="shared" si="31"/>
        <v>BCF</v>
      </c>
      <c r="Y112" s="356">
        <f t="shared" si="22"/>
        <v>108</v>
      </c>
      <c r="Z112" s="356" t="str">
        <f t="shared" si="22"/>
        <v>Steam Trap</v>
      </c>
      <c r="AA112" s="356" t="str">
        <f t="shared" si="23"/>
        <v>Thermodisc</v>
      </c>
      <c r="AB112" s="356">
        <f t="shared" si="23"/>
        <v>1</v>
      </c>
      <c r="AC112" s="356">
        <f t="shared" si="24"/>
        <v>2014</v>
      </c>
      <c r="AD112" s="356">
        <f t="shared" si="25"/>
        <v>580.5</v>
      </c>
      <c r="AE112" s="356">
        <f t="shared" si="26"/>
        <v>0</v>
      </c>
      <c r="AF112" s="356">
        <f t="shared" si="27"/>
        <v>0</v>
      </c>
      <c r="AG112" s="356">
        <f t="shared" si="27"/>
        <v>0</v>
      </c>
      <c r="AH112" s="356">
        <f t="shared" si="27"/>
        <v>0</v>
      </c>
      <c r="AI112" s="387">
        <f t="shared" si="28"/>
        <v>740.13749999999993</v>
      </c>
      <c r="AJ112" s="387">
        <f t="shared" si="29"/>
        <v>0</v>
      </c>
      <c r="AK112" s="387">
        <f t="shared" si="30"/>
        <v>0</v>
      </c>
      <c r="AL112" s="387">
        <f t="shared" si="32"/>
        <v>740.13749999999993</v>
      </c>
      <c r="AM112" s="358"/>
      <c r="AN112" s="382" t="s">
        <v>146</v>
      </c>
      <c r="AO112" s="382">
        <v>1</v>
      </c>
      <c r="AP112" s="387">
        <v>280.18124999999998</v>
      </c>
      <c r="AR112" s="362" t="s">
        <v>318</v>
      </c>
      <c r="AT112" s="358"/>
      <c r="BA112" s="358"/>
      <c r="BI112" s="358"/>
      <c r="BO112" s="358"/>
      <c r="BV112" s="358"/>
    </row>
    <row r="113" spans="1:74" ht="15" x14ac:dyDescent="0.25">
      <c r="A113" s="356">
        <v>109</v>
      </c>
      <c r="B113" s="360" t="s">
        <v>579</v>
      </c>
      <c r="C113" s="381" t="s">
        <v>580</v>
      </c>
      <c r="D113" s="382" t="s">
        <v>148</v>
      </c>
      <c r="E113" s="382">
        <v>0.5</v>
      </c>
      <c r="F113" s="383"/>
      <c r="G113" s="381">
        <v>2014</v>
      </c>
      <c r="H113" s="382">
        <v>100.95</v>
      </c>
      <c r="I113" s="382">
        <v>1</v>
      </c>
      <c r="J113" s="384" t="s">
        <v>581</v>
      </c>
      <c r="K113" s="383"/>
      <c r="L113" s="381"/>
      <c r="M113" s="382"/>
      <c r="N113" s="382"/>
      <c r="O113" s="382"/>
      <c r="P113" s="382"/>
      <c r="Q113" s="383"/>
      <c r="R113" s="360" t="s">
        <v>582</v>
      </c>
      <c r="S113" s="385" t="s">
        <v>583</v>
      </c>
      <c r="T113" s="384" t="s">
        <v>584</v>
      </c>
      <c r="U113" s="386">
        <v>41661</v>
      </c>
      <c r="W113" s="358"/>
      <c r="X113" s="356" t="str">
        <f t="shared" si="31"/>
        <v>BCF</v>
      </c>
      <c r="Y113" s="356">
        <f t="shared" si="22"/>
        <v>109</v>
      </c>
      <c r="Z113" s="356" t="str">
        <f t="shared" si="22"/>
        <v>Steam Trap</v>
      </c>
      <c r="AA113" s="356" t="str">
        <f t="shared" si="23"/>
        <v>Thermostatic</v>
      </c>
      <c r="AB113" s="356">
        <f t="shared" si="23"/>
        <v>0.5</v>
      </c>
      <c r="AC113" s="356">
        <f t="shared" si="24"/>
        <v>2014</v>
      </c>
      <c r="AD113" s="356">
        <f t="shared" si="25"/>
        <v>100.95</v>
      </c>
      <c r="AE113" s="356">
        <f t="shared" si="26"/>
        <v>0</v>
      </c>
      <c r="AF113" s="356">
        <f t="shared" si="27"/>
        <v>0</v>
      </c>
      <c r="AG113" s="356">
        <f t="shared" si="27"/>
        <v>0</v>
      </c>
      <c r="AH113" s="356">
        <f t="shared" si="27"/>
        <v>0</v>
      </c>
      <c r="AI113" s="387">
        <f t="shared" si="28"/>
        <v>128.71124999999998</v>
      </c>
      <c r="AJ113" s="387">
        <f t="shared" si="29"/>
        <v>0</v>
      </c>
      <c r="AK113" s="387">
        <f t="shared" si="30"/>
        <v>0</v>
      </c>
      <c r="AL113" s="387">
        <f t="shared" si="32"/>
        <v>128.71124999999998</v>
      </c>
      <c r="AM113" s="358"/>
      <c r="AN113" s="382" t="s">
        <v>146</v>
      </c>
      <c r="AO113" s="382">
        <v>1</v>
      </c>
      <c r="AP113" s="387">
        <v>280.18124999999998</v>
      </c>
      <c r="AR113" s="388" t="s">
        <v>575</v>
      </c>
      <c r="AS113" s="388" t="s">
        <v>325</v>
      </c>
      <c r="AT113" s="358"/>
      <c r="BA113" s="358"/>
      <c r="BI113" s="358"/>
      <c r="BO113" s="358"/>
      <c r="BV113" s="358"/>
    </row>
    <row r="114" spans="1:74" x14ac:dyDescent="0.2">
      <c r="A114" s="356">
        <v>110</v>
      </c>
      <c r="B114" s="360" t="s">
        <v>579</v>
      </c>
      <c r="C114" s="381" t="s">
        <v>580</v>
      </c>
      <c r="D114" s="382" t="s">
        <v>148</v>
      </c>
      <c r="E114" s="382">
        <v>0.5</v>
      </c>
      <c r="F114" s="383"/>
      <c r="G114" s="381">
        <v>2014</v>
      </c>
      <c r="H114" s="382">
        <v>116.6</v>
      </c>
      <c r="I114" s="382">
        <v>1</v>
      </c>
      <c r="J114" s="384" t="s">
        <v>581</v>
      </c>
      <c r="K114" s="383"/>
      <c r="L114" s="381"/>
      <c r="M114" s="382"/>
      <c r="N114" s="382"/>
      <c r="O114" s="382"/>
      <c r="P114" s="382"/>
      <c r="Q114" s="383"/>
      <c r="R114" s="360" t="s">
        <v>582</v>
      </c>
      <c r="S114" s="385" t="s">
        <v>583</v>
      </c>
      <c r="T114" s="384" t="s">
        <v>584</v>
      </c>
      <c r="U114" s="386">
        <v>41661</v>
      </c>
      <c r="W114" s="358"/>
      <c r="X114" s="356" t="str">
        <f t="shared" si="31"/>
        <v>BCF</v>
      </c>
      <c r="Y114" s="356">
        <f t="shared" si="22"/>
        <v>110</v>
      </c>
      <c r="Z114" s="356" t="str">
        <f t="shared" si="22"/>
        <v>Steam Trap</v>
      </c>
      <c r="AA114" s="356" t="str">
        <f t="shared" si="23"/>
        <v>Thermostatic</v>
      </c>
      <c r="AB114" s="356">
        <f t="shared" si="23"/>
        <v>0.5</v>
      </c>
      <c r="AC114" s="356">
        <f t="shared" si="24"/>
        <v>2014</v>
      </c>
      <c r="AD114" s="356">
        <f t="shared" si="25"/>
        <v>116.6</v>
      </c>
      <c r="AE114" s="356">
        <f t="shared" si="26"/>
        <v>0</v>
      </c>
      <c r="AF114" s="356">
        <f t="shared" si="27"/>
        <v>0</v>
      </c>
      <c r="AG114" s="356">
        <f t="shared" si="27"/>
        <v>0</v>
      </c>
      <c r="AH114" s="356">
        <f t="shared" si="27"/>
        <v>0</v>
      </c>
      <c r="AI114" s="387">
        <f t="shared" si="28"/>
        <v>148.66499999999996</v>
      </c>
      <c r="AJ114" s="387">
        <f t="shared" si="29"/>
        <v>0</v>
      </c>
      <c r="AK114" s="387">
        <f t="shared" si="30"/>
        <v>0</v>
      </c>
      <c r="AL114" s="387">
        <f t="shared" si="32"/>
        <v>148.66499999999996</v>
      </c>
      <c r="AM114" s="358"/>
      <c r="AN114" s="382" t="s">
        <v>146</v>
      </c>
      <c r="AO114" s="382">
        <v>1</v>
      </c>
      <c r="AP114" s="387">
        <v>280.18124999999998</v>
      </c>
      <c r="AR114" s="398">
        <f t="array" ref="AR114:AS118">LINEST($AP$103:$AP$217,$AO$103:$AO$217,TRUE,TRUE)</f>
        <v>812.86042383435279</v>
      </c>
      <c r="AS114" s="398">
        <v>-138.24500735214565</v>
      </c>
      <c r="AT114" s="358"/>
      <c r="BA114" s="358"/>
      <c r="BI114" s="358"/>
      <c r="BO114" s="358"/>
      <c r="BV114" s="358"/>
    </row>
    <row r="115" spans="1:74" x14ac:dyDescent="0.2">
      <c r="A115" s="356">
        <v>111</v>
      </c>
      <c r="B115" s="360" t="s">
        <v>579</v>
      </c>
      <c r="C115" s="381" t="s">
        <v>580</v>
      </c>
      <c r="D115" s="382" t="s">
        <v>148</v>
      </c>
      <c r="E115" s="382">
        <v>0.5</v>
      </c>
      <c r="F115" s="383"/>
      <c r="G115" s="381">
        <v>2014</v>
      </c>
      <c r="H115" s="382">
        <v>362</v>
      </c>
      <c r="I115" s="382">
        <v>1</v>
      </c>
      <c r="J115" s="384" t="s">
        <v>581</v>
      </c>
      <c r="K115" s="383"/>
      <c r="L115" s="381"/>
      <c r="M115" s="382"/>
      <c r="N115" s="382"/>
      <c r="O115" s="382"/>
      <c r="P115" s="382"/>
      <c r="Q115" s="383"/>
      <c r="R115" s="360" t="s">
        <v>582</v>
      </c>
      <c r="S115" s="385" t="s">
        <v>583</v>
      </c>
      <c r="T115" s="384" t="s">
        <v>584</v>
      </c>
      <c r="U115" s="386">
        <v>41661</v>
      </c>
      <c r="W115" s="358"/>
      <c r="X115" s="356" t="str">
        <f t="shared" si="31"/>
        <v>BCF</v>
      </c>
      <c r="Y115" s="356">
        <f t="shared" si="22"/>
        <v>111</v>
      </c>
      <c r="Z115" s="356" t="str">
        <f t="shared" si="22"/>
        <v>Steam Trap</v>
      </c>
      <c r="AA115" s="356" t="str">
        <f t="shared" si="23"/>
        <v>Thermostatic</v>
      </c>
      <c r="AB115" s="356">
        <f t="shared" si="23"/>
        <v>0.5</v>
      </c>
      <c r="AC115" s="356">
        <f t="shared" si="24"/>
        <v>2014</v>
      </c>
      <c r="AD115" s="356">
        <f t="shared" si="25"/>
        <v>362</v>
      </c>
      <c r="AE115" s="356">
        <f t="shared" si="26"/>
        <v>0</v>
      </c>
      <c r="AF115" s="356">
        <f t="shared" si="27"/>
        <v>0</v>
      </c>
      <c r="AG115" s="356">
        <f t="shared" si="27"/>
        <v>0</v>
      </c>
      <c r="AH115" s="356">
        <f t="shared" si="27"/>
        <v>0</v>
      </c>
      <c r="AI115" s="387">
        <f t="shared" si="28"/>
        <v>461.54999999999995</v>
      </c>
      <c r="AJ115" s="387">
        <f t="shared" si="29"/>
        <v>0</v>
      </c>
      <c r="AK115" s="387">
        <f t="shared" si="30"/>
        <v>0</v>
      </c>
      <c r="AL115" s="387">
        <f t="shared" si="32"/>
        <v>461.54999999999995</v>
      </c>
      <c r="AM115" s="358"/>
      <c r="AN115" s="382" t="s">
        <v>146</v>
      </c>
      <c r="AO115" s="382">
        <v>1</v>
      </c>
      <c r="AP115" s="387">
        <v>280.18124999999998</v>
      </c>
      <c r="AR115" s="398">
        <v>52.564264005594204</v>
      </c>
      <c r="AS115" s="398">
        <v>56.158716445713054</v>
      </c>
      <c r="AT115" s="358"/>
      <c r="BA115" s="358"/>
      <c r="BI115" s="358"/>
      <c r="BO115" s="358"/>
      <c r="BV115" s="358"/>
    </row>
    <row r="116" spans="1:74" x14ac:dyDescent="0.2">
      <c r="A116" s="356">
        <v>112</v>
      </c>
      <c r="B116" s="360" t="s">
        <v>579</v>
      </c>
      <c r="C116" s="381" t="s">
        <v>580</v>
      </c>
      <c r="D116" s="382" t="s">
        <v>148</v>
      </c>
      <c r="E116" s="382">
        <v>0.75</v>
      </c>
      <c r="F116" s="383"/>
      <c r="G116" s="381">
        <v>2014</v>
      </c>
      <c r="H116" s="382">
        <v>137.05000000000001</v>
      </c>
      <c r="I116" s="382">
        <v>1</v>
      </c>
      <c r="J116" s="384" t="s">
        <v>581</v>
      </c>
      <c r="K116" s="383"/>
      <c r="L116" s="381"/>
      <c r="M116" s="382"/>
      <c r="N116" s="382"/>
      <c r="O116" s="382"/>
      <c r="P116" s="382"/>
      <c r="Q116" s="383"/>
      <c r="R116" s="360" t="s">
        <v>582</v>
      </c>
      <c r="S116" s="385" t="s">
        <v>583</v>
      </c>
      <c r="T116" s="384" t="s">
        <v>584</v>
      </c>
      <c r="U116" s="386">
        <v>41661</v>
      </c>
      <c r="W116" s="358"/>
      <c r="X116" s="356" t="str">
        <f t="shared" si="31"/>
        <v>BCF</v>
      </c>
      <c r="Y116" s="356">
        <f t="shared" si="22"/>
        <v>112</v>
      </c>
      <c r="Z116" s="356" t="str">
        <f t="shared" si="22"/>
        <v>Steam Trap</v>
      </c>
      <c r="AA116" s="356" t="str">
        <f t="shared" si="23"/>
        <v>Thermostatic</v>
      </c>
      <c r="AB116" s="356">
        <f t="shared" si="23"/>
        <v>0.75</v>
      </c>
      <c r="AC116" s="356">
        <f t="shared" si="24"/>
        <v>2014</v>
      </c>
      <c r="AD116" s="356">
        <f t="shared" si="25"/>
        <v>137.05000000000001</v>
      </c>
      <c r="AE116" s="356">
        <f t="shared" si="26"/>
        <v>0</v>
      </c>
      <c r="AF116" s="356">
        <f t="shared" si="27"/>
        <v>0</v>
      </c>
      <c r="AG116" s="356">
        <f t="shared" si="27"/>
        <v>0</v>
      </c>
      <c r="AH116" s="356">
        <f t="shared" si="27"/>
        <v>0</v>
      </c>
      <c r="AI116" s="387">
        <f t="shared" si="28"/>
        <v>174.73874999999998</v>
      </c>
      <c r="AJ116" s="387">
        <f t="shared" si="29"/>
        <v>0</v>
      </c>
      <c r="AK116" s="387">
        <f t="shared" si="30"/>
        <v>0</v>
      </c>
      <c r="AL116" s="387">
        <f t="shared" si="32"/>
        <v>174.73874999999998</v>
      </c>
      <c r="AM116" s="358"/>
      <c r="AN116" s="382" t="s">
        <v>146</v>
      </c>
      <c r="AO116" s="382">
        <v>1</v>
      </c>
      <c r="AP116" s="387">
        <v>280.18124999999998</v>
      </c>
      <c r="AR116" s="398">
        <v>0.67910417788977406</v>
      </c>
      <c r="AS116" s="398">
        <v>269.50261655126639</v>
      </c>
      <c r="AT116" s="358"/>
      <c r="BA116" s="358"/>
      <c r="BI116" s="358"/>
      <c r="BO116" s="358"/>
      <c r="BV116" s="358"/>
    </row>
    <row r="117" spans="1:74" x14ac:dyDescent="0.2">
      <c r="A117" s="356">
        <v>113</v>
      </c>
      <c r="B117" s="360" t="s">
        <v>579</v>
      </c>
      <c r="C117" s="381" t="s">
        <v>580</v>
      </c>
      <c r="D117" s="382" t="s">
        <v>148</v>
      </c>
      <c r="E117" s="382">
        <v>0.75</v>
      </c>
      <c r="F117" s="383"/>
      <c r="G117" s="381">
        <v>2014</v>
      </c>
      <c r="H117" s="382">
        <v>140.6</v>
      </c>
      <c r="I117" s="382">
        <v>1</v>
      </c>
      <c r="J117" s="384" t="s">
        <v>581</v>
      </c>
      <c r="K117" s="383"/>
      <c r="L117" s="381"/>
      <c r="M117" s="382"/>
      <c r="N117" s="382"/>
      <c r="O117" s="382"/>
      <c r="P117" s="382"/>
      <c r="Q117" s="383"/>
      <c r="R117" s="360" t="s">
        <v>582</v>
      </c>
      <c r="S117" s="385" t="s">
        <v>583</v>
      </c>
      <c r="T117" s="384" t="s">
        <v>584</v>
      </c>
      <c r="U117" s="386">
        <v>41661</v>
      </c>
      <c r="W117" s="358"/>
      <c r="X117" s="356" t="str">
        <f t="shared" si="31"/>
        <v>BCF</v>
      </c>
      <c r="Y117" s="356">
        <f t="shared" si="22"/>
        <v>113</v>
      </c>
      <c r="Z117" s="356" t="str">
        <f t="shared" si="22"/>
        <v>Steam Trap</v>
      </c>
      <c r="AA117" s="356" t="str">
        <f t="shared" si="23"/>
        <v>Thermostatic</v>
      </c>
      <c r="AB117" s="356">
        <f t="shared" si="23"/>
        <v>0.75</v>
      </c>
      <c r="AC117" s="356">
        <f t="shared" si="24"/>
        <v>2014</v>
      </c>
      <c r="AD117" s="356">
        <f t="shared" si="25"/>
        <v>140.6</v>
      </c>
      <c r="AE117" s="356">
        <f t="shared" si="26"/>
        <v>0</v>
      </c>
      <c r="AF117" s="356">
        <f t="shared" si="27"/>
        <v>0</v>
      </c>
      <c r="AG117" s="356">
        <f t="shared" si="27"/>
        <v>0</v>
      </c>
      <c r="AH117" s="356">
        <f t="shared" si="27"/>
        <v>0</v>
      </c>
      <c r="AI117" s="387">
        <f t="shared" si="28"/>
        <v>179.26499999999996</v>
      </c>
      <c r="AJ117" s="387">
        <f t="shared" si="29"/>
        <v>0</v>
      </c>
      <c r="AK117" s="387">
        <f t="shared" si="30"/>
        <v>0</v>
      </c>
      <c r="AL117" s="387">
        <f t="shared" si="32"/>
        <v>179.26499999999996</v>
      </c>
      <c r="AM117" s="358"/>
      <c r="AN117" s="382" t="s">
        <v>146</v>
      </c>
      <c r="AO117" s="382">
        <v>1</v>
      </c>
      <c r="AP117" s="387">
        <v>302.17499999999995</v>
      </c>
      <c r="AR117" s="398">
        <v>239.13920597939466</v>
      </c>
      <c r="AS117" s="398">
        <v>113</v>
      </c>
      <c r="AT117" s="358"/>
      <c r="BA117" s="358"/>
      <c r="BI117" s="358"/>
      <c r="BO117" s="358"/>
      <c r="BV117" s="358"/>
    </row>
    <row r="118" spans="1:74" x14ac:dyDescent="0.2">
      <c r="A118" s="356">
        <v>114</v>
      </c>
      <c r="B118" s="360" t="s">
        <v>579</v>
      </c>
      <c r="C118" s="381" t="s">
        <v>580</v>
      </c>
      <c r="D118" s="382" t="s">
        <v>148</v>
      </c>
      <c r="E118" s="382">
        <v>0.75</v>
      </c>
      <c r="F118" s="383"/>
      <c r="G118" s="381">
        <v>2014</v>
      </c>
      <c r="H118" s="382">
        <v>362</v>
      </c>
      <c r="I118" s="382">
        <v>1</v>
      </c>
      <c r="J118" s="384" t="s">
        <v>581</v>
      </c>
      <c r="K118" s="383"/>
      <c r="L118" s="381"/>
      <c r="M118" s="382"/>
      <c r="N118" s="382"/>
      <c r="O118" s="382"/>
      <c r="P118" s="382"/>
      <c r="Q118" s="383"/>
      <c r="R118" s="360" t="s">
        <v>582</v>
      </c>
      <c r="S118" s="385" t="s">
        <v>583</v>
      </c>
      <c r="T118" s="384" t="s">
        <v>584</v>
      </c>
      <c r="U118" s="386">
        <v>41661</v>
      </c>
      <c r="W118" s="358"/>
      <c r="X118" s="356" t="str">
        <f t="shared" si="31"/>
        <v>BCF</v>
      </c>
      <c r="Y118" s="356">
        <f t="shared" si="22"/>
        <v>114</v>
      </c>
      <c r="Z118" s="356" t="str">
        <f t="shared" si="22"/>
        <v>Steam Trap</v>
      </c>
      <c r="AA118" s="356" t="str">
        <f t="shared" si="23"/>
        <v>Thermostatic</v>
      </c>
      <c r="AB118" s="356">
        <f t="shared" si="23"/>
        <v>0.75</v>
      </c>
      <c r="AC118" s="356">
        <f t="shared" si="24"/>
        <v>2014</v>
      </c>
      <c r="AD118" s="356">
        <f t="shared" si="25"/>
        <v>362</v>
      </c>
      <c r="AE118" s="356">
        <f t="shared" si="26"/>
        <v>0</v>
      </c>
      <c r="AF118" s="356">
        <f t="shared" si="27"/>
        <v>0</v>
      </c>
      <c r="AG118" s="356">
        <f t="shared" si="27"/>
        <v>0</v>
      </c>
      <c r="AH118" s="356">
        <f t="shared" si="27"/>
        <v>0</v>
      </c>
      <c r="AI118" s="387">
        <f t="shared" si="28"/>
        <v>461.54999999999995</v>
      </c>
      <c r="AJ118" s="387">
        <f t="shared" si="29"/>
        <v>0</v>
      </c>
      <c r="AK118" s="387">
        <f t="shared" si="30"/>
        <v>0</v>
      </c>
      <c r="AL118" s="387">
        <f t="shared" si="32"/>
        <v>461.54999999999995</v>
      </c>
      <c r="AM118" s="358"/>
      <c r="AN118" s="382" t="s">
        <v>146</v>
      </c>
      <c r="AO118" s="382">
        <v>1</v>
      </c>
      <c r="AP118" s="387">
        <v>302.17499999999995</v>
      </c>
      <c r="AR118" s="398">
        <v>17369077.579797976</v>
      </c>
      <c r="AS118" s="398">
        <v>8207377.6170616178</v>
      </c>
      <c r="AT118" s="358"/>
      <c r="BA118" s="358"/>
      <c r="BI118" s="358"/>
      <c r="BO118" s="358"/>
      <c r="BV118" s="358"/>
    </row>
    <row r="119" spans="1:74" x14ac:dyDescent="0.2">
      <c r="A119" s="356">
        <v>115</v>
      </c>
      <c r="B119" s="360" t="s">
        <v>579</v>
      </c>
      <c r="C119" s="381" t="s">
        <v>594</v>
      </c>
      <c r="D119" s="382" t="s">
        <v>571</v>
      </c>
      <c r="E119" s="382">
        <v>0.5</v>
      </c>
      <c r="F119" s="383">
        <v>15</v>
      </c>
      <c r="G119" s="381">
        <v>2014</v>
      </c>
      <c r="H119" s="382">
        <v>552.5</v>
      </c>
      <c r="I119" s="382">
        <v>1</v>
      </c>
      <c r="J119" s="384" t="s">
        <v>581</v>
      </c>
      <c r="K119" s="383"/>
      <c r="L119" s="381"/>
      <c r="M119" s="382"/>
      <c r="N119" s="382"/>
      <c r="O119" s="382"/>
      <c r="P119" s="382"/>
      <c r="Q119" s="383"/>
      <c r="R119" s="360" t="s">
        <v>582</v>
      </c>
      <c r="S119" s="385" t="s">
        <v>583</v>
      </c>
      <c r="T119" s="384" t="s">
        <v>584</v>
      </c>
      <c r="U119" s="386">
        <v>41661</v>
      </c>
      <c r="W119" s="358"/>
      <c r="X119" s="356" t="str">
        <f t="shared" si="31"/>
        <v>BCF</v>
      </c>
      <c r="Y119" s="356">
        <f t="shared" si="22"/>
        <v>115</v>
      </c>
      <c r="Z119" s="356" t="str">
        <f t="shared" si="22"/>
        <v>Steam Trap</v>
      </c>
      <c r="AA119" s="356" t="str">
        <f t="shared" si="23"/>
        <v>F&amp;T</v>
      </c>
      <c r="AB119" s="356">
        <f t="shared" si="23"/>
        <v>0.5</v>
      </c>
      <c r="AC119" s="356">
        <f t="shared" si="24"/>
        <v>2014</v>
      </c>
      <c r="AD119" s="356">
        <f t="shared" si="25"/>
        <v>552.5</v>
      </c>
      <c r="AE119" s="356">
        <f t="shared" si="26"/>
        <v>0</v>
      </c>
      <c r="AF119" s="356">
        <f t="shared" si="27"/>
        <v>0</v>
      </c>
      <c r="AG119" s="356">
        <f t="shared" si="27"/>
        <v>0</v>
      </c>
      <c r="AH119" s="356">
        <f t="shared" si="27"/>
        <v>0</v>
      </c>
      <c r="AI119" s="387">
        <f t="shared" si="28"/>
        <v>704.43749999999989</v>
      </c>
      <c r="AJ119" s="387">
        <f t="shared" si="29"/>
        <v>0</v>
      </c>
      <c r="AK119" s="387">
        <f t="shared" si="30"/>
        <v>0</v>
      </c>
      <c r="AL119" s="387">
        <f t="shared" si="32"/>
        <v>704.43749999999989</v>
      </c>
      <c r="AM119" s="358"/>
      <c r="AN119" s="382" t="s">
        <v>146</v>
      </c>
      <c r="AO119" s="382">
        <v>1</v>
      </c>
      <c r="AP119" s="387">
        <v>302.17499999999995</v>
      </c>
      <c r="AT119" s="358"/>
      <c r="BA119" s="358"/>
      <c r="BI119" s="358"/>
      <c r="BO119" s="358"/>
      <c r="BV119" s="358"/>
    </row>
    <row r="120" spans="1:74" x14ac:dyDescent="0.2">
      <c r="A120" s="356">
        <v>116</v>
      </c>
      <c r="B120" s="360" t="s">
        <v>579</v>
      </c>
      <c r="C120" s="381" t="s">
        <v>594</v>
      </c>
      <c r="D120" s="382" t="s">
        <v>571</v>
      </c>
      <c r="E120" s="382">
        <v>0.75</v>
      </c>
      <c r="F120" s="383">
        <v>15</v>
      </c>
      <c r="G120" s="381">
        <v>2014</v>
      </c>
      <c r="H120" s="382">
        <v>275</v>
      </c>
      <c r="I120" s="382">
        <v>1</v>
      </c>
      <c r="J120" s="384" t="s">
        <v>581</v>
      </c>
      <c r="K120" s="383"/>
      <c r="L120" s="381"/>
      <c r="M120" s="382"/>
      <c r="N120" s="382"/>
      <c r="O120" s="382"/>
      <c r="P120" s="382"/>
      <c r="Q120" s="383"/>
      <c r="R120" s="360" t="s">
        <v>582</v>
      </c>
      <c r="S120" s="385" t="s">
        <v>583</v>
      </c>
      <c r="T120" s="384" t="s">
        <v>584</v>
      </c>
      <c r="U120" s="386">
        <v>41661</v>
      </c>
      <c r="W120" s="358"/>
      <c r="X120" s="356" t="str">
        <f t="shared" si="31"/>
        <v>BCF</v>
      </c>
      <c r="Y120" s="356">
        <f t="shared" si="22"/>
        <v>116</v>
      </c>
      <c r="Z120" s="356" t="str">
        <f t="shared" si="22"/>
        <v>Steam Trap</v>
      </c>
      <c r="AA120" s="356" t="str">
        <f t="shared" si="23"/>
        <v>F&amp;T</v>
      </c>
      <c r="AB120" s="356">
        <f t="shared" si="23"/>
        <v>0.75</v>
      </c>
      <c r="AC120" s="356">
        <f t="shared" si="24"/>
        <v>2014</v>
      </c>
      <c r="AD120" s="356">
        <f t="shared" si="25"/>
        <v>275</v>
      </c>
      <c r="AE120" s="356">
        <f t="shared" si="26"/>
        <v>0</v>
      </c>
      <c r="AF120" s="356">
        <f t="shared" si="27"/>
        <v>0</v>
      </c>
      <c r="AG120" s="356">
        <f t="shared" si="27"/>
        <v>0</v>
      </c>
      <c r="AH120" s="356">
        <f t="shared" si="27"/>
        <v>0</v>
      </c>
      <c r="AI120" s="387">
        <f t="shared" si="28"/>
        <v>350.62499999999994</v>
      </c>
      <c r="AJ120" s="387">
        <f t="shared" si="29"/>
        <v>0</v>
      </c>
      <c r="AK120" s="387">
        <f t="shared" si="30"/>
        <v>0</v>
      </c>
      <c r="AL120" s="387">
        <f t="shared" si="32"/>
        <v>350.62499999999994</v>
      </c>
      <c r="AM120" s="358"/>
      <c r="AN120" s="382" t="s">
        <v>146</v>
      </c>
      <c r="AO120" s="382">
        <v>0.75</v>
      </c>
      <c r="AP120" s="387">
        <v>781.57499999999993</v>
      </c>
      <c r="AT120" s="358"/>
      <c r="BA120" s="358"/>
      <c r="BI120" s="358"/>
      <c r="BO120" s="358"/>
      <c r="BV120" s="358"/>
    </row>
    <row r="121" spans="1:74" x14ac:dyDescent="0.2">
      <c r="A121" s="356">
        <v>117</v>
      </c>
      <c r="B121" s="360" t="s">
        <v>579</v>
      </c>
      <c r="C121" s="381" t="s">
        <v>594</v>
      </c>
      <c r="D121" s="382" t="s">
        <v>571</v>
      </c>
      <c r="E121" s="382">
        <v>1</v>
      </c>
      <c r="F121" s="383">
        <v>15</v>
      </c>
      <c r="G121" s="381">
        <v>2014</v>
      </c>
      <c r="H121" s="382">
        <v>307.75</v>
      </c>
      <c r="I121" s="382">
        <v>1</v>
      </c>
      <c r="J121" s="384" t="s">
        <v>581</v>
      </c>
      <c r="K121" s="383"/>
      <c r="L121" s="381"/>
      <c r="M121" s="382"/>
      <c r="N121" s="382"/>
      <c r="O121" s="382"/>
      <c r="P121" s="382"/>
      <c r="Q121" s="383"/>
      <c r="R121" s="360" t="s">
        <v>582</v>
      </c>
      <c r="S121" s="385" t="s">
        <v>583</v>
      </c>
      <c r="T121" s="384" t="s">
        <v>584</v>
      </c>
      <c r="U121" s="386">
        <v>41661</v>
      </c>
      <c r="W121" s="358"/>
      <c r="X121" s="356" t="str">
        <f t="shared" si="31"/>
        <v>BCF</v>
      </c>
      <c r="Y121" s="356">
        <f t="shared" si="22"/>
        <v>117</v>
      </c>
      <c r="Z121" s="356" t="str">
        <f t="shared" si="22"/>
        <v>Steam Trap</v>
      </c>
      <c r="AA121" s="356" t="str">
        <f t="shared" si="23"/>
        <v>F&amp;T</v>
      </c>
      <c r="AB121" s="356">
        <f t="shared" si="23"/>
        <v>1</v>
      </c>
      <c r="AC121" s="356">
        <f t="shared" si="24"/>
        <v>2014</v>
      </c>
      <c r="AD121" s="356">
        <f t="shared" si="25"/>
        <v>307.75</v>
      </c>
      <c r="AE121" s="356">
        <f t="shared" si="26"/>
        <v>0</v>
      </c>
      <c r="AF121" s="356">
        <f t="shared" si="27"/>
        <v>0</v>
      </c>
      <c r="AG121" s="356">
        <f t="shared" si="27"/>
        <v>0</v>
      </c>
      <c r="AH121" s="356">
        <f t="shared" si="27"/>
        <v>0</v>
      </c>
      <c r="AI121" s="387">
        <f t="shared" si="28"/>
        <v>392.38124999999997</v>
      </c>
      <c r="AJ121" s="387">
        <f t="shared" si="29"/>
        <v>0</v>
      </c>
      <c r="AK121" s="387">
        <f t="shared" si="30"/>
        <v>0</v>
      </c>
      <c r="AL121" s="387">
        <f t="shared" si="32"/>
        <v>392.38124999999997</v>
      </c>
      <c r="AM121" s="358"/>
      <c r="AN121" s="382" t="s">
        <v>146</v>
      </c>
      <c r="AO121" s="382">
        <v>0.75</v>
      </c>
      <c r="AP121" s="387">
        <v>781.57499999999993</v>
      </c>
      <c r="AT121" s="358"/>
      <c r="BA121" s="358"/>
      <c r="BI121" s="358"/>
      <c r="BO121" s="358"/>
      <c r="BV121" s="358"/>
    </row>
    <row r="122" spans="1:74" x14ac:dyDescent="0.2">
      <c r="A122" s="356">
        <v>118</v>
      </c>
      <c r="B122" s="360" t="s">
        <v>579</v>
      </c>
      <c r="C122" s="381" t="s">
        <v>594</v>
      </c>
      <c r="D122" s="382" t="s">
        <v>571</v>
      </c>
      <c r="E122" s="382">
        <v>1.25</v>
      </c>
      <c r="F122" s="383">
        <v>15</v>
      </c>
      <c r="G122" s="381">
        <v>2014</v>
      </c>
      <c r="H122" s="382">
        <v>396.5</v>
      </c>
      <c r="I122" s="382">
        <v>1</v>
      </c>
      <c r="J122" s="384" t="s">
        <v>581</v>
      </c>
      <c r="K122" s="383"/>
      <c r="L122" s="381"/>
      <c r="M122" s="382"/>
      <c r="N122" s="382"/>
      <c r="O122" s="382"/>
      <c r="P122" s="382"/>
      <c r="Q122" s="383"/>
      <c r="R122" s="360" t="s">
        <v>582</v>
      </c>
      <c r="S122" s="385" t="s">
        <v>583</v>
      </c>
      <c r="T122" s="384" t="s">
        <v>584</v>
      </c>
      <c r="U122" s="386">
        <v>41661</v>
      </c>
      <c r="W122" s="358"/>
      <c r="X122" s="356" t="str">
        <f t="shared" si="31"/>
        <v>BCF</v>
      </c>
      <c r="Y122" s="356">
        <f t="shared" si="22"/>
        <v>118</v>
      </c>
      <c r="Z122" s="356" t="str">
        <f t="shared" si="22"/>
        <v>Steam Trap</v>
      </c>
      <c r="AA122" s="356" t="str">
        <f t="shared" si="23"/>
        <v>F&amp;T</v>
      </c>
      <c r="AB122" s="356">
        <f t="shared" si="23"/>
        <v>1.25</v>
      </c>
      <c r="AC122" s="356">
        <f t="shared" si="24"/>
        <v>2014</v>
      </c>
      <c r="AD122" s="356">
        <f t="shared" si="25"/>
        <v>396.5</v>
      </c>
      <c r="AE122" s="356">
        <f t="shared" si="26"/>
        <v>0</v>
      </c>
      <c r="AF122" s="356">
        <f t="shared" si="27"/>
        <v>0</v>
      </c>
      <c r="AG122" s="356">
        <f t="shared" si="27"/>
        <v>0</v>
      </c>
      <c r="AH122" s="356">
        <f t="shared" si="27"/>
        <v>0</v>
      </c>
      <c r="AI122" s="387">
        <f t="shared" si="28"/>
        <v>505.53749999999991</v>
      </c>
      <c r="AJ122" s="387">
        <f t="shared" si="29"/>
        <v>0</v>
      </c>
      <c r="AK122" s="387">
        <f t="shared" si="30"/>
        <v>0</v>
      </c>
      <c r="AL122" s="387">
        <f t="shared" si="32"/>
        <v>505.53749999999991</v>
      </c>
      <c r="AM122" s="358"/>
      <c r="AN122" s="382" t="s">
        <v>146</v>
      </c>
      <c r="AO122" s="382">
        <v>0.75</v>
      </c>
      <c r="AP122" s="387">
        <v>781.57499999999993</v>
      </c>
      <c r="AT122" s="358"/>
      <c r="BA122" s="358"/>
      <c r="BI122" s="358"/>
      <c r="BO122" s="358"/>
      <c r="BV122" s="358"/>
    </row>
    <row r="123" spans="1:74" x14ac:dyDescent="0.2">
      <c r="A123" s="356">
        <v>119</v>
      </c>
      <c r="B123" s="360" t="s">
        <v>579</v>
      </c>
      <c r="C123" s="381" t="s">
        <v>594</v>
      </c>
      <c r="D123" s="382" t="s">
        <v>571</v>
      </c>
      <c r="E123" s="382">
        <v>2</v>
      </c>
      <c r="F123" s="383">
        <v>15</v>
      </c>
      <c r="G123" s="381">
        <v>2014</v>
      </c>
      <c r="H123" s="382">
        <v>847</v>
      </c>
      <c r="I123" s="382">
        <v>1</v>
      </c>
      <c r="J123" s="384" t="s">
        <v>581</v>
      </c>
      <c r="K123" s="383"/>
      <c r="L123" s="381"/>
      <c r="M123" s="382"/>
      <c r="N123" s="382"/>
      <c r="O123" s="382"/>
      <c r="P123" s="382"/>
      <c r="Q123" s="383"/>
      <c r="R123" s="360" t="s">
        <v>582</v>
      </c>
      <c r="S123" s="385" t="s">
        <v>583</v>
      </c>
      <c r="T123" s="384" t="s">
        <v>584</v>
      </c>
      <c r="U123" s="386">
        <v>41661</v>
      </c>
      <c r="W123" s="358"/>
      <c r="X123" s="356" t="str">
        <f t="shared" si="31"/>
        <v>BCF</v>
      </c>
      <c r="Y123" s="356">
        <f t="shared" si="22"/>
        <v>119</v>
      </c>
      <c r="Z123" s="356" t="str">
        <f t="shared" si="22"/>
        <v>Steam Trap</v>
      </c>
      <c r="AA123" s="356" t="str">
        <f t="shared" si="23"/>
        <v>F&amp;T</v>
      </c>
      <c r="AB123" s="356">
        <f t="shared" si="23"/>
        <v>2</v>
      </c>
      <c r="AC123" s="356">
        <f t="shared" si="24"/>
        <v>2014</v>
      </c>
      <c r="AD123" s="356">
        <f t="shared" si="25"/>
        <v>847</v>
      </c>
      <c r="AE123" s="356">
        <f t="shared" si="26"/>
        <v>0</v>
      </c>
      <c r="AF123" s="356">
        <f t="shared" si="27"/>
        <v>0</v>
      </c>
      <c r="AG123" s="356">
        <f t="shared" si="27"/>
        <v>0</v>
      </c>
      <c r="AH123" s="356">
        <f t="shared" si="27"/>
        <v>0</v>
      </c>
      <c r="AI123" s="387">
        <f t="shared" si="28"/>
        <v>1079.925</v>
      </c>
      <c r="AJ123" s="387">
        <f t="shared" si="29"/>
        <v>0</v>
      </c>
      <c r="AK123" s="387">
        <f t="shared" si="30"/>
        <v>0</v>
      </c>
      <c r="AL123" s="387">
        <f t="shared" si="32"/>
        <v>1079.925</v>
      </c>
      <c r="AM123" s="358"/>
      <c r="AN123" s="382" t="s">
        <v>146</v>
      </c>
      <c r="AO123" s="382">
        <v>1</v>
      </c>
      <c r="AP123" s="387">
        <v>335.96249999999998</v>
      </c>
      <c r="AT123" s="358"/>
      <c r="BA123" s="358"/>
      <c r="BI123" s="358"/>
      <c r="BO123" s="358"/>
      <c r="BV123" s="358"/>
    </row>
    <row r="124" spans="1:74" x14ac:dyDescent="0.2">
      <c r="A124" s="356">
        <v>120</v>
      </c>
      <c r="B124" s="360" t="s">
        <v>579</v>
      </c>
      <c r="C124" s="381" t="s">
        <v>594</v>
      </c>
      <c r="D124" s="382" t="s">
        <v>571</v>
      </c>
      <c r="E124" s="382">
        <v>2</v>
      </c>
      <c r="F124" s="383">
        <v>15</v>
      </c>
      <c r="G124" s="381">
        <v>2014</v>
      </c>
      <c r="H124" s="382">
        <v>976.5</v>
      </c>
      <c r="I124" s="382">
        <v>1</v>
      </c>
      <c r="J124" s="384" t="s">
        <v>581</v>
      </c>
      <c r="K124" s="383"/>
      <c r="L124" s="381"/>
      <c r="M124" s="382"/>
      <c r="N124" s="382"/>
      <c r="O124" s="382"/>
      <c r="P124" s="382"/>
      <c r="Q124" s="383"/>
      <c r="R124" s="360" t="s">
        <v>582</v>
      </c>
      <c r="S124" s="385" t="s">
        <v>583</v>
      </c>
      <c r="T124" s="384" t="s">
        <v>584</v>
      </c>
      <c r="U124" s="386">
        <v>41661</v>
      </c>
      <c r="W124" s="358"/>
      <c r="X124" s="356" t="str">
        <f t="shared" si="31"/>
        <v>BCF</v>
      </c>
      <c r="Y124" s="356">
        <f t="shared" si="22"/>
        <v>120</v>
      </c>
      <c r="Z124" s="356" t="str">
        <f t="shared" si="22"/>
        <v>Steam Trap</v>
      </c>
      <c r="AA124" s="356" t="str">
        <f t="shared" si="23"/>
        <v>F&amp;T</v>
      </c>
      <c r="AB124" s="356">
        <f t="shared" si="23"/>
        <v>2</v>
      </c>
      <c r="AC124" s="356">
        <f t="shared" si="24"/>
        <v>2014</v>
      </c>
      <c r="AD124" s="356">
        <f t="shared" si="25"/>
        <v>976.5</v>
      </c>
      <c r="AE124" s="356">
        <f t="shared" si="26"/>
        <v>0</v>
      </c>
      <c r="AF124" s="356">
        <f t="shared" si="27"/>
        <v>0</v>
      </c>
      <c r="AG124" s="356">
        <f t="shared" si="27"/>
        <v>0</v>
      </c>
      <c r="AH124" s="356">
        <f t="shared" si="27"/>
        <v>0</v>
      </c>
      <c r="AI124" s="387">
        <f t="shared" si="28"/>
        <v>1245.0374999999999</v>
      </c>
      <c r="AJ124" s="387">
        <f t="shared" si="29"/>
        <v>0</v>
      </c>
      <c r="AK124" s="387">
        <f t="shared" si="30"/>
        <v>0</v>
      </c>
      <c r="AL124" s="387">
        <f t="shared" si="32"/>
        <v>1245.0374999999999</v>
      </c>
      <c r="AM124" s="358"/>
      <c r="AN124" s="382" t="s">
        <v>146</v>
      </c>
      <c r="AO124" s="382">
        <v>1</v>
      </c>
      <c r="AP124" s="387">
        <v>335.96249999999998</v>
      </c>
      <c r="AT124" s="358"/>
      <c r="BA124" s="358"/>
      <c r="BI124" s="358"/>
      <c r="BO124" s="358"/>
      <c r="BV124" s="358"/>
    </row>
    <row r="125" spans="1:74" x14ac:dyDescent="0.2">
      <c r="A125" s="356">
        <v>121</v>
      </c>
      <c r="B125" s="360" t="s">
        <v>579</v>
      </c>
      <c r="C125" s="381" t="s">
        <v>594</v>
      </c>
      <c r="D125" s="382" t="s">
        <v>571</v>
      </c>
      <c r="E125" s="382">
        <v>2</v>
      </c>
      <c r="F125" s="383">
        <v>15</v>
      </c>
      <c r="G125" s="381">
        <v>2014</v>
      </c>
      <c r="H125" s="382">
        <v>2198</v>
      </c>
      <c r="I125" s="382">
        <v>1</v>
      </c>
      <c r="J125" s="384" t="s">
        <v>581</v>
      </c>
      <c r="K125" s="383"/>
      <c r="L125" s="381"/>
      <c r="M125" s="382"/>
      <c r="N125" s="382"/>
      <c r="O125" s="382"/>
      <c r="P125" s="382"/>
      <c r="Q125" s="383"/>
      <c r="R125" s="360" t="s">
        <v>582</v>
      </c>
      <c r="S125" s="385" t="s">
        <v>583</v>
      </c>
      <c r="T125" s="384" t="s">
        <v>584</v>
      </c>
      <c r="U125" s="386">
        <v>41661</v>
      </c>
      <c r="W125" s="358"/>
      <c r="X125" s="356" t="str">
        <f t="shared" si="31"/>
        <v>BCF</v>
      </c>
      <c r="Y125" s="356">
        <f t="shared" si="22"/>
        <v>121</v>
      </c>
      <c r="Z125" s="356" t="str">
        <f t="shared" si="22"/>
        <v>Steam Trap</v>
      </c>
      <c r="AA125" s="356" t="str">
        <f t="shared" si="23"/>
        <v>F&amp;T</v>
      </c>
      <c r="AB125" s="356">
        <f t="shared" si="23"/>
        <v>2</v>
      </c>
      <c r="AC125" s="356">
        <f t="shared" si="24"/>
        <v>2014</v>
      </c>
      <c r="AD125" s="356">
        <f t="shared" si="25"/>
        <v>2198</v>
      </c>
      <c r="AE125" s="356">
        <f t="shared" si="26"/>
        <v>0</v>
      </c>
      <c r="AF125" s="356">
        <f t="shared" si="27"/>
        <v>0</v>
      </c>
      <c r="AG125" s="356">
        <f t="shared" si="27"/>
        <v>0</v>
      </c>
      <c r="AH125" s="356">
        <f t="shared" si="27"/>
        <v>0</v>
      </c>
      <c r="AI125" s="387">
        <f t="shared" si="28"/>
        <v>2802.45</v>
      </c>
      <c r="AJ125" s="387">
        <f t="shared" si="29"/>
        <v>0</v>
      </c>
      <c r="AK125" s="387">
        <f t="shared" si="30"/>
        <v>0</v>
      </c>
      <c r="AL125" s="387">
        <f t="shared" si="32"/>
        <v>2802.45</v>
      </c>
      <c r="AM125" s="358"/>
      <c r="AN125" s="382" t="s">
        <v>146</v>
      </c>
      <c r="AO125" s="382">
        <v>1</v>
      </c>
      <c r="AP125" s="387">
        <v>335.96249999999998</v>
      </c>
      <c r="AT125" s="358"/>
      <c r="BA125" s="358"/>
      <c r="BI125" s="358"/>
      <c r="BO125" s="358"/>
      <c r="BV125" s="358"/>
    </row>
    <row r="126" spans="1:74" x14ac:dyDescent="0.2">
      <c r="A126" s="356">
        <v>122</v>
      </c>
      <c r="B126" s="360" t="s">
        <v>579</v>
      </c>
      <c r="C126" s="381" t="s">
        <v>594</v>
      </c>
      <c r="D126" s="382" t="s">
        <v>571</v>
      </c>
      <c r="E126" s="382">
        <v>2.5</v>
      </c>
      <c r="F126" s="383">
        <v>15</v>
      </c>
      <c r="G126" s="381">
        <v>2014</v>
      </c>
      <c r="H126" s="382">
        <v>5363</v>
      </c>
      <c r="I126" s="382">
        <v>1</v>
      </c>
      <c r="J126" s="384" t="s">
        <v>581</v>
      </c>
      <c r="K126" s="383"/>
      <c r="L126" s="381"/>
      <c r="M126" s="382"/>
      <c r="N126" s="382"/>
      <c r="O126" s="382"/>
      <c r="P126" s="382"/>
      <c r="Q126" s="383"/>
      <c r="R126" s="360" t="s">
        <v>582</v>
      </c>
      <c r="S126" s="385" t="s">
        <v>583</v>
      </c>
      <c r="T126" s="384" t="s">
        <v>584</v>
      </c>
      <c r="U126" s="386">
        <v>41661</v>
      </c>
      <c r="W126" s="358"/>
      <c r="X126" s="356" t="str">
        <f t="shared" si="31"/>
        <v>BCF</v>
      </c>
      <c r="Y126" s="356">
        <f t="shared" si="22"/>
        <v>122</v>
      </c>
      <c r="Z126" s="356" t="str">
        <f t="shared" si="22"/>
        <v>Steam Trap</v>
      </c>
      <c r="AA126" s="356" t="str">
        <f t="shared" si="23"/>
        <v>F&amp;T</v>
      </c>
      <c r="AB126" s="356">
        <f t="shared" si="23"/>
        <v>2.5</v>
      </c>
      <c r="AC126" s="356">
        <f t="shared" si="24"/>
        <v>2014</v>
      </c>
      <c r="AD126" s="356">
        <f t="shared" si="25"/>
        <v>5363</v>
      </c>
      <c r="AE126" s="356">
        <f t="shared" si="26"/>
        <v>0</v>
      </c>
      <c r="AF126" s="356">
        <f t="shared" si="27"/>
        <v>0</v>
      </c>
      <c r="AG126" s="356">
        <f t="shared" si="27"/>
        <v>0</v>
      </c>
      <c r="AH126" s="356">
        <f t="shared" si="27"/>
        <v>0</v>
      </c>
      <c r="AI126" s="387">
        <f t="shared" si="28"/>
        <v>6837.8249999999989</v>
      </c>
      <c r="AJ126" s="387">
        <f t="shared" si="29"/>
        <v>0</v>
      </c>
      <c r="AK126" s="387">
        <f t="shared" si="30"/>
        <v>0</v>
      </c>
      <c r="AL126" s="387">
        <f t="shared" si="32"/>
        <v>6837.8249999999989</v>
      </c>
      <c r="AM126" s="358"/>
      <c r="AN126" s="384" t="s">
        <v>146</v>
      </c>
      <c r="AO126" s="384">
        <v>0.75</v>
      </c>
      <c r="AP126" s="387">
        <v>80.825361651396847</v>
      </c>
      <c r="AT126" s="358"/>
      <c r="BA126" s="358"/>
      <c r="BI126" s="358"/>
      <c r="BO126" s="358"/>
      <c r="BV126" s="358"/>
    </row>
    <row r="127" spans="1:74" x14ac:dyDescent="0.2">
      <c r="A127" s="356">
        <v>123</v>
      </c>
      <c r="B127" s="360" t="s">
        <v>579</v>
      </c>
      <c r="C127" s="381" t="s">
        <v>594</v>
      </c>
      <c r="D127" s="382" t="s">
        <v>571</v>
      </c>
      <c r="E127" s="382">
        <v>0.75</v>
      </c>
      <c r="F127" s="383">
        <v>30</v>
      </c>
      <c r="G127" s="381">
        <v>2014</v>
      </c>
      <c r="H127" s="382">
        <v>298.75</v>
      </c>
      <c r="I127" s="382">
        <v>1</v>
      </c>
      <c r="J127" s="384" t="s">
        <v>581</v>
      </c>
      <c r="K127" s="383"/>
      <c r="L127" s="381"/>
      <c r="M127" s="382"/>
      <c r="N127" s="382"/>
      <c r="O127" s="382"/>
      <c r="P127" s="382"/>
      <c r="Q127" s="383"/>
      <c r="R127" s="360" t="s">
        <v>582</v>
      </c>
      <c r="S127" s="385" t="s">
        <v>583</v>
      </c>
      <c r="T127" s="384" t="s">
        <v>584</v>
      </c>
      <c r="U127" s="386">
        <v>41661</v>
      </c>
      <c r="W127" s="358"/>
      <c r="X127" s="356" t="str">
        <f t="shared" si="31"/>
        <v>BCF</v>
      </c>
      <c r="Y127" s="356">
        <f t="shared" si="22"/>
        <v>123</v>
      </c>
      <c r="Z127" s="356" t="str">
        <f t="shared" si="22"/>
        <v>Steam Trap</v>
      </c>
      <c r="AA127" s="356" t="str">
        <f t="shared" si="23"/>
        <v>F&amp;T</v>
      </c>
      <c r="AB127" s="356">
        <f t="shared" si="23"/>
        <v>0.75</v>
      </c>
      <c r="AC127" s="356">
        <f t="shared" si="24"/>
        <v>2014</v>
      </c>
      <c r="AD127" s="356">
        <f t="shared" si="25"/>
        <v>298.75</v>
      </c>
      <c r="AE127" s="356">
        <f t="shared" si="26"/>
        <v>0</v>
      </c>
      <c r="AF127" s="356">
        <f t="shared" si="27"/>
        <v>0</v>
      </c>
      <c r="AG127" s="356">
        <f t="shared" si="27"/>
        <v>0</v>
      </c>
      <c r="AH127" s="356">
        <f t="shared" si="27"/>
        <v>0</v>
      </c>
      <c r="AI127" s="387">
        <f t="shared" si="28"/>
        <v>380.90624999999994</v>
      </c>
      <c r="AJ127" s="387">
        <f t="shared" si="29"/>
        <v>0</v>
      </c>
      <c r="AK127" s="387">
        <f t="shared" si="30"/>
        <v>0</v>
      </c>
      <c r="AL127" s="387">
        <f t="shared" si="32"/>
        <v>380.90624999999994</v>
      </c>
      <c r="AM127" s="358"/>
      <c r="AN127" s="382" t="s">
        <v>146</v>
      </c>
      <c r="AO127" s="382">
        <v>2</v>
      </c>
      <c r="AP127" s="387">
        <v>1042.3124999999998</v>
      </c>
      <c r="AT127" s="358"/>
      <c r="BA127" s="358"/>
      <c r="BI127" s="358"/>
      <c r="BO127" s="358"/>
      <c r="BV127" s="358"/>
    </row>
    <row r="128" spans="1:74" x14ac:dyDescent="0.2">
      <c r="A128" s="356">
        <v>124</v>
      </c>
      <c r="B128" s="360" t="s">
        <v>579</v>
      </c>
      <c r="C128" s="381" t="s">
        <v>594</v>
      </c>
      <c r="D128" s="382" t="s">
        <v>571</v>
      </c>
      <c r="E128" s="382">
        <v>1</v>
      </c>
      <c r="F128" s="383">
        <v>30</v>
      </c>
      <c r="G128" s="381">
        <v>2014</v>
      </c>
      <c r="H128" s="382">
        <v>342.25</v>
      </c>
      <c r="I128" s="382">
        <v>1</v>
      </c>
      <c r="J128" s="384" t="s">
        <v>581</v>
      </c>
      <c r="K128" s="383"/>
      <c r="L128" s="381"/>
      <c r="M128" s="382"/>
      <c r="N128" s="382"/>
      <c r="O128" s="382"/>
      <c r="P128" s="382"/>
      <c r="Q128" s="383"/>
      <c r="R128" s="360" t="s">
        <v>582</v>
      </c>
      <c r="S128" s="385" t="s">
        <v>583</v>
      </c>
      <c r="T128" s="384" t="s">
        <v>584</v>
      </c>
      <c r="U128" s="386">
        <v>41661</v>
      </c>
      <c r="W128" s="358"/>
      <c r="X128" s="356" t="str">
        <f t="shared" si="31"/>
        <v>BCF</v>
      </c>
      <c r="Y128" s="356">
        <f t="shared" si="22"/>
        <v>124</v>
      </c>
      <c r="Z128" s="356" t="str">
        <f t="shared" si="22"/>
        <v>Steam Trap</v>
      </c>
      <c r="AA128" s="356" t="str">
        <f t="shared" si="23"/>
        <v>F&amp;T</v>
      </c>
      <c r="AB128" s="356">
        <f t="shared" si="23"/>
        <v>1</v>
      </c>
      <c r="AC128" s="356">
        <f t="shared" si="24"/>
        <v>2014</v>
      </c>
      <c r="AD128" s="356">
        <f t="shared" si="25"/>
        <v>342.25</v>
      </c>
      <c r="AE128" s="356">
        <f t="shared" si="26"/>
        <v>0</v>
      </c>
      <c r="AF128" s="356">
        <f t="shared" si="27"/>
        <v>0</v>
      </c>
      <c r="AG128" s="356">
        <f t="shared" si="27"/>
        <v>0</v>
      </c>
      <c r="AH128" s="356">
        <f t="shared" si="27"/>
        <v>0</v>
      </c>
      <c r="AI128" s="387">
        <f t="shared" si="28"/>
        <v>436.36874999999992</v>
      </c>
      <c r="AJ128" s="387">
        <f t="shared" si="29"/>
        <v>0</v>
      </c>
      <c r="AK128" s="387">
        <f t="shared" si="30"/>
        <v>0</v>
      </c>
      <c r="AL128" s="387">
        <f t="shared" si="32"/>
        <v>436.36874999999992</v>
      </c>
      <c r="AM128" s="358"/>
      <c r="AN128" s="382" t="s">
        <v>146</v>
      </c>
      <c r="AO128" s="382">
        <v>2</v>
      </c>
      <c r="AP128" s="387">
        <v>1042.3124999999998</v>
      </c>
      <c r="AT128" s="358"/>
      <c r="BA128" s="358"/>
      <c r="BI128" s="358"/>
      <c r="BO128" s="358"/>
      <c r="BV128" s="358"/>
    </row>
    <row r="129" spans="1:74" x14ac:dyDescent="0.2">
      <c r="A129" s="356">
        <v>125</v>
      </c>
      <c r="B129" s="360" t="s">
        <v>579</v>
      </c>
      <c r="C129" s="381" t="s">
        <v>594</v>
      </c>
      <c r="D129" s="382" t="s">
        <v>571</v>
      </c>
      <c r="E129" s="382">
        <v>1.25</v>
      </c>
      <c r="F129" s="383">
        <v>30</v>
      </c>
      <c r="G129" s="381">
        <v>2014</v>
      </c>
      <c r="H129" s="382">
        <v>451.25</v>
      </c>
      <c r="I129" s="382">
        <v>1</v>
      </c>
      <c r="J129" s="384" t="s">
        <v>581</v>
      </c>
      <c r="K129" s="383"/>
      <c r="L129" s="381"/>
      <c r="M129" s="382"/>
      <c r="N129" s="382"/>
      <c r="O129" s="382"/>
      <c r="P129" s="382"/>
      <c r="Q129" s="383"/>
      <c r="R129" s="360" t="s">
        <v>582</v>
      </c>
      <c r="S129" s="385" t="s">
        <v>583</v>
      </c>
      <c r="T129" s="384" t="s">
        <v>584</v>
      </c>
      <c r="U129" s="386">
        <v>41661</v>
      </c>
      <c r="W129" s="358"/>
      <c r="X129" s="356" t="str">
        <f t="shared" si="31"/>
        <v>BCF</v>
      </c>
      <c r="Y129" s="356">
        <f t="shared" si="22"/>
        <v>125</v>
      </c>
      <c r="Z129" s="356" t="str">
        <f t="shared" si="22"/>
        <v>Steam Trap</v>
      </c>
      <c r="AA129" s="356" t="str">
        <f t="shared" si="23"/>
        <v>F&amp;T</v>
      </c>
      <c r="AB129" s="356">
        <f t="shared" si="23"/>
        <v>1.25</v>
      </c>
      <c r="AC129" s="356">
        <f t="shared" si="24"/>
        <v>2014</v>
      </c>
      <c r="AD129" s="356">
        <f t="shared" si="25"/>
        <v>451.25</v>
      </c>
      <c r="AE129" s="356">
        <f t="shared" si="26"/>
        <v>0</v>
      </c>
      <c r="AF129" s="356">
        <f t="shared" si="27"/>
        <v>0</v>
      </c>
      <c r="AG129" s="356">
        <f t="shared" si="27"/>
        <v>0</v>
      </c>
      <c r="AH129" s="356">
        <f t="shared" si="27"/>
        <v>0</v>
      </c>
      <c r="AI129" s="387">
        <f t="shared" si="28"/>
        <v>575.34374999999989</v>
      </c>
      <c r="AJ129" s="387">
        <f t="shared" si="29"/>
        <v>0</v>
      </c>
      <c r="AK129" s="387">
        <f t="shared" si="30"/>
        <v>0</v>
      </c>
      <c r="AL129" s="387">
        <f t="shared" si="32"/>
        <v>575.34374999999989</v>
      </c>
      <c r="AM129" s="358"/>
      <c r="AN129" s="382" t="s">
        <v>146</v>
      </c>
      <c r="AO129" s="382">
        <v>1.5</v>
      </c>
      <c r="AP129" s="387">
        <v>1413.9749999999999</v>
      </c>
      <c r="AT129" s="358"/>
      <c r="BA129" s="358"/>
      <c r="BI129" s="358"/>
      <c r="BO129" s="358"/>
      <c r="BV129" s="358"/>
    </row>
    <row r="130" spans="1:74" x14ac:dyDescent="0.2">
      <c r="A130" s="356">
        <v>126</v>
      </c>
      <c r="B130" s="360" t="s">
        <v>579</v>
      </c>
      <c r="C130" s="381" t="s">
        <v>594</v>
      </c>
      <c r="D130" s="382" t="s">
        <v>571</v>
      </c>
      <c r="E130" s="382">
        <v>1.5</v>
      </c>
      <c r="F130" s="383">
        <v>30</v>
      </c>
      <c r="G130" s="381">
        <v>2014</v>
      </c>
      <c r="H130" s="382">
        <v>664</v>
      </c>
      <c r="I130" s="382">
        <v>1</v>
      </c>
      <c r="J130" s="384" t="s">
        <v>581</v>
      </c>
      <c r="K130" s="383"/>
      <c r="L130" s="381"/>
      <c r="M130" s="382"/>
      <c r="N130" s="382"/>
      <c r="O130" s="382"/>
      <c r="P130" s="382"/>
      <c r="Q130" s="383"/>
      <c r="R130" s="360" t="s">
        <v>582</v>
      </c>
      <c r="S130" s="385" t="s">
        <v>583</v>
      </c>
      <c r="T130" s="384" t="s">
        <v>584</v>
      </c>
      <c r="U130" s="386">
        <v>41661</v>
      </c>
      <c r="W130" s="358"/>
      <c r="X130" s="356" t="str">
        <f t="shared" si="31"/>
        <v>BCF</v>
      </c>
      <c r="Y130" s="356">
        <f t="shared" si="22"/>
        <v>126</v>
      </c>
      <c r="Z130" s="356" t="str">
        <f t="shared" si="22"/>
        <v>Steam Trap</v>
      </c>
      <c r="AA130" s="356" t="str">
        <f t="shared" si="23"/>
        <v>F&amp;T</v>
      </c>
      <c r="AB130" s="356">
        <f t="shared" si="23"/>
        <v>1.5</v>
      </c>
      <c r="AC130" s="356">
        <f t="shared" si="24"/>
        <v>2014</v>
      </c>
      <c r="AD130" s="356">
        <f t="shared" si="25"/>
        <v>664</v>
      </c>
      <c r="AE130" s="356">
        <f t="shared" si="26"/>
        <v>0</v>
      </c>
      <c r="AF130" s="356">
        <f t="shared" si="27"/>
        <v>0</v>
      </c>
      <c r="AG130" s="356">
        <f t="shared" si="27"/>
        <v>0</v>
      </c>
      <c r="AH130" s="356">
        <f t="shared" si="27"/>
        <v>0</v>
      </c>
      <c r="AI130" s="387">
        <f t="shared" si="28"/>
        <v>846.59999999999991</v>
      </c>
      <c r="AJ130" s="387">
        <f t="shared" si="29"/>
        <v>0</v>
      </c>
      <c r="AK130" s="387">
        <f t="shared" si="30"/>
        <v>0</v>
      </c>
      <c r="AL130" s="387">
        <f t="shared" si="32"/>
        <v>846.59999999999991</v>
      </c>
      <c r="AM130" s="358"/>
      <c r="AN130" s="382" t="s">
        <v>146</v>
      </c>
      <c r="AO130" s="382">
        <v>1.5</v>
      </c>
      <c r="AP130" s="387">
        <v>1413.9749999999999</v>
      </c>
      <c r="AT130" s="358"/>
      <c r="BA130" s="358"/>
      <c r="BI130" s="358"/>
      <c r="BO130" s="358"/>
      <c r="BV130" s="358"/>
    </row>
    <row r="131" spans="1:74" x14ac:dyDescent="0.2">
      <c r="A131" s="356">
        <v>127</v>
      </c>
      <c r="B131" s="360" t="s">
        <v>579</v>
      </c>
      <c r="C131" s="381" t="s">
        <v>594</v>
      </c>
      <c r="D131" s="382" t="s">
        <v>571</v>
      </c>
      <c r="E131" s="382">
        <v>0.75</v>
      </c>
      <c r="F131" s="383">
        <v>75</v>
      </c>
      <c r="G131" s="381">
        <v>2014</v>
      </c>
      <c r="H131" s="382">
        <v>357</v>
      </c>
      <c r="I131" s="382">
        <v>1</v>
      </c>
      <c r="J131" s="384" t="s">
        <v>581</v>
      </c>
      <c r="K131" s="383"/>
      <c r="L131" s="381"/>
      <c r="M131" s="382"/>
      <c r="N131" s="382"/>
      <c r="O131" s="382"/>
      <c r="P131" s="382"/>
      <c r="Q131" s="383"/>
      <c r="R131" s="360" t="s">
        <v>582</v>
      </c>
      <c r="S131" s="385" t="s">
        <v>583</v>
      </c>
      <c r="T131" s="384" t="s">
        <v>584</v>
      </c>
      <c r="U131" s="386">
        <v>41661</v>
      </c>
      <c r="W131" s="358"/>
      <c r="X131" s="356" t="str">
        <f t="shared" si="31"/>
        <v>BCF</v>
      </c>
      <c r="Y131" s="356">
        <f t="shared" si="22"/>
        <v>127</v>
      </c>
      <c r="Z131" s="356" t="str">
        <f t="shared" si="22"/>
        <v>Steam Trap</v>
      </c>
      <c r="AA131" s="356" t="str">
        <f t="shared" si="23"/>
        <v>F&amp;T</v>
      </c>
      <c r="AB131" s="356">
        <f t="shared" si="23"/>
        <v>0.75</v>
      </c>
      <c r="AC131" s="356">
        <f t="shared" si="24"/>
        <v>2014</v>
      </c>
      <c r="AD131" s="356">
        <f t="shared" si="25"/>
        <v>357</v>
      </c>
      <c r="AE131" s="356">
        <f t="shared" si="26"/>
        <v>0</v>
      </c>
      <c r="AF131" s="356">
        <f t="shared" si="27"/>
        <v>0</v>
      </c>
      <c r="AG131" s="356">
        <f t="shared" si="27"/>
        <v>0</v>
      </c>
      <c r="AH131" s="356">
        <f t="shared" si="27"/>
        <v>0</v>
      </c>
      <c r="AI131" s="387">
        <f t="shared" si="28"/>
        <v>455.17499999999995</v>
      </c>
      <c r="AJ131" s="387">
        <f t="shared" si="29"/>
        <v>0</v>
      </c>
      <c r="AK131" s="387">
        <f t="shared" si="30"/>
        <v>0</v>
      </c>
      <c r="AL131" s="387">
        <f t="shared" si="32"/>
        <v>455.17499999999995</v>
      </c>
      <c r="AM131" s="358"/>
      <c r="AN131" s="382" t="s">
        <v>146</v>
      </c>
      <c r="AO131" s="382">
        <v>1.5</v>
      </c>
      <c r="AP131" s="387">
        <v>1413.9749999999999</v>
      </c>
      <c r="AT131" s="358"/>
      <c r="BA131" s="358"/>
      <c r="BI131" s="358"/>
      <c r="BO131" s="358"/>
      <c r="BV131" s="358"/>
    </row>
    <row r="132" spans="1:74" x14ac:dyDescent="0.2">
      <c r="A132" s="356">
        <v>128</v>
      </c>
      <c r="B132" s="360" t="s">
        <v>579</v>
      </c>
      <c r="C132" s="381" t="s">
        <v>594</v>
      </c>
      <c r="D132" s="382" t="s">
        <v>571</v>
      </c>
      <c r="E132" s="382">
        <v>1</v>
      </c>
      <c r="F132" s="383">
        <v>75</v>
      </c>
      <c r="G132" s="381">
        <v>2014</v>
      </c>
      <c r="H132" s="382">
        <v>425.25</v>
      </c>
      <c r="I132" s="382">
        <v>1</v>
      </c>
      <c r="J132" s="384" t="s">
        <v>581</v>
      </c>
      <c r="K132" s="383"/>
      <c r="L132" s="381"/>
      <c r="M132" s="382"/>
      <c r="N132" s="382"/>
      <c r="O132" s="382"/>
      <c r="P132" s="382"/>
      <c r="Q132" s="383"/>
      <c r="R132" s="360" t="s">
        <v>582</v>
      </c>
      <c r="S132" s="385" t="s">
        <v>583</v>
      </c>
      <c r="T132" s="384" t="s">
        <v>584</v>
      </c>
      <c r="U132" s="386">
        <v>41661</v>
      </c>
      <c r="W132" s="358"/>
      <c r="X132" s="356" t="str">
        <f t="shared" si="31"/>
        <v>BCF</v>
      </c>
      <c r="Y132" s="356">
        <f t="shared" si="22"/>
        <v>128</v>
      </c>
      <c r="Z132" s="356" t="str">
        <f t="shared" si="22"/>
        <v>Steam Trap</v>
      </c>
      <c r="AA132" s="356" t="str">
        <f t="shared" si="23"/>
        <v>F&amp;T</v>
      </c>
      <c r="AB132" s="356">
        <f t="shared" si="23"/>
        <v>1</v>
      </c>
      <c r="AC132" s="356">
        <f t="shared" si="24"/>
        <v>2014</v>
      </c>
      <c r="AD132" s="356">
        <f t="shared" si="25"/>
        <v>425.25</v>
      </c>
      <c r="AE132" s="356">
        <f t="shared" si="26"/>
        <v>0</v>
      </c>
      <c r="AF132" s="356">
        <f t="shared" si="27"/>
        <v>0</v>
      </c>
      <c r="AG132" s="356">
        <f t="shared" si="27"/>
        <v>0</v>
      </c>
      <c r="AH132" s="356">
        <f t="shared" si="27"/>
        <v>0</v>
      </c>
      <c r="AI132" s="387">
        <f t="shared" si="28"/>
        <v>542.19374999999991</v>
      </c>
      <c r="AJ132" s="387">
        <f t="shared" si="29"/>
        <v>0</v>
      </c>
      <c r="AK132" s="387">
        <f t="shared" si="30"/>
        <v>0</v>
      </c>
      <c r="AL132" s="387">
        <f t="shared" si="32"/>
        <v>542.19374999999991</v>
      </c>
      <c r="AM132" s="358"/>
      <c r="AN132" s="382" t="s">
        <v>146</v>
      </c>
      <c r="AO132" s="382">
        <v>0.5</v>
      </c>
      <c r="AP132" s="387">
        <v>574.70624999999995</v>
      </c>
      <c r="AT132" s="358"/>
      <c r="BA132" s="358"/>
      <c r="BI132" s="358"/>
      <c r="BO132" s="358"/>
      <c r="BV132" s="358"/>
    </row>
    <row r="133" spans="1:74" x14ac:dyDescent="0.2">
      <c r="A133" s="356">
        <v>129</v>
      </c>
      <c r="B133" s="360" t="s">
        <v>579</v>
      </c>
      <c r="C133" s="381" t="s">
        <v>594</v>
      </c>
      <c r="D133" s="382" t="s">
        <v>571</v>
      </c>
      <c r="E133" s="382">
        <v>1.25</v>
      </c>
      <c r="F133" s="383">
        <v>75</v>
      </c>
      <c r="G133" s="381">
        <v>2014</v>
      </c>
      <c r="H133" s="382">
        <v>714.5</v>
      </c>
      <c r="I133" s="382">
        <v>1</v>
      </c>
      <c r="J133" s="384" t="s">
        <v>581</v>
      </c>
      <c r="K133" s="383"/>
      <c r="L133" s="381"/>
      <c r="M133" s="382"/>
      <c r="N133" s="382"/>
      <c r="O133" s="382"/>
      <c r="P133" s="382"/>
      <c r="Q133" s="383"/>
      <c r="R133" s="360" t="s">
        <v>582</v>
      </c>
      <c r="S133" s="385" t="s">
        <v>583</v>
      </c>
      <c r="T133" s="384" t="s">
        <v>584</v>
      </c>
      <c r="U133" s="386">
        <v>41661</v>
      </c>
      <c r="W133" s="358"/>
      <c r="X133" s="356" t="str">
        <f t="shared" si="31"/>
        <v>BCF</v>
      </c>
      <c r="Y133" s="356">
        <f t="shared" ref="Y133:Z196" si="33">A133</f>
        <v>129</v>
      </c>
      <c r="Z133" s="356" t="str">
        <f t="shared" si="33"/>
        <v>Steam Trap</v>
      </c>
      <c r="AA133" s="356" t="str">
        <f t="shared" ref="AA133:AB196" si="34">D133</f>
        <v>F&amp;T</v>
      </c>
      <c r="AB133" s="356">
        <f t="shared" si="34"/>
        <v>1.25</v>
      </c>
      <c r="AC133" s="356">
        <f t="shared" ref="AC133:AC196" si="35">G133</f>
        <v>2014</v>
      </c>
      <c r="AD133" s="356">
        <f t="shared" ref="AD133:AD196" si="36">H133/I133</f>
        <v>714.5</v>
      </c>
      <c r="AE133" s="356">
        <f t="shared" ref="AE133:AE196" si="37">L133</f>
        <v>0</v>
      </c>
      <c r="AF133" s="356">
        <f t="shared" ref="AF133:AH196" si="38">N133</f>
        <v>0</v>
      </c>
      <c r="AG133" s="356">
        <f t="shared" si="38"/>
        <v>0</v>
      </c>
      <c r="AH133" s="356">
        <f t="shared" si="38"/>
        <v>0</v>
      </c>
      <c r="AI133" s="387">
        <f t="shared" ref="AI133:AI196" si="39">IFERROR(AD133/VLOOKUP($X133,$BQ$54:$BT$63,2,FALSE),0)</f>
        <v>910.98749999999984</v>
      </c>
      <c r="AJ133" s="387">
        <f t="shared" ref="AJ133:AJ196" si="40">IFERROR(AF133/VLOOKUP($X133,$BQ$54:$BT$63,3,FALSE),0)</f>
        <v>0</v>
      </c>
      <c r="AK133" s="387">
        <f t="shared" ref="AK133:AK196" si="41">IFERROR(AE133/VLOOKUP($X133,$BQ$54:$BT$63,3,FALSE),0)</f>
        <v>0</v>
      </c>
      <c r="AL133" s="387">
        <f t="shared" si="32"/>
        <v>910.98749999999984</v>
      </c>
      <c r="AM133" s="358"/>
      <c r="AN133" s="382" t="s">
        <v>146</v>
      </c>
      <c r="AO133" s="382">
        <v>0.5</v>
      </c>
      <c r="AP133" s="387">
        <v>574.70624999999995</v>
      </c>
      <c r="AT133" s="358"/>
      <c r="BA133" s="358"/>
      <c r="BI133" s="358"/>
      <c r="BO133" s="358"/>
      <c r="BV133" s="358"/>
    </row>
    <row r="134" spans="1:74" x14ac:dyDescent="0.2">
      <c r="A134" s="356">
        <v>130</v>
      </c>
      <c r="B134" s="360" t="s">
        <v>579</v>
      </c>
      <c r="C134" s="381" t="s">
        <v>594</v>
      </c>
      <c r="D134" s="382" t="s">
        <v>571</v>
      </c>
      <c r="E134" s="382">
        <v>1.5</v>
      </c>
      <c r="F134" s="383">
        <v>75</v>
      </c>
      <c r="G134" s="381">
        <v>2014</v>
      </c>
      <c r="H134" s="382">
        <v>709.5</v>
      </c>
      <c r="I134" s="382">
        <v>1</v>
      </c>
      <c r="J134" s="384" t="s">
        <v>581</v>
      </c>
      <c r="K134" s="383"/>
      <c r="L134" s="381"/>
      <c r="M134" s="382"/>
      <c r="N134" s="382"/>
      <c r="O134" s="382"/>
      <c r="P134" s="382"/>
      <c r="Q134" s="383"/>
      <c r="R134" s="360" t="s">
        <v>582</v>
      </c>
      <c r="S134" s="385" t="s">
        <v>583</v>
      </c>
      <c r="T134" s="384" t="s">
        <v>584</v>
      </c>
      <c r="U134" s="386">
        <v>41661</v>
      </c>
      <c r="W134" s="358"/>
      <c r="X134" s="356" t="str">
        <f t="shared" ref="X134:X197" si="42">R134</f>
        <v>BCF</v>
      </c>
      <c r="Y134" s="356">
        <f t="shared" si="33"/>
        <v>130</v>
      </c>
      <c r="Z134" s="356" t="str">
        <f t="shared" si="33"/>
        <v>Steam Trap</v>
      </c>
      <c r="AA134" s="356" t="str">
        <f t="shared" si="34"/>
        <v>F&amp;T</v>
      </c>
      <c r="AB134" s="356">
        <f t="shared" si="34"/>
        <v>1.5</v>
      </c>
      <c r="AC134" s="356">
        <f t="shared" si="35"/>
        <v>2014</v>
      </c>
      <c r="AD134" s="356">
        <f t="shared" si="36"/>
        <v>709.5</v>
      </c>
      <c r="AE134" s="356">
        <f t="shared" si="37"/>
        <v>0</v>
      </c>
      <c r="AF134" s="356">
        <f t="shared" si="38"/>
        <v>0</v>
      </c>
      <c r="AG134" s="356">
        <f t="shared" si="38"/>
        <v>0</v>
      </c>
      <c r="AH134" s="356">
        <f t="shared" si="38"/>
        <v>0</v>
      </c>
      <c r="AI134" s="387">
        <f t="shared" si="39"/>
        <v>904.61249999999984</v>
      </c>
      <c r="AJ134" s="387">
        <f t="shared" si="40"/>
        <v>0</v>
      </c>
      <c r="AK134" s="387">
        <f t="shared" si="41"/>
        <v>0</v>
      </c>
      <c r="AL134" s="387">
        <f t="shared" ref="AL134:AL197" si="43">AI134+AK134</f>
        <v>904.61249999999984</v>
      </c>
      <c r="AM134" s="358"/>
      <c r="AN134" s="382" t="s">
        <v>146</v>
      </c>
      <c r="AO134" s="382">
        <v>0.5</v>
      </c>
      <c r="AP134" s="387">
        <v>574.70624999999995</v>
      </c>
      <c r="AT134" s="358"/>
      <c r="BA134" s="358"/>
      <c r="BI134" s="358"/>
      <c r="BO134" s="358"/>
      <c r="BV134" s="358"/>
    </row>
    <row r="135" spans="1:74" x14ac:dyDescent="0.2">
      <c r="A135" s="356">
        <v>131</v>
      </c>
      <c r="B135" s="360" t="s">
        <v>579</v>
      </c>
      <c r="C135" s="381" t="s">
        <v>594</v>
      </c>
      <c r="D135" s="382" t="s">
        <v>571</v>
      </c>
      <c r="E135" s="382">
        <v>0.5</v>
      </c>
      <c r="F135" s="383">
        <v>125</v>
      </c>
      <c r="G135" s="381">
        <v>2014</v>
      </c>
      <c r="H135" s="382">
        <v>170.5</v>
      </c>
      <c r="I135" s="382">
        <v>1</v>
      </c>
      <c r="J135" s="384" t="s">
        <v>581</v>
      </c>
      <c r="K135" s="383"/>
      <c r="L135" s="381"/>
      <c r="M135" s="382"/>
      <c r="N135" s="382"/>
      <c r="O135" s="382"/>
      <c r="P135" s="382"/>
      <c r="Q135" s="383"/>
      <c r="R135" s="360" t="s">
        <v>582</v>
      </c>
      <c r="S135" s="385" t="s">
        <v>583</v>
      </c>
      <c r="T135" s="384" t="s">
        <v>584</v>
      </c>
      <c r="U135" s="386">
        <v>41661</v>
      </c>
      <c r="W135" s="358"/>
      <c r="X135" s="356" t="str">
        <f t="shared" si="42"/>
        <v>BCF</v>
      </c>
      <c r="Y135" s="356">
        <f t="shared" si="33"/>
        <v>131</v>
      </c>
      <c r="Z135" s="356" t="str">
        <f t="shared" si="33"/>
        <v>Steam Trap</v>
      </c>
      <c r="AA135" s="356" t="str">
        <f t="shared" si="34"/>
        <v>F&amp;T</v>
      </c>
      <c r="AB135" s="356">
        <f t="shared" si="34"/>
        <v>0.5</v>
      </c>
      <c r="AC135" s="356">
        <f t="shared" si="35"/>
        <v>2014</v>
      </c>
      <c r="AD135" s="356">
        <f t="shared" si="36"/>
        <v>170.5</v>
      </c>
      <c r="AE135" s="356">
        <f t="shared" si="37"/>
        <v>0</v>
      </c>
      <c r="AF135" s="356">
        <f t="shared" si="38"/>
        <v>0</v>
      </c>
      <c r="AG135" s="356">
        <f t="shared" si="38"/>
        <v>0</v>
      </c>
      <c r="AH135" s="356">
        <f t="shared" si="38"/>
        <v>0</v>
      </c>
      <c r="AI135" s="387">
        <f t="shared" si="39"/>
        <v>217.38749999999996</v>
      </c>
      <c r="AJ135" s="387">
        <f t="shared" si="40"/>
        <v>0</v>
      </c>
      <c r="AK135" s="387">
        <f t="shared" si="41"/>
        <v>0</v>
      </c>
      <c r="AL135" s="387">
        <f t="shared" si="43"/>
        <v>217.38749999999996</v>
      </c>
      <c r="AM135" s="358"/>
      <c r="AN135" s="382" t="s">
        <v>146</v>
      </c>
      <c r="AO135" s="382">
        <v>2</v>
      </c>
      <c r="AP135" s="387">
        <v>1064.6249999999998</v>
      </c>
      <c r="AT135" s="358"/>
      <c r="BA135" s="358"/>
      <c r="BI135" s="358"/>
      <c r="BO135" s="358"/>
      <c r="BV135" s="358"/>
    </row>
    <row r="136" spans="1:74" x14ac:dyDescent="0.2">
      <c r="A136" s="356">
        <v>132</v>
      </c>
      <c r="B136" s="360" t="s">
        <v>579</v>
      </c>
      <c r="C136" s="381" t="s">
        <v>594</v>
      </c>
      <c r="D136" s="382" t="s">
        <v>571</v>
      </c>
      <c r="E136" s="382">
        <v>0.75</v>
      </c>
      <c r="F136" s="383">
        <v>125</v>
      </c>
      <c r="G136" s="381">
        <v>2014</v>
      </c>
      <c r="H136" s="382">
        <v>387.5</v>
      </c>
      <c r="I136" s="382">
        <v>1</v>
      </c>
      <c r="J136" s="384" t="s">
        <v>581</v>
      </c>
      <c r="K136" s="383"/>
      <c r="L136" s="381"/>
      <c r="M136" s="382"/>
      <c r="N136" s="382"/>
      <c r="O136" s="382"/>
      <c r="P136" s="382"/>
      <c r="Q136" s="383"/>
      <c r="R136" s="360" t="s">
        <v>582</v>
      </c>
      <c r="S136" s="385" t="s">
        <v>583</v>
      </c>
      <c r="T136" s="384" t="s">
        <v>584</v>
      </c>
      <c r="U136" s="386">
        <v>41661</v>
      </c>
      <c r="W136" s="358"/>
      <c r="X136" s="356" t="str">
        <f t="shared" si="42"/>
        <v>BCF</v>
      </c>
      <c r="Y136" s="356">
        <f t="shared" si="33"/>
        <v>132</v>
      </c>
      <c r="Z136" s="356" t="str">
        <f t="shared" si="33"/>
        <v>Steam Trap</v>
      </c>
      <c r="AA136" s="356" t="str">
        <f t="shared" si="34"/>
        <v>F&amp;T</v>
      </c>
      <c r="AB136" s="356">
        <f t="shared" si="34"/>
        <v>0.75</v>
      </c>
      <c r="AC136" s="356">
        <f t="shared" si="35"/>
        <v>2014</v>
      </c>
      <c r="AD136" s="356">
        <f t="shared" si="36"/>
        <v>387.5</v>
      </c>
      <c r="AE136" s="356">
        <f t="shared" si="37"/>
        <v>0</v>
      </c>
      <c r="AF136" s="356">
        <f t="shared" si="38"/>
        <v>0</v>
      </c>
      <c r="AG136" s="356">
        <f t="shared" si="38"/>
        <v>0</v>
      </c>
      <c r="AH136" s="356">
        <f t="shared" si="38"/>
        <v>0</v>
      </c>
      <c r="AI136" s="387">
        <f t="shared" si="39"/>
        <v>494.06249999999994</v>
      </c>
      <c r="AJ136" s="387">
        <f t="shared" si="40"/>
        <v>0</v>
      </c>
      <c r="AK136" s="387">
        <f t="shared" si="41"/>
        <v>0</v>
      </c>
      <c r="AL136" s="387">
        <f t="shared" si="43"/>
        <v>494.06249999999994</v>
      </c>
      <c r="AM136" s="358"/>
      <c r="AN136" s="382" t="s">
        <v>146</v>
      </c>
      <c r="AO136" s="382">
        <v>2</v>
      </c>
      <c r="AP136" s="387">
        <v>1064.6249999999998</v>
      </c>
      <c r="AT136" s="358"/>
      <c r="BA136" s="358"/>
      <c r="BI136" s="358"/>
      <c r="BO136" s="358"/>
      <c r="BV136" s="358"/>
    </row>
    <row r="137" spans="1:74" x14ac:dyDescent="0.2">
      <c r="A137" s="356">
        <v>133</v>
      </c>
      <c r="B137" s="360" t="s">
        <v>579</v>
      </c>
      <c r="C137" s="381" t="s">
        <v>594</v>
      </c>
      <c r="D137" s="382" t="s">
        <v>571</v>
      </c>
      <c r="E137" s="382">
        <v>1</v>
      </c>
      <c r="F137" s="383">
        <v>125</v>
      </c>
      <c r="G137" s="381">
        <v>2014</v>
      </c>
      <c r="H137" s="382">
        <v>425.25</v>
      </c>
      <c r="I137" s="382">
        <v>1</v>
      </c>
      <c r="J137" s="384" t="s">
        <v>581</v>
      </c>
      <c r="K137" s="383"/>
      <c r="L137" s="381"/>
      <c r="M137" s="382"/>
      <c r="N137" s="382"/>
      <c r="O137" s="382"/>
      <c r="P137" s="382"/>
      <c r="Q137" s="383"/>
      <c r="R137" s="360" t="s">
        <v>582</v>
      </c>
      <c r="S137" s="385" t="s">
        <v>583</v>
      </c>
      <c r="T137" s="384" t="s">
        <v>584</v>
      </c>
      <c r="U137" s="386">
        <v>41661</v>
      </c>
      <c r="W137" s="358"/>
      <c r="X137" s="356" t="str">
        <f t="shared" si="42"/>
        <v>BCF</v>
      </c>
      <c r="Y137" s="356">
        <f t="shared" si="33"/>
        <v>133</v>
      </c>
      <c r="Z137" s="356" t="str">
        <f t="shared" si="33"/>
        <v>Steam Trap</v>
      </c>
      <c r="AA137" s="356" t="str">
        <f t="shared" si="34"/>
        <v>F&amp;T</v>
      </c>
      <c r="AB137" s="356">
        <f t="shared" si="34"/>
        <v>1</v>
      </c>
      <c r="AC137" s="356">
        <f t="shared" si="35"/>
        <v>2014</v>
      </c>
      <c r="AD137" s="356">
        <f t="shared" si="36"/>
        <v>425.25</v>
      </c>
      <c r="AE137" s="356">
        <f t="shared" si="37"/>
        <v>0</v>
      </c>
      <c r="AF137" s="356">
        <f t="shared" si="38"/>
        <v>0</v>
      </c>
      <c r="AG137" s="356">
        <f t="shared" si="38"/>
        <v>0</v>
      </c>
      <c r="AH137" s="356">
        <f t="shared" si="38"/>
        <v>0</v>
      </c>
      <c r="AI137" s="387">
        <f t="shared" si="39"/>
        <v>542.19374999999991</v>
      </c>
      <c r="AJ137" s="387">
        <f t="shared" si="40"/>
        <v>0</v>
      </c>
      <c r="AK137" s="387">
        <f t="shared" si="41"/>
        <v>0</v>
      </c>
      <c r="AL137" s="387">
        <f t="shared" si="43"/>
        <v>542.19374999999991</v>
      </c>
      <c r="AM137" s="358"/>
      <c r="AN137" s="382" t="s">
        <v>146</v>
      </c>
      <c r="AO137" s="382">
        <v>0.75</v>
      </c>
      <c r="AP137" s="387">
        <v>203.04374999999996</v>
      </c>
      <c r="AT137" s="358"/>
      <c r="BA137" s="358"/>
      <c r="BI137" s="358"/>
      <c r="BO137" s="358"/>
      <c r="BV137" s="358"/>
    </row>
    <row r="138" spans="1:74" x14ac:dyDescent="0.2">
      <c r="A138" s="356">
        <v>134</v>
      </c>
      <c r="B138" s="360" t="s">
        <v>579</v>
      </c>
      <c r="C138" s="381" t="s">
        <v>594</v>
      </c>
      <c r="D138" s="382" t="s">
        <v>571</v>
      </c>
      <c r="E138" s="382">
        <v>1.25</v>
      </c>
      <c r="F138" s="383">
        <v>125</v>
      </c>
      <c r="G138" s="381">
        <v>2014</v>
      </c>
      <c r="H138" s="382">
        <v>714.5</v>
      </c>
      <c r="I138" s="382">
        <v>1</v>
      </c>
      <c r="J138" s="384" t="s">
        <v>581</v>
      </c>
      <c r="K138" s="383"/>
      <c r="L138" s="381"/>
      <c r="M138" s="382"/>
      <c r="N138" s="382"/>
      <c r="O138" s="382"/>
      <c r="P138" s="382"/>
      <c r="Q138" s="383"/>
      <c r="R138" s="360" t="s">
        <v>582</v>
      </c>
      <c r="S138" s="385" t="s">
        <v>583</v>
      </c>
      <c r="T138" s="384" t="s">
        <v>584</v>
      </c>
      <c r="U138" s="386">
        <v>41661</v>
      </c>
      <c r="W138" s="358"/>
      <c r="X138" s="356" t="str">
        <f t="shared" si="42"/>
        <v>BCF</v>
      </c>
      <c r="Y138" s="356">
        <f t="shared" si="33"/>
        <v>134</v>
      </c>
      <c r="Z138" s="356" t="str">
        <f t="shared" si="33"/>
        <v>Steam Trap</v>
      </c>
      <c r="AA138" s="356" t="str">
        <f t="shared" si="34"/>
        <v>F&amp;T</v>
      </c>
      <c r="AB138" s="356">
        <f t="shared" si="34"/>
        <v>1.25</v>
      </c>
      <c r="AC138" s="356">
        <f t="shared" si="35"/>
        <v>2014</v>
      </c>
      <c r="AD138" s="356">
        <f t="shared" si="36"/>
        <v>714.5</v>
      </c>
      <c r="AE138" s="356">
        <f t="shared" si="37"/>
        <v>0</v>
      </c>
      <c r="AF138" s="356">
        <f t="shared" si="38"/>
        <v>0</v>
      </c>
      <c r="AG138" s="356">
        <f t="shared" si="38"/>
        <v>0</v>
      </c>
      <c r="AH138" s="356">
        <f t="shared" si="38"/>
        <v>0</v>
      </c>
      <c r="AI138" s="387">
        <f t="shared" si="39"/>
        <v>910.98749999999984</v>
      </c>
      <c r="AJ138" s="387">
        <f t="shared" si="40"/>
        <v>0</v>
      </c>
      <c r="AK138" s="387">
        <f t="shared" si="41"/>
        <v>0</v>
      </c>
      <c r="AL138" s="387">
        <f t="shared" si="43"/>
        <v>910.98749999999984</v>
      </c>
      <c r="AM138" s="358"/>
      <c r="AN138" s="382" t="s">
        <v>146</v>
      </c>
      <c r="AO138" s="382">
        <v>0.75</v>
      </c>
      <c r="AP138" s="387">
        <v>203.04374999999996</v>
      </c>
      <c r="AT138" s="358"/>
      <c r="BA138" s="358"/>
      <c r="BI138" s="358"/>
      <c r="BO138" s="358"/>
      <c r="BV138" s="358"/>
    </row>
    <row r="139" spans="1:74" x14ac:dyDescent="0.2">
      <c r="A139" s="356">
        <v>135</v>
      </c>
      <c r="B139" s="360" t="s">
        <v>579</v>
      </c>
      <c r="C139" s="381" t="s">
        <v>594</v>
      </c>
      <c r="D139" s="382" t="s">
        <v>571</v>
      </c>
      <c r="E139" s="382">
        <v>0.5</v>
      </c>
      <c r="F139" s="383">
        <v>150</v>
      </c>
      <c r="G139" s="381">
        <v>2014</v>
      </c>
      <c r="H139" s="382">
        <v>171.5</v>
      </c>
      <c r="I139" s="382">
        <v>1</v>
      </c>
      <c r="J139" s="384" t="s">
        <v>581</v>
      </c>
      <c r="K139" s="383"/>
      <c r="L139" s="381"/>
      <c r="M139" s="382"/>
      <c r="N139" s="382"/>
      <c r="O139" s="382"/>
      <c r="P139" s="382"/>
      <c r="Q139" s="383"/>
      <c r="R139" s="360" t="s">
        <v>582</v>
      </c>
      <c r="S139" s="385" t="s">
        <v>583</v>
      </c>
      <c r="T139" s="384" t="s">
        <v>584</v>
      </c>
      <c r="U139" s="386">
        <v>41661</v>
      </c>
      <c r="W139" s="358"/>
      <c r="X139" s="356" t="str">
        <f t="shared" si="42"/>
        <v>BCF</v>
      </c>
      <c r="Y139" s="356">
        <f t="shared" si="33"/>
        <v>135</v>
      </c>
      <c r="Z139" s="356" t="str">
        <f t="shared" si="33"/>
        <v>Steam Trap</v>
      </c>
      <c r="AA139" s="356" t="str">
        <f t="shared" si="34"/>
        <v>F&amp;T</v>
      </c>
      <c r="AB139" s="356">
        <f t="shared" si="34"/>
        <v>0.5</v>
      </c>
      <c r="AC139" s="356">
        <f t="shared" si="35"/>
        <v>2014</v>
      </c>
      <c r="AD139" s="356">
        <f t="shared" si="36"/>
        <v>171.5</v>
      </c>
      <c r="AE139" s="356">
        <f t="shared" si="37"/>
        <v>0</v>
      </c>
      <c r="AF139" s="356">
        <f t="shared" si="38"/>
        <v>0</v>
      </c>
      <c r="AG139" s="356">
        <f t="shared" si="38"/>
        <v>0</v>
      </c>
      <c r="AH139" s="356">
        <f t="shared" si="38"/>
        <v>0</v>
      </c>
      <c r="AI139" s="387">
        <f t="shared" si="39"/>
        <v>218.66249999999997</v>
      </c>
      <c r="AJ139" s="387">
        <f t="shared" si="40"/>
        <v>0</v>
      </c>
      <c r="AK139" s="387">
        <f t="shared" si="41"/>
        <v>0</v>
      </c>
      <c r="AL139" s="387">
        <f t="shared" si="43"/>
        <v>218.66249999999997</v>
      </c>
      <c r="AM139" s="358"/>
      <c r="AN139" s="382" t="s">
        <v>146</v>
      </c>
      <c r="AO139" s="382">
        <v>0.75</v>
      </c>
      <c r="AP139" s="387">
        <v>216.74999999999997</v>
      </c>
      <c r="AT139" s="358"/>
      <c r="BA139" s="358"/>
      <c r="BI139" s="358"/>
      <c r="BO139" s="358"/>
      <c r="BV139" s="358"/>
    </row>
    <row r="140" spans="1:74" x14ac:dyDescent="0.2">
      <c r="A140" s="356">
        <v>136</v>
      </c>
      <c r="B140" s="360" t="s">
        <v>579</v>
      </c>
      <c r="C140" s="381" t="s">
        <v>594</v>
      </c>
      <c r="D140" s="382" t="s">
        <v>571</v>
      </c>
      <c r="E140" s="382">
        <v>0.75</v>
      </c>
      <c r="F140" s="383">
        <v>150</v>
      </c>
      <c r="G140" s="381">
        <v>2014</v>
      </c>
      <c r="H140" s="382">
        <v>184.25</v>
      </c>
      <c r="I140" s="382">
        <v>1</v>
      </c>
      <c r="J140" s="384" t="s">
        <v>581</v>
      </c>
      <c r="K140" s="383"/>
      <c r="L140" s="381"/>
      <c r="M140" s="382"/>
      <c r="N140" s="382"/>
      <c r="O140" s="382"/>
      <c r="P140" s="382"/>
      <c r="Q140" s="383"/>
      <c r="R140" s="360" t="s">
        <v>582</v>
      </c>
      <c r="S140" s="385" t="s">
        <v>583</v>
      </c>
      <c r="T140" s="384" t="s">
        <v>584</v>
      </c>
      <c r="U140" s="386">
        <v>41661</v>
      </c>
      <c r="W140" s="358"/>
      <c r="X140" s="356" t="str">
        <f t="shared" si="42"/>
        <v>BCF</v>
      </c>
      <c r="Y140" s="356">
        <f t="shared" si="33"/>
        <v>136</v>
      </c>
      <c r="Z140" s="356" t="str">
        <f t="shared" si="33"/>
        <v>Steam Trap</v>
      </c>
      <c r="AA140" s="356" t="str">
        <f t="shared" si="34"/>
        <v>F&amp;T</v>
      </c>
      <c r="AB140" s="356">
        <f t="shared" si="34"/>
        <v>0.75</v>
      </c>
      <c r="AC140" s="356">
        <f t="shared" si="35"/>
        <v>2014</v>
      </c>
      <c r="AD140" s="356">
        <f t="shared" si="36"/>
        <v>184.25</v>
      </c>
      <c r="AE140" s="356">
        <f t="shared" si="37"/>
        <v>0</v>
      </c>
      <c r="AF140" s="356">
        <f t="shared" si="38"/>
        <v>0</v>
      </c>
      <c r="AG140" s="356">
        <f t="shared" si="38"/>
        <v>0</v>
      </c>
      <c r="AH140" s="356">
        <f t="shared" si="38"/>
        <v>0</v>
      </c>
      <c r="AI140" s="387">
        <f t="shared" si="39"/>
        <v>234.91874999999996</v>
      </c>
      <c r="AJ140" s="387">
        <f t="shared" si="40"/>
        <v>0</v>
      </c>
      <c r="AK140" s="387">
        <f t="shared" si="41"/>
        <v>0</v>
      </c>
      <c r="AL140" s="387">
        <f t="shared" si="43"/>
        <v>234.91874999999996</v>
      </c>
      <c r="AM140" s="358"/>
      <c r="AN140" s="382" t="s">
        <v>146</v>
      </c>
      <c r="AO140" s="382">
        <v>0.75</v>
      </c>
      <c r="AP140" s="387">
        <v>216.74999999999997</v>
      </c>
      <c r="AT140" s="358"/>
      <c r="BA140" s="358"/>
      <c r="BI140" s="358"/>
      <c r="BO140" s="358"/>
      <c r="BV140" s="358"/>
    </row>
    <row r="141" spans="1:74" x14ac:dyDescent="0.2">
      <c r="A141" s="356">
        <v>137</v>
      </c>
      <c r="B141" s="360" t="s">
        <v>579</v>
      </c>
      <c r="C141" s="381" t="s">
        <v>594</v>
      </c>
      <c r="D141" s="382" t="s">
        <v>571</v>
      </c>
      <c r="E141" s="382">
        <v>1.5</v>
      </c>
      <c r="F141" s="383"/>
      <c r="G141" s="381">
        <v>2014</v>
      </c>
      <c r="H141" s="382">
        <v>522.5</v>
      </c>
      <c r="I141" s="382">
        <v>1</v>
      </c>
      <c r="J141" s="384" t="s">
        <v>581</v>
      </c>
      <c r="K141" s="383"/>
      <c r="L141" s="381"/>
      <c r="M141" s="382"/>
      <c r="N141" s="382"/>
      <c r="O141" s="382"/>
      <c r="P141" s="382"/>
      <c r="Q141" s="383"/>
      <c r="R141" s="360" t="s">
        <v>582</v>
      </c>
      <c r="S141" s="385" t="s">
        <v>583</v>
      </c>
      <c r="T141" s="384" t="s">
        <v>584</v>
      </c>
      <c r="U141" s="386">
        <v>41661</v>
      </c>
      <c r="W141" s="358"/>
      <c r="X141" s="356" t="str">
        <f t="shared" si="42"/>
        <v>BCF</v>
      </c>
      <c r="Y141" s="356">
        <f t="shared" si="33"/>
        <v>137</v>
      </c>
      <c r="Z141" s="356" t="str">
        <f t="shared" si="33"/>
        <v>Steam Trap</v>
      </c>
      <c r="AA141" s="356" t="str">
        <f t="shared" si="34"/>
        <v>F&amp;T</v>
      </c>
      <c r="AB141" s="356">
        <f t="shared" si="34"/>
        <v>1.5</v>
      </c>
      <c r="AC141" s="356">
        <f t="shared" si="35"/>
        <v>2014</v>
      </c>
      <c r="AD141" s="356">
        <f t="shared" si="36"/>
        <v>522.5</v>
      </c>
      <c r="AE141" s="356">
        <f t="shared" si="37"/>
        <v>0</v>
      </c>
      <c r="AF141" s="356">
        <f t="shared" si="38"/>
        <v>0</v>
      </c>
      <c r="AG141" s="356">
        <f t="shared" si="38"/>
        <v>0</v>
      </c>
      <c r="AH141" s="356">
        <f t="shared" si="38"/>
        <v>0</v>
      </c>
      <c r="AI141" s="387">
        <f t="shared" si="39"/>
        <v>666.18749999999989</v>
      </c>
      <c r="AJ141" s="387">
        <f t="shared" si="40"/>
        <v>0</v>
      </c>
      <c r="AK141" s="387">
        <f t="shared" si="41"/>
        <v>0</v>
      </c>
      <c r="AL141" s="387">
        <f t="shared" si="43"/>
        <v>666.18749999999989</v>
      </c>
      <c r="AM141" s="358"/>
      <c r="AN141" s="382" t="s">
        <v>146</v>
      </c>
      <c r="AO141" s="382">
        <v>0.75</v>
      </c>
      <c r="AP141" s="387">
        <v>216.74999999999997</v>
      </c>
      <c r="AT141" s="358"/>
      <c r="BA141" s="358"/>
      <c r="BI141" s="358"/>
      <c r="BO141" s="358"/>
      <c r="BV141" s="358"/>
    </row>
    <row r="142" spans="1:74" x14ac:dyDescent="0.2">
      <c r="A142" s="356">
        <v>138</v>
      </c>
      <c r="B142" s="360" t="s">
        <v>579</v>
      </c>
      <c r="C142" s="381" t="s">
        <v>594</v>
      </c>
      <c r="D142" s="382" t="s">
        <v>146</v>
      </c>
      <c r="E142" s="382">
        <v>0.75</v>
      </c>
      <c r="F142" s="383">
        <v>30</v>
      </c>
      <c r="G142" s="381">
        <v>2014</v>
      </c>
      <c r="H142" s="382">
        <v>220.25</v>
      </c>
      <c r="I142" s="382">
        <v>1</v>
      </c>
      <c r="J142" s="384" t="s">
        <v>581</v>
      </c>
      <c r="K142" s="383"/>
      <c r="L142" s="381"/>
      <c r="M142" s="382"/>
      <c r="N142" s="382"/>
      <c r="O142" s="382"/>
      <c r="P142" s="382"/>
      <c r="Q142" s="383"/>
      <c r="R142" s="360" t="s">
        <v>582</v>
      </c>
      <c r="S142" s="385" t="s">
        <v>583</v>
      </c>
      <c r="T142" s="384" t="s">
        <v>584</v>
      </c>
      <c r="U142" s="386">
        <v>41661</v>
      </c>
      <c r="W142" s="358"/>
      <c r="X142" s="356" t="str">
        <f t="shared" si="42"/>
        <v>BCF</v>
      </c>
      <c r="Y142" s="356">
        <f t="shared" si="33"/>
        <v>138</v>
      </c>
      <c r="Z142" s="356" t="str">
        <f t="shared" si="33"/>
        <v>Steam Trap</v>
      </c>
      <c r="AA142" s="356" t="str">
        <f t="shared" si="34"/>
        <v>Inverted Bucket</v>
      </c>
      <c r="AB142" s="356">
        <f t="shared" si="34"/>
        <v>0.75</v>
      </c>
      <c r="AC142" s="356">
        <f t="shared" si="35"/>
        <v>2014</v>
      </c>
      <c r="AD142" s="356">
        <f t="shared" si="36"/>
        <v>220.25</v>
      </c>
      <c r="AE142" s="356">
        <f t="shared" si="37"/>
        <v>0</v>
      </c>
      <c r="AF142" s="356">
        <f t="shared" si="38"/>
        <v>0</v>
      </c>
      <c r="AG142" s="356">
        <f t="shared" si="38"/>
        <v>0</v>
      </c>
      <c r="AH142" s="356">
        <f t="shared" si="38"/>
        <v>0</v>
      </c>
      <c r="AI142" s="387">
        <f t="shared" si="39"/>
        <v>280.81874999999997</v>
      </c>
      <c r="AJ142" s="387">
        <f t="shared" si="40"/>
        <v>0</v>
      </c>
      <c r="AK142" s="387">
        <f t="shared" si="41"/>
        <v>0</v>
      </c>
      <c r="AL142" s="387">
        <f t="shared" si="43"/>
        <v>280.81874999999997</v>
      </c>
      <c r="AM142" s="358"/>
      <c r="AN142" s="382" t="s">
        <v>146</v>
      </c>
      <c r="AO142" s="382">
        <v>0.75</v>
      </c>
      <c r="AP142" s="387">
        <v>216.74999999999997</v>
      </c>
      <c r="AT142" s="358"/>
      <c r="BA142" s="358"/>
      <c r="BI142" s="358"/>
      <c r="BO142" s="358"/>
      <c r="BV142" s="358"/>
    </row>
    <row r="143" spans="1:74" x14ac:dyDescent="0.2">
      <c r="A143" s="356">
        <v>139</v>
      </c>
      <c r="B143" s="360" t="s">
        <v>579</v>
      </c>
      <c r="C143" s="381" t="s">
        <v>594</v>
      </c>
      <c r="D143" s="382" t="s">
        <v>146</v>
      </c>
      <c r="E143" s="382">
        <v>0.5</v>
      </c>
      <c r="F143" s="383">
        <v>75</v>
      </c>
      <c r="G143" s="381">
        <v>2014</v>
      </c>
      <c r="H143" s="382">
        <v>208.5</v>
      </c>
      <c r="I143" s="382">
        <v>1</v>
      </c>
      <c r="J143" s="384" t="s">
        <v>581</v>
      </c>
      <c r="K143" s="383"/>
      <c r="L143" s="381"/>
      <c r="M143" s="382"/>
      <c r="N143" s="382"/>
      <c r="O143" s="382"/>
      <c r="P143" s="382"/>
      <c r="Q143" s="383"/>
      <c r="R143" s="360" t="s">
        <v>582</v>
      </c>
      <c r="S143" s="385" t="s">
        <v>583</v>
      </c>
      <c r="T143" s="384" t="s">
        <v>584</v>
      </c>
      <c r="U143" s="386">
        <v>41661</v>
      </c>
      <c r="W143" s="358"/>
      <c r="X143" s="356" t="str">
        <f t="shared" si="42"/>
        <v>BCF</v>
      </c>
      <c r="Y143" s="356">
        <f t="shared" si="33"/>
        <v>139</v>
      </c>
      <c r="Z143" s="356" t="str">
        <f t="shared" si="33"/>
        <v>Steam Trap</v>
      </c>
      <c r="AA143" s="356" t="str">
        <f t="shared" si="34"/>
        <v>Inverted Bucket</v>
      </c>
      <c r="AB143" s="356">
        <f t="shared" si="34"/>
        <v>0.5</v>
      </c>
      <c r="AC143" s="356">
        <f t="shared" si="35"/>
        <v>2014</v>
      </c>
      <c r="AD143" s="356">
        <f t="shared" si="36"/>
        <v>208.5</v>
      </c>
      <c r="AE143" s="356">
        <f t="shared" si="37"/>
        <v>0</v>
      </c>
      <c r="AF143" s="356">
        <f t="shared" si="38"/>
        <v>0</v>
      </c>
      <c r="AG143" s="356">
        <f t="shared" si="38"/>
        <v>0</v>
      </c>
      <c r="AH143" s="356">
        <f t="shared" si="38"/>
        <v>0</v>
      </c>
      <c r="AI143" s="387">
        <f t="shared" si="39"/>
        <v>265.83749999999998</v>
      </c>
      <c r="AJ143" s="387">
        <f t="shared" si="40"/>
        <v>0</v>
      </c>
      <c r="AK143" s="387">
        <f t="shared" si="41"/>
        <v>0</v>
      </c>
      <c r="AL143" s="387">
        <f t="shared" si="43"/>
        <v>265.83749999999998</v>
      </c>
      <c r="AM143" s="358"/>
      <c r="AN143" s="384" t="s">
        <v>146</v>
      </c>
      <c r="AO143" s="382">
        <v>0.5</v>
      </c>
      <c r="AP143" s="387">
        <v>80.825361651396847</v>
      </c>
      <c r="AT143" s="358"/>
      <c r="BA143" s="358"/>
      <c r="BI143" s="358"/>
      <c r="BO143" s="358"/>
      <c r="BV143" s="358"/>
    </row>
    <row r="144" spans="1:74" x14ac:dyDescent="0.2">
      <c r="A144" s="356">
        <v>140</v>
      </c>
      <c r="B144" s="360" t="s">
        <v>579</v>
      </c>
      <c r="C144" s="381" t="s">
        <v>594</v>
      </c>
      <c r="D144" s="382" t="s">
        <v>146</v>
      </c>
      <c r="E144" s="382">
        <v>0.75</v>
      </c>
      <c r="F144" s="383">
        <v>75</v>
      </c>
      <c r="G144" s="381">
        <v>2014</v>
      </c>
      <c r="H144" s="382">
        <v>231</v>
      </c>
      <c r="I144" s="382">
        <v>1</v>
      </c>
      <c r="J144" s="384" t="s">
        <v>581</v>
      </c>
      <c r="K144" s="383"/>
      <c r="L144" s="381"/>
      <c r="M144" s="382"/>
      <c r="N144" s="382"/>
      <c r="O144" s="382"/>
      <c r="P144" s="382"/>
      <c r="Q144" s="383"/>
      <c r="R144" s="360" t="s">
        <v>582</v>
      </c>
      <c r="S144" s="385" t="s">
        <v>583</v>
      </c>
      <c r="T144" s="384" t="s">
        <v>584</v>
      </c>
      <c r="U144" s="386">
        <v>41661</v>
      </c>
      <c r="W144" s="358"/>
      <c r="X144" s="356" t="str">
        <f t="shared" si="42"/>
        <v>BCF</v>
      </c>
      <c r="Y144" s="356">
        <f t="shared" si="33"/>
        <v>140</v>
      </c>
      <c r="Z144" s="356" t="str">
        <f t="shared" si="33"/>
        <v>Steam Trap</v>
      </c>
      <c r="AA144" s="356" t="str">
        <f t="shared" si="34"/>
        <v>Inverted Bucket</v>
      </c>
      <c r="AB144" s="356">
        <f t="shared" si="34"/>
        <v>0.75</v>
      </c>
      <c r="AC144" s="356">
        <f t="shared" si="35"/>
        <v>2014</v>
      </c>
      <c r="AD144" s="356">
        <f t="shared" si="36"/>
        <v>231</v>
      </c>
      <c r="AE144" s="356">
        <f t="shared" si="37"/>
        <v>0</v>
      </c>
      <c r="AF144" s="356">
        <f t="shared" si="38"/>
        <v>0</v>
      </c>
      <c r="AG144" s="356">
        <f t="shared" si="38"/>
        <v>0</v>
      </c>
      <c r="AH144" s="356">
        <f t="shared" si="38"/>
        <v>0</v>
      </c>
      <c r="AI144" s="387">
        <f t="shared" si="39"/>
        <v>294.52499999999998</v>
      </c>
      <c r="AJ144" s="387">
        <f t="shared" si="40"/>
        <v>0</v>
      </c>
      <c r="AK144" s="387">
        <f t="shared" si="41"/>
        <v>0</v>
      </c>
      <c r="AL144" s="387">
        <f t="shared" si="43"/>
        <v>294.52499999999998</v>
      </c>
      <c r="AM144" s="358"/>
      <c r="AN144" s="382" t="s">
        <v>146</v>
      </c>
      <c r="AO144" s="382">
        <v>0.75</v>
      </c>
      <c r="AP144" s="387">
        <v>221.21249999999998</v>
      </c>
      <c r="AT144" s="358"/>
      <c r="BA144" s="358"/>
      <c r="BI144" s="358"/>
      <c r="BO144" s="358"/>
      <c r="BV144" s="358"/>
    </row>
    <row r="145" spans="1:74" x14ac:dyDescent="0.2">
      <c r="A145" s="356">
        <v>141</v>
      </c>
      <c r="B145" s="360" t="s">
        <v>579</v>
      </c>
      <c r="C145" s="381" t="s">
        <v>594</v>
      </c>
      <c r="D145" s="382" t="s">
        <v>146</v>
      </c>
      <c r="E145" s="382">
        <v>0.5</v>
      </c>
      <c r="F145" s="383">
        <v>80</v>
      </c>
      <c r="G145" s="381">
        <v>2014</v>
      </c>
      <c r="H145" s="382">
        <v>159.25</v>
      </c>
      <c r="I145" s="382">
        <v>1</v>
      </c>
      <c r="J145" s="384" t="s">
        <v>581</v>
      </c>
      <c r="K145" s="383"/>
      <c r="L145" s="381"/>
      <c r="M145" s="382"/>
      <c r="N145" s="382"/>
      <c r="O145" s="382"/>
      <c r="P145" s="382"/>
      <c r="Q145" s="383"/>
      <c r="R145" s="360" t="s">
        <v>582</v>
      </c>
      <c r="S145" s="385" t="s">
        <v>583</v>
      </c>
      <c r="T145" s="384" t="s">
        <v>584</v>
      </c>
      <c r="U145" s="386">
        <v>41661</v>
      </c>
      <c r="W145" s="358"/>
      <c r="X145" s="356" t="str">
        <f t="shared" si="42"/>
        <v>BCF</v>
      </c>
      <c r="Y145" s="356">
        <f t="shared" si="33"/>
        <v>141</v>
      </c>
      <c r="Z145" s="356" t="str">
        <f t="shared" si="33"/>
        <v>Steam Trap</v>
      </c>
      <c r="AA145" s="356" t="str">
        <f t="shared" si="34"/>
        <v>Inverted Bucket</v>
      </c>
      <c r="AB145" s="356">
        <f t="shared" si="34"/>
        <v>0.5</v>
      </c>
      <c r="AC145" s="356">
        <f t="shared" si="35"/>
        <v>2014</v>
      </c>
      <c r="AD145" s="356">
        <f t="shared" si="36"/>
        <v>159.25</v>
      </c>
      <c r="AE145" s="356">
        <f t="shared" si="37"/>
        <v>0</v>
      </c>
      <c r="AF145" s="356">
        <f t="shared" si="38"/>
        <v>0</v>
      </c>
      <c r="AG145" s="356">
        <f t="shared" si="38"/>
        <v>0</v>
      </c>
      <c r="AH145" s="356">
        <f t="shared" si="38"/>
        <v>0</v>
      </c>
      <c r="AI145" s="387">
        <f t="shared" si="39"/>
        <v>203.04374999999996</v>
      </c>
      <c r="AJ145" s="387">
        <f t="shared" si="40"/>
        <v>0</v>
      </c>
      <c r="AK145" s="387">
        <f t="shared" si="41"/>
        <v>0</v>
      </c>
      <c r="AL145" s="387">
        <f t="shared" si="43"/>
        <v>203.04374999999996</v>
      </c>
      <c r="AM145" s="358"/>
      <c r="AN145" s="382" t="s">
        <v>146</v>
      </c>
      <c r="AO145" s="382">
        <v>0.75</v>
      </c>
      <c r="AP145" s="387">
        <v>228.54374999999996</v>
      </c>
      <c r="AT145" s="358"/>
      <c r="BA145" s="358"/>
      <c r="BI145" s="358"/>
      <c r="BO145" s="358"/>
      <c r="BV145" s="358"/>
    </row>
    <row r="146" spans="1:74" x14ac:dyDescent="0.2">
      <c r="A146" s="356">
        <v>142</v>
      </c>
      <c r="B146" s="360" t="s">
        <v>579</v>
      </c>
      <c r="C146" s="381" t="s">
        <v>594</v>
      </c>
      <c r="D146" s="382" t="s">
        <v>146</v>
      </c>
      <c r="E146" s="382">
        <v>0.5</v>
      </c>
      <c r="F146" s="383">
        <v>80</v>
      </c>
      <c r="G146" s="381">
        <v>2014</v>
      </c>
      <c r="H146" s="382">
        <v>170.5</v>
      </c>
      <c r="I146" s="382">
        <v>1</v>
      </c>
      <c r="J146" s="384" t="s">
        <v>581</v>
      </c>
      <c r="K146" s="383"/>
      <c r="L146" s="381"/>
      <c r="M146" s="382"/>
      <c r="N146" s="382"/>
      <c r="O146" s="382"/>
      <c r="P146" s="382"/>
      <c r="Q146" s="383"/>
      <c r="R146" s="360" t="s">
        <v>582</v>
      </c>
      <c r="S146" s="385" t="s">
        <v>583</v>
      </c>
      <c r="T146" s="384" t="s">
        <v>584</v>
      </c>
      <c r="U146" s="386">
        <v>41661</v>
      </c>
      <c r="W146" s="358"/>
      <c r="X146" s="356" t="str">
        <f t="shared" si="42"/>
        <v>BCF</v>
      </c>
      <c r="Y146" s="356">
        <f t="shared" si="33"/>
        <v>142</v>
      </c>
      <c r="Z146" s="356" t="str">
        <f t="shared" si="33"/>
        <v>Steam Trap</v>
      </c>
      <c r="AA146" s="356" t="str">
        <f t="shared" si="34"/>
        <v>Inverted Bucket</v>
      </c>
      <c r="AB146" s="356">
        <f t="shared" si="34"/>
        <v>0.5</v>
      </c>
      <c r="AC146" s="356">
        <f t="shared" si="35"/>
        <v>2014</v>
      </c>
      <c r="AD146" s="356">
        <f t="shared" si="36"/>
        <v>170.5</v>
      </c>
      <c r="AE146" s="356">
        <f t="shared" si="37"/>
        <v>0</v>
      </c>
      <c r="AF146" s="356">
        <f t="shared" si="38"/>
        <v>0</v>
      </c>
      <c r="AG146" s="356">
        <f t="shared" si="38"/>
        <v>0</v>
      </c>
      <c r="AH146" s="356">
        <f t="shared" si="38"/>
        <v>0</v>
      </c>
      <c r="AI146" s="387">
        <f t="shared" si="39"/>
        <v>217.38749999999996</v>
      </c>
      <c r="AJ146" s="387">
        <f t="shared" si="40"/>
        <v>0</v>
      </c>
      <c r="AK146" s="387">
        <f t="shared" si="41"/>
        <v>0</v>
      </c>
      <c r="AL146" s="387">
        <f t="shared" si="43"/>
        <v>217.38749999999996</v>
      </c>
      <c r="AM146" s="358"/>
      <c r="AN146" s="382" t="s">
        <v>146</v>
      </c>
      <c r="AO146" s="382">
        <v>0.75</v>
      </c>
      <c r="AP146" s="387">
        <v>228.54374999999996</v>
      </c>
      <c r="AT146" s="358"/>
      <c r="BA146" s="358"/>
      <c r="BI146" s="358"/>
      <c r="BO146" s="358"/>
      <c r="BV146" s="358"/>
    </row>
    <row r="147" spans="1:74" x14ac:dyDescent="0.2">
      <c r="A147" s="356">
        <v>143</v>
      </c>
      <c r="B147" s="360" t="s">
        <v>579</v>
      </c>
      <c r="C147" s="381" t="s">
        <v>594</v>
      </c>
      <c r="D147" s="382" t="s">
        <v>146</v>
      </c>
      <c r="E147" s="382">
        <v>0.75</v>
      </c>
      <c r="F147" s="383">
        <v>80</v>
      </c>
      <c r="G147" s="381">
        <v>2014</v>
      </c>
      <c r="H147" s="382">
        <v>159.25</v>
      </c>
      <c r="I147" s="382">
        <v>1</v>
      </c>
      <c r="J147" s="384" t="s">
        <v>581</v>
      </c>
      <c r="K147" s="383"/>
      <c r="L147" s="381"/>
      <c r="M147" s="382"/>
      <c r="N147" s="382"/>
      <c r="O147" s="382"/>
      <c r="P147" s="382"/>
      <c r="Q147" s="383"/>
      <c r="R147" s="360" t="s">
        <v>582</v>
      </c>
      <c r="S147" s="385" t="s">
        <v>583</v>
      </c>
      <c r="T147" s="384" t="s">
        <v>584</v>
      </c>
      <c r="U147" s="386">
        <v>41661</v>
      </c>
      <c r="W147" s="358"/>
      <c r="X147" s="356" t="str">
        <f t="shared" si="42"/>
        <v>BCF</v>
      </c>
      <c r="Y147" s="356">
        <f t="shared" si="33"/>
        <v>143</v>
      </c>
      <c r="Z147" s="356" t="str">
        <f t="shared" si="33"/>
        <v>Steam Trap</v>
      </c>
      <c r="AA147" s="356" t="str">
        <f t="shared" si="34"/>
        <v>Inverted Bucket</v>
      </c>
      <c r="AB147" s="356">
        <f t="shared" si="34"/>
        <v>0.75</v>
      </c>
      <c r="AC147" s="356">
        <f t="shared" si="35"/>
        <v>2014</v>
      </c>
      <c r="AD147" s="356">
        <f t="shared" si="36"/>
        <v>159.25</v>
      </c>
      <c r="AE147" s="356">
        <f t="shared" si="37"/>
        <v>0</v>
      </c>
      <c r="AF147" s="356">
        <f t="shared" si="38"/>
        <v>0</v>
      </c>
      <c r="AG147" s="356">
        <f t="shared" si="38"/>
        <v>0</v>
      </c>
      <c r="AH147" s="356">
        <f t="shared" si="38"/>
        <v>0</v>
      </c>
      <c r="AI147" s="387">
        <f t="shared" si="39"/>
        <v>203.04374999999996</v>
      </c>
      <c r="AJ147" s="387">
        <f t="shared" si="40"/>
        <v>0</v>
      </c>
      <c r="AK147" s="387">
        <f t="shared" si="41"/>
        <v>0</v>
      </c>
      <c r="AL147" s="387">
        <f t="shared" si="43"/>
        <v>203.04374999999996</v>
      </c>
      <c r="AM147" s="358"/>
      <c r="AN147" s="382" t="s">
        <v>146</v>
      </c>
      <c r="AO147" s="382">
        <v>0.75</v>
      </c>
      <c r="AP147" s="387">
        <v>228.54374999999996</v>
      </c>
      <c r="AT147" s="358"/>
      <c r="BA147" s="358"/>
      <c r="BI147" s="358"/>
      <c r="BO147" s="358"/>
      <c r="BV147" s="358"/>
    </row>
    <row r="148" spans="1:74" x14ac:dyDescent="0.2">
      <c r="A148" s="356">
        <v>144</v>
      </c>
      <c r="B148" s="360" t="s">
        <v>579</v>
      </c>
      <c r="C148" s="381" t="s">
        <v>594</v>
      </c>
      <c r="D148" s="382" t="s">
        <v>146</v>
      </c>
      <c r="E148" s="382">
        <v>0.75</v>
      </c>
      <c r="F148" s="383">
        <v>80</v>
      </c>
      <c r="G148" s="381">
        <v>2014</v>
      </c>
      <c r="H148" s="382">
        <v>179.25</v>
      </c>
      <c r="I148" s="382">
        <v>1</v>
      </c>
      <c r="J148" s="384" t="s">
        <v>581</v>
      </c>
      <c r="K148" s="383"/>
      <c r="L148" s="381"/>
      <c r="M148" s="382"/>
      <c r="N148" s="382"/>
      <c r="O148" s="382"/>
      <c r="P148" s="382"/>
      <c r="Q148" s="383"/>
      <c r="R148" s="360" t="s">
        <v>582</v>
      </c>
      <c r="S148" s="385" t="s">
        <v>583</v>
      </c>
      <c r="T148" s="384" t="s">
        <v>584</v>
      </c>
      <c r="U148" s="386">
        <v>41661</v>
      </c>
      <c r="W148" s="358"/>
      <c r="X148" s="356" t="str">
        <f t="shared" si="42"/>
        <v>BCF</v>
      </c>
      <c r="Y148" s="356">
        <f t="shared" si="33"/>
        <v>144</v>
      </c>
      <c r="Z148" s="356" t="str">
        <f t="shared" si="33"/>
        <v>Steam Trap</v>
      </c>
      <c r="AA148" s="356" t="str">
        <f t="shared" si="34"/>
        <v>Inverted Bucket</v>
      </c>
      <c r="AB148" s="356">
        <f t="shared" si="34"/>
        <v>0.75</v>
      </c>
      <c r="AC148" s="356">
        <f t="shared" si="35"/>
        <v>2014</v>
      </c>
      <c r="AD148" s="356">
        <f t="shared" si="36"/>
        <v>179.25</v>
      </c>
      <c r="AE148" s="356">
        <f t="shared" si="37"/>
        <v>0</v>
      </c>
      <c r="AF148" s="356">
        <f t="shared" si="38"/>
        <v>0</v>
      </c>
      <c r="AG148" s="356">
        <f t="shared" si="38"/>
        <v>0</v>
      </c>
      <c r="AH148" s="356">
        <f t="shared" si="38"/>
        <v>0</v>
      </c>
      <c r="AI148" s="387">
        <f t="shared" si="39"/>
        <v>228.54374999999996</v>
      </c>
      <c r="AJ148" s="387">
        <f t="shared" si="40"/>
        <v>0</v>
      </c>
      <c r="AK148" s="387">
        <f t="shared" si="41"/>
        <v>0</v>
      </c>
      <c r="AL148" s="387">
        <f t="shared" si="43"/>
        <v>228.54374999999996</v>
      </c>
      <c r="AM148" s="358"/>
      <c r="AN148" s="382" t="s">
        <v>146</v>
      </c>
      <c r="AO148" s="382">
        <v>1</v>
      </c>
      <c r="AP148" s="387">
        <v>883.57499999999993</v>
      </c>
      <c r="AT148" s="358"/>
      <c r="BA148" s="358"/>
      <c r="BI148" s="358"/>
      <c r="BO148" s="358"/>
      <c r="BV148" s="358"/>
    </row>
    <row r="149" spans="1:74" x14ac:dyDescent="0.2">
      <c r="A149" s="356">
        <v>145</v>
      </c>
      <c r="B149" s="360" t="s">
        <v>579</v>
      </c>
      <c r="C149" s="381" t="s">
        <v>594</v>
      </c>
      <c r="D149" s="382" t="s">
        <v>146</v>
      </c>
      <c r="E149" s="382">
        <v>0.5</v>
      </c>
      <c r="F149" s="383">
        <v>125</v>
      </c>
      <c r="G149" s="381">
        <v>2014</v>
      </c>
      <c r="H149" s="382">
        <v>159.25</v>
      </c>
      <c r="I149" s="382">
        <v>1</v>
      </c>
      <c r="J149" s="384" t="s">
        <v>581</v>
      </c>
      <c r="K149" s="383"/>
      <c r="L149" s="381"/>
      <c r="M149" s="382"/>
      <c r="N149" s="382"/>
      <c r="O149" s="382"/>
      <c r="P149" s="382"/>
      <c r="Q149" s="383"/>
      <c r="R149" s="360" t="s">
        <v>582</v>
      </c>
      <c r="S149" s="385" t="s">
        <v>583</v>
      </c>
      <c r="T149" s="384" t="s">
        <v>584</v>
      </c>
      <c r="U149" s="386">
        <v>41661</v>
      </c>
      <c r="W149" s="358"/>
      <c r="X149" s="356" t="str">
        <f t="shared" si="42"/>
        <v>BCF</v>
      </c>
      <c r="Y149" s="356">
        <f t="shared" si="33"/>
        <v>145</v>
      </c>
      <c r="Z149" s="356" t="str">
        <f t="shared" si="33"/>
        <v>Steam Trap</v>
      </c>
      <c r="AA149" s="356" t="str">
        <f t="shared" si="34"/>
        <v>Inverted Bucket</v>
      </c>
      <c r="AB149" s="356">
        <f t="shared" si="34"/>
        <v>0.5</v>
      </c>
      <c r="AC149" s="356">
        <f t="shared" si="35"/>
        <v>2014</v>
      </c>
      <c r="AD149" s="356">
        <f t="shared" si="36"/>
        <v>159.25</v>
      </c>
      <c r="AE149" s="356">
        <f t="shared" si="37"/>
        <v>0</v>
      </c>
      <c r="AF149" s="356">
        <f t="shared" si="38"/>
        <v>0</v>
      </c>
      <c r="AG149" s="356">
        <f t="shared" si="38"/>
        <v>0</v>
      </c>
      <c r="AH149" s="356">
        <f t="shared" si="38"/>
        <v>0</v>
      </c>
      <c r="AI149" s="387">
        <f t="shared" si="39"/>
        <v>203.04374999999996</v>
      </c>
      <c r="AJ149" s="387">
        <f t="shared" si="40"/>
        <v>0</v>
      </c>
      <c r="AK149" s="387">
        <f t="shared" si="41"/>
        <v>0</v>
      </c>
      <c r="AL149" s="387">
        <f t="shared" si="43"/>
        <v>203.04374999999996</v>
      </c>
      <c r="AM149" s="358"/>
      <c r="AN149" s="382" t="s">
        <v>146</v>
      </c>
      <c r="AO149" s="382">
        <v>1</v>
      </c>
      <c r="AP149" s="387">
        <v>883.57499999999993</v>
      </c>
      <c r="AT149" s="358"/>
      <c r="BA149" s="358"/>
      <c r="BI149" s="358"/>
      <c r="BO149" s="358"/>
      <c r="BV149" s="358"/>
    </row>
    <row r="150" spans="1:74" x14ac:dyDescent="0.2">
      <c r="A150" s="356">
        <v>146</v>
      </c>
      <c r="B150" s="360" t="s">
        <v>579</v>
      </c>
      <c r="C150" s="381" t="s">
        <v>594</v>
      </c>
      <c r="D150" s="382" t="s">
        <v>146</v>
      </c>
      <c r="E150" s="382">
        <v>0.5</v>
      </c>
      <c r="F150" s="383">
        <v>125</v>
      </c>
      <c r="G150" s="381">
        <v>2014</v>
      </c>
      <c r="H150" s="382">
        <v>235.75</v>
      </c>
      <c r="I150" s="382">
        <v>1</v>
      </c>
      <c r="J150" s="384" t="s">
        <v>581</v>
      </c>
      <c r="K150" s="383"/>
      <c r="L150" s="381"/>
      <c r="M150" s="382"/>
      <c r="N150" s="382"/>
      <c r="O150" s="382"/>
      <c r="P150" s="382"/>
      <c r="Q150" s="383"/>
      <c r="R150" s="360" t="s">
        <v>582</v>
      </c>
      <c r="S150" s="385" t="s">
        <v>583</v>
      </c>
      <c r="T150" s="384" t="s">
        <v>584</v>
      </c>
      <c r="U150" s="386">
        <v>41661</v>
      </c>
      <c r="W150" s="358"/>
      <c r="X150" s="356" t="str">
        <f t="shared" si="42"/>
        <v>BCF</v>
      </c>
      <c r="Y150" s="356">
        <f t="shared" si="33"/>
        <v>146</v>
      </c>
      <c r="Z150" s="356" t="str">
        <f t="shared" si="33"/>
        <v>Steam Trap</v>
      </c>
      <c r="AA150" s="356" t="str">
        <f t="shared" si="34"/>
        <v>Inverted Bucket</v>
      </c>
      <c r="AB150" s="356">
        <f t="shared" si="34"/>
        <v>0.5</v>
      </c>
      <c r="AC150" s="356">
        <f t="shared" si="35"/>
        <v>2014</v>
      </c>
      <c r="AD150" s="356">
        <f t="shared" si="36"/>
        <v>235.75</v>
      </c>
      <c r="AE150" s="356">
        <f t="shared" si="37"/>
        <v>0</v>
      </c>
      <c r="AF150" s="356">
        <f t="shared" si="38"/>
        <v>0</v>
      </c>
      <c r="AG150" s="356">
        <f t="shared" si="38"/>
        <v>0</v>
      </c>
      <c r="AH150" s="356">
        <f t="shared" si="38"/>
        <v>0</v>
      </c>
      <c r="AI150" s="387">
        <f t="shared" si="39"/>
        <v>300.58124999999995</v>
      </c>
      <c r="AJ150" s="387">
        <f t="shared" si="40"/>
        <v>0</v>
      </c>
      <c r="AK150" s="387">
        <f t="shared" si="41"/>
        <v>0</v>
      </c>
      <c r="AL150" s="387">
        <f t="shared" si="43"/>
        <v>300.58124999999995</v>
      </c>
      <c r="AM150" s="358"/>
      <c r="AN150" s="382" t="s">
        <v>146</v>
      </c>
      <c r="AO150" s="382">
        <v>1</v>
      </c>
      <c r="AP150" s="387">
        <v>883.57499999999993</v>
      </c>
      <c r="AT150" s="358"/>
      <c r="BA150" s="358"/>
      <c r="BI150" s="358"/>
      <c r="BO150" s="358"/>
      <c r="BV150" s="358"/>
    </row>
    <row r="151" spans="1:74" x14ac:dyDescent="0.2">
      <c r="A151" s="356">
        <v>147</v>
      </c>
      <c r="B151" s="360" t="s">
        <v>579</v>
      </c>
      <c r="C151" s="381" t="s">
        <v>594</v>
      </c>
      <c r="D151" s="382" t="s">
        <v>146</v>
      </c>
      <c r="E151" s="382">
        <v>0.75</v>
      </c>
      <c r="F151" s="383">
        <v>125</v>
      </c>
      <c r="G151" s="381">
        <v>2014</v>
      </c>
      <c r="H151" s="382">
        <v>159.25</v>
      </c>
      <c r="I151" s="382">
        <v>1</v>
      </c>
      <c r="J151" s="384" t="s">
        <v>581</v>
      </c>
      <c r="K151" s="383"/>
      <c r="L151" s="381"/>
      <c r="M151" s="382"/>
      <c r="N151" s="382"/>
      <c r="O151" s="382"/>
      <c r="P151" s="382"/>
      <c r="Q151" s="383"/>
      <c r="R151" s="360" t="s">
        <v>582</v>
      </c>
      <c r="S151" s="385" t="s">
        <v>583</v>
      </c>
      <c r="T151" s="384" t="s">
        <v>584</v>
      </c>
      <c r="U151" s="386">
        <v>41661</v>
      </c>
      <c r="W151" s="358"/>
      <c r="X151" s="356" t="str">
        <f t="shared" si="42"/>
        <v>BCF</v>
      </c>
      <c r="Y151" s="356">
        <f t="shared" si="33"/>
        <v>147</v>
      </c>
      <c r="Z151" s="356" t="str">
        <f t="shared" si="33"/>
        <v>Steam Trap</v>
      </c>
      <c r="AA151" s="356" t="str">
        <f t="shared" si="34"/>
        <v>Inverted Bucket</v>
      </c>
      <c r="AB151" s="356">
        <f t="shared" si="34"/>
        <v>0.75</v>
      </c>
      <c r="AC151" s="356">
        <f t="shared" si="35"/>
        <v>2014</v>
      </c>
      <c r="AD151" s="356">
        <f t="shared" si="36"/>
        <v>159.25</v>
      </c>
      <c r="AE151" s="356">
        <f t="shared" si="37"/>
        <v>0</v>
      </c>
      <c r="AF151" s="356">
        <f t="shared" si="38"/>
        <v>0</v>
      </c>
      <c r="AG151" s="356">
        <f t="shared" si="38"/>
        <v>0</v>
      </c>
      <c r="AH151" s="356">
        <f t="shared" si="38"/>
        <v>0</v>
      </c>
      <c r="AI151" s="387">
        <f t="shared" si="39"/>
        <v>203.04374999999996</v>
      </c>
      <c r="AJ151" s="387">
        <f t="shared" si="40"/>
        <v>0</v>
      </c>
      <c r="AK151" s="387">
        <f t="shared" si="41"/>
        <v>0</v>
      </c>
      <c r="AL151" s="387">
        <f t="shared" si="43"/>
        <v>203.04374999999996</v>
      </c>
      <c r="AM151" s="358"/>
      <c r="AN151" s="382" t="s">
        <v>146</v>
      </c>
      <c r="AO151" s="382">
        <v>1.25</v>
      </c>
      <c r="AP151" s="387">
        <v>1121.3625</v>
      </c>
      <c r="AT151" s="358"/>
      <c r="BA151" s="358"/>
      <c r="BI151" s="358"/>
      <c r="BO151" s="358"/>
      <c r="BV151" s="358"/>
    </row>
    <row r="152" spans="1:74" x14ac:dyDescent="0.2">
      <c r="A152" s="356">
        <v>148</v>
      </c>
      <c r="B152" s="360" t="s">
        <v>579</v>
      </c>
      <c r="C152" s="381" t="s">
        <v>594</v>
      </c>
      <c r="D152" s="382" t="s">
        <v>146</v>
      </c>
      <c r="E152" s="382">
        <v>0.75</v>
      </c>
      <c r="F152" s="383">
        <v>125</v>
      </c>
      <c r="G152" s="381">
        <v>2014</v>
      </c>
      <c r="H152" s="382">
        <v>173.5</v>
      </c>
      <c r="I152" s="382">
        <v>1</v>
      </c>
      <c r="J152" s="384" t="s">
        <v>581</v>
      </c>
      <c r="K152" s="383"/>
      <c r="L152" s="381"/>
      <c r="M152" s="382"/>
      <c r="N152" s="382"/>
      <c r="O152" s="382"/>
      <c r="P152" s="382"/>
      <c r="Q152" s="383"/>
      <c r="R152" s="360" t="s">
        <v>582</v>
      </c>
      <c r="S152" s="385" t="s">
        <v>583</v>
      </c>
      <c r="T152" s="384" t="s">
        <v>584</v>
      </c>
      <c r="U152" s="386">
        <v>41661</v>
      </c>
      <c r="W152" s="358"/>
      <c r="X152" s="356" t="str">
        <f t="shared" si="42"/>
        <v>BCF</v>
      </c>
      <c r="Y152" s="356">
        <f t="shared" si="33"/>
        <v>148</v>
      </c>
      <c r="Z152" s="356" t="str">
        <f t="shared" si="33"/>
        <v>Steam Trap</v>
      </c>
      <c r="AA152" s="356" t="str">
        <f t="shared" si="34"/>
        <v>Inverted Bucket</v>
      </c>
      <c r="AB152" s="356">
        <f t="shared" si="34"/>
        <v>0.75</v>
      </c>
      <c r="AC152" s="356">
        <f t="shared" si="35"/>
        <v>2014</v>
      </c>
      <c r="AD152" s="356">
        <f t="shared" si="36"/>
        <v>173.5</v>
      </c>
      <c r="AE152" s="356">
        <f t="shared" si="37"/>
        <v>0</v>
      </c>
      <c r="AF152" s="356">
        <f t="shared" si="38"/>
        <v>0</v>
      </c>
      <c r="AG152" s="356">
        <f t="shared" si="38"/>
        <v>0</v>
      </c>
      <c r="AH152" s="356">
        <f t="shared" si="38"/>
        <v>0</v>
      </c>
      <c r="AI152" s="387">
        <f t="shared" si="39"/>
        <v>221.21249999999998</v>
      </c>
      <c r="AJ152" s="387">
        <f t="shared" si="40"/>
        <v>0</v>
      </c>
      <c r="AK152" s="387">
        <f t="shared" si="41"/>
        <v>0</v>
      </c>
      <c r="AL152" s="387">
        <f t="shared" si="43"/>
        <v>221.21249999999998</v>
      </c>
      <c r="AM152" s="358"/>
      <c r="AN152" s="382" t="s">
        <v>146</v>
      </c>
      <c r="AO152" s="382">
        <v>1.25</v>
      </c>
      <c r="AP152" s="387">
        <v>1121.3625</v>
      </c>
      <c r="AT152" s="358"/>
      <c r="BA152" s="358"/>
      <c r="BI152" s="358"/>
      <c r="BO152" s="358"/>
      <c r="BV152" s="358"/>
    </row>
    <row r="153" spans="1:74" x14ac:dyDescent="0.2">
      <c r="A153" s="356">
        <v>149</v>
      </c>
      <c r="B153" s="360" t="s">
        <v>579</v>
      </c>
      <c r="C153" s="381" t="s">
        <v>594</v>
      </c>
      <c r="D153" s="382" t="s">
        <v>146</v>
      </c>
      <c r="E153" s="382">
        <v>0.75</v>
      </c>
      <c r="F153" s="383">
        <v>125</v>
      </c>
      <c r="G153" s="381">
        <v>2014</v>
      </c>
      <c r="H153" s="382">
        <v>219.75</v>
      </c>
      <c r="I153" s="382">
        <v>1</v>
      </c>
      <c r="J153" s="384" t="s">
        <v>581</v>
      </c>
      <c r="K153" s="383"/>
      <c r="L153" s="381"/>
      <c r="M153" s="382"/>
      <c r="N153" s="382"/>
      <c r="O153" s="382"/>
      <c r="P153" s="382"/>
      <c r="Q153" s="383"/>
      <c r="R153" s="360" t="s">
        <v>582</v>
      </c>
      <c r="S153" s="385" t="s">
        <v>583</v>
      </c>
      <c r="T153" s="384" t="s">
        <v>584</v>
      </c>
      <c r="U153" s="386">
        <v>41661</v>
      </c>
      <c r="W153" s="358"/>
      <c r="X153" s="356" t="str">
        <f t="shared" si="42"/>
        <v>BCF</v>
      </c>
      <c r="Y153" s="356">
        <f t="shared" si="33"/>
        <v>149</v>
      </c>
      <c r="Z153" s="356" t="str">
        <f t="shared" si="33"/>
        <v>Steam Trap</v>
      </c>
      <c r="AA153" s="356" t="str">
        <f t="shared" si="34"/>
        <v>Inverted Bucket</v>
      </c>
      <c r="AB153" s="356">
        <f t="shared" si="34"/>
        <v>0.75</v>
      </c>
      <c r="AC153" s="356">
        <f t="shared" si="35"/>
        <v>2014</v>
      </c>
      <c r="AD153" s="356">
        <f t="shared" si="36"/>
        <v>219.75</v>
      </c>
      <c r="AE153" s="356">
        <f t="shared" si="37"/>
        <v>0</v>
      </c>
      <c r="AF153" s="356">
        <f t="shared" si="38"/>
        <v>0</v>
      </c>
      <c r="AG153" s="356">
        <f t="shared" si="38"/>
        <v>0</v>
      </c>
      <c r="AH153" s="356">
        <f t="shared" si="38"/>
        <v>0</v>
      </c>
      <c r="AI153" s="387">
        <f t="shared" si="39"/>
        <v>280.18124999999998</v>
      </c>
      <c r="AJ153" s="387">
        <f t="shared" si="40"/>
        <v>0</v>
      </c>
      <c r="AK153" s="387">
        <f t="shared" si="41"/>
        <v>0</v>
      </c>
      <c r="AL153" s="387">
        <f t="shared" si="43"/>
        <v>280.18124999999998</v>
      </c>
      <c r="AM153" s="358"/>
      <c r="AN153" s="382" t="s">
        <v>146</v>
      </c>
      <c r="AO153" s="382">
        <v>1.25</v>
      </c>
      <c r="AP153" s="387">
        <v>1121.3625</v>
      </c>
      <c r="AT153" s="358"/>
      <c r="BA153" s="358"/>
      <c r="BI153" s="358"/>
      <c r="BO153" s="358"/>
      <c r="BV153" s="358"/>
    </row>
    <row r="154" spans="1:74" x14ac:dyDescent="0.2">
      <c r="A154" s="356">
        <v>150</v>
      </c>
      <c r="B154" s="360" t="s">
        <v>579</v>
      </c>
      <c r="C154" s="381" t="s">
        <v>594</v>
      </c>
      <c r="D154" s="382" t="s">
        <v>146</v>
      </c>
      <c r="E154" s="382">
        <v>0.5</v>
      </c>
      <c r="F154" s="383">
        <v>150</v>
      </c>
      <c r="G154" s="381">
        <v>2014</v>
      </c>
      <c r="H154" s="382">
        <v>196</v>
      </c>
      <c r="I154" s="382">
        <v>1</v>
      </c>
      <c r="J154" s="384" t="s">
        <v>581</v>
      </c>
      <c r="K154" s="383"/>
      <c r="L154" s="381"/>
      <c r="M154" s="382"/>
      <c r="N154" s="382"/>
      <c r="O154" s="382"/>
      <c r="P154" s="382"/>
      <c r="Q154" s="383"/>
      <c r="R154" s="360" t="s">
        <v>582</v>
      </c>
      <c r="S154" s="385" t="s">
        <v>583</v>
      </c>
      <c r="T154" s="384" t="s">
        <v>584</v>
      </c>
      <c r="U154" s="386">
        <v>41661</v>
      </c>
      <c r="W154" s="358"/>
      <c r="X154" s="356" t="str">
        <f t="shared" si="42"/>
        <v>BCF</v>
      </c>
      <c r="Y154" s="356">
        <f t="shared" si="33"/>
        <v>150</v>
      </c>
      <c r="Z154" s="356" t="str">
        <f t="shared" si="33"/>
        <v>Steam Trap</v>
      </c>
      <c r="AA154" s="356" t="str">
        <f t="shared" si="34"/>
        <v>Inverted Bucket</v>
      </c>
      <c r="AB154" s="356">
        <f t="shared" si="34"/>
        <v>0.5</v>
      </c>
      <c r="AC154" s="356">
        <f t="shared" si="35"/>
        <v>2014</v>
      </c>
      <c r="AD154" s="356">
        <f t="shared" si="36"/>
        <v>196</v>
      </c>
      <c r="AE154" s="356">
        <f t="shared" si="37"/>
        <v>0</v>
      </c>
      <c r="AF154" s="356">
        <f t="shared" si="38"/>
        <v>0</v>
      </c>
      <c r="AG154" s="356">
        <f t="shared" si="38"/>
        <v>0</v>
      </c>
      <c r="AH154" s="356">
        <f t="shared" si="38"/>
        <v>0</v>
      </c>
      <c r="AI154" s="387">
        <f t="shared" si="39"/>
        <v>249.89999999999998</v>
      </c>
      <c r="AJ154" s="387">
        <f t="shared" si="40"/>
        <v>0</v>
      </c>
      <c r="AK154" s="387">
        <f t="shared" si="41"/>
        <v>0</v>
      </c>
      <c r="AL154" s="387">
        <f t="shared" si="43"/>
        <v>249.89999999999998</v>
      </c>
      <c r="AM154" s="358"/>
      <c r="AN154" s="382" t="s">
        <v>146</v>
      </c>
      <c r="AO154" s="382">
        <v>0.5</v>
      </c>
      <c r="AP154" s="387">
        <v>481.31249999999994</v>
      </c>
      <c r="AT154" s="358"/>
      <c r="BA154" s="358"/>
      <c r="BI154" s="358"/>
      <c r="BO154" s="358"/>
      <c r="BV154" s="358"/>
    </row>
    <row r="155" spans="1:74" x14ac:dyDescent="0.2">
      <c r="A155" s="356">
        <v>151</v>
      </c>
      <c r="B155" s="360" t="s">
        <v>579</v>
      </c>
      <c r="C155" s="381" t="s">
        <v>594</v>
      </c>
      <c r="D155" s="382" t="s">
        <v>146</v>
      </c>
      <c r="E155" s="382">
        <v>0.75</v>
      </c>
      <c r="F155" s="383">
        <v>150</v>
      </c>
      <c r="G155" s="381">
        <v>2014</v>
      </c>
      <c r="H155" s="382">
        <v>191.25</v>
      </c>
      <c r="I155" s="382">
        <v>1</v>
      </c>
      <c r="J155" s="384" t="s">
        <v>581</v>
      </c>
      <c r="K155" s="383"/>
      <c r="L155" s="381"/>
      <c r="M155" s="382"/>
      <c r="N155" s="382"/>
      <c r="O155" s="382"/>
      <c r="P155" s="382"/>
      <c r="Q155" s="383"/>
      <c r="R155" s="360" t="s">
        <v>582</v>
      </c>
      <c r="S155" s="385" t="s">
        <v>583</v>
      </c>
      <c r="T155" s="384" t="s">
        <v>584</v>
      </c>
      <c r="U155" s="386">
        <v>41661</v>
      </c>
      <c r="W155" s="358"/>
      <c r="X155" s="356" t="str">
        <f t="shared" si="42"/>
        <v>BCF</v>
      </c>
      <c r="Y155" s="356">
        <f t="shared" si="33"/>
        <v>151</v>
      </c>
      <c r="Z155" s="356" t="str">
        <f t="shared" si="33"/>
        <v>Steam Trap</v>
      </c>
      <c r="AA155" s="356" t="str">
        <f t="shared" si="34"/>
        <v>Inverted Bucket</v>
      </c>
      <c r="AB155" s="356">
        <f t="shared" si="34"/>
        <v>0.75</v>
      </c>
      <c r="AC155" s="356">
        <f t="shared" si="35"/>
        <v>2014</v>
      </c>
      <c r="AD155" s="356">
        <f t="shared" si="36"/>
        <v>191.25</v>
      </c>
      <c r="AE155" s="356">
        <f t="shared" si="37"/>
        <v>0</v>
      </c>
      <c r="AF155" s="356">
        <f t="shared" si="38"/>
        <v>0</v>
      </c>
      <c r="AG155" s="356">
        <f t="shared" si="38"/>
        <v>0</v>
      </c>
      <c r="AH155" s="356">
        <f t="shared" si="38"/>
        <v>0</v>
      </c>
      <c r="AI155" s="387">
        <f t="shared" si="39"/>
        <v>243.84374999999997</v>
      </c>
      <c r="AJ155" s="387">
        <f t="shared" si="40"/>
        <v>0</v>
      </c>
      <c r="AK155" s="387">
        <f t="shared" si="41"/>
        <v>0</v>
      </c>
      <c r="AL155" s="387">
        <f t="shared" si="43"/>
        <v>243.84374999999997</v>
      </c>
      <c r="AM155" s="358"/>
      <c r="AN155" s="382" t="s">
        <v>146</v>
      </c>
      <c r="AO155" s="382">
        <v>0.5</v>
      </c>
      <c r="AP155" s="387">
        <v>481.31249999999994</v>
      </c>
      <c r="AT155" s="358"/>
      <c r="BA155" s="358"/>
      <c r="BI155" s="358"/>
      <c r="BO155" s="358"/>
      <c r="BV155" s="358"/>
    </row>
    <row r="156" spans="1:74" x14ac:dyDescent="0.2">
      <c r="A156" s="356">
        <v>152</v>
      </c>
      <c r="B156" s="360" t="s">
        <v>579</v>
      </c>
      <c r="C156" s="381" t="s">
        <v>594</v>
      </c>
      <c r="D156" s="382" t="s">
        <v>146</v>
      </c>
      <c r="E156" s="382">
        <v>0.5</v>
      </c>
      <c r="F156" s="383">
        <v>180</v>
      </c>
      <c r="G156" s="381">
        <v>2014</v>
      </c>
      <c r="H156" s="382">
        <v>227.5</v>
      </c>
      <c r="I156" s="382">
        <v>1</v>
      </c>
      <c r="J156" s="384" t="s">
        <v>581</v>
      </c>
      <c r="K156" s="383"/>
      <c r="L156" s="381"/>
      <c r="M156" s="382"/>
      <c r="N156" s="382"/>
      <c r="O156" s="382"/>
      <c r="P156" s="382"/>
      <c r="Q156" s="383"/>
      <c r="R156" s="360" t="s">
        <v>582</v>
      </c>
      <c r="S156" s="385" t="s">
        <v>583</v>
      </c>
      <c r="T156" s="384" t="s">
        <v>584</v>
      </c>
      <c r="U156" s="386">
        <v>41661</v>
      </c>
      <c r="W156" s="358"/>
      <c r="X156" s="356" t="str">
        <f t="shared" si="42"/>
        <v>BCF</v>
      </c>
      <c r="Y156" s="356">
        <f t="shared" si="33"/>
        <v>152</v>
      </c>
      <c r="Z156" s="356" t="str">
        <f t="shared" si="33"/>
        <v>Steam Trap</v>
      </c>
      <c r="AA156" s="356" t="str">
        <f t="shared" si="34"/>
        <v>Inverted Bucket</v>
      </c>
      <c r="AB156" s="356">
        <f t="shared" si="34"/>
        <v>0.5</v>
      </c>
      <c r="AC156" s="356">
        <f t="shared" si="35"/>
        <v>2014</v>
      </c>
      <c r="AD156" s="356">
        <f t="shared" si="36"/>
        <v>227.5</v>
      </c>
      <c r="AE156" s="356">
        <f t="shared" si="37"/>
        <v>0</v>
      </c>
      <c r="AF156" s="356">
        <f t="shared" si="38"/>
        <v>0</v>
      </c>
      <c r="AG156" s="356">
        <f t="shared" si="38"/>
        <v>0</v>
      </c>
      <c r="AH156" s="356">
        <f t="shared" si="38"/>
        <v>0</v>
      </c>
      <c r="AI156" s="387">
        <f t="shared" si="39"/>
        <v>290.06249999999994</v>
      </c>
      <c r="AJ156" s="387">
        <f t="shared" si="40"/>
        <v>0</v>
      </c>
      <c r="AK156" s="387">
        <f t="shared" si="41"/>
        <v>0</v>
      </c>
      <c r="AL156" s="387">
        <f t="shared" si="43"/>
        <v>290.06249999999994</v>
      </c>
      <c r="AM156" s="358"/>
      <c r="AN156" s="382" t="s">
        <v>146</v>
      </c>
      <c r="AO156" s="382">
        <v>0.75</v>
      </c>
      <c r="AP156" s="387">
        <v>243.84374999999997</v>
      </c>
      <c r="AT156" s="358"/>
      <c r="BA156" s="358"/>
      <c r="BI156" s="358"/>
      <c r="BO156" s="358"/>
      <c r="BV156" s="358"/>
    </row>
    <row r="157" spans="1:74" x14ac:dyDescent="0.2">
      <c r="A157" s="356">
        <v>153</v>
      </c>
      <c r="B157" s="360" t="s">
        <v>579</v>
      </c>
      <c r="C157" s="381" t="s">
        <v>594</v>
      </c>
      <c r="D157" s="382" t="s">
        <v>146</v>
      </c>
      <c r="E157" s="382">
        <v>0.75</v>
      </c>
      <c r="F157" s="383">
        <v>180</v>
      </c>
      <c r="G157" s="381">
        <v>2014</v>
      </c>
      <c r="H157" s="382">
        <v>239.75</v>
      </c>
      <c r="I157" s="382">
        <v>1</v>
      </c>
      <c r="J157" s="384" t="s">
        <v>581</v>
      </c>
      <c r="K157" s="383"/>
      <c r="L157" s="381"/>
      <c r="M157" s="382"/>
      <c r="N157" s="382"/>
      <c r="O157" s="382"/>
      <c r="P157" s="382"/>
      <c r="Q157" s="383"/>
      <c r="R157" s="360" t="s">
        <v>582</v>
      </c>
      <c r="S157" s="385" t="s">
        <v>583</v>
      </c>
      <c r="T157" s="384" t="s">
        <v>584</v>
      </c>
      <c r="U157" s="386">
        <v>41661</v>
      </c>
      <c r="W157" s="358"/>
      <c r="X157" s="356" t="str">
        <f t="shared" si="42"/>
        <v>BCF</v>
      </c>
      <c r="Y157" s="356">
        <f t="shared" si="33"/>
        <v>153</v>
      </c>
      <c r="Z157" s="356" t="str">
        <f t="shared" si="33"/>
        <v>Steam Trap</v>
      </c>
      <c r="AA157" s="356" t="str">
        <f t="shared" si="34"/>
        <v>Inverted Bucket</v>
      </c>
      <c r="AB157" s="356">
        <f t="shared" si="34"/>
        <v>0.75</v>
      </c>
      <c r="AC157" s="356">
        <f t="shared" si="35"/>
        <v>2014</v>
      </c>
      <c r="AD157" s="356">
        <f t="shared" si="36"/>
        <v>239.75</v>
      </c>
      <c r="AE157" s="356">
        <f t="shared" si="37"/>
        <v>0</v>
      </c>
      <c r="AF157" s="356">
        <f t="shared" si="38"/>
        <v>0</v>
      </c>
      <c r="AG157" s="356">
        <f t="shared" si="38"/>
        <v>0</v>
      </c>
      <c r="AH157" s="356">
        <f t="shared" si="38"/>
        <v>0</v>
      </c>
      <c r="AI157" s="387">
        <f t="shared" si="39"/>
        <v>305.68124999999998</v>
      </c>
      <c r="AJ157" s="387">
        <f t="shared" si="40"/>
        <v>0</v>
      </c>
      <c r="AK157" s="387">
        <f t="shared" si="41"/>
        <v>0</v>
      </c>
      <c r="AL157" s="387">
        <f t="shared" si="43"/>
        <v>305.68124999999998</v>
      </c>
      <c r="AM157" s="358"/>
      <c r="AN157" s="382" t="s">
        <v>146</v>
      </c>
      <c r="AO157" s="382">
        <v>2.5</v>
      </c>
      <c r="AP157" s="387">
        <v>2209.5749999999998</v>
      </c>
      <c r="AT157" s="358"/>
      <c r="BA157" s="358"/>
      <c r="BI157" s="358"/>
      <c r="BO157" s="358"/>
      <c r="BV157" s="358"/>
    </row>
    <row r="158" spans="1:74" x14ac:dyDescent="0.2">
      <c r="A158" s="356">
        <v>154</v>
      </c>
      <c r="B158" s="360" t="s">
        <v>579</v>
      </c>
      <c r="C158" s="381" t="s">
        <v>594</v>
      </c>
      <c r="D158" s="382" t="s">
        <v>146</v>
      </c>
      <c r="E158" s="382">
        <v>0.5</v>
      </c>
      <c r="F158" s="383">
        <v>250</v>
      </c>
      <c r="G158" s="381">
        <v>2014</v>
      </c>
      <c r="H158" s="382">
        <v>223.5</v>
      </c>
      <c r="I158" s="382">
        <v>1</v>
      </c>
      <c r="J158" s="384" t="s">
        <v>581</v>
      </c>
      <c r="K158" s="383"/>
      <c r="L158" s="381"/>
      <c r="M158" s="382"/>
      <c r="N158" s="382"/>
      <c r="O158" s="382"/>
      <c r="P158" s="382"/>
      <c r="Q158" s="383"/>
      <c r="R158" s="360" t="s">
        <v>582</v>
      </c>
      <c r="S158" s="385" t="s">
        <v>583</v>
      </c>
      <c r="T158" s="384" t="s">
        <v>584</v>
      </c>
      <c r="U158" s="386">
        <v>41661</v>
      </c>
      <c r="W158" s="358"/>
      <c r="X158" s="356" t="str">
        <f t="shared" si="42"/>
        <v>BCF</v>
      </c>
      <c r="Y158" s="356">
        <f t="shared" si="33"/>
        <v>154</v>
      </c>
      <c r="Z158" s="356" t="str">
        <f t="shared" si="33"/>
        <v>Steam Trap</v>
      </c>
      <c r="AA158" s="356" t="str">
        <f t="shared" si="34"/>
        <v>Inverted Bucket</v>
      </c>
      <c r="AB158" s="356">
        <f t="shared" si="34"/>
        <v>0.5</v>
      </c>
      <c r="AC158" s="356">
        <f t="shared" si="35"/>
        <v>2014</v>
      </c>
      <c r="AD158" s="356">
        <f t="shared" si="36"/>
        <v>223.5</v>
      </c>
      <c r="AE158" s="356">
        <f t="shared" si="37"/>
        <v>0</v>
      </c>
      <c r="AF158" s="356">
        <f t="shared" si="38"/>
        <v>0</v>
      </c>
      <c r="AG158" s="356">
        <f t="shared" si="38"/>
        <v>0</v>
      </c>
      <c r="AH158" s="356">
        <f t="shared" si="38"/>
        <v>0</v>
      </c>
      <c r="AI158" s="387">
        <f t="shared" si="39"/>
        <v>284.96249999999998</v>
      </c>
      <c r="AJ158" s="387">
        <f t="shared" si="40"/>
        <v>0</v>
      </c>
      <c r="AK158" s="387">
        <f t="shared" si="41"/>
        <v>0</v>
      </c>
      <c r="AL158" s="387">
        <f t="shared" si="43"/>
        <v>284.96249999999998</v>
      </c>
      <c r="AM158" s="358"/>
      <c r="AN158" s="382" t="s">
        <v>146</v>
      </c>
      <c r="AO158" s="382">
        <v>2.5</v>
      </c>
      <c r="AP158" s="387">
        <v>2209.5749999999998</v>
      </c>
      <c r="AT158" s="358"/>
      <c r="BA158" s="358"/>
      <c r="BI158" s="358"/>
      <c r="BO158" s="358"/>
      <c r="BV158" s="358"/>
    </row>
    <row r="159" spans="1:74" x14ac:dyDescent="0.2">
      <c r="A159" s="356">
        <v>155</v>
      </c>
      <c r="B159" s="360" t="s">
        <v>579</v>
      </c>
      <c r="C159" s="381" t="s">
        <v>594</v>
      </c>
      <c r="D159" s="382" t="s">
        <v>148</v>
      </c>
      <c r="E159" s="382">
        <v>0.5</v>
      </c>
      <c r="F159" s="383">
        <v>25</v>
      </c>
      <c r="G159" s="381">
        <v>2014</v>
      </c>
      <c r="H159" s="382">
        <v>113.15</v>
      </c>
      <c r="I159" s="382">
        <v>1</v>
      </c>
      <c r="J159" s="384" t="s">
        <v>581</v>
      </c>
      <c r="K159" s="383"/>
      <c r="L159" s="381"/>
      <c r="M159" s="382"/>
      <c r="N159" s="382"/>
      <c r="O159" s="382"/>
      <c r="P159" s="382"/>
      <c r="Q159" s="383"/>
      <c r="R159" s="360" t="s">
        <v>582</v>
      </c>
      <c r="S159" s="385" t="s">
        <v>583</v>
      </c>
      <c r="T159" s="384" t="s">
        <v>584</v>
      </c>
      <c r="U159" s="386">
        <v>41661</v>
      </c>
      <c r="W159" s="358"/>
      <c r="X159" s="356" t="str">
        <f t="shared" si="42"/>
        <v>BCF</v>
      </c>
      <c r="Y159" s="356">
        <f t="shared" si="33"/>
        <v>155</v>
      </c>
      <c r="Z159" s="356" t="str">
        <f t="shared" si="33"/>
        <v>Steam Trap</v>
      </c>
      <c r="AA159" s="356" t="str">
        <f t="shared" si="34"/>
        <v>Thermostatic</v>
      </c>
      <c r="AB159" s="356">
        <f t="shared" si="34"/>
        <v>0.5</v>
      </c>
      <c r="AC159" s="356">
        <f t="shared" si="35"/>
        <v>2014</v>
      </c>
      <c r="AD159" s="356">
        <f t="shared" si="36"/>
        <v>113.15</v>
      </c>
      <c r="AE159" s="356">
        <f t="shared" si="37"/>
        <v>0</v>
      </c>
      <c r="AF159" s="356">
        <f t="shared" si="38"/>
        <v>0</v>
      </c>
      <c r="AG159" s="356">
        <f t="shared" si="38"/>
        <v>0</v>
      </c>
      <c r="AH159" s="356">
        <f t="shared" si="38"/>
        <v>0</v>
      </c>
      <c r="AI159" s="387">
        <f t="shared" si="39"/>
        <v>144.26624999999999</v>
      </c>
      <c r="AJ159" s="387">
        <f t="shared" si="40"/>
        <v>0</v>
      </c>
      <c r="AK159" s="387">
        <f t="shared" si="41"/>
        <v>0</v>
      </c>
      <c r="AL159" s="387">
        <f t="shared" si="43"/>
        <v>144.26624999999999</v>
      </c>
      <c r="AM159" s="358"/>
      <c r="AN159" s="382" t="s">
        <v>146</v>
      </c>
      <c r="AO159" s="382">
        <v>2.5</v>
      </c>
      <c r="AP159" s="387">
        <v>2209.5749999999998</v>
      </c>
      <c r="AT159" s="358"/>
      <c r="BA159" s="358"/>
      <c r="BI159" s="358"/>
      <c r="BO159" s="358"/>
      <c r="BV159" s="358"/>
    </row>
    <row r="160" spans="1:74" x14ac:dyDescent="0.2">
      <c r="A160" s="356">
        <v>156</v>
      </c>
      <c r="B160" s="360" t="s">
        <v>579</v>
      </c>
      <c r="C160" s="381" t="s">
        <v>594</v>
      </c>
      <c r="D160" s="382" t="s">
        <v>148</v>
      </c>
      <c r="E160" s="382">
        <v>0.5</v>
      </c>
      <c r="F160" s="383">
        <v>25</v>
      </c>
      <c r="G160" s="381">
        <v>2014</v>
      </c>
      <c r="H160" s="382">
        <v>158.5</v>
      </c>
      <c r="I160" s="382">
        <v>1</v>
      </c>
      <c r="J160" s="384" t="s">
        <v>581</v>
      </c>
      <c r="K160" s="383"/>
      <c r="L160" s="381"/>
      <c r="M160" s="382"/>
      <c r="N160" s="382"/>
      <c r="O160" s="382"/>
      <c r="P160" s="382"/>
      <c r="Q160" s="383"/>
      <c r="R160" s="360" t="s">
        <v>582</v>
      </c>
      <c r="S160" s="385" t="s">
        <v>583</v>
      </c>
      <c r="T160" s="384" t="s">
        <v>584</v>
      </c>
      <c r="U160" s="386">
        <v>41661</v>
      </c>
      <c r="W160" s="358"/>
      <c r="X160" s="356" t="str">
        <f t="shared" si="42"/>
        <v>BCF</v>
      </c>
      <c r="Y160" s="356">
        <f t="shared" si="33"/>
        <v>156</v>
      </c>
      <c r="Z160" s="356" t="str">
        <f t="shared" si="33"/>
        <v>Steam Trap</v>
      </c>
      <c r="AA160" s="356" t="str">
        <f t="shared" si="34"/>
        <v>Thermostatic</v>
      </c>
      <c r="AB160" s="356">
        <f t="shared" si="34"/>
        <v>0.5</v>
      </c>
      <c r="AC160" s="356">
        <f t="shared" si="35"/>
        <v>2014</v>
      </c>
      <c r="AD160" s="356">
        <f t="shared" si="36"/>
        <v>158.5</v>
      </c>
      <c r="AE160" s="356">
        <f t="shared" si="37"/>
        <v>0</v>
      </c>
      <c r="AF160" s="356">
        <f t="shared" si="38"/>
        <v>0</v>
      </c>
      <c r="AG160" s="356">
        <f t="shared" si="38"/>
        <v>0</v>
      </c>
      <c r="AH160" s="356">
        <f t="shared" si="38"/>
        <v>0</v>
      </c>
      <c r="AI160" s="387">
        <f t="shared" si="39"/>
        <v>202.08749999999998</v>
      </c>
      <c r="AJ160" s="387">
        <f t="shared" si="40"/>
        <v>0</v>
      </c>
      <c r="AK160" s="387">
        <f t="shared" si="41"/>
        <v>0</v>
      </c>
      <c r="AL160" s="387">
        <f t="shared" si="43"/>
        <v>202.08749999999998</v>
      </c>
      <c r="AM160" s="358"/>
      <c r="AN160" s="382" t="s">
        <v>146</v>
      </c>
      <c r="AO160" s="382">
        <v>0.75</v>
      </c>
      <c r="AP160" s="387">
        <v>280.18124999999998</v>
      </c>
      <c r="AT160" s="358"/>
      <c r="BA160" s="358"/>
      <c r="BI160" s="358"/>
      <c r="BO160" s="358"/>
      <c r="BV160" s="358"/>
    </row>
    <row r="161" spans="1:74" x14ac:dyDescent="0.2">
      <c r="A161" s="356">
        <v>157</v>
      </c>
      <c r="B161" s="360" t="s">
        <v>579</v>
      </c>
      <c r="C161" s="381" t="s">
        <v>594</v>
      </c>
      <c r="D161" s="382" t="s">
        <v>148</v>
      </c>
      <c r="E161" s="382">
        <v>0.5</v>
      </c>
      <c r="F161" s="383">
        <v>25</v>
      </c>
      <c r="G161" s="381">
        <v>2014</v>
      </c>
      <c r="H161" s="382">
        <v>174.75</v>
      </c>
      <c r="I161" s="382">
        <v>1</v>
      </c>
      <c r="J161" s="384" t="s">
        <v>581</v>
      </c>
      <c r="K161" s="383"/>
      <c r="L161" s="381"/>
      <c r="M161" s="382"/>
      <c r="N161" s="382"/>
      <c r="O161" s="382"/>
      <c r="P161" s="382"/>
      <c r="Q161" s="383"/>
      <c r="R161" s="360" t="s">
        <v>582</v>
      </c>
      <c r="S161" s="385" t="s">
        <v>583</v>
      </c>
      <c r="T161" s="384" t="s">
        <v>584</v>
      </c>
      <c r="U161" s="386">
        <v>41661</v>
      </c>
      <c r="W161" s="358"/>
      <c r="X161" s="356" t="str">
        <f t="shared" si="42"/>
        <v>BCF</v>
      </c>
      <c r="Y161" s="356">
        <f t="shared" si="33"/>
        <v>157</v>
      </c>
      <c r="Z161" s="356" t="str">
        <f t="shared" si="33"/>
        <v>Steam Trap</v>
      </c>
      <c r="AA161" s="356" t="str">
        <f t="shared" si="34"/>
        <v>Thermostatic</v>
      </c>
      <c r="AB161" s="356">
        <f t="shared" si="34"/>
        <v>0.5</v>
      </c>
      <c r="AC161" s="356">
        <f t="shared" si="35"/>
        <v>2014</v>
      </c>
      <c r="AD161" s="356">
        <f t="shared" si="36"/>
        <v>174.75</v>
      </c>
      <c r="AE161" s="356">
        <f t="shared" si="37"/>
        <v>0</v>
      </c>
      <c r="AF161" s="356">
        <f t="shared" si="38"/>
        <v>0</v>
      </c>
      <c r="AG161" s="356">
        <f t="shared" si="38"/>
        <v>0</v>
      </c>
      <c r="AH161" s="356">
        <f t="shared" si="38"/>
        <v>0</v>
      </c>
      <c r="AI161" s="387">
        <f t="shared" si="39"/>
        <v>222.80624999999998</v>
      </c>
      <c r="AJ161" s="387">
        <f t="shared" si="40"/>
        <v>0</v>
      </c>
      <c r="AK161" s="387">
        <f t="shared" si="41"/>
        <v>0</v>
      </c>
      <c r="AL161" s="387">
        <f t="shared" si="43"/>
        <v>222.80624999999998</v>
      </c>
      <c r="AM161" s="358"/>
      <c r="AN161" s="382" t="s">
        <v>146</v>
      </c>
      <c r="AO161" s="382">
        <v>0.75</v>
      </c>
      <c r="AP161" s="387">
        <v>280.18124999999998</v>
      </c>
      <c r="AT161" s="358"/>
      <c r="BA161" s="358"/>
      <c r="BI161" s="358"/>
      <c r="BO161" s="358"/>
      <c r="BV161" s="358"/>
    </row>
    <row r="162" spans="1:74" x14ac:dyDescent="0.2">
      <c r="A162" s="356">
        <v>158</v>
      </c>
      <c r="B162" s="360" t="s">
        <v>579</v>
      </c>
      <c r="C162" s="381" t="s">
        <v>594</v>
      </c>
      <c r="D162" s="382" t="s">
        <v>148</v>
      </c>
      <c r="E162" s="382">
        <v>0.75</v>
      </c>
      <c r="F162" s="383">
        <v>25</v>
      </c>
      <c r="G162" s="381">
        <v>2014</v>
      </c>
      <c r="H162" s="382">
        <v>151.5</v>
      </c>
      <c r="I162" s="382">
        <v>1</v>
      </c>
      <c r="J162" s="384" t="s">
        <v>581</v>
      </c>
      <c r="K162" s="383"/>
      <c r="L162" s="381"/>
      <c r="M162" s="382"/>
      <c r="N162" s="382"/>
      <c r="O162" s="382"/>
      <c r="P162" s="382"/>
      <c r="Q162" s="383"/>
      <c r="R162" s="360" t="s">
        <v>582</v>
      </c>
      <c r="S162" s="385" t="s">
        <v>583</v>
      </c>
      <c r="T162" s="384" t="s">
        <v>584</v>
      </c>
      <c r="U162" s="386">
        <v>41661</v>
      </c>
      <c r="W162" s="358"/>
      <c r="X162" s="356" t="str">
        <f t="shared" si="42"/>
        <v>BCF</v>
      </c>
      <c r="Y162" s="356">
        <f t="shared" si="33"/>
        <v>158</v>
      </c>
      <c r="Z162" s="356" t="str">
        <f t="shared" si="33"/>
        <v>Steam Trap</v>
      </c>
      <c r="AA162" s="356" t="str">
        <f t="shared" si="34"/>
        <v>Thermostatic</v>
      </c>
      <c r="AB162" s="356">
        <f t="shared" si="34"/>
        <v>0.75</v>
      </c>
      <c r="AC162" s="356">
        <f t="shared" si="35"/>
        <v>2014</v>
      </c>
      <c r="AD162" s="356">
        <f t="shared" si="36"/>
        <v>151.5</v>
      </c>
      <c r="AE162" s="356">
        <f t="shared" si="37"/>
        <v>0</v>
      </c>
      <c r="AF162" s="356">
        <f t="shared" si="38"/>
        <v>0</v>
      </c>
      <c r="AG162" s="356">
        <f t="shared" si="38"/>
        <v>0</v>
      </c>
      <c r="AH162" s="356">
        <f t="shared" si="38"/>
        <v>0</v>
      </c>
      <c r="AI162" s="387">
        <f t="shared" si="39"/>
        <v>193.16249999999997</v>
      </c>
      <c r="AJ162" s="387">
        <f t="shared" si="40"/>
        <v>0</v>
      </c>
      <c r="AK162" s="387">
        <f t="shared" si="41"/>
        <v>0</v>
      </c>
      <c r="AL162" s="387">
        <f t="shared" si="43"/>
        <v>193.16249999999997</v>
      </c>
      <c r="AM162" s="358"/>
      <c r="AN162" s="382" t="s">
        <v>146</v>
      </c>
      <c r="AO162" s="382">
        <v>0.75</v>
      </c>
      <c r="AP162" s="387">
        <v>280.81874999999997</v>
      </c>
      <c r="AT162" s="358"/>
      <c r="BA162" s="358"/>
      <c r="BI162" s="358"/>
      <c r="BO162" s="358"/>
      <c r="BV162" s="358"/>
    </row>
    <row r="163" spans="1:74" x14ac:dyDescent="0.2">
      <c r="A163" s="356">
        <v>159</v>
      </c>
      <c r="B163" s="360" t="s">
        <v>579</v>
      </c>
      <c r="C163" s="381" t="s">
        <v>594</v>
      </c>
      <c r="D163" s="382" t="s">
        <v>148</v>
      </c>
      <c r="E163" s="382">
        <v>0.75</v>
      </c>
      <c r="F163" s="383">
        <v>25</v>
      </c>
      <c r="G163" s="381">
        <v>2014</v>
      </c>
      <c r="H163" s="382">
        <v>167.25</v>
      </c>
      <c r="I163" s="382">
        <v>1</v>
      </c>
      <c r="J163" s="384" t="s">
        <v>581</v>
      </c>
      <c r="K163" s="383"/>
      <c r="L163" s="381"/>
      <c r="M163" s="382"/>
      <c r="N163" s="382"/>
      <c r="O163" s="382"/>
      <c r="P163" s="382"/>
      <c r="Q163" s="383"/>
      <c r="R163" s="360" t="s">
        <v>582</v>
      </c>
      <c r="S163" s="385" t="s">
        <v>583</v>
      </c>
      <c r="T163" s="384" t="s">
        <v>584</v>
      </c>
      <c r="U163" s="386">
        <v>41661</v>
      </c>
      <c r="W163" s="358"/>
      <c r="X163" s="356" t="str">
        <f t="shared" si="42"/>
        <v>BCF</v>
      </c>
      <c r="Y163" s="356">
        <f t="shared" si="33"/>
        <v>159</v>
      </c>
      <c r="Z163" s="356" t="str">
        <f t="shared" si="33"/>
        <v>Steam Trap</v>
      </c>
      <c r="AA163" s="356" t="str">
        <f t="shared" si="34"/>
        <v>Thermostatic</v>
      </c>
      <c r="AB163" s="356">
        <f t="shared" si="34"/>
        <v>0.75</v>
      </c>
      <c r="AC163" s="356">
        <f t="shared" si="35"/>
        <v>2014</v>
      </c>
      <c r="AD163" s="356">
        <f t="shared" si="36"/>
        <v>167.25</v>
      </c>
      <c r="AE163" s="356">
        <f t="shared" si="37"/>
        <v>0</v>
      </c>
      <c r="AF163" s="356">
        <f t="shared" si="38"/>
        <v>0</v>
      </c>
      <c r="AG163" s="356">
        <f t="shared" si="38"/>
        <v>0</v>
      </c>
      <c r="AH163" s="356">
        <f t="shared" si="38"/>
        <v>0</v>
      </c>
      <c r="AI163" s="387">
        <f t="shared" si="39"/>
        <v>213.24374999999998</v>
      </c>
      <c r="AJ163" s="387">
        <f t="shared" si="40"/>
        <v>0</v>
      </c>
      <c r="AK163" s="387">
        <f t="shared" si="41"/>
        <v>0</v>
      </c>
      <c r="AL163" s="387">
        <f t="shared" si="43"/>
        <v>213.24374999999998</v>
      </c>
      <c r="AM163" s="358"/>
      <c r="AN163" s="382" t="s">
        <v>146</v>
      </c>
      <c r="AO163" s="382">
        <v>2</v>
      </c>
      <c r="AP163" s="387">
        <v>1413.9749999999999</v>
      </c>
      <c r="AT163" s="358"/>
      <c r="BA163" s="358"/>
      <c r="BI163" s="358"/>
      <c r="BO163" s="358"/>
      <c r="BV163" s="358"/>
    </row>
    <row r="164" spans="1:74" x14ac:dyDescent="0.2">
      <c r="A164" s="356">
        <v>160</v>
      </c>
      <c r="B164" s="360" t="s">
        <v>579</v>
      </c>
      <c r="C164" s="381" t="s">
        <v>594</v>
      </c>
      <c r="D164" s="382" t="s">
        <v>148</v>
      </c>
      <c r="E164" s="382">
        <v>1</v>
      </c>
      <c r="F164" s="383">
        <v>25</v>
      </c>
      <c r="G164" s="381">
        <v>2014</v>
      </c>
      <c r="H164" s="382">
        <v>248.75</v>
      </c>
      <c r="I164" s="382">
        <v>1</v>
      </c>
      <c r="J164" s="384" t="s">
        <v>581</v>
      </c>
      <c r="K164" s="383"/>
      <c r="L164" s="381"/>
      <c r="M164" s="382"/>
      <c r="N164" s="382"/>
      <c r="O164" s="382"/>
      <c r="P164" s="382"/>
      <c r="Q164" s="383"/>
      <c r="R164" s="360" t="s">
        <v>582</v>
      </c>
      <c r="S164" s="385" t="s">
        <v>583</v>
      </c>
      <c r="T164" s="384" t="s">
        <v>584</v>
      </c>
      <c r="U164" s="386">
        <v>41661</v>
      </c>
      <c r="W164" s="358"/>
      <c r="X164" s="356" t="str">
        <f t="shared" si="42"/>
        <v>BCF</v>
      </c>
      <c r="Y164" s="356">
        <f t="shared" si="33"/>
        <v>160</v>
      </c>
      <c r="Z164" s="356" t="str">
        <f t="shared" si="33"/>
        <v>Steam Trap</v>
      </c>
      <c r="AA164" s="356" t="str">
        <f t="shared" si="34"/>
        <v>Thermostatic</v>
      </c>
      <c r="AB164" s="356">
        <f t="shared" si="34"/>
        <v>1</v>
      </c>
      <c r="AC164" s="356">
        <f t="shared" si="35"/>
        <v>2014</v>
      </c>
      <c r="AD164" s="356">
        <f t="shared" si="36"/>
        <v>248.75</v>
      </c>
      <c r="AE164" s="356">
        <f t="shared" si="37"/>
        <v>0</v>
      </c>
      <c r="AF164" s="356">
        <f t="shared" si="38"/>
        <v>0</v>
      </c>
      <c r="AG164" s="356">
        <f t="shared" si="38"/>
        <v>0</v>
      </c>
      <c r="AH164" s="356">
        <f t="shared" si="38"/>
        <v>0</v>
      </c>
      <c r="AI164" s="387">
        <f t="shared" si="39"/>
        <v>317.15624999999994</v>
      </c>
      <c r="AJ164" s="387">
        <f t="shared" si="40"/>
        <v>0</v>
      </c>
      <c r="AK164" s="387">
        <f t="shared" si="41"/>
        <v>0</v>
      </c>
      <c r="AL164" s="387">
        <f t="shared" si="43"/>
        <v>317.15624999999994</v>
      </c>
      <c r="AM164" s="358"/>
      <c r="AN164" s="382" t="s">
        <v>146</v>
      </c>
      <c r="AO164" s="382">
        <v>2</v>
      </c>
      <c r="AP164" s="387">
        <v>1413.9749999999999</v>
      </c>
      <c r="AT164" s="358"/>
      <c r="BA164" s="358"/>
      <c r="BI164" s="358"/>
      <c r="BO164" s="358"/>
      <c r="BV164" s="358"/>
    </row>
    <row r="165" spans="1:74" x14ac:dyDescent="0.2">
      <c r="A165" s="356">
        <v>161</v>
      </c>
      <c r="B165" s="360" t="s">
        <v>579</v>
      </c>
      <c r="C165" s="381" t="s">
        <v>594</v>
      </c>
      <c r="D165" s="382" t="s">
        <v>148</v>
      </c>
      <c r="E165" s="382">
        <v>0.5</v>
      </c>
      <c r="F165" s="383">
        <v>125</v>
      </c>
      <c r="G165" s="381">
        <v>2014</v>
      </c>
      <c r="H165" s="382">
        <v>156.75</v>
      </c>
      <c r="I165" s="382">
        <v>1</v>
      </c>
      <c r="J165" s="384" t="s">
        <v>581</v>
      </c>
      <c r="K165" s="383"/>
      <c r="L165" s="381"/>
      <c r="M165" s="382"/>
      <c r="N165" s="382"/>
      <c r="O165" s="382"/>
      <c r="P165" s="382"/>
      <c r="Q165" s="383"/>
      <c r="R165" s="360" t="s">
        <v>582</v>
      </c>
      <c r="S165" s="385" t="s">
        <v>583</v>
      </c>
      <c r="T165" s="384" t="s">
        <v>584</v>
      </c>
      <c r="U165" s="386">
        <v>41661</v>
      </c>
      <c r="W165" s="358"/>
      <c r="X165" s="356" t="str">
        <f t="shared" si="42"/>
        <v>BCF</v>
      </c>
      <c r="Y165" s="356">
        <f t="shared" si="33"/>
        <v>161</v>
      </c>
      <c r="Z165" s="356" t="str">
        <f t="shared" si="33"/>
        <v>Steam Trap</v>
      </c>
      <c r="AA165" s="356" t="str">
        <f t="shared" si="34"/>
        <v>Thermostatic</v>
      </c>
      <c r="AB165" s="356">
        <f t="shared" si="34"/>
        <v>0.5</v>
      </c>
      <c r="AC165" s="356">
        <f t="shared" si="35"/>
        <v>2014</v>
      </c>
      <c r="AD165" s="356">
        <f t="shared" si="36"/>
        <v>156.75</v>
      </c>
      <c r="AE165" s="356">
        <f t="shared" si="37"/>
        <v>0</v>
      </c>
      <c r="AF165" s="356">
        <f t="shared" si="38"/>
        <v>0</v>
      </c>
      <c r="AG165" s="356">
        <f t="shared" si="38"/>
        <v>0</v>
      </c>
      <c r="AH165" s="356">
        <f t="shared" si="38"/>
        <v>0</v>
      </c>
      <c r="AI165" s="387">
        <f t="shared" si="39"/>
        <v>199.85624999999999</v>
      </c>
      <c r="AJ165" s="387">
        <f t="shared" si="40"/>
        <v>0</v>
      </c>
      <c r="AK165" s="387">
        <f t="shared" si="41"/>
        <v>0</v>
      </c>
      <c r="AL165" s="387">
        <f t="shared" si="43"/>
        <v>199.85624999999999</v>
      </c>
      <c r="AM165" s="358"/>
      <c r="AN165" s="382" t="s">
        <v>146</v>
      </c>
      <c r="AO165" s="382">
        <v>2</v>
      </c>
      <c r="AP165" s="387">
        <v>1413.9749999999999</v>
      </c>
      <c r="AT165" s="358"/>
      <c r="BA165" s="358"/>
      <c r="BI165" s="358"/>
      <c r="BO165" s="358"/>
      <c r="BV165" s="358"/>
    </row>
    <row r="166" spans="1:74" x14ac:dyDescent="0.2">
      <c r="A166" s="356">
        <v>162</v>
      </c>
      <c r="B166" s="360" t="s">
        <v>579</v>
      </c>
      <c r="C166" s="381" t="s">
        <v>594</v>
      </c>
      <c r="D166" s="382" t="s">
        <v>148</v>
      </c>
      <c r="E166" s="382">
        <v>0.75</v>
      </c>
      <c r="F166" s="383">
        <v>125</v>
      </c>
      <c r="G166" s="381">
        <v>2014</v>
      </c>
      <c r="H166" s="382">
        <v>186.25</v>
      </c>
      <c r="I166" s="382">
        <v>1</v>
      </c>
      <c r="J166" s="384" t="s">
        <v>581</v>
      </c>
      <c r="K166" s="383"/>
      <c r="L166" s="381"/>
      <c r="M166" s="382"/>
      <c r="N166" s="382"/>
      <c r="O166" s="382"/>
      <c r="P166" s="382"/>
      <c r="Q166" s="383"/>
      <c r="R166" s="360" t="s">
        <v>582</v>
      </c>
      <c r="S166" s="385" t="s">
        <v>583</v>
      </c>
      <c r="T166" s="384" t="s">
        <v>584</v>
      </c>
      <c r="U166" s="386">
        <v>41661</v>
      </c>
      <c r="W166" s="358"/>
      <c r="X166" s="356" t="str">
        <f t="shared" si="42"/>
        <v>BCF</v>
      </c>
      <c r="Y166" s="356">
        <f t="shared" si="33"/>
        <v>162</v>
      </c>
      <c r="Z166" s="356" t="str">
        <f t="shared" si="33"/>
        <v>Steam Trap</v>
      </c>
      <c r="AA166" s="356" t="str">
        <f t="shared" si="34"/>
        <v>Thermostatic</v>
      </c>
      <c r="AB166" s="356">
        <f t="shared" si="34"/>
        <v>0.75</v>
      </c>
      <c r="AC166" s="356">
        <f t="shared" si="35"/>
        <v>2014</v>
      </c>
      <c r="AD166" s="356">
        <f t="shared" si="36"/>
        <v>186.25</v>
      </c>
      <c r="AE166" s="356">
        <f t="shared" si="37"/>
        <v>0</v>
      </c>
      <c r="AF166" s="356">
        <f t="shared" si="38"/>
        <v>0</v>
      </c>
      <c r="AG166" s="356">
        <f t="shared" si="38"/>
        <v>0</v>
      </c>
      <c r="AH166" s="356">
        <f t="shared" si="38"/>
        <v>0</v>
      </c>
      <c r="AI166" s="387">
        <f t="shared" si="39"/>
        <v>237.46874999999997</v>
      </c>
      <c r="AJ166" s="387">
        <f t="shared" si="40"/>
        <v>0</v>
      </c>
      <c r="AK166" s="387">
        <f t="shared" si="41"/>
        <v>0</v>
      </c>
      <c r="AL166" s="387">
        <f t="shared" si="43"/>
        <v>237.46874999999997</v>
      </c>
      <c r="AM166" s="358"/>
      <c r="AN166" s="382" t="s">
        <v>146</v>
      </c>
      <c r="AO166" s="382">
        <v>0.75</v>
      </c>
      <c r="AP166" s="387">
        <v>294.52499999999998</v>
      </c>
      <c r="AT166" s="358"/>
      <c r="BA166" s="358"/>
      <c r="BI166" s="358"/>
      <c r="BO166" s="358"/>
      <c r="BV166" s="358"/>
    </row>
    <row r="167" spans="1:74" x14ac:dyDescent="0.2">
      <c r="A167" s="356">
        <v>163</v>
      </c>
      <c r="B167" s="360" t="s">
        <v>579</v>
      </c>
      <c r="C167" s="381" t="s">
        <v>594</v>
      </c>
      <c r="D167" s="382" t="s">
        <v>148</v>
      </c>
      <c r="E167" s="382">
        <v>0.75</v>
      </c>
      <c r="F167" s="383">
        <v>125</v>
      </c>
      <c r="G167" s="381">
        <v>2014</v>
      </c>
      <c r="H167" s="382">
        <v>207</v>
      </c>
      <c r="I167" s="382">
        <v>1</v>
      </c>
      <c r="J167" s="384" t="s">
        <v>581</v>
      </c>
      <c r="K167" s="383"/>
      <c r="L167" s="381"/>
      <c r="M167" s="382"/>
      <c r="N167" s="382"/>
      <c r="O167" s="382"/>
      <c r="P167" s="382"/>
      <c r="Q167" s="383"/>
      <c r="R167" s="360" t="s">
        <v>582</v>
      </c>
      <c r="S167" s="385" t="s">
        <v>583</v>
      </c>
      <c r="T167" s="384" t="s">
        <v>584</v>
      </c>
      <c r="U167" s="386">
        <v>41661</v>
      </c>
      <c r="W167" s="358"/>
      <c r="X167" s="356" t="str">
        <f t="shared" si="42"/>
        <v>BCF</v>
      </c>
      <c r="Y167" s="356">
        <f t="shared" si="33"/>
        <v>163</v>
      </c>
      <c r="Z167" s="356" t="str">
        <f t="shared" si="33"/>
        <v>Steam Trap</v>
      </c>
      <c r="AA167" s="356" t="str">
        <f t="shared" si="34"/>
        <v>Thermostatic</v>
      </c>
      <c r="AB167" s="356">
        <f t="shared" si="34"/>
        <v>0.75</v>
      </c>
      <c r="AC167" s="356">
        <f t="shared" si="35"/>
        <v>2014</v>
      </c>
      <c r="AD167" s="356">
        <f t="shared" si="36"/>
        <v>207</v>
      </c>
      <c r="AE167" s="356">
        <f t="shared" si="37"/>
        <v>0</v>
      </c>
      <c r="AF167" s="356">
        <f t="shared" si="38"/>
        <v>0</v>
      </c>
      <c r="AG167" s="356">
        <f t="shared" si="38"/>
        <v>0</v>
      </c>
      <c r="AH167" s="356">
        <f t="shared" si="38"/>
        <v>0</v>
      </c>
      <c r="AI167" s="387">
        <f t="shared" si="39"/>
        <v>263.92499999999995</v>
      </c>
      <c r="AJ167" s="387">
        <f t="shared" si="40"/>
        <v>0</v>
      </c>
      <c r="AK167" s="387">
        <f t="shared" si="41"/>
        <v>0</v>
      </c>
      <c r="AL167" s="387">
        <f t="shared" si="43"/>
        <v>263.92499999999995</v>
      </c>
      <c r="AM167" s="358"/>
      <c r="AN167" s="382" t="s">
        <v>146</v>
      </c>
      <c r="AO167" s="382">
        <v>0.5</v>
      </c>
      <c r="AP167" s="387">
        <v>417.56249999999994</v>
      </c>
      <c r="AT167" s="358"/>
      <c r="BA167" s="358"/>
      <c r="BI167" s="358"/>
      <c r="BO167" s="358"/>
      <c r="BV167" s="358"/>
    </row>
    <row r="168" spans="1:74" x14ac:dyDescent="0.2">
      <c r="A168" s="356">
        <v>164</v>
      </c>
      <c r="B168" s="360" t="s">
        <v>579</v>
      </c>
      <c r="C168" s="381" t="s">
        <v>594</v>
      </c>
      <c r="D168" s="382" t="s">
        <v>148</v>
      </c>
      <c r="E168" s="382">
        <v>1</v>
      </c>
      <c r="F168" s="383">
        <v>125</v>
      </c>
      <c r="G168" s="381">
        <v>2014</v>
      </c>
      <c r="H168" s="382">
        <v>273.5</v>
      </c>
      <c r="I168" s="382">
        <v>1</v>
      </c>
      <c r="J168" s="384" t="s">
        <v>581</v>
      </c>
      <c r="K168" s="383"/>
      <c r="L168" s="381"/>
      <c r="M168" s="382"/>
      <c r="N168" s="382"/>
      <c r="O168" s="382"/>
      <c r="P168" s="382"/>
      <c r="Q168" s="383"/>
      <c r="R168" s="360" t="s">
        <v>582</v>
      </c>
      <c r="S168" s="385" t="s">
        <v>583</v>
      </c>
      <c r="T168" s="384" t="s">
        <v>584</v>
      </c>
      <c r="U168" s="386">
        <v>41661</v>
      </c>
      <c r="W168" s="358"/>
      <c r="X168" s="356" t="str">
        <f t="shared" si="42"/>
        <v>BCF</v>
      </c>
      <c r="Y168" s="356">
        <f t="shared" si="33"/>
        <v>164</v>
      </c>
      <c r="Z168" s="356" t="str">
        <f t="shared" si="33"/>
        <v>Steam Trap</v>
      </c>
      <c r="AA168" s="356" t="str">
        <f t="shared" si="34"/>
        <v>Thermostatic</v>
      </c>
      <c r="AB168" s="356">
        <f t="shared" si="34"/>
        <v>1</v>
      </c>
      <c r="AC168" s="356">
        <f t="shared" si="35"/>
        <v>2014</v>
      </c>
      <c r="AD168" s="356">
        <f t="shared" si="36"/>
        <v>273.5</v>
      </c>
      <c r="AE168" s="356">
        <f t="shared" si="37"/>
        <v>0</v>
      </c>
      <c r="AF168" s="356">
        <f t="shared" si="38"/>
        <v>0</v>
      </c>
      <c r="AG168" s="356">
        <f t="shared" si="38"/>
        <v>0</v>
      </c>
      <c r="AH168" s="356">
        <f t="shared" si="38"/>
        <v>0</v>
      </c>
      <c r="AI168" s="387">
        <f t="shared" si="39"/>
        <v>348.71249999999998</v>
      </c>
      <c r="AJ168" s="387">
        <f t="shared" si="40"/>
        <v>0</v>
      </c>
      <c r="AK168" s="387">
        <f t="shared" si="41"/>
        <v>0</v>
      </c>
      <c r="AL168" s="387">
        <f t="shared" si="43"/>
        <v>348.71249999999998</v>
      </c>
      <c r="AM168" s="358"/>
      <c r="AN168" s="382" t="s">
        <v>146</v>
      </c>
      <c r="AO168" s="382">
        <v>0.5</v>
      </c>
      <c r="AP168" s="387">
        <v>415.64999999999992</v>
      </c>
      <c r="AT168" s="358"/>
      <c r="BA168" s="358"/>
      <c r="BI168" s="358"/>
      <c r="BO168" s="358"/>
      <c r="BV168" s="358"/>
    </row>
    <row r="169" spans="1:74" x14ac:dyDescent="0.2">
      <c r="A169" s="356">
        <v>165</v>
      </c>
      <c r="B169" s="360" t="s">
        <v>579</v>
      </c>
      <c r="C169" s="381" t="s">
        <v>595</v>
      </c>
      <c r="D169" s="384" t="s">
        <v>571</v>
      </c>
      <c r="E169" s="382">
        <v>0.5</v>
      </c>
      <c r="F169" s="383">
        <v>20</v>
      </c>
      <c r="G169" s="381">
        <v>2014</v>
      </c>
      <c r="H169" s="382">
        <v>436.5</v>
      </c>
      <c r="I169" s="382">
        <v>1</v>
      </c>
      <c r="J169" s="384" t="s">
        <v>581</v>
      </c>
      <c r="K169" s="383"/>
      <c r="L169" s="381"/>
      <c r="M169" s="382"/>
      <c r="N169" s="382"/>
      <c r="O169" s="382"/>
      <c r="P169" s="382"/>
      <c r="Q169" s="383"/>
      <c r="R169" s="360" t="s">
        <v>582</v>
      </c>
      <c r="S169" s="385" t="s">
        <v>583</v>
      </c>
      <c r="T169" s="384" t="s">
        <v>584</v>
      </c>
      <c r="U169" s="386">
        <v>41661</v>
      </c>
      <c r="W169" s="358"/>
      <c r="X169" s="356" t="str">
        <f t="shared" si="42"/>
        <v>BCF</v>
      </c>
      <c r="Y169" s="356">
        <f t="shared" si="33"/>
        <v>165</v>
      </c>
      <c r="Z169" s="356" t="str">
        <f t="shared" si="33"/>
        <v>Steam Trap</v>
      </c>
      <c r="AA169" s="356" t="str">
        <f t="shared" si="34"/>
        <v>F&amp;T</v>
      </c>
      <c r="AB169" s="356">
        <f t="shared" si="34"/>
        <v>0.5</v>
      </c>
      <c r="AC169" s="356">
        <f t="shared" si="35"/>
        <v>2014</v>
      </c>
      <c r="AD169" s="356">
        <f t="shared" si="36"/>
        <v>436.5</v>
      </c>
      <c r="AE169" s="356">
        <f t="shared" si="37"/>
        <v>0</v>
      </c>
      <c r="AF169" s="356">
        <f t="shared" si="38"/>
        <v>0</v>
      </c>
      <c r="AG169" s="356">
        <f t="shared" si="38"/>
        <v>0</v>
      </c>
      <c r="AH169" s="356">
        <f t="shared" si="38"/>
        <v>0</v>
      </c>
      <c r="AI169" s="387">
        <f t="shared" si="39"/>
        <v>556.53749999999991</v>
      </c>
      <c r="AJ169" s="387">
        <f t="shared" si="40"/>
        <v>0</v>
      </c>
      <c r="AK169" s="387">
        <f t="shared" si="41"/>
        <v>0</v>
      </c>
      <c r="AL169" s="387">
        <f t="shared" si="43"/>
        <v>556.53749999999991</v>
      </c>
      <c r="AM169" s="358"/>
      <c r="AN169" s="382" t="s">
        <v>146</v>
      </c>
      <c r="AO169" s="382">
        <v>0.75</v>
      </c>
      <c r="AP169" s="387">
        <v>302.17499999999995</v>
      </c>
      <c r="AT169" s="358"/>
      <c r="BA169" s="358"/>
      <c r="BI169" s="358"/>
      <c r="BO169" s="358"/>
      <c r="BV169" s="358"/>
    </row>
    <row r="170" spans="1:74" x14ac:dyDescent="0.2">
      <c r="A170" s="356">
        <v>166</v>
      </c>
      <c r="B170" s="360" t="s">
        <v>579</v>
      </c>
      <c r="C170" s="381" t="s">
        <v>595</v>
      </c>
      <c r="D170" s="384" t="s">
        <v>571</v>
      </c>
      <c r="E170" s="382">
        <v>0.75</v>
      </c>
      <c r="F170" s="383">
        <v>20</v>
      </c>
      <c r="G170" s="381">
        <v>2014</v>
      </c>
      <c r="H170" s="382">
        <v>458.5</v>
      </c>
      <c r="I170" s="382">
        <v>1</v>
      </c>
      <c r="J170" s="384" t="s">
        <v>581</v>
      </c>
      <c r="K170" s="383"/>
      <c r="L170" s="381"/>
      <c r="M170" s="382"/>
      <c r="N170" s="382"/>
      <c r="O170" s="382"/>
      <c r="P170" s="382"/>
      <c r="Q170" s="383"/>
      <c r="R170" s="360" t="s">
        <v>582</v>
      </c>
      <c r="S170" s="385" t="s">
        <v>583</v>
      </c>
      <c r="T170" s="384" t="s">
        <v>584</v>
      </c>
      <c r="U170" s="386">
        <v>41661</v>
      </c>
      <c r="W170" s="358"/>
      <c r="X170" s="356" t="str">
        <f t="shared" si="42"/>
        <v>BCF</v>
      </c>
      <c r="Y170" s="356">
        <f t="shared" si="33"/>
        <v>166</v>
      </c>
      <c r="Z170" s="356" t="str">
        <f t="shared" si="33"/>
        <v>Steam Trap</v>
      </c>
      <c r="AA170" s="356" t="str">
        <f t="shared" si="34"/>
        <v>F&amp;T</v>
      </c>
      <c r="AB170" s="356">
        <f t="shared" si="34"/>
        <v>0.75</v>
      </c>
      <c r="AC170" s="356">
        <f t="shared" si="35"/>
        <v>2014</v>
      </c>
      <c r="AD170" s="356">
        <f t="shared" si="36"/>
        <v>458.5</v>
      </c>
      <c r="AE170" s="356">
        <f t="shared" si="37"/>
        <v>0</v>
      </c>
      <c r="AF170" s="356">
        <f t="shared" si="38"/>
        <v>0</v>
      </c>
      <c r="AG170" s="356">
        <f t="shared" si="38"/>
        <v>0</v>
      </c>
      <c r="AH170" s="356">
        <f t="shared" si="38"/>
        <v>0</v>
      </c>
      <c r="AI170" s="387">
        <f t="shared" si="39"/>
        <v>584.58749999999998</v>
      </c>
      <c r="AJ170" s="387">
        <f t="shared" si="40"/>
        <v>0</v>
      </c>
      <c r="AK170" s="387">
        <f t="shared" si="41"/>
        <v>0</v>
      </c>
      <c r="AL170" s="387">
        <f t="shared" si="43"/>
        <v>584.58749999999998</v>
      </c>
      <c r="AM170" s="358"/>
      <c r="AN170" s="382" t="s">
        <v>146</v>
      </c>
      <c r="AO170" s="382">
        <v>0.75</v>
      </c>
      <c r="AP170" s="387">
        <v>302.17499999999995</v>
      </c>
      <c r="AT170" s="358"/>
      <c r="BA170" s="358"/>
      <c r="BI170" s="358"/>
      <c r="BO170" s="358"/>
      <c r="BV170" s="358"/>
    </row>
    <row r="171" spans="1:74" x14ac:dyDescent="0.2">
      <c r="A171" s="356">
        <v>167</v>
      </c>
      <c r="B171" s="360" t="s">
        <v>579</v>
      </c>
      <c r="C171" s="381" t="s">
        <v>595</v>
      </c>
      <c r="D171" s="384" t="s">
        <v>571</v>
      </c>
      <c r="E171" s="382">
        <v>1</v>
      </c>
      <c r="F171" s="383">
        <v>20</v>
      </c>
      <c r="G171" s="381">
        <v>2014</v>
      </c>
      <c r="H171" s="382">
        <v>652.5</v>
      </c>
      <c r="I171" s="382">
        <v>1</v>
      </c>
      <c r="J171" s="384" t="s">
        <v>581</v>
      </c>
      <c r="K171" s="383"/>
      <c r="L171" s="381"/>
      <c r="M171" s="382"/>
      <c r="N171" s="382"/>
      <c r="O171" s="382"/>
      <c r="P171" s="382"/>
      <c r="Q171" s="383"/>
      <c r="R171" s="360" t="s">
        <v>582</v>
      </c>
      <c r="S171" s="385" t="s">
        <v>583</v>
      </c>
      <c r="T171" s="384" t="s">
        <v>584</v>
      </c>
      <c r="U171" s="386">
        <v>41661</v>
      </c>
      <c r="W171" s="358"/>
      <c r="X171" s="356" t="str">
        <f t="shared" si="42"/>
        <v>BCF</v>
      </c>
      <c r="Y171" s="356">
        <f t="shared" si="33"/>
        <v>167</v>
      </c>
      <c r="Z171" s="356" t="str">
        <f t="shared" si="33"/>
        <v>Steam Trap</v>
      </c>
      <c r="AA171" s="356" t="str">
        <f t="shared" si="34"/>
        <v>F&amp;T</v>
      </c>
      <c r="AB171" s="356">
        <f t="shared" si="34"/>
        <v>1</v>
      </c>
      <c r="AC171" s="356">
        <f t="shared" si="35"/>
        <v>2014</v>
      </c>
      <c r="AD171" s="356">
        <f t="shared" si="36"/>
        <v>652.5</v>
      </c>
      <c r="AE171" s="356">
        <f t="shared" si="37"/>
        <v>0</v>
      </c>
      <c r="AF171" s="356">
        <f t="shared" si="38"/>
        <v>0</v>
      </c>
      <c r="AG171" s="356">
        <f t="shared" si="38"/>
        <v>0</v>
      </c>
      <c r="AH171" s="356">
        <f t="shared" si="38"/>
        <v>0</v>
      </c>
      <c r="AI171" s="387">
        <f t="shared" si="39"/>
        <v>831.93749999999989</v>
      </c>
      <c r="AJ171" s="387">
        <f t="shared" si="40"/>
        <v>0</v>
      </c>
      <c r="AK171" s="387">
        <f t="shared" si="41"/>
        <v>0</v>
      </c>
      <c r="AL171" s="387">
        <f t="shared" si="43"/>
        <v>831.93749999999989</v>
      </c>
      <c r="AM171" s="358"/>
      <c r="AN171" s="382" t="s">
        <v>146</v>
      </c>
      <c r="AO171" s="382">
        <v>0.75</v>
      </c>
      <c r="AP171" s="387">
        <v>302.17499999999995</v>
      </c>
      <c r="AT171" s="358"/>
      <c r="BA171" s="358"/>
      <c r="BI171" s="358"/>
      <c r="BO171" s="358"/>
      <c r="BV171" s="358"/>
    </row>
    <row r="172" spans="1:74" x14ac:dyDescent="0.2">
      <c r="A172" s="356">
        <v>168</v>
      </c>
      <c r="B172" s="360" t="s">
        <v>579</v>
      </c>
      <c r="C172" s="381" t="s">
        <v>595</v>
      </c>
      <c r="D172" s="384" t="s">
        <v>571</v>
      </c>
      <c r="E172" s="382">
        <v>0.5</v>
      </c>
      <c r="F172" s="383">
        <v>50</v>
      </c>
      <c r="G172" s="381">
        <v>2014</v>
      </c>
      <c r="H172" s="382">
        <v>436.5</v>
      </c>
      <c r="I172" s="382">
        <v>1</v>
      </c>
      <c r="J172" s="384" t="s">
        <v>581</v>
      </c>
      <c r="K172" s="383"/>
      <c r="L172" s="381"/>
      <c r="M172" s="382"/>
      <c r="N172" s="382"/>
      <c r="O172" s="382"/>
      <c r="P172" s="382"/>
      <c r="Q172" s="383"/>
      <c r="R172" s="360" t="s">
        <v>582</v>
      </c>
      <c r="S172" s="385" t="s">
        <v>583</v>
      </c>
      <c r="T172" s="384" t="s">
        <v>584</v>
      </c>
      <c r="U172" s="386">
        <v>41661</v>
      </c>
      <c r="W172" s="358"/>
      <c r="X172" s="356" t="str">
        <f t="shared" si="42"/>
        <v>BCF</v>
      </c>
      <c r="Y172" s="356">
        <f t="shared" si="33"/>
        <v>168</v>
      </c>
      <c r="Z172" s="356" t="str">
        <f t="shared" si="33"/>
        <v>Steam Trap</v>
      </c>
      <c r="AA172" s="356" t="str">
        <f t="shared" si="34"/>
        <v>F&amp;T</v>
      </c>
      <c r="AB172" s="356">
        <f t="shared" si="34"/>
        <v>0.5</v>
      </c>
      <c r="AC172" s="356">
        <f t="shared" si="35"/>
        <v>2014</v>
      </c>
      <c r="AD172" s="356">
        <f t="shared" si="36"/>
        <v>436.5</v>
      </c>
      <c r="AE172" s="356">
        <f t="shared" si="37"/>
        <v>0</v>
      </c>
      <c r="AF172" s="356">
        <f t="shared" si="38"/>
        <v>0</v>
      </c>
      <c r="AG172" s="356">
        <f t="shared" si="38"/>
        <v>0</v>
      </c>
      <c r="AH172" s="356">
        <f t="shared" si="38"/>
        <v>0</v>
      </c>
      <c r="AI172" s="387">
        <f t="shared" si="39"/>
        <v>556.53749999999991</v>
      </c>
      <c r="AJ172" s="387">
        <f t="shared" si="40"/>
        <v>0</v>
      </c>
      <c r="AK172" s="387">
        <f t="shared" si="41"/>
        <v>0</v>
      </c>
      <c r="AL172" s="387">
        <f t="shared" si="43"/>
        <v>556.53749999999991</v>
      </c>
      <c r="AM172" s="358"/>
      <c r="AN172" s="382" t="s">
        <v>146</v>
      </c>
      <c r="AO172" s="382">
        <v>0.75</v>
      </c>
      <c r="AP172" s="387">
        <v>305.68124999999998</v>
      </c>
      <c r="AT172" s="358"/>
      <c r="BA172" s="358"/>
      <c r="BI172" s="358"/>
      <c r="BO172" s="358"/>
      <c r="BV172" s="358"/>
    </row>
    <row r="173" spans="1:74" x14ac:dyDescent="0.2">
      <c r="A173" s="356">
        <v>169</v>
      </c>
      <c r="B173" s="360" t="s">
        <v>579</v>
      </c>
      <c r="C173" s="381" t="s">
        <v>595</v>
      </c>
      <c r="D173" s="384" t="s">
        <v>571</v>
      </c>
      <c r="E173" s="382">
        <v>0.75</v>
      </c>
      <c r="F173" s="383">
        <v>50</v>
      </c>
      <c r="G173" s="381">
        <v>2014</v>
      </c>
      <c r="H173" s="382">
        <v>458.5</v>
      </c>
      <c r="I173" s="382">
        <v>1</v>
      </c>
      <c r="J173" s="384" t="s">
        <v>581</v>
      </c>
      <c r="K173" s="383"/>
      <c r="L173" s="381"/>
      <c r="M173" s="382"/>
      <c r="N173" s="382"/>
      <c r="O173" s="382"/>
      <c r="P173" s="382"/>
      <c r="Q173" s="383"/>
      <c r="R173" s="360" t="s">
        <v>582</v>
      </c>
      <c r="S173" s="385" t="s">
        <v>583</v>
      </c>
      <c r="T173" s="384" t="s">
        <v>584</v>
      </c>
      <c r="U173" s="386">
        <v>41661</v>
      </c>
      <c r="W173" s="358"/>
      <c r="X173" s="356" t="str">
        <f t="shared" si="42"/>
        <v>BCF</v>
      </c>
      <c r="Y173" s="356">
        <f t="shared" si="33"/>
        <v>169</v>
      </c>
      <c r="Z173" s="356" t="str">
        <f t="shared" si="33"/>
        <v>Steam Trap</v>
      </c>
      <c r="AA173" s="356" t="str">
        <f t="shared" si="34"/>
        <v>F&amp;T</v>
      </c>
      <c r="AB173" s="356">
        <f t="shared" si="34"/>
        <v>0.75</v>
      </c>
      <c r="AC173" s="356">
        <f t="shared" si="35"/>
        <v>2014</v>
      </c>
      <c r="AD173" s="356">
        <f t="shared" si="36"/>
        <v>458.5</v>
      </c>
      <c r="AE173" s="356">
        <f t="shared" si="37"/>
        <v>0</v>
      </c>
      <c r="AF173" s="356">
        <f t="shared" si="38"/>
        <v>0</v>
      </c>
      <c r="AG173" s="356">
        <f t="shared" si="38"/>
        <v>0</v>
      </c>
      <c r="AH173" s="356">
        <f t="shared" si="38"/>
        <v>0</v>
      </c>
      <c r="AI173" s="387">
        <f t="shared" si="39"/>
        <v>584.58749999999998</v>
      </c>
      <c r="AJ173" s="387">
        <f t="shared" si="40"/>
        <v>0</v>
      </c>
      <c r="AK173" s="387">
        <f t="shared" si="41"/>
        <v>0</v>
      </c>
      <c r="AL173" s="387">
        <f t="shared" si="43"/>
        <v>584.58749999999998</v>
      </c>
      <c r="AM173" s="358"/>
      <c r="AN173" s="382" t="s">
        <v>146</v>
      </c>
      <c r="AO173" s="382">
        <v>0.375</v>
      </c>
      <c r="AP173" s="387">
        <v>407.36249999999995</v>
      </c>
      <c r="AT173" s="358"/>
      <c r="BA173" s="358"/>
      <c r="BI173" s="358"/>
      <c r="BO173" s="358"/>
      <c r="BV173" s="358"/>
    </row>
    <row r="174" spans="1:74" x14ac:dyDescent="0.2">
      <c r="A174" s="356">
        <v>170</v>
      </c>
      <c r="B174" s="360" t="s">
        <v>579</v>
      </c>
      <c r="C174" s="381" t="s">
        <v>595</v>
      </c>
      <c r="D174" s="384" t="s">
        <v>571</v>
      </c>
      <c r="E174" s="382">
        <v>1</v>
      </c>
      <c r="F174" s="383">
        <v>50</v>
      </c>
      <c r="G174" s="381">
        <v>2014</v>
      </c>
      <c r="H174" s="382">
        <v>652.5</v>
      </c>
      <c r="I174" s="382">
        <v>1</v>
      </c>
      <c r="J174" s="384" t="s">
        <v>581</v>
      </c>
      <c r="K174" s="383"/>
      <c r="L174" s="381"/>
      <c r="M174" s="382"/>
      <c r="N174" s="382"/>
      <c r="O174" s="382"/>
      <c r="P174" s="382"/>
      <c r="Q174" s="383"/>
      <c r="R174" s="360" t="s">
        <v>582</v>
      </c>
      <c r="S174" s="385" t="s">
        <v>583</v>
      </c>
      <c r="T174" s="384" t="s">
        <v>584</v>
      </c>
      <c r="U174" s="386">
        <v>41661</v>
      </c>
      <c r="W174" s="358"/>
      <c r="X174" s="356" t="str">
        <f t="shared" si="42"/>
        <v>BCF</v>
      </c>
      <c r="Y174" s="356">
        <f t="shared" si="33"/>
        <v>170</v>
      </c>
      <c r="Z174" s="356" t="str">
        <f t="shared" si="33"/>
        <v>Steam Trap</v>
      </c>
      <c r="AA174" s="356" t="str">
        <f t="shared" si="34"/>
        <v>F&amp;T</v>
      </c>
      <c r="AB174" s="356">
        <f t="shared" si="34"/>
        <v>1</v>
      </c>
      <c r="AC174" s="356">
        <f t="shared" si="35"/>
        <v>2014</v>
      </c>
      <c r="AD174" s="356">
        <f t="shared" si="36"/>
        <v>652.5</v>
      </c>
      <c r="AE174" s="356">
        <f t="shared" si="37"/>
        <v>0</v>
      </c>
      <c r="AF174" s="356">
        <f t="shared" si="38"/>
        <v>0</v>
      </c>
      <c r="AG174" s="356">
        <f t="shared" si="38"/>
        <v>0</v>
      </c>
      <c r="AH174" s="356">
        <f t="shared" si="38"/>
        <v>0</v>
      </c>
      <c r="AI174" s="387">
        <f t="shared" si="39"/>
        <v>831.93749999999989</v>
      </c>
      <c r="AJ174" s="387">
        <f t="shared" si="40"/>
        <v>0</v>
      </c>
      <c r="AK174" s="387">
        <f t="shared" si="41"/>
        <v>0</v>
      </c>
      <c r="AL174" s="387">
        <f t="shared" si="43"/>
        <v>831.93749999999989</v>
      </c>
      <c r="AM174" s="358"/>
      <c r="AN174" s="382" t="s">
        <v>146</v>
      </c>
      <c r="AO174" s="382">
        <v>1</v>
      </c>
      <c r="AP174" s="387">
        <v>781.57499999999993</v>
      </c>
      <c r="AT174" s="358"/>
      <c r="BA174" s="358"/>
      <c r="BI174" s="358"/>
      <c r="BO174" s="358"/>
      <c r="BV174" s="358"/>
    </row>
    <row r="175" spans="1:74" x14ac:dyDescent="0.2">
      <c r="A175" s="356">
        <v>171</v>
      </c>
      <c r="B175" s="360" t="s">
        <v>579</v>
      </c>
      <c r="C175" s="381" t="s">
        <v>595</v>
      </c>
      <c r="D175" s="384" t="s">
        <v>571</v>
      </c>
      <c r="E175" s="382">
        <v>0.5</v>
      </c>
      <c r="F175" s="383">
        <v>100</v>
      </c>
      <c r="G175" s="381">
        <v>2014</v>
      </c>
      <c r="H175" s="382">
        <v>436.5</v>
      </c>
      <c r="I175" s="382">
        <v>1</v>
      </c>
      <c r="J175" s="384" t="s">
        <v>581</v>
      </c>
      <c r="K175" s="383"/>
      <c r="L175" s="381"/>
      <c r="M175" s="382"/>
      <c r="N175" s="382"/>
      <c r="O175" s="382"/>
      <c r="P175" s="382"/>
      <c r="Q175" s="383"/>
      <c r="R175" s="360" t="s">
        <v>582</v>
      </c>
      <c r="S175" s="385" t="s">
        <v>583</v>
      </c>
      <c r="T175" s="384" t="s">
        <v>584</v>
      </c>
      <c r="U175" s="386">
        <v>41661</v>
      </c>
      <c r="W175" s="358"/>
      <c r="X175" s="356" t="str">
        <f t="shared" si="42"/>
        <v>BCF</v>
      </c>
      <c r="Y175" s="356">
        <f t="shared" si="33"/>
        <v>171</v>
      </c>
      <c r="Z175" s="356" t="str">
        <f t="shared" si="33"/>
        <v>Steam Trap</v>
      </c>
      <c r="AA175" s="356" t="str">
        <f t="shared" si="34"/>
        <v>F&amp;T</v>
      </c>
      <c r="AB175" s="356">
        <f t="shared" si="34"/>
        <v>0.5</v>
      </c>
      <c r="AC175" s="356">
        <f t="shared" si="35"/>
        <v>2014</v>
      </c>
      <c r="AD175" s="356">
        <f t="shared" si="36"/>
        <v>436.5</v>
      </c>
      <c r="AE175" s="356">
        <f t="shared" si="37"/>
        <v>0</v>
      </c>
      <c r="AF175" s="356">
        <f t="shared" si="38"/>
        <v>0</v>
      </c>
      <c r="AG175" s="356">
        <f t="shared" si="38"/>
        <v>0</v>
      </c>
      <c r="AH175" s="356">
        <f t="shared" si="38"/>
        <v>0</v>
      </c>
      <c r="AI175" s="387">
        <f t="shared" si="39"/>
        <v>556.53749999999991</v>
      </c>
      <c r="AJ175" s="387">
        <f t="shared" si="40"/>
        <v>0</v>
      </c>
      <c r="AK175" s="387">
        <f t="shared" si="41"/>
        <v>0</v>
      </c>
      <c r="AL175" s="387">
        <f t="shared" si="43"/>
        <v>556.53749999999991</v>
      </c>
      <c r="AM175" s="358"/>
      <c r="AN175" s="382" t="s">
        <v>146</v>
      </c>
      <c r="AO175" s="382">
        <v>1</v>
      </c>
      <c r="AP175" s="387">
        <v>781.57499999999993</v>
      </c>
      <c r="AT175" s="358"/>
      <c r="BA175" s="358"/>
      <c r="BI175" s="358"/>
      <c r="BO175" s="358"/>
      <c r="BV175" s="358"/>
    </row>
    <row r="176" spans="1:74" x14ac:dyDescent="0.2">
      <c r="A176" s="356">
        <v>172</v>
      </c>
      <c r="B176" s="360" t="s">
        <v>579</v>
      </c>
      <c r="C176" s="381" t="s">
        <v>595</v>
      </c>
      <c r="D176" s="384" t="s">
        <v>571</v>
      </c>
      <c r="E176" s="382">
        <v>0.75</v>
      </c>
      <c r="F176" s="383">
        <v>100</v>
      </c>
      <c r="G176" s="381">
        <v>2014</v>
      </c>
      <c r="H176" s="382">
        <v>458.5</v>
      </c>
      <c r="I176" s="382">
        <v>1</v>
      </c>
      <c r="J176" s="384" t="s">
        <v>581</v>
      </c>
      <c r="K176" s="383"/>
      <c r="L176" s="381"/>
      <c r="M176" s="382"/>
      <c r="N176" s="382"/>
      <c r="O176" s="382"/>
      <c r="P176" s="382"/>
      <c r="Q176" s="383"/>
      <c r="R176" s="360" t="s">
        <v>582</v>
      </c>
      <c r="S176" s="385" t="s">
        <v>583</v>
      </c>
      <c r="T176" s="384" t="s">
        <v>584</v>
      </c>
      <c r="U176" s="386">
        <v>41661</v>
      </c>
      <c r="W176" s="358"/>
      <c r="X176" s="356" t="str">
        <f t="shared" si="42"/>
        <v>BCF</v>
      </c>
      <c r="Y176" s="356">
        <f t="shared" si="33"/>
        <v>172</v>
      </c>
      <c r="Z176" s="356" t="str">
        <f t="shared" si="33"/>
        <v>Steam Trap</v>
      </c>
      <c r="AA176" s="356" t="str">
        <f t="shared" si="34"/>
        <v>F&amp;T</v>
      </c>
      <c r="AB176" s="356">
        <f t="shared" si="34"/>
        <v>0.75</v>
      </c>
      <c r="AC176" s="356">
        <f t="shared" si="35"/>
        <v>2014</v>
      </c>
      <c r="AD176" s="356">
        <f t="shared" si="36"/>
        <v>458.5</v>
      </c>
      <c r="AE176" s="356">
        <f t="shared" si="37"/>
        <v>0</v>
      </c>
      <c r="AF176" s="356">
        <f t="shared" si="38"/>
        <v>0</v>
      </c>
      <c r="AG176" s="356">
        <f t="shared" si="38"/>
        <v>0</v>
      </c>
      <c r="AH176" s="356">
        <f t="shared" si="38"/>
        <v>0</v>
      </c>
      <c r="AI176" s="387">
        <f t="shared" si="39"/>
        <v>584.58749999999998</v>
      </c>
      <c r="AJ176" s="387">
        <f t="shared" si="40"/>
        <v>0</v>
      </c>
      <c r="AK176" s="387">
        <f t="shared" si="41"/>
        <v>0</v>
      </c>
      <c r="AL176" s="387">
        <f t="shared" si="43"/>
        <v>584.58749999999998</v>
      </c>
      <c r="AM176" s="358"/>
      <c r="AN176" s="382" t="s">
        <v>146</v>
      </c>
      <c r="AO176" s="382">
        <v>1</v>
      </c>
      <c r="AP176" s="387">
        <v>781.57499999999993</v>
      </c>
      <c r="AT176" s="358"/>
      <c r="BA176" s="358"/>
      <c r="BI176" s="358"/>
      <c r="BO176" s="358"/>
      <c r="BV176" s="358"/>
    </row>
    <row r="177" spans="1:74" x14ac:dyDescent="0.2">
      <c r="A177" s="356">
        <v>173</v>
      </c>
      <c r="B177" s="360" t="s">
        <v>579</v>
      </c>
      <c r="C177" s="381" t="s">
        <v>595</v>
      </c>
      <c r="D177" s="384" t="s">
        <v>571</v>
      </c>
      <c r="E177" s="382">
        <v>1</v>
      </c>
      <c r="F177" s="383">
        <v>100</v>
      </c>
      <c r="G177" s="381">
        <v>2014</v>
      </c>
      <c r="H177" s="382">
        <v>629.5</v>
      </c>
      <c r="I177" s="382">
        <v>1</v>
      </c>
      <c r="J177" s="384" t="s">
        <v>581</v>
      </c>
      <c r="K177" s="383"/>
      <c r="L177" s="381"/>
      <c r="M177" s="382"/>
      <c r="N177" s="382"/>
      <c r="O177" s="382"/>
      <c r="P177" s="382"/>
      <c r="Q177" s="383"/>
      <c r="R177" s="360" t="s">
        <v>582</v>
      </c>
      <c r="S177" s="385" t="s">
        <v>583</v>
      </c>
      <c r="T177" s="384" t="s">
        <v>584</v>
      </c>
      <c r="U177" s="386">
        <v>41661</v>
      </c>
      <c r="W177" s="358"/>
      <c r="X177" s="356" t="str">
        <f t="shared" si="42"/>
        <v>BCF</v>
      </c>
      <c r="Y177" s="356">
        <f t="shared" si="33"/>
        <v>173</v>
      </c>
      <c r="Z177" s="356" t="str">
        <f t="shared" si="33"/>
        <v>Steam Trap</v>
      </c>
      <c r="AA177" s="356" t="str">
        <f t="shared" si="34"/>
        <v>F&amp;T</v>
      </c>
      <c r="AB177" s="356">
        <f t="shared" si="34"/>
        <v>1</v>
      </c>
      <c r="AC177" s="356">
        <f t="shared" si="35"/>
        <v>2014</v>
      </c>
      <c r="AD177" s="356">
        <f t="shared" si="36"/>
        <v>629.5</v>
      </c>
      <c r="AE177" s="356">
        <f t="shared" si="37"/>
        <v>0</v>
      </c>
      <c r="AF177" s="356">
        <f t="shared" si="38"/>
        <v>0</v>
      </c>
      <c r="AG177" s="356">
        <f t="shared" si="38"/>
        <v>0</v>
      </c>
      <c r="AH177" s="356">
        <f t="shared" si="38"/>
        <v>0</v>
      </c>
      <c r="AI177" s="387">
        <f t="shared" si="39"/>
        <v>802.61249999999984</v>
      </c>
      <c r="AJ177" s="387">
        <f t="shared" si="40"/>
        <v>0</v>
      </c>
      <c r="AK177" s="387">
        <f t="shared" si="41"/>
        <v>0</v>
      </c>
      <c r="AL177" s="387">
        <f t="shared" si="43"/>
        <v>802.61249999999984</v>
      </c>
      <c r="AM177" s="358"/>
      <c r="AN177" s="382" t="s">
        <v>146</v>
      </c>
      <c r="AO177" s="382">
        <v>0.75</v>
      </c>
      <c r="AP177" s="387">
        <v>335.96249999999998</v>
      </c>
      <c r="AT177" s="358"/>
      <c r="BA177" s="358"/>
      <c r="BI177" s="358"/>
      <c r="BO177" s="358"/>
      <c r="BV177" s="358"/>
    </row>
    <row r="178" spans="1:74" x14ac:dyDescent="0.2">
      <c r="A178" s="356">
        <v>174</v>
      </c>
      <c r="B178" s="360" t="s">
        <v>579</v>
      </c>
      <c r="C178" s="381" t="s">
        <v>595</v>
      </c>
      <c r="D178" s="384" t="s">
        <v>571</v>
      </c>
      <c r="E178" s="382">
        <v>0.5</v>
      </c>
      <c r="F178" s="383">
        <v>150</v>
      </c>
      <c r="G178" s="381">
        <v>2014</v>
      </c>
      <c r="H178" s="382">
        <v>436.5</v>
      </c>
      <c r="I178" s="382">
        <v>1</v>
      </c>
      <c r="J178" s="384" t="s">
        <v>581</v>
      </c>
      <c r="K178" s="383"/>
      <c r="L178" s="381"/>
      <c r="M178" s="382"/>
      <c r="N178" s="382"/>
      <c r="O178" s="382"/>
      <c r="P178" s="382"/>
      <c r="Q178" s="383"/>
      <c r="R178" s="360" t="s">
        <v>582</v>
      </c>
      <c r="S178" s="385" t="s">
        <v>583</v>
      </c>
      <c r="T178" s="384" t="s">
        <v>584</v>
      </c>
      <c r="U178" s="386">
        <v>41661</v>
      </c>
      <c r="W178" s="358"/>
      <c r="X178" s="356" t="str">
        <f t="shared" si="42"/>
        <v>BCF</v>
      </c>
      <c r="Y178" s="356">
        <f t="shared" si="33"/>
        <v>174</v>
      </c>
      <c r="Z178" s="356" t="str">
        <f t="shared" si="33"/>
        <v>Steam Trap</v>
      </c>
      <c r="AA178" s="356" t="str">
        <f t="shared" si="34"/>
        <v>F&amp;T</v>
      </c>
      <c r="AB178" s="356">
        <f t="shared" si="34"/>
        <v>0.5</v>
      </c>
      <c r="AC178" s="356">
        <f t="shared" si="35"/>
        <v>2014</v>
      </c>
      <c r="AD178" s="356">
        <f t="shared" si="36"/>
        <v>436.5</v>
      </c>
      <c r="AE178" s="356">
        <f t="shared" si="37"/>
        <v>0</v>
      </c>
      <c r="AF178" s="356">
        <f t="shared" si="38"/>
        <v>0</v>
      </c>
      <c r="AG178" s="356">
        <f t="shared" si="38"/>
        <v>0</v>
      </c>
      <c r="AH178" s="356">
        <f t="shared" si="38"/>
        <v>0</v>
      </c>
      <c r="AI178" s="387">
        <f t="shared" si="39"/>
        <v>556.53749999999991</v>
      </c>
      <c r="AJ178" s="387">
        <f t="shared" si="40"/>
        <v>0</v>
      </c>
      <c r="AK178" s="387">
        <f t="shared" si="41"/>
        <v>0</v>
      </c>
      <c r="AL178" s="387">
        <f t="shared" si="43"/>
        <v>556.53749999999991</v>
      </c>
      <c r="AM178" s="358"/>
      <c r="AN178" s="382" t="s">
        <v>146</v>
      </c>
      <c r="AO178" s="382">
        <v>0.75</v>
      </c>
      <c r="AP178" s="387">
        <v>335.96249999999998</v>
      </c>
      <c r="AT178" s="358"/>
      <c r="BA178" s="358"/>
      <c r="BI178" s="358"/>
      <c r="BO178" s="358"/>
      <c r="BV178" s="358"/>
    </row>
    <row r="179" spans="1:74" x14ac:dyDescent="0.2">
      <c r="A179" s="356">
        <v>175</v>
      </c>
      <c r="B179" s="360" t="s">
        <v>579</v>
      </c>
      <c r="C179" s="381" t="s">
        <v>595</v>
      </c>
      <c r="D179" s="384" t="s">
        <v>571</v>
      </c>
      <c r="E179" s="382">
        <v>0.75</v>
      </c>
      <c r="F179" s="383">
        <v>150</v>
      </c>
      <c r="G179" s="381">
        <v>2014</v>
      </c>
      <c r="H179" s="382">
        <v>458.5</v>
      </c>
      <c r="I179" s="382">
        <v>1</v>
      </c>
      <c r="J179" s="384" t="s">
        <v>581</v>
      </c>
      <c r="K179" s="383"/>
      <c r="L179" s="381"/>
      <c r="M179" s="382"/>
      <c r="N179" s="382"/>
      <c r="O179" s="382"/>
      <c r="P179" s="382"/>
      <c r="Q179" s="383"/>
      <c r="R179" s="360" t="s">
        <v>582</v>
      </c>
      <c r="S179" s="385" t="s">
        <v>583</v>
      </c>
      <c r="T179" s="384" t="s">
        <v>584</v>
      </c>
      <c r="U179" s="386">
        <v>41661</v>
      </c>
      <c r="W179" s="358"/>
      <c r="X179" s="356" t="str">
        <f t="shared" si="42"/>
        <v>BCF</v>
      </c>
      <c r="Y179" s="356">
        <f t="shared" si="33"/>
        <v>175</v>
      </c>
      <c r="Z179" s="356" t="str">
        <f t="shared" si="33"/>
        <v>Steam Trap</v>
      </c>
      <c r="AA179" s="356" t="str">
        <f t="shared" si="34"/>
        <v>F&amp;T</v>
      </c>
      <c r="AB179" s="356">
        <f t="shared" si="34"/>
        <v>0.75</v>
      </c>
      <c r="AC179" s="356">
        <f t="shared" si="35"/>
        <v>2014</v>
      </c>
      <c r="AD179" s="356">
        <f t="shared" si="36"/>
        <v>458.5</v>
      </c>
      <c r="AE179" s="356">
        <f t="shared" si="37"/>
        <v>0</v>
      </c>
      <c r="AF179" s="356">
        <f t="shared" si="38"/>
        <v>0</v>
      </c>
      <c r="AG179" s="356">
        <f t="shared" si="38"/>
        <v>0</v>
      </c>
      <c r="AH179" s="356">
        <f t="shared" si="38"/>
        <v>0</v>
      </c>
      <c r="AI179" s="387">
        <f t="shared" si="39"/>
        <v>584.58749999999998</v>
      </c>
      <c r="AJ179" s="387">
        <f t="shared" si="40"/>
        <v>0</v>
      </c>
      <c r="AK179" s="387">
        <f t="shared" si="41"/>
        <v>0</v>
      </c>
      <c r="AL179" s="387">
        <f t="shared" si="43"/>
        <v>584.58749999999998</v>
      </c>
      <c r="AM179" s="358"/>
      <c r="AN179" s="382" t="s">
        <v>146</v>
      </c>
      <c r="AO179" s="382">
        <v>0.75</v>
      </c>
      <c r="AP179" s="387">
        <v>335.96249999999998</v>
      </c>
      <c r="AT179" s="358"/>
      <c r="BA179" s="358"/>
      <c r="BI179" s="358"/>
      <c r="BO179" s="358"/>
      <c r="BV179" s="358"/>
    </row>
    <row r="180" spans="1:74" x14ac:dyDescent="0.2">
      <c r="A180" s="356">
        <v>176</v>
      </c>
      <c r="B180" s="360" t="s">
        <v>579</v>
      </c>
      <c r="C180" s="381" t="s">
        <v>595</v>
      </c>
      <c r="D180" s="384" t="s">
        <v>571</v>
      </c>
      <c r="E180" s="382">
        <v>1</v>
      </c>
      <c r="F180" s="383">
        <v>150</v>
      </c>
      <c r="G180" s="381">
        <v>2014</v>
      </c>
      <c r="H180" s="382">
        <v>652.5</v>
      </c>
      <c r="I180" s="382">
        <v>1</v>
      </c>
      <c r="J180" s="384" t="s">
        <v>581</v>
      </c>
      <c r="K180" s="383"/>
      <c r="L180" s="381"/>
      <c r="M180" s="382"/>
      <c r="N180" s="382"/>
      <c r="O180" s="382"/>
      <c r="P180" s="382"/>
      <c r="Q180" s="383"/>
      <c r="R180" s="360" t="s">
        <v>582</v>
      </c>
      <c r="S180" s="385" t="s">
        <v>583</v>
      </c>
      <c r="T180" s="384" t="s">
        <v>584</v>
      </c>
      <c r="U180" s="386">
        <v>41661</v>
      </c>
      <c r="W180" s="358"/>
      <c r="X180" s="356" t="str">
        <f t="shared" si="42"/>
        <v>BCF</v>
      </c>
      <c r="Y180" s="356">
        <f t="shared" si="33"/>
        <v>176</v>
      </c>
      <c r="Z180" s="356" t="str">
        <f t="shared" si="33"/>
        <v>Steam Trap</v>
      </c>
      <c r="AA180" s="356" t="str">
        <f t="shared" si="34"/>
        <v>F&amp;T</v>
      </c>
      <c r="AB180" s="356">
        <f t="shared" si="34"/>
        <v>1</v>
      </c>
      <c r="AC180" s="356">
        <f t="shared" si="35"/>
        <v>2014</v>
      </c>
      <c r="AD180" s="356">
        <f t="shared" si="36"/>
        <v>652.5</v>
      </c>
      <c r="AE180" s="356">
        <f t="shared" si="37"/>
        <v>0</v>
      </c>
      <c r="AF180" s="356">
        <f t="shared" si="38"/>
        <v>0</v>
      </c>
      <c r="AG180" s="356">
        <f t="shared" si="38"/>
        <v>0</v>
      </c>
      <c r="AH180" s="356">
        <f t="shared" si="38"/>
        <v>0</v>
      </c>
      <c r="AI180" s="387">
        <f t="shared" si="39"/>
        <v>831.93749999999989</v>
      </c>
      <c r="AJ180" s="387">
        <f t="shared" si="40"/>
        <v>0</v>
      </c>
      <c r="AK180" s="387">
        <f t="shared" si="41"/>
        <v>0</v>
      </c>
      <c r="AL180" s="387">
        <f t="shared" si="43"/>
        <v>831.93749999999989</v>
      </c>
      <c r="AM180" s="358"/>
      <c r="AN180" s="382" t="s">
        <v>146</v>
      </c>
      <c r="AO180" s="382">
        <v>0.5</v>
      </c>
      <c r="AP180" s="387">
        <v>203.04374999999996</v>
      </c>
      <c r="AT180" s="358"/>
      <c r="BA180" s="358"/>
      <c r="BI180" s="358"/>
      <c r="BO180" s="358"/>
      <c r="BV180" s="358"/>
    </row>
    <row r="181" spans="1:74" x14ac:dyDescent="0.2">
      <c r="A181" s="356">
        <v>177</v>
      </c>
      <c r="B181" s="360" t="s">
        <v>579</v>
      </c>
      <c r="C181" s="381" t="s">
        <v>595</v>
      </c>
      <c r="D181" s="384" t="s">
        <v>571</v>
      </c>
      <c r="E181" s="382">
        <v>0.5</v>
      </c>
      <c r="F181" s="383">
        <v>250</v>
      </c>
      <c r="G181" s="381">
        <v>2014</v>
      </c>
      <c r="H181" s="382">
        <v>436.5</v>
      </c>
      <c r="I181" s="382">
        <v>1</v>
      </c>
      <c r="J181" s="384" t="s">
        <v>581</v>
      </c>
      <c r="K181" s="383"/>
      <c r="L181" s="381"/>
      <c r="M181" s="382"/>
      <c r="N181" s="382"/>
      <c r="O181" s="382"/>
      <c r="P181" s="382"/>
      <c r="Q181" s="383"/>
      <c r="R181" s="360" t="s">
        <v>582</v>
      </c>
      <c r="S181" s="385" t="s">
        <v>583</v>
      </c>
      <c r="T181" s="384" t="s">
        <v>584</v>
      </c>
      <c r="U181" s="386">
        <v>41661</v>
      </c>
      <c r="W181" s="358"/>
      <c r="X181" s="356" t="str">
        <f t="shared" si="42"/>
        <v>BCF</v>
      </c>
      <c r="Y181" s="356">
        <f t="shared" si="33"/>
        <v>177</v>
      </c>
      <c r="Z181" s="356" t="str">
        <f t="shared" si="33"/>
        <v>Steam Trap</v>
      </c>
      <c r="AA181" s="356" t="str">
        <f t="shared" si="34"/>
        <v>F&amp;T</v>
      </c>
      <c r="AB181" s="356">
        <f t="shared" si="34"/>
        <v>0.5</v>
      </c>
      <c r="AC181" s="356">
        <f t="shared" si="35"/>
        <v>2014</v>
      </c>
      <c r="AD181" s="356">
        <f t="shared" si="36"/>
        <v>436.5</v>
      </c>
      <c r="AE181" s="356">
        <f t="shared" si="37"/>
        <v>0</v>
      </c>
      <c r="AF181" s="356">
        <f t="shared" si="38"/>
        <v>0</v>
      </c>
      <c r="AG181" s="356">
        <f t="shared" si="38"/>
        <v>0</v>
      </c>
      <c r="AH181" s="356">
        <f t="shared" si="38"/>
        <v>0</v>
      </c>
      <c r="AI181" s="387">
        <f t="shared" si="39"/>
        <v>556.53749999999991</v>
      </c>
      <c r="AJ181" s="387">
        <f t="shared" si="40"/>
        <v>0</v>
      </c>
      <c r="AK181" s="387">
        <f t="shared" si="41"/>
        <v>0</v>
      </c>
      <c r="AL181" s="387">
        <f t="shared" si="43"/>
        <v>556.53749999999991</v>
      </c>
      <c r="AM181" s="358"/>
      <c r="AN181" s="382" t="s">
        <v>146</v>
      </c>
      <c r="AO181" s="382">
        <v>0.5</v>
      </c>
      <c r="AP181" s="387">
        <v>203.04374999999996</v>
      </c>
      <c r="AT181" s="358"/>
      <c r="BA181" s="358"/>
      <c r="BI181" s="358"/>
      <c r="BO181" s="358"/>
      <c r="BV181" s="358"/>
    </row>
    <row r="182" spans="1:74" x14ac:dyDescent="0.2">
      <c r="A182" s="356">
        <v>178</v>
      </c>
      <c r="B182" s="360" t="s">
        <v>579</v>
      </c>
      <c r="C182" s="381" t="s">
        <v>595</v>
      </c>
      <c r="D182" s="384" t="s">
        <v>571</v>
      </c>
      <c r="E182" s="382">
        <v>0.75</v>
      </c>
      <c r="F182" s="383">
        <v>250</v>
      </c>
      <c r="G182" s="381">
        <v>2014</v>
      </c>
      <c r="H182" s="382">
        <v>458.5</v>
      </c>
      <c r="I182" s="382">
        <v>1</v>
      </c>
      <c r="J182" s="384" t="s">
        <v>581</v>
      </c>
      <c r="K182" s="383"/>
      <c r="L182" s="381"/>
      <c r="M182" s="382"/>
      <c r="N182" s="382"/>
      <c r="O182" s="382"/>
      <c r="P182" s="382"/>
      <c r="Q182" s="383"/>
      <c r="R182" s="360" t="s">
        <v>582</v>
      </c>
      <c r="S182" s="385" t="s">
        <v>583</v>
      </c>
      <c r="T182" s="384" t="s">
        <v>584</v>
      </c>
      <c r="U182" s="386">
        <v>41661</v>
      </c>
      <c r="W182" s="358"/>
      <c r="X182" s="356" t="str">
        <f t="shared" si="42"/>
        <v>BCF</v>
      </c>
      <c r="Y182" s="356">
        <f t="shared" si="33"/>
        <v>178</v>
      </c>
      <c r="Z182" s="356" t="str">
        <f t="shared" si="33"/>
        <v>Steam Trap</v>
      </c>
      <c r="AA182" s="356" t="str">
        <f t="shared" si="34"/>
        <v>F&amp;T</v>
      </c>
      <c r="AB182" s="356">
        <f t="shared" si="34"/>
        <v>0.75</v>
      </c>
      <c r="AC182" s="356">
        <f t="shared" si="35"/>
        <v>2014</v>
      </c>
      <c r="AD182" s="356">
        <f t="shared" si="36"/>
        <v>458.5</v>
      </c>
      <c r="AE182" s="356">
        <f t="shared" si="37"/>
        <v>0</v>
      </c>
      <c r="AF182" s="356">
        <f t="shared" si="38"/>
        <v>0</v>
      </c>
      <c r="AG182" s="356">
        <f t="shared" si="38"/>
        <v>0</v>
      </c>
      <c r="AH182" s="356">
        <f t="shared" si="38"/>
        <v>0</v>
      </c>
      <c r="AI182" s="387">
        <f t="shared" si="39"/>
        <v>584.58749999999998</v>
      </c>
      <c r="AJ182" s="387">
        <f t="shared" si="40"/>
        <v>0</v>
      </c>
      <c r="AK182" s="387">
        <f t="shared" si="41"/>
        <v>0</v>
      </c>
      <c r="AL182" s="387">
        <f t="shared" si="43"/>
        <v>584.58749999999998</v>
      </c>
      <c r="AM182" s="358"/>
      <c r="AN182" s="382" t="s">
        <v>146</v>
      </c>
      <c r="AO182" s="382">
        <v>1.5</v>
      </c>
      <c r="AP182" s="387">
        <v>1042.3124999999998</v>
      </c>
      <c r="AT182" s="358"/>
      <c r="BA182" s="358"/>
      <c r="BI182" s="358"/>
      <c r="BO182" s="358"/>
      <c r="BV182" s="358"/>
    </row>
    <row r="183" spans="1:74" x14ac:dyDescent="0.2">
      <c r="A183" s="356">
        <v>179</v>
      </c>
      <c r="B183" s="360" t="s">
        <v>579</v>
      </c>
      <c r="C183" s="381" t="s">
        <v>595</v>
      </c>
      <c r="D183" s="384" t="s">
        <v>571</v>
      </c>
      <c r="E183" s="382">
        <v>1</v>
      </c>
      <c r="F183" s="383">
        <v>250</v>
      </c>
      <c r="G183" s="381">
        <v>2014</v>
      </c>
      <c r="H183" s="382">
        <v>652.5</v>
      </c>
      <c r="I183" s="382">
        <v>1</v>
      </c>
      <c r="J183" s="384" t="s">
        <v>581</v>
      </c>
      <c r="K183" s="383"/>
      <c r="L183" s="381"/>
      <c r="M183" s="382"/>
      <c r="N183" s="382"/>
      <c r="O183" s="382"/>
      <c r="P183" s="382"/>
      <c r="Q183" s="383"/>
      <c r="R183" s="360" t="s">
        <v>582</v>
      </c>
      <c r="S183" s="385" t="s">
        <v>583</v>
      </c>
      <c r="T183" s="384" t="s">
        <v>584</v>
      </c>
      <c r="U183" s="386">
        <v>41661</v>
      </c>
      <c r="W183" s="358"/>
      <c r="X183" s="356" t="str">
        <f t="shared" si="42"/>
        <v>BCF</v>
      </c>
      <c r="Y183" s="356">
        <f t="shared" si="33"/>
        <v>179</v>
      </c>
      <c r="Z183" s="356" t="str">
        <f t="shared" si="33"/>
        <v>Steam Trap</v>
      </c>
      <c r="AA183" s="356" t="str">
        <f t="shared" si="34"/>
        <v>F&amp;T</v>
      </c>
      <c r="AB183" s="356">
        <f t="shared" si="34"/>
        <v>1</v>
      </c>
      <c r="AC183" s="356">
        <f t="shared" si="35"/>
        <v>2014</v>
      </c>
      <c r="AD183" s="356">
        <f t="shared" si="36"/>
        <v>652.5</v>
      </c>
      <c r="AE183" s="356">
        <f t="shared" si="37"/>
        <v>0</v>
      </c>
      <c r="AF183" s="356">
        <f t="shared" si="38"/>
        <v>0</v>
      </c>
      <c r="AG183" s="356">
        <f t="shared" si="38"/>
        <v>0</v>
      </c>
      <c r="AH183" s="356">
        <f t="shared" si="38"/>
        <v>0</v>
      </c>
      <c r="AI183" s="387">
        <f t="shared" si="39"/>
        <v>831.93749999999989</v>
      </c>
      <c r="AJ183" s="387">
        <f t="shared" si="40"/>
        <v>0</v>
      </c>
      <c r="AK183" s="387">
        <f t="shared" si="41"/>
        <v>0</v>
      </c>
      <c r="AL183" s="387">
        <f t="shared" si="43"/>
        <v>831.93749999999989</v>
      </c>
      <c r="AM183" s="358"/>
      <c r="AN183" s="382" t="s">
        <v>146</v>
      </c>
      <c r="AO183" s="382">
        <v>1.5</v>
      </c>
      <c r="AP183" s="387">
        <v>1042.3124999999998</v>
      </c>
      <c r="AT183" s="358"/>
      <c r="BA183" s="358"/>
      <c r="BI183" s="358"/>
      <c r="BO183" s="358"/>
      <c r="BV183" s="358"/>
    </row>
    <row r="184" spans="1:74" x14ac:dyDescent="0.2">
      <c r="A184" s="356">
        <v>180</v>
      </c>
      <c r="B184" s="360" t="s">
        <v>579</v>
      </c>
      <c r="C184" s="381" t="s">
        <v>595</v>
      </c>
      <c r="D184" s="384" t="s">
        <v>571</v>
      </c>
      <c r="E184" s="382">
        <v>0.5</v>
      </c>
      <c r="F184" s="383">
        <v>65</v>
      </c>
      <c r="G184" s="381">
        <v>2014</v>
      </c>
      <c r="H184" s="382">
        <v>260.5</v>
      </c>
      <c r="I184" s="382">
        <v>1</v>
      </c>
      <c r="J184" s="384" t="s">
        <v>581</v>
      </c>
      <c r="K184" s="383"/>
      <c r="L184" s="381"/>
      <c r="M184" s="382"/>
      <c r="N184" s="382"/>
      <c r="O184" s="382"/>
      <c r="P184" s="382"/>
      <c r="Q184" s="383"/>
      <c r="R184" s="360" t="s">
        <v>582</v>
      </c>
      <c r="S184" s="385" t="s">
        <v>583</v>
      </c>
      <c r="T184" s="384" t="s">
        <v>584</v>
      </c>
      <c r="U184" s="386">
        <v>41661</v>
      </c>
      <c r="W184" s="358"/>
      <c r="X184" s="356" t="str">
        <f t="shared" si="42"/>
        <v>BCF</v>
      </c>
      <c r="Y184" s="356">
        <f t="shared" si="33"/>
        <v>180</v>
      </c>
      <c r="Z184" s="356" t="str">
        <f t="shared" si="33"/>
        <v>Steam Trap</v>
      </c>
      <c r="AA184" s="356" t="str">
        <f t="shared" si="34"/>
        <v>F&amp;T</v>
      </c>
      <c r="AB184" s="356">
        <f t="shared" si="34"/>
        <v>0.5</v>
      </c>
      <c r="AC184" s="356">
        <f t="shared" si="35"/>
        <v>2014</v>
      </c>
      <c r="AD184" s="356">
        <f t="shared" si="36"/>
        <v>260.5</v>
      </c>
      <c r="AE184" s="356">
        <f t="shared" si="37"/>
        <v>0</v>
      </c>
      <c r="AF184" s="356">
        <f t="shared" si="38"/>
        <v>0</v>
      </c>
      <c r="AG184" s="356">
        <f t="shared" si="38"/>
        <v>0</v>
      </c>
      <c r="AH184" s="356">
        <f t="shared" si="38"/>
        <v>0</v>
      </c>
      <c r="AI184" s="387">
        <f t="shared" si="39"/>
        <v>332.13749999999993</v>
      </c>
      <c r="AJ184" s="387">
        <f t="shared" si="40"/>
        <v>0</v>
      </c>
      <c r="AK184" s="387">
        <f t="shared" si="41"/>
        <v>0</v>
      </c>
      <c r="AL184" s="387">
        <f t="shared" si="43"/>
        <v>332.13749999999993</v>
      </c>
      <c r="AM184" s="358"/>
      <c r="AN184" s="382" t="s">
        <v>146</v>
      </c>
      <c r="AO184" s="382">
        <v>1.5</v>
      </c>
      <c r="AP184" s="387">
        <v>1042.3124999999998</v>
      </c>
      <c r="AT184" s="358"/>
      <c r="BA184" s="358"/>
      <c r="BI184" s="358"/>
      <c r="BO184" s="358"/>
      <c r="BV184" s="358"/>
    </row>
    <row r="185" spans="1:74" x14ac:dyDescent="0.2">
      <c r="A185" s="356">
        <v>181</v>
      </c>
      <c r="B185" s="360" t="s">
        <v>579</v>
      </c>
      <c r="C185" s="381" t="s">
        <v>595</v>
      </c>
      <c r="D185" s="384" t="s">
        <v>571</v>
      </c>
      <c r="E185" s="382">
        <v>0.75</v>
      </c>
      <c r="F185" s="383">
        <v>65</v>
      </c>
      <c r="G185" s="381">
        <v>2014</v>
      </c>
      <c r="H185" s="382">
        <v>260.5</v>
      </c>
      <c r="I185" s="382">
        <v>1</v>
      </c>
      <c r="J185" s="384" t="s">
        <v>581</v>
      </c>
      <c r="K185" s="383"/>
      <c r="L185" s="381"/>
      <c r="M185" s="382"/>
      <c r="N185" s="382"/>
      <c r="O185" s="382"/>
      <c r="P185" s="382"/>
      <c r="Q185" s="383"/>
      <c r="R185" s="360" t="s">
        <v>582</v>
      </c>
      <c r="S185" s="385" t="s">
        <v>583</v>
      </c>
      <c r="T185" s="384" t="s">
        <v>584</v>
      </c>
      <c r="U185" s="386">
        <v>41661</v>
      </c>
      <c r="W185" s="358"/>
      <c r="X185" s="356" t="str">
        <f t="shared" si="42"/>
        <v>BCF</v>
      </c>
      <c r="Y185" s="356">
        <f t="shared" si="33"/>
        <v>181</v>
      </c>
      <c r="Z185" s="356" t="str">
        <f t="shared" si="33"/>
        <v>Steam Trap</v>
      </c>
      <c r="AA185" s="356" t="str">
        <f t="shared" si="34"/>
        <v>F&amp;T</v>
      </c>
      <c r="AB185" s="356">
        <f t="shared" si="34"/>
        <v>0.75</v>
      </c>
      <c r="AC185" s="356">
        <f t="shared" si="35"/>
        <v>2014</v>
      </c>
      <c r="AD185" s="356">
        <f t="shared" si="36"/>
        <v>260.5</v>
      </c>
      <c r="AE185" s="356">
        <f t="shared" si="37"/>
        <v>0</v>
      </c>
      <c r="AF185" s="356">
        <f t="shared" si="38"/>
        <v>0</v>
      </c>
      <c r="AG185" s="356">
        <f t="shared" si="38"/>
        <v>0</v>
      </c>
      <c r="AH185" s="356">
        <f t="shared" si="38"/>
        <v>0</v>
      </c>
      <c r="AI185" s="387">
        <f t="shared" si="39"/>
        <v>332.13749999999993</v>
      </c>
      <c r="AJ185" s="387">
        <f t="shared" si="40"/>
        <v>0</v>
      </c>
      <c r="AK185" s="387">
        <f t="shared" si="41"/>
        <v>0</v>
      </c>
      <c r="AL185" s="387">
        <f t="shared" si="43"/>
        <v>332.13749999999993</v>
      </c>
      <c r="AM185" s="358"/>
      <c r="AN185" s="382" t="s">
        <v>146</v>
      </c>
      <c r="AO185" s="382">
        <v>1.5</v>
      </c>
      <c r="AP185" s="387">
        <v>1042.3124999999998</v>
      </c>
      <c r="AT185" s="358"/>
      <c r="BA185" s="358"/>
      <c r="BI185" s="358"/>
      <c r="BO185" s="358"/>
      <c r="BV185" s="358"/>
    </row>
    <row r="186" spans="1:74" x14ac:dyDescent="0.2">
      <c r="A186" s="356">
        <v>182</v>
      </c>
      <c r="B186" s="360" t="s">
        <v>579</v>
      </c>
      <c r="C186" s="381" t="s">
        <v>595</v>
      </c>
      <c r="D186" s="384" t="s">
        <v>571</v>
      </c>
      <c r="E186" s="382">
        <v>1</v>
      </c>
      <c r="F186" s="383">
        <v>65</v>
      </c>
      <c r="G186" s="381">
        <v>2014</v>
      </c>
      <c r="H186" s="382">
        <v>357</v>
      </c>
      <c r="I186" s="382">
        <v>1</v>
      </c>
      <c r="J186" s="384" t="s">
        <v>581</v>
      </c>
      <c r="K186" s="383"/>
      <c r="L186" s="381"/>
      <c r="M186" s="382"/>
      <c r="N186" s="382"/>
      <c r="O186" s="382"/>
      <c r="P186" s="382"/>
      <c r="Q186" s="383"/>
      <c r="R186" s="360" t="s">
        <v>582</v>
      </c>
      <c r="S186" s="385" t="s">
        <v>583</v>
      </c>
      <c r="T186" s="384" t="s">
        <v>584</v>
      </c>
      <c r="U186" s="386">
        <v>41661</v>
      </c>
      <c r="W186" s="358"/>
      <c r="X186" s="356" t="str">
        <f t="shared" si="42"/>
        <v>BCF</v>
      </c>
      <c r="Y186" s="356">
        <f t="shared" si="33"/>
        <v>182</v>
      </c>
      <c r="Z186" s="356" t="str">
        <f t="shared" si="33"/>
        <v>Steam Trap</v>
      </c>
      <c r="AA186" s="356" t="str">
        <f t="shared" si="34"/>
        <v>F&amp;T</v>
      </c>
      <c r="AB186" s="356">
        <f t="shared" si="34"/>
        <v>1</v>
      </c>
      <c r="AC186" s="356">
        <f t="shared" si="35"/>
        <v>2014</v>
      </c>
      <c r="AD186" s="356">
        <f t="shared" si="36"/>
        <v>357</v>
      </c>
      <c r="AE186" s="356">
        <f t="shared" si="37"/>
        <v>0</v>
      </c>
      <c r="AF186" s="356">
        <f t="shared" si="38"/>
        <v>0</v>
      </c>
      <c r="AG186" s="356">
        <f t="shared" si="38"/>
        <v>0</v>
      </c>
      <c r="AH186" s="356">
        <f t="shared" si="38"/>
        <v>0</v>
      </c>
      <c r="AI186" s="387">
        <f t="shared" si="39"/>
        <v>455.17499999999995</v>
      </c>
      <c r="AJ186" s="387">
        <f t="shared" si="40"/>
        <v>0</v>
      </c>
      <c r="AK186" s="387">
        <f t="shared" si="41"/>
        <v>0</v>
      </c>
      <c r="AL186" s="387">
        <f t="shared" si="43"/>
        <v>455.17499999999995</v>
      </c>
      <c r="AM186" s="358"/>
      <c r="AN186" s="382" t="s">
        <v>146</v>
      </c>
      <c r="AO186" s="382">
        <v>1.5</v>
      </c>
      <c r="AP186" s="387">
        <v>1042.3124999999998</v>
      </c>
      <c r="AT186" s="358"/>
      <c r="BA186" s="358"/>
      <c r="BI186" s="358"/>
      <c r="BO186" s="358"/>
      <c r="BV186" s="358"/>
    </row>
    <row r="187" spans="1:74" x14ac:dyDescent="0.2">
      <c r="A187" s="356">
        <v>183</v>
      </c>
      <c r="B187" s="360" t="s">
        <v>579</v>
      </c>
      <c r="C187" s="381" t="s">
        <v>595</v>
      </c>
      <c r="D187" s="384" t="s">
        <v>571</v>
      </c>
      <c r="E187" s="382">
        <v>0.5</v>
      </c>
      <c r="F187" s="383">
        <v>145</v>
      </c>
      <c r="G187" s="381">
        <v>2014</v>
      </c>
      <c r="H187" s="382">
        <v>268.5</v>
      </c>
      <c r="I187" s="382">
        <v>1</v>
      </c>
      <c r="J187" s="384" t="s">
        <v>581</v>
      </c>
      <c r="K187" s="383"/>
      <c r="L187" s="381"/>
      <c r="M187" s="382"/>
      <c r="N187" s="382"/>
      <c r="O187" s="382"/>
      <c r="P187" s="382"/>
      <c r="Q187" s="383"/>
      <c r="R187" s="360" t="s">
        <v>582</v>
      </c>
      <c r="S187" s="385" t="s">
        <v>583</v>
      </c>
      <c r="T187" s="384" t="s">
        <v>584</v>
      </c>
      <c r="U187" s="386">
        <v>41661</v>
      </c>
      <c r="W187" s="358"/>
      <c r="X187" s="356" t="str">
        <f t="shared" si="42"/>
        <v>BCF</v>
      </c>
      <c r="Y187" s="356">
        <f t="shared" si="33"/>
        <v>183</v>
      </c>
      <c r="Z187" s="356" t="str">
        <f t="shared" si="33"/>
        <v>Steam Trap</v>
      </c>
      <c r="AA187" s="356" t="str">
        <f t="shared" si="34"/>
        <v>F&amp;T</v>
      </c>
      <c r="AB187" s="356">
        <f t="shared" si="34"/>
        <v>0.5</v>
      </c>
      <c r="AC187" s="356">
        <f t="shared" si="35"/>
        <v>2014</v>
      </c>
      <c r="AD187" s="356">
        <f t="shared" si="36"/>
        <v>268.5</v>
      </c>
      <c r="AE187" s="356">
        <f t="shared" si="37"/>
        <v>0</v>
      </c>
      <c r="AF187" s="356">
        <f t="shared" si="38"/>
        <v>0</v>
      </c>
      <c r="AG187" s="356">
        <f t="shared" si="38"/>
        <v>0</v>
      </c>
      <c r="AH187" s="356">
        <f t="shared" si="38"/>
        <v>0</v>
      </c>
      <c r="AI187" s="387">
        <f t="shared" si="39"/>
        <v>342.33749999999998</v>
      </c>
      <c r="AJ187" s="387">
        <f t="shared" si="40"/>
        <v>0</v>
      </c>
      <c r="AK187" s="387">
        <f t="shared" si="41"/>
        <v>0</v>
      </c>
      <c r="AL187" s="387">
        <f t="shared" si="43"/>
        <v>342.33749999999998</v>
      </c>
      <c r="AM187" s="358"/>
      <c r="AN187" s="382" t="s">
        <v>146</v>
      </c>
      <c r="AO187" s="382">
        <v>1.5</v>
      </c>
      <c r="AP187" s="387">
        <v>1042.3124999999998</v>
      </c>
      <c r="AT187" s="358"/>
      <c r="BA187" s="358"/>
      <c r="BI187" s="358"/>
      <c r="BO187" s="358"/>
      <c r="BV187" s="358"/>
    </row>
    <row r="188" spans="1:74" x14ac:dyDescent="0.2">
      <c r="A188" s="356">
        <v>184</v>
      </c>
      <c r="B188" s="360" t="s">
        <v>579</v>
      </c>
      <c r="C188" s="381" t="s">
        <v>595</v>
      </c>
      <c r="D188" s="384" t="s">
        <v>571</v>
      </c>
      <c r="E188" s="382">
        <v>0.75</v>
      </c>
      <c r="F188" s="383">
        <v>145</v>
      </c>
      <c r="G188" s="381">
        <v>2014</v>
      </c>
      <c r="H188" s="382">
        <v>268.5</v>
      </c>
      <c r="I188" s="382">
        <v>1</v>
      </c>
      <c r="J188" s="384" t="s">
        <v>581</v>
      </c>
      <c r="K188" s="383"/>
      <c r="L188" s="381"/>
      <c r="M188" s="382"/>
      <c r="N188" s="382"/>
      <c r="O188" s="382"/>
      <c r="P188" s="382"/>
      <c r="Q188" s="383"/>
      <c r="R188" s="360" t="s">
        <v>582</v>
      </c>
      <c r="S188" s="385" t="s">
        <v>583</v>
      </c>
      <c r="T188" s="384" t="s">
        <v>584</v>
      </c>
      <c r="U188" s="386">
        <v>41661</v>
      </c>
      <c r="W188" s="358"/>
      <c r="X188" s="356" t="str">
        <f t="shared" si="42"/>
        <v>BCF</v>
      </c>
      <c r="Y188" s="356">
        <f t="shared" si="33"/>
        <v>184</v>
      </c>
      <c r="Z188" s="356" t="str">
        <f t="shared" si="33"/>
        <v>Steam Trap</v>
      </c>
      <c r="AA188" s="356" t="str">
        <f t="shared" si="34"/>
        <v>F&amp;T</v>
      </c>
      <c r="AB188" s="356">
        <f t="shared" si="34"/>
        <v>0.75</v>
      </c>
      <c r="AC188" s="356">
        <f t="shared" si="35"/>
        <v>2014</v>
      </c>
      <c r="AD188" s="356">
        <f t="shared" si="36"/>
        <v>268.5</v>
      </c>
      <c r="AE188" s="356">
        <f t="shared" si="37"/>
        <v>0</v>
      </c>
      <c r="AF188" s="356">
        <f t="shared" si="38"/>
        <v>0</v>
      </c>
      <c r="AG188" s="356">
        <f t="shared" si="38"/>
        <v>0</v>
      </c>
      <c r="AH188" s="356">
        <f t="shared" si="38"/>
        <v>0</v>
      </c>
      <c r="AI188" s="387">
        <f t="shared" si="39"/>
        <v>342.33749999999998</v>
      </c>
      <c r="AJ188" s="387">
        <f t="shared" si="40"/>
        <v>0</v>
      </c>
      <c r="AK188" s="387">
        <f t="shared" si="41"/>
        <v>0</v>
      </c>
      <c r="AL188" s="387">
        <f t="shared" si="43"/>
        <v>342.33749999999998</v>
      </c>
      <c r="AM188" s="358"/>
      <c r="AN188" s="382" t="s">
        <v>146</v>
      </c>
      <c r="AO188" s="382">
        <v>0.5</v>
      </c>
      <c r="AP188" s="387">
        <v>213.88124999999997</v>
      </c>
      <c r="AT188" s="358"/>
      <c r="BA188" s="358"/>
      <c r="BI188" s="358"/>
      <c r="BO188" s="358"/>
      <c r="BV188" s="358"/>
    </row>
    <row r="189" spans="1:74" x14ac:dyDescent="0.2">
      <c r="A189" s="356">
        <v>185</v>
      </c>
      <c r="B189" s="360" t="s">
        <v>579</v>
      </c>
      <c r="C189" s="381" t="s">
        <v>595</v>
      </c>
      <c r="D189" s="384" t="s">
        <v>571</v>
      </c>
      <c r="E189" s="382">
        <v>1</v>
      </c>
      <c r="F189" s="383">
        <v>145</v>
      </c>
      <c r="G189" s="381">
        <v>2014</v>
      </c>
      <c r="H189" s="382">
        <v>367.25</v>
      </c>
      <c r="I189" s="382">
        <v>1</v>
      </c>
      <c r="J189" s="384" t="s">
        <v>581</v>
      </c>
      <c r="K189" s="383"/>
      <c r="L189" s="381"/>
      <c r="M189" s="382"/>
      <c r="N189" s="382"/>
      <c r="O189" s="382"/>
      <c r="P189" s="382"/>
      <c r="Q189" s="383"/>
      <c r="R189" s="360" t="s">
        <v>582</v>
      </c>
      <c r="S189" s="385" t="s">
        <v>583</v>
      </c>
      <c r="T189" s="384" t="s">
        <v>584</v>
      </c>
      <c r="U189" s="386">
        <v>41661</v>
      </c>
      <c r="W189" s="358"/>
      <c r="X189" s="356" t="str">
        <f t="shared" si="42"/>
        <v>BCF</v>
      </c>
      <c r="Y189" s="356">
        <f t="shared" si="33"/>
        <v>185</v>
      </c>
      <c r="Z189" s="356" t="str">
        <f t="shared" si="33"/>
        <v>Steam Trap</v>
      </c>
      <c r="AA189" s="356" t="str">
        <f t="shared" si="34"/>
        <v>F&amp;T</v>
      </c>
      <c r="AB189" s="356">
        <f t="shared" si="34"/>
        <v>1</v>
      </c>
      <c r="AC189" s="356">
        <f t="shared" si="35"/>
        <v>2014</v>
      </c>
      <c r="AD189" s="356">
        <f t="shared" si="36"/>
        <v>367.25</v>
      </c>
      <c r="AE189" s="356">
        <f t="shared" si="37"/>
        <v>0</v>
      </c>
      <c r="AF189" s="356">
        <f t="shared" si="38"/>
        <v>0</v>
      </c>
      <c r="AG189" s="356">
        <f t="shared" si="38"/>
        <v>0</v>
      </c>
      <c r="AH189" s="356">
        <f t="shared" si="38"/>
        <v>0</v>
      </c>
      <c r="AI189" s="387">
        <f t="shared" si="39"/>
        <v>468.24374999999992</v>
      </c>
      <c r="AJ189" s="387">
        <f t="shared" si="40"/>
        <v>0</v>
      </c>
      <c r="AK189" s="387">
        <f t="shared" si="41"/>
        <v>0</v>
      </c>
      <c r="AL189" s="387">
        <f t="shared" si="43"/>
        <v>468.24374999999992</v>
      </c>
      <c r="AM189" s="358"/>
      <c r="AN189" s="382" t="s">
        <v>146</v>
      </c>
      <c r="AO189" s="382">
        <v>0.5</v>
      </c>
      <c r="AP189" s="387">
        <v>213.88124999999997</v>
      </c>
      <c r="AT189" s="358"/>
      <c r="BA189" s="358"/>
      <c r="BI189" s="358"/>
      <c r="BO189" s="358"/>
      <c r="BV189" s="358"/>
    </row>
    <row r="190" spans="1:74" x14ac:dyDescent="0.2">
      <c r="A190" s="356">
        <v>186</v>
      </c>
      <c r="B190" s="360" t="s">
        <v>579</v>
      </c>
      <c r="C190" s="381" t="s">
        <v>595</v>
      </c>
      <c r="D190" s="384" t="s">
        <v>571</v>
      </c>
      <c r="E190" s="382">
        <v>0.5</v>
      </c>
      <c r="F190" s="383">
        <v>200</v>
      </c>
      <c r="G190" s="381">
        <v>2014</v>
      </c>
      <c r="H190" s="382">
        <v>276</v>
      </c>
      <c r="I190" s="382">
        <v>1</v>
      </c>
      <c r="J190" s="384" t="s">
        <v>581</v>
      </c>
      <c r="K190" s="383"/>
      <c r="L190" s="381"/>
      <c r="M190" s="382"/>
      <c r="N190" s="382"/>
      <c r="O190" s="382"/>
      <c r="P190" s="382"/>
      <c r="Q190" s="383"/>
      <c r="R190" s="360" t="s">
        <v>582</v>
      </c>
      <c r="S190" s="385" t="s">
        <v>583</v>
      </c>
      <c r="T190" s="384" t="s">
        <v>584</v>
      </c>
      <c r="U190" s="386">
        <v>41661</v>
      </c>
      <c r="W190" s="358"/>
      <c r="X190" s="356" t="str">
        <f t="shared" si="42"/>
        <v>BCF</v>
      </c>
      <c r="Y190" s="356">
        <f t="shared" si="33"/>
        <v>186</v>
      </c>
      <c r="Z190" s="356" t="str">
        <f t="shared" si="33"/>
        <v>Steam Trap</v>
      </c>
      <c r="AA190" s="356" t="str">
        <f t="shared" si="34"/>
        <v>F&amp;T</v>
      </c>
      <c r="AB190" s="356">
        <f t="shared" si="34"/>
        <v>0.5</v>
      </c>
      <c r="AC190" s="356">
        <f t="shared" si="35"/>
        <v>2014</v>
      </c>
      <c r="AD190" s="356">
        <f t="shared" si="36"/>
        <v>276</v>
      </c>
      <c r="AE190" s="356">
        <f t="shared" si="37"/>
        <v>0</v>
      </c>
      <c r="AF190" s="356">
        <f t="shared" si="38"/>
        <v>0</v>
      </c>
      <c r="AG190" s="356">
        <f t="shared" si="38"/>
        <v>0</v>
      </c>
      <c r="AH190" s="356">
        <f t="shared" si="38"/>
        <v>0</v>
      </c>
      <c r="AI190" s="387">
        <f t="shared" si="39"/>
        <v>351.9</v>
      </c>
      <c r="AJ190" s="387">
        <f t="shared" si="40"/>
        <v>0</v>
      </c>
      <c r="AK190" s="387">
        <f t="shared" si="41"/>
        <v>0</v>
      </c>
      <c r="AL190" s="387">
        <f t="shared" si="43"/>
        <v>351.9</v>
      </c>
      <c r="AM190" s="358"/>
      <c r="AN190" s="382" t="s">
        <v>146</v>
      </c>
      <c r="AO190" s="382">
        <v>0.5</v>
      </c>
      <c r="AP190" s="387">
        <v>213.88124999999997</v>
      </c>
      <c r="AT190" s="358"/>
      <c r="BA190" s="358"/>
      <c r="BI190" s="358"/>
      <c r="BO190" s="358"/>
      <c r="BV190" s="358"/>
    </row>
    <row r="191" spans="1:74" x14ac:dyDescent="0.2">
      <c r="A191" s="356">
        <v>187</v>
      </c>
      <c r="B191" s="360" t="s">
        <v>579</v>
      </c>
      <c r="C191" s="381" t="s">
        <v>595</v>
      </c>
      <c r="D191" s="384" t="s">
        <v>571</v>
      </c>
      <c r="E191" s="382">
        <v>0.75</v>
      </c>
      <c r="F191" s="383">
        <v>200</v>
      </c>
      <c r="G191" s="381">
        <v>2014</v>
      </c>
      <c r="H191" s="382">
        <v>276</v>
      </c>
      <c r="I191" s="382">
        <v>1</v>
      </c>
      <c r="J191" s="384" t="s">
        <v>581</v>
      </c>
      <c r="K191" s="383"/>
      <c r="L191" s="381"/>
      <c r="M191" s="382"/>
      <c r="N191" s="382"/>
      <c r="O191" s="382"/>
      <c r="P191" s="382"/>
      <c r="Q191" s="383"/>
      <c r="R191" s="360" t="s">
        <v>582</v>
      </c>
      <c r="S191" s="385" t="s">
        <v>583</v>
      </c>
      <c r="T191" s="384" t="s">
        <v>584</v>
      </c>
      <c r="U191" s="386">
        <v>41661</v>
      </c>
      <c r="W191" s="358"/>
      <c r="X191" s="356" t="str">
        <f t="shared" si="42"/>
        <v>BCF</v>
      </c>
      <c r="Y191" s="356">
        <f t="shared" si="33"/>
        <v>187</v>
      </c>
      <c r="Z191" s="356" t="str">
        <f t="shared" si="33"/>
        <v>Steam Trap</v>
      </c>
      <c r="AA191" s="356" t="str">
        <f t="shared" si="34"/>
        <v>F&amp;T</v>
      </c>
      <c r="AB191" s="356">
        <f t="shared" si="34"/>
        <v>0.75</v>
      </c>
      <c r="AC191" s="356">
        <f t="shared" si="35"/>
        <v>2014</v>
      </c>
      <c r="AD191" s="356">
        <f t="shared" si="36"/>
        <v>276</v>
      </c>
      <c r="AE191" s="356">
        <f t="shared" si="37"/>
        <v>0</v>
      </c>
      <c r="AF191" s="356">
        <f t="shared" si="38"/>
        <v>0</v>
      </c>
      <c r="AG191" s="356">
        <f t="shared" si="38"/>
        <v>0</v>
      </c>
      <c r="AH191" s="356">
        <f t="shared" si="38"/>
        <v>0</v>
      </c>
      <c r="AI191" s="387">
        <f t="shared" si="39"/>
        <v>351.9</v>
      </c>
      <c r="AJ191" s="387">
        <f t="shared" si="40"/>
        <v>0</v>
      </c>
      <c r="AK191" s="387">
        <f t="shared" si="41"/>
        <v>0</v>
      </c>
      <c r="AL191" s="387">
        <f t="shared" si="43"/>
        <v>351.9</v>
      </c>
      <c r="AM191" s="358"/>
      <c r="AN191" s="382" t="s">
        <v>146</v>
      </c>
      <c r="AO191" s="382">
        <v>0.5</v>
      </c>
      <c r="AP191" s="387">
        <v>213.88124999999997</v>
      </c>
      <c r="AT191" s="358"/>
      <c r="BA191" s="358"/>
      <c r="BI191" s="358"/>
      <c r="BO191" s="358"/>
      <c r="BV191" s="358"/>
    </row>
    <row r="192" spans="1:74" x14ac:dyDescent="0.2">
      <c r="A192" s="356">
        <v>188</v>
      </c>
      <c r="B192" s="360" t="s">
        <v>579</v>
      </c>
      <c r="C192" s="381" t="s">
        <v>595</v>
      </c>
      <c r="D192" s="384" t="s">
        <v>571</v>
      </c>
      <c r="E192" s="382">
        <v>1</v>
      </c>
      <c r="F192" s="383">
        <v>200</v>
      </c>
      <c r="G192" s="381">
        <v>2014</v>
      </c>
      <c r="H192" s="382">
        <v>377.5</v>
      </c>
      <c r="I192" s="382">
        <v>1</v>
      </c>
      <c r="J192" s="384" t="s">
        <v>581</v>
      </c>
      <c r="K192" s="383"/>
      <c r="L192" s="381"/>
      <c r="M192" s="382"/>
      <c r="N192" s="382"/>
      <c r="O192" s="382"/>
      <c r="P192" s="382"/>
      <c r="Q192" s="383"/>
      <c r="R192" s="360" t="s">
        <v>582</v>
      </c>
      <c r="S192" s="385" t="s">
        <v>583</v>
      </c>
      <c r="T192" s="384" t="s">
        <v>584</v>
      </c>
      <c r="U192" s="386">
        <v>41661</v>
      </c>
      <c r="W192" s="358"/>
      <c r="X192" s="356" t="str">
        <f t="shared" si="42"/>
        <v>BCF</v>
      </c>
      <c r="Y192" s="356">
        <f t="shared" si="33"/>
        <v>188</v>
      </c>
      <c r="Z192" s="356" t="str">
        <f t="shared" si="33"/>
        <v>Steam Trap</v>
      </c>
      <c r="AA192" s="356" t="str">
        <f t="shared" si="34"/>
        <v>F&amp;T</v>
      </c>
      <c r="AB192" s="356">
        <f t="shared" si="34"/>
        <v>1</v>
      </c>
      <c r="AC192" s="356">
        <f t="shared" si="35"/>
        <v>2014</v>
      </c>
      <c r="AD192" s="356">
        <f t="shared" si="36"/>
        <v>377.5</v>
      </c>
      <c r="AE192" s="356">
        <f t="shared" si="37"/>
        <v>0</v>
      </c>
      <c r="AF192" s="356">
        <f t="shared" si="38"/>
        <v>0</v>
      </c>
      <c r="AG192" s="356">
        <f t="shared" si="38"/>
        <v>0</v>
      </c>
      <c r="AH192" s="356">
        <f t="shared" si="38"/>
        <v>0</v>
      </c>
      <c r="AI192" s="387">
        <f t="shared" si="39"/>
        <v>481.31249999999994</v>
      </c>
      <c r="AJ192" s="387">
        <f t="shared" si="40"/>
        <v>0</v>
      </c>
      <c r="AK192" s="387">
        <f t="shared" si="41"/>
        <v>0</v>
      </c>
      <c r="AL192" s="387">
        <f t="shared" si="43"/>
        <v>481.31249999999994</v>
      </c>
      <c r="AM192" s="358"/>
      <c r="AN192" s="382" t="s">
        <v>146</v>
      </c>
      <c r="AO192" s="382">
        <v>0.5</v>
      </c>
      <c r="AP192" s="387">
        <v>217.38749999999996</v>
      </c>
      <c r="AT192" s="358"/>
      <c r="BA192" s="358"/>
      <c r="BI192" s="358"/>
      <c r="BO192" s="358"/>
      <c r="BV192" s="358"/>
    </row>
    <row r="193" spans="1:74" x14ac:dyDescent="0.2">
      <c r="A193" s="356">
        <v>189</v>
      </c>
      <c r="B193" s="360" t="s">
        <v>579</v>
      </c>
      <c r="C193" s="381" t="s">
        <v>595</v>
      </c>
      <c r="D193" s="382" t="s">
        <v>148</v>
      </c>
      <c r="E193" s="382">
        <v>0.5</v>
      </c>
      <c r="F193" s="383">
        <v>650</v>
      </c>
      <c r="G193" s="381">
        <v>2014</v>
      </c>
      <c r="H193" s="382">
        <v>397.75</v>
      </c>
      <c r="I193" s="382">
        <v>1</v>
      </c>
      <c r="J193" s="384" t="s">
        <v>581</v>
      </c>
      <c r="K193" s="383"/>
      <c r="L193" s="381"/>
      <c r="M193" s="382"/>
      <c r="N193" s="382"/>
      <c r="O193" s="382"/>
      <c r="P193" s="382"/>
      <c r="Q193" s="383"/>
      <c r="R193" s="360" t="s">
        <v>582</v>
      </c>
      <c r="S193" s="385" t="s">
        <v>583</v>
      </c>
      <c r="T193" s="384" t="s">
        <v>584</v>
      </c>
      <c r="U193" s="386">
        <v>41661</v>
      </c>
      <c r="W193" s="358"/>
      <c r="X193" s="356" t="str">
        <f t="shared" si="42"/>
        <v>BCF</v>
      </c>
      <c r="Y193" s="356">
        <f t="shared" si="33"/>
        <v>189</v>
      </c>
      <c r="Z193" s="356" t="str">
        <f t="shared" si="33"/>
        <v>Steam Trap</v>
      </c>
      <c r="AA193" s="356" t="str">
        <f t="shared" si="34"/>
        <v>Thermostatic</v>
      </c>
      <c r="AB193" s="356">
        <f t="shared" si="34"/>
        <v>0.5</v>
      </c>
      <c r="AC193" s="356">
        <f t="shared" si="35"/>
        <v>2014</v>
      </c>
      <c r="AD193" s="356">
        <f t="shared" si="36"/>
        <v>397.75</v>
      </c>
      <c r="AE193" s="356">
        <f t="shared" si="37"/>
        <v>0</v>
      </c>
      <c r="AF193" s="356">
        <f t="shared" si="38"/>
        <v>0</v>
      </c>
      <c r="AG193" s="356">
        <f t="shared" si="38"/>
        <v>0</v>
      </c>
      <c r="AH193" s="356">
        <f t="shared" si="38"/>
        <v>0</v>
      </c>
      <c r="AI193" s="387">
        <f t="shared" si="39"/>
        <v>507.13124999999991</v>
      </c>
      <c r="AJ193" s="387">
        <f t="shared" si="40"/>
        <v>0</v>
      </c>
      <c r="AK193" s="387">
        <f t="shared" si="41"/>
        <v>0</v>
      </c>
      <c r="AL193" s="387">
        <f t="shared" si="43"/>
        <v>507.13124999999991</v>
      </c>
      <c r="AM193" s="358"/>
      <c r="AN193" s="382" t="s">
        <v>146</v>
      </c>
      <c r="AO193" s="382">
        <v>0.5</v>
      </c>
      <c r="AP193" s="387">
        <v>228.54374999999996</v>
      </c>
      <c r="AT193" s="358"/>
      <c r="BA193" s="358"/>
      <c r="BI193" s="358"/>
      <c r="BO193" s="358"/>
      <c r="BV193" s="358"/>
    </row>
    <row r="194" spans="1:74" x14ac:dyDescent="0.2">
      <c r="A194" s="356">
        <v>190</v>
      </c>
      <c r="B194" s="360" t="s">
        <v>579</v>
      </c>
      <c r="C194" s="381" t="s">
        <v>595</v>
      </c>
      <c r="D194" s="382" t="s">
        <v>148</v>
      </c>
      <c r="E194" s="382">
        <v>0.75</v>
      </c>
      <c r="F194" s="383">
        <v>650</v>
      </c>
      <c r="G194" s="381">
        <v>2014</v>
      </c>
      <c r="H194" s="382">
        <v>397.75</v>
      </c>
      <c r="I194" s="382">
        <v>1</v>
      </c>
      <c r="J194" s="384" t="s">
        <v>581</v>
      </c>
      <c r="K194" s="383"/>
      <c r="L194" s="381"/>
      <c r="M194" s="382"/>
      <c r="N194" s="382"/>
      <c r="O194" s="382"/>
      <c r="P194" s="382"/>
      <c r="Q194" s="383"/>
      <c r="R194" s="360" t="s">
        <v>582</v>
      </c>
      <c r="S194" s="385" t="s">
        <v>583</v>
      </c>
      <c r="T194" s="384" t="s">
        <v>584</v>
      </c>
      <c r="U194" s="386">
        <v>41661</v>
      </c>
      <c r="W194" s="358"/>
      <c r="X194" s="356" t="str">
        <f t="shared" si="42"/>
        <v>BCF</v>
      </c>
      <c r="Y194" s="356">
        <f t="shared" si="33"/>
        <v>190</v>
      </c>
      <c r="Z194" s="356" t="str">
        <f t="shared" si="33"/>
        <v>Steam Trap</v>
      </c>
      <c r="AA194" s="356" t="str">
        <f t="shared" si="34"/>
        <v>Thermostatic</v>
      </c>
      <c r="AB194" s="356">
        <f t="shared" si="34"/>
        <v>0.75</v>
      </c>
      <c r="AC194" s="356">
        <f t="shared" si="35"/>
        <v>2014</v>
      </c>
      <c r="AD194" s="356">
        <f t="shared" si="36"/>
        <v>397.75</v>
      </c>
      <c r="AE194" s="356">
        <f t="shared" si="37"/>
        <v>0</v>
      </c>
      <c r="AF194" s="356">
        <f t="shared" si="38"/>
        <v>0</v>
      </c>
      <c r="AG194" s="356">
        <f t="shared" si="38"/>
        <v>0</v>
      </c>
      <c r="AH194" s="356">
        <f t="shared" si="38"/>
        <v>0</v>
      </c>
      <c r="AI194" s="387">
        <f t="shared" si="39"/>
        <v>507.13124999999991</v>
      </c>
      <c r="AJ194" s="387">
        <f t="shared" si="40"/>
        <v>0</v>
      </c>
      <c r="AK194" s="387">
        <f t="shared" si="41"/>
        <v>0</v>
      </c>
      <c r="AL194" s="387">
        <f t="shared" si="43"/>
        <v>507.13124999999991</v>
      </c>
      <c r="AM194" s="358"/>
      <c r="AN194" s="382" t="s">
        <v>146</v>
      </c>
      <c r="AO194" s="382">
        <v>0.5</v>
      </c>
      <c r="AP194" s="387">
        <v>228.54374999999996</v>
      </c>
      <c r="AT194" s="358"/>
      <c r="BA194" s="358"/>
      <c r="BI194" s="358"/>
      <c r="BO194" s="358"/>
      <c r="BV194" s="358"/>
    </row>
    <row r="195" spans="1:74" x14ac:dyDescent="0.2">
      <c r="A195" s="356">
        <v>191</v>
      </c>
      <c r="B195" s="360" t="s">
        <v>579</v>
      </c>
      <c r="C195" s="381" t="s">
        <v>595</v>
      </c>
      <c r="D195" s="382" t="s">
        <v>148</v>
      </c>
      <c r="E195" s="382">
        <v>1</v>
      </c>
      <c r="F195" s="383">
        <v>650</v>
      </c>
      <c r="G195" s="381">
        <v>2014</v>
      </c>
      <c r="H195" s="382">
        <v>466.5</v>
      </c>
      <c r="I195" s="382">
        <v>1</v>
      </c>
      <c r="J195" s="384" t="s">
        <v>581</v>
      </c>
      <c r="K195" s="383"/>
      <c r="L195" s="381"/>
      <c r="M195" s="382"/>
      <c r="N195" s="382"/>
      <c r="O195" s="382"/>
      <c r="P195" s="382"/>
      <c r="Q195" s="383"/>
      <c r="R195" s="360" t="s">
        <v>582</v>
      </c>
      <c r="S195" s="385" t="s">
        <v>583</v>
      </c>
      <c r="T195" s="384" t="s">
        <v>584</v>
      </c>
      <c r="U195" s="386">
        <v>41661</v>
      </c>
      <c r="W195" s="358"/>
      <c r="X195" s="356" t="str">
        <f t="shared" si="42"/>
        <v>BCF</v>
      </c>
      <c r="Y195" s="356">
        <f t="shared" si="33"/>
        <v>191</v>
      </c>
      <c r="Z195" s="356" t="str">
        <f t="shared" si="33"/>
        <v>Steam Trap</v>
      </c>
      <c r="AA195" s="356" t="str">
        <f t="shared" si="34"/>
        <v>Thermostatic</v>
      </c>
      <c r="AB195" s="356">
        <f t="shared" si="34"/>
        <v>1</v>
      </c>
      <c r="AC195" s="356">
        <f t="shared" si="35"/>
        <v>2014</v>
      </c>
      <c r="AD195" s="356">
        <f t="shared" si="36"/>
        <v>466.5</v>
      </c>
      <c r="AE195" s="356">
        <f t="shared" si="37"/>
        <v>0</v>
      </c>
      <c r="AF195" s="356">
        <f t="shared" si="38"/>
        <v>0</v>
      </c>
      <c r="AG195" s="356">
        <f t="shared" si="38"/>
        <v>0</v>
      </c>
      <c r="AH195" s="356">
        <f t="shared" si="38"/>
        <v>0</v>
      </c>
      <c r="AI195" s="387">
        <f t="shared" si="39"/>
        <v>594.78749999999991</v>
      </c>
      <c r="AJ195" s="387">
        <f t="shared" si="40"/>
        <v>0</v>
      </c>
      <c r="AK195" s="387">
        <f t="shared" si="41"/>
        <v>0</v>
      </c>
      <c r="AL195" s="387">
        <f t="shared" si="43"/>
        <v>594.78749999999991</v>
      </c>
      <c r="AM195" s="358"/>
      <c r="AN195" s="382" t="s">
        <v>146</v>
      </c>
      <c r="AO195" s="382">
        <v>0.5</v>
      </c>
      <c r="AP195" s="387">
        <v>232.36874999999998</v>
      </c>
      <c r="AT195" s="358"/>
      <c r="BA195" s="358"/>
      <c r="BI195" s="358"/>
      <c r="BO195" s="358"/>
      <c r="BV195" s="358"/>
    </row>
    <row r="196" spans="1:74" x14ac:dyDescent="0.2">
      <c r="A196" s="356">
        <v>192</v>
      </c>
      <c r="B196" s="360" t="s">
        <v>579</v>
      </c>
      <c r="C196" s="381" t="s">
        <v>596</v>
      </c>
      <c r="D196" s="382" t="s">
        <v>571</v>
      </c>
      <c r="E196" s="382">
        <v>2</v>
      </c>
      <c r="F196" s="383">
        <v>30</v>
      </c>
      <c r="G196" s="381">
        <v>2014</v>
      </c>
      <c r="H196" s="382">
        <v>761</v>
      </c>
      <c r="I196" s="382">
        <v>1</v>
      </c>
      <c r="J196" s="384" t="s">
        <v>581</v>
      </c>
      <c r="K196" s="383"/>
      <c r="L196" s="381"/>
      <c r="M196" s="382"/>
      <c r="N196" s="382"/>
      <c r="O196" s="382"/>
      <c r="P196" s="382"/>
      <c r="Q196" s="383"/>
      <c r="R196" s="360" t="s">
        <v>582</v>
      </c>
      <c r="S196" s="385" t="s">
        <v>583</v>
      </c>
      <c r="T196" s="384" t="s">
        <v>584</v>
      </c>
      <c r="U196" s="386">
        <v>41661</v>
      </c>
      <c r="W196" s="358"/>
      <c r="X196" s="356" t="str">
        <f t="shared" si="42"/>
        <v>BCF</v>
      </c>
      <c r="Y196" s="356">
        <f t="shared" si="33"/>
        <v>192</v>
      </c>
      <c r="Z196" s="356" t="str">
        <f t="shared" si="33"/>
        <v>Steam Trap</v>
      </c>
      <c r="AA196" s="356" t="str">
        <f t="shared" si="34"/>
        <v>F&amp;T</v>
      </c>
      <c r="AB196" s="356">
        <f t="shared" si="34"/>
        <v>2</v>
      </c>
      <c r="AC196" s="356">
        <f t="shared" si="35"/>
        <v>2014</v>
      </c>
      <c r="AD196" s="356">
        <f t="shared" si="36"/>
        <v>761</v>
      </c>
      <c r="AE196" s="356">
        <f t="shared" si="37"/>
        <v>0</v>
      </c>
      <c r="AF196" s="356">
        <f t="shared" si="38"/>
        <v>0</v>
      </c>
      <c r="AG196" s="356">
        <f t="shared" si="38"/>
        <v>0</v>
      </c>
      <c r="AH196" s="356">
        <f t="shared" si="38"/>
        <v>0</v>
      </c>
      <c r="AI196" s="387">
        <f t="shared" si="39"/>
        <v>970.27499999999986</v>
      </c>
      <c r="AJ196" s="387">
        <f t="shared" si="40"/>
        <v>0</v>
      </c>
      <c r="AK196" s="387">
        <f t="shared" si="41"/>
        <v>0</v>
      </c>
      <c r="AL196" s="387">
        <f t="shared" si="43"/>
        <v>970.27499999999986</v>
      </c>
      <c r="AM196" s="358"/>
      <c r="AN196" s="382" t="s">
        <v>146</v>
      </c>
      <c r="AO196" s="382">
        <v>0.75</v>
      </c>
      <c r="AP196" s="387">
        <v>481.31249999999994</v>
      </c>
      <c r="AT196" s="358"/>
      <c r="BA196" s="358"/>
      <c r="BI196" s="358"/>
      <c r="BO196" s="358"/>
      <c r="BV196" s="358"/>
    </row>
    <row r="197" spans="1:74" x14ac:dyDescent="0.2">
      <c r="A197" s="356">
        <v>193</v>
      </c>
      <c r="B197" s="360" t="s">
        <v>579</v>
      </c>
      <c r="C197" s="381" t="s">
        <v>596</v>
      </c>
      <c r="D197" s="382" t="s">
        <v>571</v>
      </c>
      <c r="E197" s="382">
        <v>0.75</v>
      </c>
      <c r="F197" s="383">
        <v>75</v>
      </c>
      <c r="G197" s="381">
        <v>2014</v>
      </c>
      <c r="H197" s="382">
        <v>284</v>
      </c>
      <c r="I197" s="382">
        <v>1</v>
      </c>
      <c r="J197" s="384" t="s">
        <v>581</v>
      </c>
      <c r="K197" s="383"/>
      <c r="L197" s="381"/>
      <c r="M197" s="382"/>
      <c r="N197" s="382"/>
      <c r="O197" s="382"/>
      <c r="P197" s="382"/>
      <c r="Q197" s="383"/>
      <c r="R197" s="360" t="s">
        <v>582</v>
      </c>
      <c r="S197" s="385" t="s">
        <v>583</v>
      </c>
      <c r="T197" s="384" t="s">
        <v>584</v>
      </c>
      <c r="U197" s="386">
        <v>41661</v>
      </c>
      <c r="W197" s="358"/>
      <c r="X197" s="356" t="str">
        <f t="shared" si="42"/>
        <v>BCF</v>
      </c>
      <c r="Y197" s="356">
        <f t="shared" ref="Y197:Z260" si="44">A197</f>
        <v>193</v>
      </c>
      <c r="Z197" s="356" t="str">
        <f t="shared" si="44"/>
        <v>Steam Trap</v>
      </c>
      <c r="AA197" s="356" t="str">
        <f t="shared" ref="AA197:AB260" si="45">D197</f>
        <v>F&amp;T</v>
      </c>
      <c r="AB197" s="356">
        <f t="shared" si="45"/>
        <v>0.75</v>
      </c>
      <c r="AC197" s="356">
        <f t="shared" ref="AC197:AC260" si="46">G197</f>
        <v>2014</v>
      </c>
      <c r="AD197" s="356">
        <f t="shared" ref="AD197:AD260" si="47">H197/I197</f>
        <v>284</v>
      </c>
      <c r="AE197" s="356">
        <f t="shared" ref="AE197:AE260" si="48">L197</f>
        <v>0</v>
      </c>
      <c r="AF197" s="356">
        <f t="shared" ref="AF197:AH260" si="49">N197</f>
        <v>0</v>
      </c>
      <c r="AG197" s="356">
        <f t="shared" si="49"/>
        <v>0</v>
      </c>
      <c r="AH197" s="356">
        <f t="shared" si="49"/>
        <v>0</v>
      </c>
      <c r="AI197" s="387">
        <f t="shared" ref="AI197:AI260" si="50">IFERROR(AD197/VLOOKUP($X197,$BQ$54:$BT$63,2,FALSE),0)</f>
        <v>362.09999999999997</v>
      </c>
      <c r="AJ197" s="387">
        <f t="shared" ref="AJ197:AJ260" si="51">IFERROR(AF197/VLOOKUP($X197,$BQ$54:$BT$63,3,FALSE),0)</f>
        <v>0</v>
      </c>
      <c r="AK197" s="387">
        <f t="shared" ref="AK197:AK260" si="52">IFERROR(AE197/VLOOKUP($X197,$BQ$54:$BT$63,3,FALSE),0)</f>
        <v>0</v>
      </c>
      <c r="AL197" s="387">
        <f t="shared" si="43"/>
        <v>362.09999999999997</v>
      </c>
      <c r="AM197" s="358"/>
      <c r="AN197" s="382" t="s">
        <v>146</v>
      </c>
      <c r="AO197" s="382">
        <v>0.75</v>
      </c>
      <c r="AP197" s="387">
        <v>481.31249999999994</v>
      </c>
      <c r="AT197" s="358"/>
      <c r="BA197" s="358"/>
      <c r="BI197" s="358"/>
      <c r="BO197" s="358"/>
      <c r="BV197" s="358"/>
    </row>
    <row r="198" spans="1:74" x14ac:dyDescent="0.2">
      <c r="A198" s="356">
        <v>194</v>
      </c>
      <c r="B198" s="360" t="s">
        <v>579</v>
      </c>
      <c r="C198" s="381" t="s">
        <v>596</v>
      </c>
      <c r="D198" s="382" t="s">
        <v>571</v>
      </c>
      <c r="E198" s="382">
        <v>1</v>
      </c>
      <c r="F198" s="383">
        <v>75</v>
      </c>
      <c r="G198" s="381">
        <v>2014</v>
      </c>
      <c r="H198" s="382">
        <v>318.75</v>
      </c>
      <c r="I198" s="382">
        <v>1</v>
      </c>
      <c r="J198" s="384" t="s">
        <v>581</v>
      </c>
      <c r="K198" s="383"/>
      <c r="L198" s="381"/>
      <c r="M198" s="382"/>
      <c r="N198" s="382"/>
      <c r="O198" s="382"/>
      <c r="P198" s="382"/>
      <c r="Q198" s="383"/>
      <c r="R198" s="360" t="s">
        <v>582</v>
      </c>
      <c r="S198" s="385" t="s">
        <v>583</v>
      </c>
      <c r="T198" s="384" t="s">
        <v>584</v>
      </c>
      <c r="U198" s="386">
        <v>41661</v>
      </c>
      <c r="W198" s="358"/>
      <c r="X198" s="356" t="str">
        <f t="shared" ref="X198:X261" si="53">R198</f>
        <v>BCF</v>
      </c>
      <c r="Y198" s="356">
        <f t="shared" si="44"/>
        <v>194</v>
      </c>
      <c r="Z198" s="356" t="str">
        <f t="shared" si="44"/>
        <v>Steam Trap</v>
      </c>
      <c r="AA198" s="356" t="str">
        <f t="shared" si="45"/>
        <v>F&amp;T</v>
      </c>
      <c r="AB198" s="356">
        <f t="shared" si="45"/>
        <v>1</v>
      </c>
      <c r="AC198" s="356">
        <f t="shared" si="46"/>
        <v>2014</v>
      </c>
      <c r="AD198" s="356">
        <f t="shared" si="47"/>
        <v>318.75</v>
      </c>
      <c r="AE198" s="356">
        <f t="shared" si="48"/>
        <v>0</v>
      </c>
      <c r="AF198" s="356">
        <f t="shared" si="49"/>
        <v>0</v>
      </c>
      <c r="AG198" s="356">
        <f t="shared" si="49"/>
        <v>0</v>
      </c>
      <c r="AH198" s="356">
        <f t="shared" si="49"/>
        <v>0</v>
      </c>
      <c r="AI198" s="387">
        <f t="shared" si="50"/>
        <v>406.40624999999994</v>
      </c>
      <c r="AJ198" s="387">
        <f t="shared" si="51"/>
        <v>0</v>
      </c>
      <c r="AK198" s="387">
        <f t="shared" si="52"/>
        <v>0</v>
      </c>
      <c r="AL198" s="387">
        <f t="shared" ref="AL198:AL261" si="54">AI198+AK198</f>
        <v>406.40624999999994</v>
      </c>
      <c r="AM198" s="358"/>
      <c r="AN198" s="382" t="s">
        <v>146</v>
      </c>
      <c r="AO198" s="382">
        <v>1.25</v>
      </c>
      <c r="AP198" s="387">
        <v>883.57499999999993</v>
      </c>
      <c r="AT198" s="358"/>
      <c r="BA198" s="358"/>
      <c r="BI198" s="358"/>
      <c r="BO198" s="358"/>
      <c r="BV198" s="358"/>
    </row>
    <row r="199" spans="1:74" x14ac:dyDescent="0.2">
      <c r="A199" s="356">
        <v>195</v>
      </c>
      <c r="B199" s="360" t="s">
        <v>579</v>
      </c>
      <c r="C199" s="381" t="s">
        <v>596</v>
      </c>
      <c r="D199" s="382" t="s">
        <v>571</v>
      </c>
      <c r="E199" s="382">
        <v>1.5</v>
      </c>
      <c r="F199" s="383">
        <v>75</v>
      </c>
      <c r="G199" s="381">
        <v>2014</v>
      </c>
      <c r="H199" s="382">
        <v>497.25</v>
      </c>
      <c r="I199" s="382">
        <v>1</v>
      </c>
      <c r="J199" s="384" t="s">
        <v>581</v>
      </c>
      <c r="K199" s="383"/>
      <c r="L199" s="381"/>
      <c r="M199" s="382"/>
      <c r="N199" s="382"/>
      <c r="O199" s="382"/>
      <c r="P199" s="382"/>
      <c r="Q199" s="383"/>
      <c r="R199" s="360" t="s">
        <v>582</v>
      </c>
      <c r="S199" s="385" t="s">
        <v>583</v>
      </c>
      <c r="T199" s="384" t="s">
        <v>584</v>
      </c>
      <c r="U199" s="386">
        <v>41661</v>
      </c>
      <c r="W199" s="358"/>
      <c r="X199" s="356" t="str">
        <f t="shared" si="53"/>
        <v>BCF</v>
      </c>
      <c r="Y199" s="356">
        <f t="shared" si="44"/>
        <v>195</v>
      </c>
      <c r="Z199" s="356" t="str">
        <f t="shared" si="44"/>
        <v>Steam Trap</v>
      </c>
      <c r="AA199" s="356" t="str">
        <f t="shared" si="45"/>
        <v>F&amp;T</v>
      </c>
      <c r="AB199" s="356">
        <f t="shared" si="45"/>
        <v>1.5</v>
      </c>
      <c r="AC199" s="356">
        <f t="shared" si="46"/>
        <v>2014</v>
      </c>
      <c r="AD199" s="356">
        <f t="shared" si="47"/>
        <v>497.25</v>
      </c>
      <c r="AE199" s="356">
        <f t="shared" si="48"/>
        <v>0</v>
      </c>
      <c r="AF199" s="356">
        <f t="shared" si="49"/>
        <v>0</v>
      </c>
      <c r="AG199" s="356">
        <f t="shared" si="49"/>
        <v>0</v>
      </c>
      <c r="AH199" s="356">
        <f t="shared" si="49"/>
        <v>0</v>
      </c>
      <c r="AI199" s="387">
        <f t="shared" si="50"/>
        <v>633.99374999999986</v>
      </c>
      <c r="AJ199" s="387">
        <f t="shared" si="51"/>
        <v>0</v>
      </c>
      <c r="AK199" s="387">
        <f t="shared" si="52"/>
        <v>0</v>
      </c>
      <c r="AL199" s="387">
        <f t="shared" si="54"/>
        <v>633.99374999999986</v>
      </c>
      <c r="AM199" s="358"/>
      <c r="AN199" s="382" t="s">
        <v>146</v>
      </c>
      <c r="AO199" s="382">
        <v>1.25</v>
      </c>
      <c r="AP199" s="387">
        <v>883.57499999999993</v>
      </c>
      <c r="AT199" s="358"/>
      <c r="BA199" s="358"/>
      <c r="BI199" s="358"/>
      <c r="BO199" s="358"/>
      <c r="BV199" s="358"/>
    </row>
    <row r="200" spans="1:74" x14ac:dyDescent="0.2">
      <c r="A200" s="356">
        <v>196</v>
      </c>
      <c r="B200" s="360" t="s">
        <v>579</v>
      </c>
      <c r="C200" s="381" t="s">
        <v>596</v>
      </c>
      <c r="D200" s="382" t="s">
        <v>571</v>
      </c>
      <c r="E200" s="382">
        <v>2</v>
      </c>
      <c r="F200" s="383">
        <v>75</v>
      </c>
      <c r="G200" s="381">
        <v>2014</v>
      </c>
      <c r="H200" s="382">
        <v>988.5</v>
      </c>
      <c r="I200" s="382">
        <v>1</v>
      </c>
      <c r="J200" s="384" t="s">
        <v>581</v>
      </c>
      <c r="K200" s="383"/>
      <c r="L200" s="381"/>
      <c r="M200" s="382"/>
      <c r="N200" s="382"/>
      <c r="O200" s="382"/>
      <c r="P200" s="382"/>
      <c r="Q200" s="383"/>
      <c r="R200" s="360" t="s">
        <v>582</v>
      </c>
      <c r="S200" s="385" t="s">
        <v>583</v>
      </c>
      <c r="T200" s="384" t="s">
        <v>584</v>
      </c>
      <c r="U200" s="386">
        <v>41661</v>
      </c>
      <c r="W200" s="358"/>
      <c r="X200" s="356" t="str">
        <f t="shared" si="53"/>
        <v>BCF</v>
      </c>
      <c r="Y200" s="356">
        <f t="shared" si="44"/>
        <v>196</v>
      </c>
      <c r="Z200" s="356" t="str">
        <f t="shared" si="44"/>
        <v>Steam Trap</v>
      </c>
      <c r="AA200" s="356" t="str">
        <f t="shared" si="45"/>
        <v>F&amp;T</v>
      </c>
      <c r="AB200" s="356">
        <f t="shared" si="45"/>
        <v>2</v>
      </c>
      <c r="AC200" s="356">
        <f t="shared" si="46"/>
        <v>2014</v>
      </c>
      <c r="AD200" s="356">
        <f t="shared" si="47"/>
        <v>988.5</v>
      </c>
      <c r="AE200" s="356">
        <f t="shared" si="48"/>
        <v>0</v>
      </c>
      <c r="AF200" s="356">
        <f t="shared" si="49"/>
        <v>0</v>
      </c>
      <c r="AG200" s="356">
        <f t="shared" si="49"/>
        <v>0</v>
      </c>
      <c r="AH200" s="356">
        <f t="shared" si="49"/>
        <v>0</v>
      </c>
      <c r="AI200" s="387">
        <f t="shared" si="50"/>
        <v>1260.3374999999999</v>
      </c>
      <c r="AJ200" s="387">
        <f t="shared" si="51"/>
        <v>0</v>
      </c>
      <c r="AK200" s="387">
        <f t="shared" si="52"/>
        <v>0</v>
      </c>
      <c r="AL200" s="387">
        <f t="shared" si="54"/>
        <v>1260.3374999999999</v>
      </c>
      <c r="AM200" s="358"/>
      <c r="AN200" s="382" t="s">
        <v>146</v>
      </c>
      <c r="AO200" s="382">
        <v>1.25</v>
      </c>
      <c r="AP200" s="387">
        <v>883.57499999999993</v>
      </c>
      <c r="AT200" s="358"/>
      <c r="BA200" s="358"/>
      <c r="BI200" s="358"/>
      <c r="BO200" s="358"/>
      <c r="BV200" s="358"/>
    </row>
    <row r="201" spans="1:74" x14ac:dyDescent="0.2">
      <c r="A201" s="356">
        <v>197</v>
      </c>
      <c r="B201" s="360" t="s">
        <v>579</v>
      </c>
      <c r="C201" s="381" t="s">
        <v>596</v>
      </c>
      <c r="D201" s="382" t="s">
        <v>571</v>
      </c>
      <c r="E201" s="382">
        <v>1</v>
      </c>
      <c r="F201" s="383">
        <v>125</v>
      </c>
      <c r="G201" s="381">
        <v>2014</v>
      </c>
      <c r="H201" s="382">
        <v>339.5</v>
      </c>
      <c r="I201" s="382">
        <v>1</v>
      </c>
      <c r="J201" s="384" t="s">
        <v>581</v>
      </c>
      <c r="K201" s="383"/>
      <c r="L201" s="381"/>
      <c r="M201" s="382"/>
      <c r="N201" s="382"/>
      <c r="O201" s="382"/>
      <c r="P201" s="382"/>
      <c r="Q201" s="383"/>
      <c r="R201" s="360" t="s">
        <v>582</v>
      </c>
      <c r="S201" s="385" t="s">
        <v>583</v>
      </c>
      <c r="T201" s="384" t="s">
        <v>584</v>
      </c>
      <c r="U201" s="386">
        <v>41661</v>
      </c>
      <c r="W201" s="358"/>
      <c r="X201" s="356" t="str">
        <f t="shared" si="53"/>
        <v>BCF</v>
      </c>
      <c r="Y201" s="356">
        <f t="shared" si="44"/>
        <v>197</v>
      </c>
      <c r="Z201" s="356" t="str">
        <f t="shared" si="44"/>
        <v>Steam Trap</v>
      </c>
      <c r="AA201" s="356" t="str">
        <f t="shared" si="45"/>
        <v>F&amp;T</v>
      </c>
      <c r="AB201" s="356">
        <f t="shared" si="45"/>
        <v>1</v>
      </c>
      <c r="AC201" s="356">
        <f t="shared" si="46"/>
        <v>2014</v>
      </c>
      <c r="AD201" s="356">
        <f t="shared" si="47"/>
        <v>339.5</v>
      </c>
      <c r="AE201" s="356">
        <f t="shared" si="48"/>
        <v>0</v>
      </c>
      <c r="AF201" s="356">
        <f t="shared" si="49"/>
        <v>0</v>
      </c>
      <c r="AG201" s="356">
        <f t="shared" si="49"/>
        <v>0</v>
      </c>
      <c r="AH201" s="356">
        <f t="shared" si="49"/>
        <v>0</v>
      </c>
      <c r="AI201" s="387">
        <f t="shared" si="50"/>
        <v>432.86249999999995</v>
      </c>
      <c r="AJ201" s="387">
        <f t="shared" si="51"/>
        <v>0</v>
      </c>
      <c r="AK201" s="387">
        <f t="shared" si="52"/>
        <v>0</v>
      </c>
      <c r="AL201" s="387">
        <f t="shared" si="54"/>
        <v>432.86249999999995</v>
      </c>
      <c r="AM201" s="358"/>
      <c r="AN201" s="382" t="s">
        <v>146</v>
      </c>
      <c r="AO201" s="382">
        <v>1.25</v>
      </c>
      <c r="AP201" s="387">
        <v>946.04999999999984</v>
      </c>
      <c r="AT201" s="358"/>
      <c r="BA201" s="358"/>
      <c r="BI201" s="358"/>
      <c r="BO201" s="358"/>
      <c r="BV201" s="358"/>
    </row>
    <row r="202" spans="1:74" x14ac:dyDescent="0.2">
      <c r="A202" s="356">
        <v>198</v>
      </c>
      <c r="B202" s="360" t="s">
        <v>579</v>
      </c>
      <c r="C202" s="381" t="s">
        <v>596</v>
      </c>
      <c r="D202" s="382" t="s">
        <v>571</v>
      </c>
      <c r="E202" s="382">
        <v>2</v>
      </c>
      <c r="F202" s="383">
        <v>125</v>
      </c>
      <c r="G202" s="381">
        <v>2014</v>
      </c>
      <c r="H202" s="382">
        <v>719.5</v>
      </c>
      <c r="I202" s="382">
        <v>1</v>
      </c>
      <c r="J202" s="384" t="s">
        <v>581</v>
      </c>
      <c r="K202" s="383"/>
      <c r="L202" s="381"/>
      <c r="M202" s="382"/>
      <c r="N202" s="382"/>
      <c r="O202" s="382"/>
      <c r="P202" s="382"/>
      <c r="Q202" s="383"/>
      <c r="R202" s="360" t="s">
        <v>582</v>
      </c>
      <c r="S202" s="385" t="s">
        <v>583</v>
      </c>
      <c r="T202" s="384" t="s">
        <v>584</v>
      </c>
      <c r="U202" s="386">
        <v>41661</v>
      </c>
      <c r="W202" s="358"/>
      <c r="X202" s="356" t="str">
        <f t="shared" si="53"/>
        <v>BCF</v>
      </c>
      <c r="Y202" s="356">
        <f t="shared" si="44"/>
        <v>198</v>
      </c>
      <c r="Z202" s="356" t="str">
        <f t="shared" si="44"/>
        <v>Steam Trap</v>
      </c>
      <c r="AA202" s="356" t="str">
        <f t="shared" si="45"/>
        <v>F&amp;T</v>
      </c>
      <c r="AB202" s="356">
        <f t="shared" si="45"/>
        <v>2</v>
      </c>
      <c r="AC202" s="356">
        <f t="shared" si="46"/>
        <v>2014</v>
      </c>
      <c r="AD202" s="356">
        <f t="shared" si="47"/>
        <v>719.5</v>
      </c>
      <c r="AE202" s="356">
        <f t="shared" si="48"/>
        <v>0</v>
      </c>
      <c r="AF202" s="356">
        <f t="shared" si="49"/>
        <v>0</v>
      </c>
      <c r="AG202" s="356">
        <f t="shared" si="49"/>
        <v>0</v>
      </c>
      <c r="AH202" s="356">
        <f t="shared" si="49"/>
        <v>0</v>
      </c>
      <c r="AI202" s="387">
        <f t="shared" si="50"/>
        <v>917.36249999999984</v>
      </c>
      <c r="AJ202" s="387">
        <f t="shared" si="51"/>
        <v>0</v>
      </c>
      <c r="AK202" s="387">
        <f t="shared" si="52"/>
        <v>0</v>
      </c>
      <c r="AL202" s="387">
        <f t="shared" si="54"/>
        <v>917.36249999999984</v>
      </c>
      <c r="AM202" s="358"/>
      <c r="AN202" s="382" t="s">
        <v>146</v>
      </c>
      <c r="AO202" s="382">
        <v>1.25</v>
      </c>
      <c r="AP202" s="387">
        <v>926.92499999999984</v>
      </c>
      <c r="AT202" s="358"/>
      <c r="BA202" s="358"/>
      <c r="BI202" s="358"/>
      <c r="BO202" s="358"/>
      <c r="BV202" s="358"/>
    </row>
    <row r="203" spans="1:74" x14ac:dyDescent="0.2">
      <c r="A203" s="356">
        <v>199</v>
      </c>
      <c r="B203" s="360" t="s">
        <v>579</v>
      </c>
      <c r="C203" s="381" t="s">
        <v>596</v>
      </c>
      <c r="D203" s="382" t="s">
        <v>571</v>
      </c>
      <c r="E203" s="382">
        <v>1.5</v>
      </c>
      <c r="F203" s="383">
        <v>250</v>
      </c>
      <c r="G203" s="381">
        <v>2014</v>
      </c>
      <c r="H203" s="382">
        <v>497.25</v>
      </c>
      <c r="I203" s="382">
        <v>1</v>
      </c>
      <c r="J203" s="384" t="s">
        <v>581</v>
      </c>
      <c r="K203" s="383"/>
      <c r="L203" s="381"/>
      <c r="M203" s="382"/>
      <c r="N203" s="382"/>
      <c r="O203" s="382"/>
      <c r="P203" s="382"/>
      <c r="Q203" s="383"/>
      <c r="R203" s="360" t="s">
        <v>582</v>
      </c>
      <c r="S203" s="385" t="s">
        <v>583</v>
      </c>
      <c r="T203" s="384" t="s">
        <v>584</v>
      </c>
      <c r="U203" s="386">
        <v>41661</v>
      </c>
      <c r="W203" s="358"/>
      <c r="X203" s="356" t="str">
        <f t="shared" si="53"/>
        <v>BCF</v>
      </c>
      <c r="Y203" s="356">
        <f t="shared" si="44"/>
        <v>199</v>
      </c>
      <c r="Z203" s="356" t="str">
        <f t="shared" si="44"/>
        <v>Steam Trap</v>
      </c>
      <c r="AA203" s="356" t="str">
        <f t="shared" si="45"/>
        <v>F&amp;T</v>
      </c>
      <c r="AB203" s="356">
        <f t="shared" si="45"/>
        <v>1.5</v>
      </c>
      <c r="AC203" s="356">
        <f t="shared" si="46"/>
        <v>2014</v>
      </c>
      <c r="AD203" s="356">
        <f t="shared" si="47"/>
        <v>497.25</v>
      </c>
      <c r="AE203" s="356">
        <f t="shared" si="48"/>
        <v>0</v>
      </c>
      <c r="AF203" s="356">
        <f t="shared" si="49"/>
        <v>0</v>
      </c>
      <c r="AG203" s="356">
        <f t="shared" si="49"/>
        <v>0</v>
      </c>
      <c r="AH203" s="356">
        <f t="shared" si="49"/>
        <v>0</v>
      </c>
      <c r="AI203" s="387">
        <f t="shared" si="50"/>
        <v>633.99374999999986</v>
      </c>
      <c r="AJ203" s="387">
        <f t="shared" si="51"/>
        <v>0</v>
      </c>
      <c r="AK203" s="387">
        <f t="shared" si="52"/>
        <v>0</v>
      </c>
      <c r="AL203" s="387">
        <f t="shared" si="54"/>
        <v>633.99374999999986</v>
      </c>
      <c r="AM203" s="358"/>
      <c r="AN203" s="382" t="s">
        <v>146</v>
      </c>
      <c r="AO203" s="382">
        <v>1.25</v>
      </c>
      <c r="AP203" s="387">
        <v>946.04999999999984</v>
      </c>
      <c r="AT203" s="358"/>
      <c r="BA203" s="358"/>
      <c r="BI203" s="358"/>
      <c r="BO203" s="358"/>
      <c r="BV203" s="358"/>
    </row>
    <row r="204" spans="1:74" x14ac:dyDescent="0.2">
      <c r="A204" s="356">
        <v>200</v>
      </c>
      <c r="B204" s="360" t="s">
        <v>579</v>
      </c>
      <c r="C204" s="381" t="s">
        <v>596</v>
      </c>
      <c r="D204" s="382" t="s">
        <v>146</v>
      </c>
      <c r="E204" s="382">
        <v>1</v>
      </c>
      <c r="F204" s="383">
        <v>15</v>
      </c>
      <c r="G204" s="381">
        <v>2014</v>
      </c>
      <c r="H204" s="382">
        <v>219.75</v>
      </c>
      <c r="I204" s="382">
        <v>1</v>
      </c>
      <c r="J204" s="384" t="s">
        <v>581</v>
      </c>
      <c r="K204" s="383"/>
      <c r="L204" s="381"/>
      <c r="M204" s="382"/>
      <c r="N204" s="382"/>
      <c r="O204" s="382"/>
      <c r="P204" s="382"/>
      <c r="Q204" s="383"/>
      <c r="R204" s="360" t="s">
        <v>582</v>
      </c>
      <c r="S204" s="385" t="s">
        <v>583</v>
      </c>
      <c r="T204" s="384" t="s">
        <v>584</v>
      </c>
      <c r="U204" s="386">
        <v>41661</v>
      </c>
      <c r="W204" s="358"/>
      <c r="X204" s="356" t="str">
        <f t="shared" si="53"/>
        <v>BCF</v>
      </c>
      <c r="Y204" s="356">
        <f t="shared" si="44"/>
        <v>200</v>
      </c>
      <c r="Z204" s="356" t="str">
        <f t="shared" si="44"/>
        <v>Steam Trap</v>
      </c>
      <c r="AA204" s="356" t="str">
        <f t="shared" si="45"/>
        <v>Inverted Bucket</v>
      </c>
      <c r="AB204" s="356">
        <f t="shared" si="45"/>
        <v>1</v>
      </c>
      <c r="AC204" s="356">
        <f t="shared" si="46"/>
        <v>2014</v>
      </c>
      <c r="AD204" s="356">
        <f t="shared" si="47"/>
        <v>219.75</v>
      </c>
      <c r="AE204" s="356">
        <f t="shared" si="48"/>
        <v>0</v>
      </c>
      <c r="AF204" s="356">
        <f t="shared" si="49"/>
        <v>0</v>
      </c>
      <c r="AG204" s="356">
        <f t="shared" si="49"/>
        <v>0</v>
      </c>
      <c r="AH204" s="356">
        <f t="shared" si="49"/>
        <v>0</v>
      </c>
      <c r="AI204" s="387">
        <f t="shared" si="50"/>
        <v>280.18124999999998</v>
      </c>
      <c r="AJ204" s="387">
        <f t="shared" si="51"/>
        <v>0</v>
      </c>
      <c r="AK204" s="387">
        <f t="shared" si="52"/>
        <v>0</v>
      </c>
      <c r="AL204" s="387">
        <f t="shared" si="54"/>
        <v>280.18124999999998</v>
      </c>
      <c r="AM204" s="358"/>
      <c r="AN204" s="382" t="s">
        <v>146</v>
      </c>
      <c r="AO204" s="382">
        <v>1.25</v>
      </c>
      <c r="AP204" s="387">
        <v>926.92499999999984</v>
      </c>
      <c r="AT204" s="358"/>
      <c r="BA204" s="358"/>
      <c r="BI204" s="358"/>
      <c r="BO204" s="358"/>
      <c r="BV204" s="358"/>
    </row>
    <row r="205" spans="1:74" x14ac:dyDescent="0.2">
      <c r="A205" s="356">
        <v>201</v>
      </c>
      <c r="B205" s="360" t="s">
        <v>579</v>
      </c>
      <c r="C205" s="381" t="s">
        <v>596</v>
      </c>
      <c r="D205" s="382" t="s">
        <v>146</v>
      </c>
      <c r="E205" s="382">
        <v>1.25</v>
      </c>
      <c r="F205" s="383">
        <v>15</v>
      </c>
      <c r="G205" s="381">
        <v>2014</v>
      </c>
      <c r="H205" s="382">
        <v>742</v>
      </c>
      <c r="I205" s="382">
        <v>1</v>
      </c>
      <c r="J205" s="384" t="s">
        <v>581</v>
      </c>
      <c r="K205" s="383"/>
      <c r="L205" s="381"/>
      <c r="M205" s="382"/>
      <c r="N205" s="382"/>
      <c r="O205" s="382"/>
      <c r="P205" s="382"/>
      <c r="Q205" s="383"/>
      <c r="R205" s="360" t="s">
        <v>582</v>
      </c>
      <c r="S205" s="385" t="s">
        <v>583</v>
      </c>
      <c r="T205" s="384" t="s">
        <v>584</v>
      </c>
      <c r="U205" s="386">
        <v>41661</v>
      </c>
      <c r="W205" s="358"/>
      <c r="X205" s="356" t="str">
        <f t="shared" si="53"/>
        <v>BCF</v>
      </c>
      <c r="Y205" s="356">
        <f t="shared" si="44"/>
        <v>201</v>
      </c>
      <c r="Z205" s="356" t="str">
        <f t="shared" si="44"/>
        <v>Steam Trap</v>
      </c>
      <c r="AA205" s="356" t="str">
        <f t="shared" si="45"/>
        <v>Inverted Bucket</v>
      </c>
      <c r="AB205" s="356">
        <f t="shared" si="45"/>
        <v>1.25</v>
      </c>
      <c r="AC205" s="356">
        <f t="shared" si="46"/>
        <v>2014</v>
      </c>
      <c r="AD205" s="356">
        <f t="shared" si="47"/>
        <v>742</v>
      </c>
      <c r="AE205" s="356">
        <f t="shared" si="48"/>
        <v>0</v>
      </c>
      <c r="AF205" s="356">
        <f t="shared" si="49"/>
        <v>0</v>
      </c>
      <c r="AG205" s="356">
        <f t="shared" si="49"/>
        <v>0</v>
      </c>
      <c r="AH205" s="356">
        <f t="shared" si="49"/>
        <v>0</v>
      </c>
      <c r="AI205" s="387">
        <f t="shared" si="50"/>
        <v>946.04999999999984</v>
      </c>
      <c r="AJ205" s="387">
        <f t="shared" si="51"/>
        <v>0</v>
      </c>
      <c r="AK205" s="387">
        <f t="shared" si="52"/>
        <v>0</v>
      </c>
      <c r="AL205" s="387">
        <f t="shared" si="54"/>
        <v>946.04999999999984</v>
      </c>
      <c r="AM205" s="358"/>
      <c r="AN205" s="382" t="s">
        <v>146</v>
      </c>
      <c r="AO205" s="382">
        <v>0.5</v>
      </c>
      <c r="AP205" s="387">
        <v>335.96249999999998</v>
      </c>
      <c r="AT205" s="358"/>
      <c r="BA205" s="358"/>
      <c r="BI205" s="358"/>
      <c r="BO205" s="358"/>
      <c r="BV205" s="358"/>
    </row>
    <row r="206" spans="1:74" x14ac:dyDescent="0.2">
      <c r="A206" s="356">
        <v>202</v>
      </c>
      <c r="B206" s="360" t="s">
        <v>579</v>
      </c>
      <c r="C206" s="381" t="s">
        <v>596</v>
      </c>
      <c r="D206" s="382" t="s">
        <v>146</v>
      </c>
      <c r="E206" s="382">
        <v>1.5</v>
      </c>
      <c r="F206" s="383">
        <v>15</v>
      </c>
      <c r="G206" s="381">
        <v>2014</v>
      </c>
      <c r="H206" s="382">
        <v>817.5</v>
      </c>
      <c r="I206" s="382">
        <v>1</v>
      </c>
      <c r="J206" s="384" t="s">
        <v>581</v>
      </c>
      <c r="K206" s="383"/>
      <c r="L206" s="381"/>
      <c r="M206" s="382"/>
      <c r="N206" s="382"/>
      <c r="O206" s="382"/>
      <c r="P206" s="382"/>
      <c r="Q206" s="383"/>
      <c r="R206" s="360" t="s">
        <v>582</v>
      </c>
      <c r="S206" s="385" t="s">
        <v>583</v>
      </c>
      <c r="T206" s="384" t="s">
        <v>584</v>
      </c>
      <c r="U206" s="386">
        <v>41661</v>
      </c>
      <c r="W206" s="358"/>
      <c r="X206" s="356" t="str">
        <f t="shared" si="53"/>
        <v>BCF</v>
      </c>
      <c r="Y206" s="356">
        <f t="shared" si="44"/>
        <v>202</v>
      </c>
      <c r="Z206" s="356" t="str">
        <f t="shared" si="44"/>
        <v>Steam Trap</v>
      </c>
      <c r="AA206" s="356" t="str">
        <f t="shared" si="45"/>
        <v>Inverted Bucket</v>
      </c>
      <c r="AB206" s="356">
        <f t="shared" si="45"/>
        <v>1.5</v>
      </c>
      <c r="AC206" s="356">
        <f t="shared" si="46"/>
        <v>2014</v>
      </c>
      <c r="AD206" s="356">
        <f t="shared" si="47"/>
        <v>817.5</v>
      </c>
      <c r="AE206" s="356">
        <f t="shared" si="48"/>
        <v>0</v>
      </c>
      <c r="AF206" s="356">
        <f t="shared" si="49"/>
        <v>0</v>
      </c>
      <c r="AG206" s="356">
        <f t="shared" si="49"/>
        <v>0</v>
      </c>
      <c r="AH206" s="356">
        <f t="shared" si="49"/>
        <v>0</v>
      </c>
      <c r="AI206" s="387">
        <f t="shared" si="50"/>
        <v>1042.3124999999998</v>
      </c>
      <c r="AJ206" s="387">
        <f t="shared" si="51"/>
        <v>0</v>
      </c>
      <c r="AK206" s="387">
        <f t="shared" si="52"/>
        <v>0</v>
      </c>
      <c r="AL206" s="387">
        <f t="shared" si="54"/>
        <v>1042.3124999999998</v>
      </c>
      <c r="AM206" s="358"/>
      <c r="AN206" s="382" t="s">
        <v>146</v>
      </c>
      <c r="AO206" s="382">
        <v>0.5</v>
      </c>
      <c r="AP206" s="387">
        <v>335.96249999999998</v>
      </c>
      <c r="AT206" s="358"/>
      <c r="BA206" s="358"/>
      <c r="BI206" s="358"/>
      <c r="BO206" s="358"/>
      <c r="BV206" s="358"/>
    </row>
    <row r="207" spans="1:74" x14ac:dyDescent="0.2">
      <c r="A207" s="356">
        <v>203</v>
      </c>
      <c r="B207" s="360" t="s">
        <v>579</v>
      </c>
      <c r="C207" s="381" t="s">
        <v>596</v>
      </c>
      <c r="D207" s="382" t="s">
        <v>146</v>
      </c>
      <c r="E207" s="382">
        <v>2</v>
      </c>
      <c r="F207" s="383">
        <v>15</v>
      </c>
      <c r="G207" s="381">
        <v>2014</v>
      </c>
      <c r="H207" s="382">
        <v>835</v>
      </c>
      <c r="I207" s="382">
        <v>1</v>
      </c>
      <c r="J207" s="384" t="s">
        <v>581</v>
      </c>
      <c r="K207" s="383"/>
      <c r="L207" s="381"/>
      <c r="M207" s="382"/>
      <c r="N207" s="382"/>
      <c r="O207" s="382"/>
      <c r="P207" s="382"/>
      <c r="Q207" s="383"/>
      <c r="R207" s="360" t="s">
        <v>582</v>
      </c>
      <c r="S207" s="385" t="s">
        <v>583</v>
      </c>
      <c r="T207" s="384" t="s">
        <v>584</v>
      </c>
      <c r="U207" s="386">
        <v>41661</v>
      </c>
      <c r="W207" s="358"/>
      <c r="X207" s="356" t="str">
        <f t="shared" si="53"/>
        <v>BCF</v>
      </c>
      <c r="Y207" s="356">
        <f t="shared" si="44"/>
        <v>203</v>
      </c>
      <c r="Z207" s="356" t="str">
        <f t="shared" si="44"/>
        <v>Steam Trap</v>
      </c>
      <c r="AA207" s="356" t="str">
        <f t="shared" si="45"/>
        <v>Inverted Bucket</v>
      </c>
      <c r="AB207" s="356">
        <f t="shared" si="45"/>
        <v>2</v>
      </c>
      <c r="AC207" s="356">
        <f t="shared" si="46"/>
        <v>2014</v>
      </c>
      <c r="AD207" s="356">
        <f t="shared" si="47"/>
        <v>835</v>
      </c>
      <c r="AE207" s="356">
        <f t="shared" si="48"/>
        <v>0</v>
      </c>
      <c r="AF207" s="356">
        <f t="shared" si="49"/>
        <v>0</v>
      </c>
      <c r="AG207" s="356">
        <f t="shared" si="49"/>
        <v>0</v>
      </c>
      <c r="AH207" s="356">
        <f t="shared" si="49"/>
        <v>0</v>
      </c>
      <c r="AI207" s="387">
        <f t="shared" si="50"/>
        <v>1064.6249999999998</v>
      </c>
      <c r="AJ207" s="387">
        <f t="shared" si="51"/>
        <v>0</v>
      </c>
      <c r="AK207" s="387">
        <f t="shared" si="52"/>
        <v>0</v>
      </c>
      <c r="AL207" s="387">
        <f t="shared" si="54"/>
        <v>1064.6249999999998</v>
      </c>
      <c r="AM207" s="358"/>
      <c r="AN207" s="382" t="s">
        <v>146</v>
      </c>
      <c r="AO207" s="382">
        <v>0.5</v>
      </c>
      <c r="AP207" s="387">
        <v>335.96249999999998</v>
      </c>
      <c r="AT207" s="358"/>
      <c r="BA207" s="358"/>
      <c r="BI207" s="358"/>
      <c r="BO207" s="358"/>
      <c r="BV207" s="358"/>
    </row>
    <row r="208" spans="1:74" x14ac:dyDescent="0.2">
      <c r="A208" s="356">
        <v>204</v>
      </c>
      <c r="B208" s="360" t="s">
        <v>579</v>
      </c>
      <c r="C208" s="381" t="s">
        <v>596</v>
      </c>
      <c r="D208" s="382" t="s">
        <v>146</v>
      </c>
      <c r="E208" s="382">
        <v>0.5</v>
      </c>
      <c r="F208" s="383">
        <v>20</v>
      </c>
      <c r="G208" s="381">
        <v>2014</v>
      </c>
      <c r="H208" s="382">
        <v>167.75</v>
      </c>
      <c r="I208" s="382">
        <v>1</v>
      </c>
      <c r="J208" s="384" t="s">
        <v>581</v>
      </c>
      <c r="K208" s="383"/>
      <c r="L208" s="381"/>
      <c r="M208" s="382"/>
      <c r="N208" s="382"/>
      <c r="O208" s="382"/>
      <c r="P208" s="382"/>
      <c r="Q208" s="383"/>
      <c r="R208" s="360" t="s">
        <v>582</v>
      </c>
      <c r="S208" s="385" t="s">
        <v>583</v>
      </c>
      <c r="T208" s="384" t="s">
        <v>584</v>
      </c>
      <c r="U208" s="386">
        <v>41661</v>
      </c>
      <c r="W208" s="358"/>
      <c r="X208" s="356" t="str">
        <f t="shared" si="53"/>
        <v>BCF</v>
      </c>
      <c r="Y208" s="356">
        <f t="shared" si="44"/>
        <v>204</v>
      </c>
      <c r="Z208" s="356" t="str">
        <f t="shared" si="44"/>
        <v>Steam Trap</v>
      </c>
      <c r="AA208" s="356" t="str">
        <f t="shared" si="45"/>
        <v>Inverted Bucket</v>
      </c>
      <c r="AB208" s="356">
        <f t="shared" si="45"/>
        <v>0.5</v>
      </c>
      <c r="AC208" s="356">
        <f t="shared" si="46"/>
        <v>2014</v>
      </c>
      <c r="AD208" s="356">
        <f t="shared" si="47"/>
        <v>167.75</v>
      </c>
      <c r="AE208" s="356">
        <f t="shared" si="48"/>
        <v>0</v>
      </c>
      <c r="AF208" s="356">
        <f t="shared" si="49"/>
        <v>0</v>
      </c>
      <c r="AG208" s="356">
        <f t="shared" si="49"/>
        <v>0</v>
      </c>
      <c r="AH208" s="356">
        <f t="shared" si="49"/>
        <v>0</v>
      </c>
      <c r="AI208" s="387">
        <f t="shared" si="50"/>
        <v>213.88124999999997</v>
      </c>
      <c r="AJ208" s="387">
        <f t="shared" si="51"/>
        <v>0</v>
      </c>
      <c r="AK208" s="387">
        <f t="shared" si="52"/>
        <v>0</v>
      </c>
      <c r="AL208" s="387">
        <f t="shared" si="54"/>
        <v>213.88124999999997</v>
      </c>
      <c r="AM208" s="358"/>
      <c r="AN208" s="382" t="s">
        <v>146</v>
      </c>
      <c r="AO208" s="382">
        <v>0.75</v>
      </c>
      <c r="AP208" s="387">
        <v>425.84999999999997</v>
      </c>
      <c r="AT208" s="358"/>
      <c r="BA208" s="358"/>
      <c r="BI208" s="358"/>
      <c r="BO208" s="358"/>
      <c r="BV208" s="358"/>
    </row>
    <row r="209" spans="1:74" x14ac:dyDescent="0.2">
      <c r="A209" s="356">
        <v>205</v>
      </c>
      <c r="B209" s="360" t="s">
        <v>579</v>
      </c>
      <c r="C209" s="381" t="s">
        <v>596</v>
      </c>
      <c r="D209" s="382" t="s">
        <v>146</v>
      </c>
      <c r="E209" s="382">
        <v>0.75</v>
      </c>
      <c r="F209" s="383">
        <v>20</v>
      </c>
      <c r="G209" s="381">
        <v>2014</v>
      </c>
      <c r="H209" s="382">
        <v>170</v>
      </c>
      <c r="I209" s="382">
        <v>1</v>
      </c>
      <c r="J209" s="384" t="s">
        <v>581</v>
      </c>
      <c r="K209" s="383"/>
      <c r="L209" s="381"/>
      <c r="M209" s="382"/>
      <c r="N209" s="382"/>
      <c r="O209" s="382"/>
      <c r="P209" s="382"/>
      <c r="Q209" s="383"/>
      <c r="R209" s="360" t="s">
        <v>582</v>
      </c>
      <c r="S209" s="385" t="s">
        <v>583</v>
      </c>
      <c r="T209" s="384" t="s">
        <v>584</v>
      </c>
      <c r="U209" s="386">
        <v>41661</v>
      </c>
      <c r="W209" s="358"/>
      <c r="X209" s="356" t="str">
        <f t="shared" si="53"/>
        <v>BCF</v>
      </c>
      <c r="Y209" s="356">
        <f t="shared" si="44"/>
        <v>205</v>
      </c>
      <c r="Z209" s="356" t="str">
        <f t="shared" si="44"/>
        <v>Steam Trap</v>
      </c>
      <c r="AA209" s="356" t="str">
        <f t="shared" si="45"/>
        <v>Inverted Bucket</v>
      </c>
      <c r="AB209" s="356">
        <f t="shared" si="45"/>
        <v>0.75</v>
      </c>
      <c r="AC209" s="356">
        <f t="shared" si="46"/>
        <v>2014</v>
      </c>
      <c r="AD209" s="356">
        <f t="shared" si="47"/>
        <v>170</v>
      </c>
      <c r="AE209" s="356">
        <f t="shared" si="48"/>
        <v>0</v>
      </c>
      <c r="AF209" s="356">
        <f t="shared" si="49"/>
        <v>0</v>
      </c>
      <c r="AG209" s="356">
        <f t="shared" si="49"/>
        <v>0</v>
      </c>
      <c r="AH209" s="356">
        <f t="shared" si="49"/>
        <v>0</v>
      </c>
      <c r="AI209" s="387">
        <f t="shared" si="50"/>
        <v>216.74999999999997</v>
      </c>
      <c r="AJ209" s="387">
        <f t="shared" si="51"/>
        <v>0</v>
      </c>
      <c r="AK209" s="387">
        <f t="shared" si="52"/>
        <v>0</v>
      </c>
      <c r="AL209" s="387">
        <f t="shared" si="54"/>
        <v>216.74999999999997</v>
      </c>
      <c r="AM209" s="358"/>
      <c r="AN209" s="382" t="s">
        <v>146</v>
      </c>
      <c r="AO209" s="382">
        <v>0.5</v>
      </c>
      <c r="AP209" s="387">
        <v>249.89999999999998</v>
      </c>
      <c r="AT209" s="358"/>
      <c r="BA209" s="358"/>
      <c r="BI209" s="358"/>
      <c r="BO209" s="358"/>
      <c r="BV209" s="358"/>
    </row>
    <row r="210" spans="1:74" x14ac:dyDescent="0.2">
      <c r="A210" s="356">
        <v>206</v>
      </c>
      <c r="B210" s="360" t="s">
        <v>579</v>
      </c>
      <c r="C210" s="381" t="s">
        <v>596</v>
      </c>
      <c r="D210" s="382" t="s">
        <v>146</v>
      </c>
      <c r="E210" s="382">
        <v>1</v>
      </c>
      <c r="F210" s="383">
        <v>30</v>
      </c>
      <c r="G210" s="381">
        <v>2014</v>
      </c>
      <c r="H210" s="382">
        <v>219.75</v>
      </c>
      <c r="I210" s="382">
        <v>1</v>
      </c>
      <c r="J210" s="384" t="s">
        <v>581</v>
      </c>
      <c r="K210" s="383"/>
      <c r="L210" s="381"/>
      <c r="M210" s="382"/>
      <c r="N210" s="382"/>
      <c r="O210" s="382"/>
      <c r="P210" s="382"/>
      <c r="Q210" s="383"/>
      <c r="R210" s="360" t="s">
        <v>582</v>
      </c>
      <c r="S210" s="385" t="s">
        <v>583</v>
      </c>
      <c r="T210" s="384" t="s">
        <v>584</v>
      </c>
      <c r="U210" s="386">
        <v>41661</v>
      </c>
      <c r="W210" s="358"/>
      <c r="X210" s="356" t="str">
        <f t="shared" si="53"/>
        <v>BCF</v>
      </c>
      <c r="Y210" s="356">
        <f t="shared" si="44"/>
        <v>206</v>
      </c>
      <c r="Z210" s="356" t="str">
        <f t="shared" si="44"/>
        <v>Steam Trap</v>
      </c>
      <c r="AA210" s="356" t="str">
        <f t="shared" si="45"/>
        <v>Inverted Bucket</v>
      </c>
      <c r="AB210" s="356">
        <f t="shared" si="45"/>
        <v>1</v>
      </c>
      <c r="AC210" s="356">
        <f t="shared" si="46"/>
        <v>2014</v>
      </c>
      <c r="AD210" s="356">
        <f t="shared" si="47"/>
        <v>219.75</v>
      </c>
      <c r="AE210" s="356">
        <f t="shared" si="48"/>
        <v>0</v>
      </c>
      <c r="AF210" s="356">
        <f t="shared" si="49"/>
        <v>0</v>
      </c>
      <c r="AG210" s="356">
        <f t="shared" si="49"/>
        <v>0</v>
      </c>
      <c r="AH210" s="356">
        <f t="shared" si="49"/>
        <v>0</v>
      </c>
      <c r="AI210" s="387">
        <f t="shared" si="50"/>
        <v>280.18124999999998</v>
      </c>
      <c r="AJ210" s="387">
        <f t="shared" si="51"/>
        <v>0</v>
      </c>
      <c r="AK210" s="387">
        <f t="shared" si="52"/>
        <v>0</v>
      </c>
      <c r="AL210" s="387">
        <f t="shared" si="54"/>
        <v>280.18124999999998</v>
      </c>
      <c r="AM210" s="358"/>
      <c r="AN210" s="382" t="s">
        <v>146</v>
      </c>
      <c r="AO210" s="382">
        <v>0.5</v>
      </c>
      <c r="AP210" s="387">
        <v>265.83749999999998</v>
      </c>
      <c r="AT210" s="358"/>
      <c r="BA210" s="358"/>
      <c r="BI210" s="358"/>
      <c r="BO210" s="358"/>
      <c r="BV210" s="358"/>
    </row>
    <row r="211" spans="1:74" x14ac:dyDescent="0.2">
      <c r="A211" s="356">
        <v>207</v>
      </c>
      <c r="B211" s="360" t="s">
        <v>579</v>
      </c>
      <c r="C211" s="381" t="s">
        <v>596</v>
      </c>
      <c r="D211" s="382" t="s">
        <v>146</v>
      </c>
      <c r="E211" s="382">
        <v>1.25</v>
      </c>
      <c r="F211" s="383">
        <v>30</v>
      </c>
      <c r="G211" s="381">
        <v>2014</v>
      </c>
      <c r="H211" s="382">
        <v>727</v>
      </c>
      <c r="I211" s="382">
        <v>1</v>
      </c>
      <c r="J211" s="384" t="s">
        <v>581</v>
      </c>
      <c r="K211" s="383"/>
      <c r="L211" s="381"/>
      <c r="M211" s="382"/>
      <c r="N211" s="382"/>
      <c r="O211" s="382"/>
      <c r="P211" s="382"/>
      <c r="Q211" s="383"/>
      <c r="R211" s="360" t="s">
        <v>582</v>
      </c>
      <c r="S211" s="385" t="s">
        <v>583</v>
      </c>
      <c r="T211" s="384" t="s">
        <v>584</v>
      </c>
      <c r="U211" s="386">
        <v>41661</v>
      </c>
      <c r="W211" s="358"/>
      <c r="X211" s="356" t="str">
        <f t="shared" si="53"/>
        <v>BCF</v>
      </c>
      <c r="Y211" s="356">
        <f t="shared" si="44"/>
        <v>207</v>
      </c>
      <c r="Z211" s="356" t="str">
        <f t="shared" si="44"/>
        <v>Steam Trap</v>
      </c>
      <c r="AA211" s="356" t="str">
        <f t="shared" si="45"/>
        <v>Inverted Bucket</v>
      </c>
      <c r="AB211" s="356">
        <f t="shared" si="45"/>
        <v>1.25</v>
      </c>
      <c r="AC211" s="356">
        <f t="shared" si="46"/>
        <v>2014</v>
      </c>
      <c r="AD211" s="356">
        <f t="shared" si="47"/>
        <v>727</v>
      </c>
      <c r="AE211" s="356">
        <f t="shared" si="48"/>
        <v>0</v>
      </c>
      <c r="AF211" s="356">
        <f t="shared" si="49"/>
        <v>0</v>
      </c>
      <c r="AG211" s="356">
        <f t="shared" si="49"/>
        <v>0</v>
      </c>
      <c r="AH211" s="356">
        <f t="shared" si="49"/>
        <v>0</v>
      </c>
      <c r="AI211" s="387">
        <f t="shared" si="50"/>
        <v>926.92499999999984</v>
      </c>
      <c r="AJ211" s="387">
        <f t="shared" si="51"/>
        <v>0</v>
      </c>
      <c r="AK211" s="387">
        <f t="shared" si="52"/>
        <v>0</v>
      </c>
      <c r="AL211" s="387">
        <f t="shared" si="54"/>
        <v>926.92499999999984</v>
      </c>
      <c r="AM211" s="358"/>
      <c r="AN211" s="382" t="s">
        <v>146</v>
      </c>
      <c r="AO211" s="382">
        <v>0.5</v>
      </c>
      <c r="AP211" s="387">
        <v>302.17499999999995</v>
      </c>
      <c r="AT211" s="358"/>
      <c r="BA211" s="358"/>
      <c r="BI211" s="358"/>
      <c r="BO211" s="358"/>
      <c r="BV211" s="358"/>
    </row>
    <row r="212" spans="1:74" x14ac:dyDescent="0.2">
      <c r="A212" s="356">
        <v>208</v>
      </c>
      <c r="B212" s="360" t="s">
        <v>579</v>
      </c>
      <c r="C212" s="381" t="s">
        <v>596</v>
      </c>
      <c r="D212" s="382" t="s">
        <v>146</v>
      </c>
      <c r="E212" s="382">
        <v>1.5</v>
      </c>
      <c r="F212" s="383">
        <v>30</v>
      </c>
      <c r="G212" s="381">
        <v>2014</v>
      </c>
      <c r="H212" s="382">
        <v>817.5</v>
      </c>
      <c r="I212" s="382">
        <v>1</v>
      </c>
      <c r="J212" s="384" t="s">
        <v>581</v>
      </c>
      <c r="K212" s="383"/>
      <c r="L212" s="381"/>
      <c r="M212" s="382"/>
      <c r="N212" s="382"/>
      <c r="O212" s="382"/>
      <c r="P212" s="382"/>
      <c r="Q212" s="383"/>
      <c r="R212" s="360" t="s">
        <v>582</v>
      </c>
      <c r="S212" s="385" t="s">
        <v>583</v>
      </c>
      <c r="T212" s="384" t="s">
        <v>584</v>
      </c>
      <c r="U212" s="386">
        <v>41661</v>
      </c>
      <c r="W212" s="358"/>
      <c r="X212" s="356" t="str">
        <f t="shared" si="53"/>
        <v>BCF</v>
      </c>
      <c r="Y212" s="356">
        <f t="shared" si="44"/>
        <v>208</v>
      </c>
      <c r="Z212" s="356" t="str">
        <f t="shared" si="44"/>
        <v>Steam Trap</v>
      </c>
      <c r="AA212" s="356" t="str">
        <f t="shared" si="45"/>
        <v>Inverted Bucket</v>
      </c>
      <c r="AB212" s="356">
        <f t="shared" si="45"/>
        <v>1.5</v>
      </c>
      <c r="AC212" s="356">
        <f t="shared" si="46"/>
        <v>2014</v>
      </c>
      <c r="AD212" s="356">
        <f t="shared" si="47"/>
        <v>817.5</v>
      </c>
      <c r="AE212" s="356">
        <f t="shared" si="48"/>
        <v>0</v>
      </c>
      <c r="AF212" s="356">
        <f t="shared" si="49"/>
        <v>0</v>
      </c>
      <c r="AG212" s="356">
        <f t="shared" si="49"/>
        <v>0</v>
      </c>
      <c r="AH212" s="356">
        <f t="shared" si="49"/>
        <v>0</v>
      </c>
      <c r="AI212" s="387">
        <f t="shared" si="50"/>
        <v>1042.3124999999998</v>
      </c>
      <c r="AJ212" s="387">
        <f t="shared" si="51"/>
        <v>0</v>
      </c>
      <c r="AK212" s="387">
        <f t="shared" si="52"/>
        <v>0</v>
      </c>
      <c r="AL212" s="387">
        <f t="shared" si="54"/>
        <v>1042.3124999999998</v>
      </c>
      <c r="AM212" s="358"/>
      <c r="AN212" s="382" t="s">
        <v>146</v>
      </c>
      <c r="AO212" s="382">
        <v>0.5</v>
      </c>
      <c r="AP212" s="387">
        <v>302.17499999999995</v>
      </c>
      <c r="AT212" s="358"/>
      <c r="BA212" s="358"/>
      <c r="BI212" s="358"/>
      <c r="BO212" s="358"/>
      <c r="BV212" s="358"/>
    </row>
    <row r="213" spans="1:74" x14ac:dyDescent="0.2">
      <c r="A213" s="356">
        <v>209</v>
      </c>
      <c r="B213" s="360" t="s">
        <v>579</v>
      </c>
      <c r="C213" s="381" t="s">
        <v>596</v>
      </c>
      <c r="D213" s="382" t="s">
        <v>146</v>
      </c>
      <c r="E213" s="382">
        <v>1</v>
      </c>
      <c r="F213" s="383">
        <v>70</v>
      </c>
      <c r="G213" s="381">
        <v>2014</v>
      </c>
      <c r="H213" s="382">
        <v>219.75</v>
      </c>
      <c r="I213" s="382">
        <v>1</v>
      </c>
      <c r="J213" s="384" t="s">
        <v>581</v>
      </c>
      <c r="K213" s="383"/>
      <c r="L213" s="381"/>
      <c r="M213" s="382"/>
      <c r="N213" s="382"/>
      <c r="O213" s="382"/>
      <c r="P213" s="382"/>
      <c r="Q213" s="383"/>
      <c r="R213" s="360" t="s">
        <v>582</v>
      </c>
      <c r="S213" s="385" t="s">
        <v>583</v>
      </c>
      <c r="T213" s="384" t="s">
        <v>584</v>
      </c>
      <c r="U213" s="386">
        <v>41661</v>
      </c>
      <c r="W213" s="358"/>
      <c r="X213" s="356" t="str">
        <f t="shared" si="53"/>
        <v>BCF</v>
      </c>
      <c r="Y213" s="356">
        <f t="shared" si="44"/>
        <v>209</v>
      </c>
      <c r="Z213" s="356" t="str">
        <f t="shared" si="44"/>
        <v>Steam Trap</v>
      </c>
      <c r="AA213" s="356" t="str">
        <f t="shared" si="45"/>
        <v>Inverted Bucket</v>
      </c>
      <c r="AB213" s="356">
        <f t="shared" si="45"/>
        <v>1</v>
      </c>
      <c r="AC213" s="356">
        <f t="shared" si="46"/>
        <v>2014</v>
      </c>
      <c r="AD213" s="356">
        <f t="shared" si="47"/>
        <v>219.75</v>
      </c>
      <c r="AE213" s="356">
        <f t="shared" si="48"/>
        <v>0</v>
      </c>
      <c r="AF213" s="356">
        <f t="shared" si="49"/>
        <v>0</v>
      </c>
      <c r="AG213" s="356">
        <f t="shared" si="49"/>
        <v>0</v>
      </c>
      <c r="AH213" s="356">
        <f t="shared" si="49"/>
        <v>0</v>
      </c>
      <c r="AI213" s="387">
        <f t="shared" si="50"/>
        <v>280.18124999999998</v>
      </c>
      <c r="AJ213" s="387">
        <f t="shared" si="51"/>
        <v>0</v>
      </c>
      <c r="AK213" s="387">
        <f t="shared" si="52"/>
        <v>0</v>
      </c>
      <c r="AL213" s="387">
        <f t="shared" si="54"/>
        <v>280.18124999999998</v>
      </c>
      <c r="AM213" s="358"/>
      <c r="AN213" s="382" t="s">
        <v>146</v>
      </c>
      <c r="AO213" s="382">
        <v>0.5</v>
      </c>
      <c r="AP213" s="387">
        <v>302.17499999999995</v>
      </c>
      <c r="AT213" s="358"/>
      <c r="BA213" s="358"/>
      <c r="BI213" s="358"/>
      <c r="BO213" s="358"/>
      <c r="BV213" s="358"/>
    </row>
    <row r="214" spans="1:74" x14ac:dyDescent="0.2">
      <c r="A214" s="356">
        <v>210</v>
      </c>
      <c r="B214" s="360" t="s">
        <v>579</v>
      </c>
      <c r="C214" s="381" t="s">
        <v>596</v>
      </c>
      <c r="D214" s="382" t="s">
        <v>146</v>
      </c>
      <c r="E214" s="382">
        <v>0.5</v>
      </c>
      <c r="F214" s="383">
        <v>80</v>
      </c>
      <c r="G214" s="381">
        <v>2014</v>
      </c>
      <c r="H214" s="382">
        <v>167.75</v>
      </c>
      <c r="I214" s="382">
        <v>1</v>
      </c>
      <c r="J214" s="384" t="s">
        <v>581</v>
      </c>
      <c r="K214" s="383"/>
      <c r="L214" s="381"/>
      <c r="M214" s="382"/>
      <c r="N214" s="382"/>
      <c r="O214" s="382"/>
      <c r="P214" s="382"/>
      <c r="Q214" s="383"/>
      <c r="R214" s="360" t="s">
        <v>582</v>
      </c>
      <c r="S214" s="385" t="s">
        <v>583</v>
      </c>
      <c r="T214" s="384" t="s">
        <v>584</v>
      </c>
      <c r="U214" s="386">
        <v>41661</v>
      </c>
      <c r="W214" s="358"/>
      <c r="X214" s="356" t="str">
        <f t="shared" si="53"/>
        <v>BCF</v>
      </c>
      <c r="Y214" s="356">
        <f t="shared" si="44"/>
        <v>210</v>
      </c>
      <c r="Z214" s="356" t="str">
        <f t="shared" si="44"/>
        <v>Steam Trap</v>
      </c>
      <c r="AA214" s="356" t="str">
        <f t="shared" si="45"/>
        <v>Inverted Bucket</v>
      </c>
      <c r="AB214" s="356">
        <f t="shared" si="45"/>
        <v>0.5</v>
      </c>
      <c r="AC214" s="356">
        <f t="shared" si="46"/>
        <v>2014</v>
      </c>
      <c r="AD214" s="356">
        <f t="shared" si="47"/>
        <v>167.75</v>
      </c>
      <c r="AE214" s="356">
        <f t="shared" si="48"/>
        <v>0</v>
      </c>
      <c r="AF214" s="356">
        <f t="shared" si="49"/>
        <v>0</v>
      </c>
      <c r="AG214" s="356">
        <f t="shared" si="49"/>
        <v>0</v>
      </c>
      <c r="AH214" s="356">
        <f t="shared" si="49"/>
        <v>0</v>
      </c>
      <c r="AI214" s="387">
        <f t="shared" si="50"/>
        <v>213.88124999999997</v>
      </c>
      <c r="AJ214" s="387">
        <f t="shared" si="51"/>
        <v>0</v>
      </c>
      <c r="AK214" s="387">
        <f t="shared" si="52"/>
        <v>0</v>
      </c>
      <c r="AL214" s="387">
        <f t="shared" si="54"/>
        <v>213.88124999999997</v>
      </c>
      <c r="AM214" s="358"/>
      <c r="AN214" s="382" t="s">
        <v>146</v>
      </c>
      <c r="AO214" s="382">
        <v>0.5</v>
      </c>
      <c r="AP214" s="387">
        <v>300.58124999999995</v>
      </c>
      <c r="AT214" s="358"/>
      <c r="BA214" s="358"/>
      <c r="BI214" s="358"/>
      <c r="BO214" s="358"/>
      <c r="BV214" s="358"/>
    </row>
    <row r="215" spans="1:74" x14ac:dyDescent="0.2">
      <c r="A215" s="356">
        <v>211</v>
      </c>
      <c r="B215" s="360" t="s">
        <v>579</v>
      </c>
      <c r="C215" s="381" t="s">
        <v>596</v>
      </c>
      <c r="D215" s="382" t="s">
        <v>146</v>
      </c>
      <c r="E215" s="382">
        <v>0.75</v>
      </c>
      <c r="F215" s="383">
        <v>80</v>
      </c>
      <c r="G215" s="381">
        <v>2014</v>
      </c>
      <c r="H215" s="382">
        <v>170</v>
      </c>
      <c r="I215" s="382">
        <v>1</v>
      </c>
      <c r="J215" s="384" t="s">
        <v>581</v>
      </c>
      <c r="K215" s="383"/>
      <c r="L215" s="381"/>
      <c r="M215" s="382"/>
      <c r="N215" s="382"/>
      <c r="O215" s="382"/>
      <c r="P215" s="382"/>
      <c r="Q215" s="383"/>
      <c r="R215" s="360" t="s">
        <v>582</v>
      </c>
      <c r="S215" s="385" t="s">
        <v>583</v>
      </c>
      <c r="T215" s="384" t="s">
        <v>584</v>
      </c>
      <c r="U215" s="386">
        <v>41661</v>
      </c>
      <c r="W215" s="358"/>
      <c r="X215" s="356" t="str">
        <f t="shared" si="53"/>
        <v>BCF</v>
      </c>
      <c r="Y215" s="356">
        <f t="shared" si="44"/>
        <v>211</v>
      </c>
      <c r="Z215" s="356" t="str">
        <f t="shared" si="44"/>
        <v>Steam Trap</v>
      </c>
      <c r="AA215" s="356" t="str">
        <f t="shared" si="45"/>
        <v>Inverted Bucket</v>
      </c>
      <c r="AB215" s="356">
        <f t="shared" si="45"/>
        <v>0.75</v>
      </c>
      <c r="AC215" s="356">
        <f t="shared" si="46"/>
        <v>2014</v>
      </c>
      <c r="AD215" s="356">
        <f t="shared" si="47"/>
        <v>170</v>
      </c>
      <c r="AE215" s="356">
        <f t="shared" si="48"/>
        <v>0</v>
      </c>
      <c r="AF215" s="356">
        <f t="shared" si="49"/>
        <v>0</v>
      </c>
      <c r="AG215" s="356">
        <f t="shared" si="49"/>
        <v>0</v>
      </c>
      <c r="AH215" s="356">
        <f t="shared" si="49"/>
        <v>0</v>
      </c>
      <c r="AI215" s="387">
        <f t="shared" si="50"/>
        <v>216.74999999999997</v>
      </c>
      <c r="AJ215" s="387">
        <f t="shared" si="51"/>
        <v>0</v>
      </c>
      <c r="AK215" s="387">
        <f t="shared" si="52"/>
        <v>0</v>
      </c>
      <c r="AL215" s="387">
        <f t="shared" si="54"/>
        <v>216.74999999999997</v>
      </c>
      <c r="AM215" s="358"/>
      <c r="AN215" s="382" t="s">
        <v>146</v>
      </c>
      <c r="AO215" s="382">
        <v>0.5</v>
      </c>
      <c r="AP215" s="387">
        <v>290.06249999999994</v>
      </c>
      <c r="AT215" s="358"/>
      <c r="BA215" s="358"/>
      <c r="BI215" s="358"/>
      <c r="BO215" s="358"/>
      <c r="BV215" s="358"/>
    </row>
    <row r="216" spans="1:74" x14ac:dyDescent="0.2">
      <c r="A216" s="356">
        <v>212</v>
      </c>
      <c r="B216" s="360" t="s">
        <v>579</v>
      </c>
      <c r="C216" s="381" t="s">
        <v>596</v>
      </c>
      <c r="D216" s="382" t="s">
        <v>146</v>
      </c>
      <c r="E216" s="382">
        <v>1.5</v>
      </c>
      <c r="F216" s="383">
        <v>100</v>
      </c>
      <c r="G216" s="381">
        <v>2014</v>
      </c>
      <c r="H216" s="382">
        <v>817.5</v>
      </c>
      <c r="I216" s="382">
        <v>1</v>
      </c>
      <c r="J216" s="384" t="s">
        <v>581</v>
      </c>
      <c r="K216" s="383"/>
      <c r="L216" s="381"/>
      <c r="M216" s="382"/>
      <c r="N216" s="382"/>
      <c r="O216" s="382"/>
      <c r="P216" s="382"/>
      <c r="Q216" s="383"/>
      <c r="R216" s="360" t="s">
        <v>582</v>
      </c>
      <c r="S216" s="385" t="s">
        <v>583</v>
      </c>
      <c r="T216" s="384" t="s">
        <v>584</v>
      </c>
      <c r="U216" s="386">
        <v>41661</v>
      </c>
      <c r="W216" s="358"/>
      <c r="X216" s="356" t="str">
        <f t="shared" si="53"/>
        <v>BCF</v>
      </c>
      <c r="Y216" s="356">
        <f t="shared" si="44"/>
        <v>212</v>
      </c>
      <c r="Z216" s="356" t="str">
        <f t="shared" si="44"/>
        <v>Steam Trap</v>
      </c>
      <c r="AA216" s="356" t="str">
        <f t="shared" si="45"/>
        <v>Inverted Bucket</v>
      </c>
      <c r="AB216" s="356">
        <f t="shared" si="45"/>
        <v>1.5</v>
      </c>
      <c r="AC216" s="356">
        <f t="shared" si="46"/>
        <v>2014</v>
      </c>
      <c r="AD216" s="356">
        <f t="shared" si="47"/>
        <v>817.5</v>
      </c>
      <c r="AE216" s="356">
        <f t="shared" si="48"/>
        <v>0</v>
      </c>
      <c r="AF216" s="356">
        <f t="shared" si="49"/>
        <v>0</v>
      </c>
      <c r="AG216" s="356">
        <f t="shared" si="49"/>
        <v>0</v>
      </c>
      <c r="AH216" s="356">
        <f t="shared" si="49"/>
        <v>0</v>
      </c>
      <c r="AI216" s="387">
        <f t="shared" si="50"/>
        <v>1042.3124999999998</v>
      </c>
      <c r="AJ216" s="387">
        <f t="shared" si="51"/>
        <v>0</v>
      </c>
      <c r="AK216" s="387">
        <f t="shared" si="52"/>
        <v>0</v>
      </c>
      <c r="AL216" s="387">
        <f t="shared" si="54"/>
        <v>1042.3124999999998</v>
      </c>
      <c r="AM216" s="358"/>
      <c r="AN216" s="382" t="s">
        <v>146</v>
      </c>
      <c r="AO216" s="382">
        <v>0.5</v>
      </c>
      <c r="AP216" s="387">
        <v>284.96249999999998</v>
      </c>
      <c r="AT216" s="358"/>
      <c r="BA216" s="358"/>
      <c r="BI216" s="358"/>
      <c r="BO216" s="358"/>
      <c r="BV216" s="358"/>
    </row>
    <row r="217" spans="1:74" x14ac:dyDescent="0.2">
      <c r="A217" s="356">
        <v>213</v>
      </c>
      <c r="B217" s="360" t="s">
        <v>579</v>
      </c>
      <c r="C217" s="381" t="s">
        <v>596</v>
      </c>
      <c r="D217" s="382" t="s">
        <v>146</v>
      </c>
      <c r="E217" s="382">
        <v>0.5</v>
      </c>
      <c r="F217" s="383">
        <v>125</v>
      </c>
      <c r="G217" s="381">
        <v>2014</v>
      </c>
      <c r="H217" s="382">
        <v>167.75</v>
      </c>
      <c r="I217" s="382">
        <v>1</v>
      </c>
      <c r="J217" s="384" t="s">
        <v>581</v>
      </c>
      <c r="K217" s="383"/>
      <c r="L217" s="381"/>
      <c r="M217" s="382"/>
      <c r="N217" s="382"/>
      <c r="O217" s="382"/>
      <c r="P217" s="382"/>
      <c r="Q217" s="383"/>
      <c r="R217" s="360" t="s">
        <v>582</v>
      </c>
      <c r="S217" s="385" t="s">
        <v>583</v>
      </c>
      <c r="T217" s="384" t="s">
        <v>584</v>
      </c>
      <c r="U217" s="386">
        <v>41661</v>
      </c>
      <c r="W217" s="358"/>
      <c r="X217" s="356" t="str">
        <f t="shared" si="53"/>
        <v>BCF</v>
      </c>
      <c r="Y217" s="356">
        <f t="shared" si="44"/>
        <v>213</v>
      </c>
      <c r="Z217" s="356" t="str">
        <f t="shared" si="44"/>
        <v>Steam Trap</v>
      </c>
      <c r="AA217" s="356" t="str">
        <f t="shared" si="45"/>
        <v>Inverted Bucket</v>
      </c>
      <c r="AB217" s="356">
        <f t="shared" si="45"/>
        <v>0.5</v>
      </c>
      <c r="AC217" s="356">
        <f t="shared" si="46"/>
        <v>2014</v>
      </c>
      <c r="AD217" s="356">
        <f t="shared" si="47"/>
        <v>167.75</v>
      </c>
      <c r="AE217" s="356">
        <f t="shared" si="48"/>
        <v>0</v>
      </c>
      <c r="AF217" s="356">
        <f t="shared" si="49"/>
        <v>0</v>
      </c>
      <c r="AG217" s="356">
        <f t="shared" si="49"/>
        <v>0</v>
      </c>
      <c r="AH217" s="356">
        <f t="shared" si="49"/>
        <v>0</v>
      </c>
      <c r="AI217" s="387">
        <f t="shared" si="50"/>
        <v>213.88124999999997</v>
      </c>
      <c r="AJ217" s="387">
        <f t="shared" si="51"/>
        <v>0</v>
      </c>
      <c r="AK217" s="387">
        <f t="shared" si="52"/>
        <v>0</v>
      </c>
      <c r="AL217" s="387">
        <f t="shared" si="54"/>
        <v>213.88124999999997</v>
      </c>
      <c r="AM217" s="358"/>
      <c r="AN217" s="382" t="s">
        <v>146</v>
      </c>
      <c r="AO217" s="382">
        <v>0.5</v>
      </c>
      <c r="AP217" s="387">
        <v>275.39999999999998</v>
      </c>
      <c r="AT217" s="358"/>
      <c r="BA217" s="358"/>
      <c r="BI217" s="358"/>
      <c r="BO217" s="358"/>
      <c r="BV217" s="358"/>
    </row>
    <row r="218" spans="1:74" ht="15" x14ac:dyDescent="0.2">
      <c r="A218" s="356">
        <v>214</v>
      </c>
      <c r="B218" s="360" t="s">
        <v>579</v>
      </c>
      <c r="C218" s="381" t="s">
        <v>596</v>
      </c>
      <c r="D218" s="382" t="s">
        <v>146</v>
      </c>
      <c r="E218" s="382">
        <v>0.75</v>
      </c>
      <c r="F218" s="383">
        <v>125</v>
      </c>
      <c r="G218" s="381">
        <v>2014</v>
      </c>
      <c r="H218" s="382">
        <v>170</v>
      </c>
      <c r="I218" s="382">
        <v>1</v>
      </c>
      <c r="J218" s="384" t="s">
        <v>581</v>
      </c>
      <c r="K218" s="383"/>
      <c r="L218" s="381"/>
      <c r="M218" s="382"/>
      <c r="N218" s="382"/>
      <c r="O218" s="382"/>
      <c r="P218" s="382"/>
      <c r="Q218" s="383"/>
      <c r="R218" s="360" t="s">
        <v>582</v>
      </c>
      <c r="S218" s="385" t="s">
        <v>583</v>
      </c>
      <c r="T218" s="384" t="s">
        <v>584</v>
      </c>
      <c r="U218" s="386">
        <v>41661</v>
      </c>
      <c r="W218" s="358"/>
      <c r="X218" s="356" t="str">
        <f t="shared" si="53"/>
        <v>BCF</v>
      </c>
      <c r="Y218" s="356">
        <f t="shared" si="44"/>
        <v>214</v>
      </c>
      <c r="Z218" s="356" t="str">
        <f t="shared" si="44"/>
        <v>Steam Trap</v>
      </c>
      <c r="AA218" s="356" t="str">
        <f t="shared" si="45"/>
        <v>Inverted Bucket</v>
      </c>
      <c r="AB218" s="356">
        <f t="shared" si="45"/>
        <v>0.75</v>
      </c>
      <c r="AC218" s="356">
        <f t="shared" si="46"/>
        <v>2014</v>
      </c>
      <c r="AD218" s="356">
        <f t="shared" si="47"/>
        <v>170</v>
      </c>
      <c r="AE218" s="356">
        <f t="shared" si="48"/>
        <v>0</v>
      </c>
      <c r="AF218" s="356">
        <f t="shared" si="49"/>
        <v>0</v>
      </c>
      <c r="AG218" s="356">
        <f t="shared" si="49"/>
        <v>0</v>
      </c>
      <c r="AH218" s="356">
        <f t="shared" si="49"/>
        <v>0</v>
      </c>
      <c r="AI218" s="387">
        <f t="shared" si="50"/>
        <v>216.74999999999997</v>
      </c>
      <c r="AJ218" s="387">
        <f t="shared" si="51"/>
        <v>0</v>
      </c>
      <c r="AK218" s="387">
        <f t="shared" si="52"/>
        <v>0</v>
      </c>
      <c r="AL218" s="387">
        <f t="shared" si="54"/>
        <v>216.74999999999997</v>
      </c>
      <c r="AM218" s="358"/>
      <c r="AN218" s="382" t="s">
        <v>593</v>
      </c>
      <c r="AO218" s="382">
        <v>0.5</v>
      </c>
      <c r="AP218" s="387">
        <v>458.36249999999995</v>
      </c>
      <c r="AR218" s="528" t="s">
        <v>147</v>
      </c>
      <c r="AS218" s="529"/>
      <c r="AT218" s="358"/>
      <c r="BA218" s="358"/>
      <c r="BI218" s="358"/>
      <c r="BO218" s="358"/>
      <c r="BV218" s="358"/>
    </row>
    <row r="219" spans="1:74" ht="30" x14ac:dyDescent="0.25">
      <c r="A219" s="356">
        <v>215</v>
      </c>
      <c r="B219" s="360" t="s">
        <v>579</v>
      </c>
      <c r="C219" s="381" t="s">
        <v>596</v>
      </c>
      <c r="D219" s="382" t="s">
        <v>146</v>
      </c>
      <c r="E219" s="382">
        <v>1</v>
      </c>
      <c r="F219" s="383">
        <v>125</v>
      </c>
      <c r="G219" s="381">
        <v>2014</v>
      </c>
      <c r="H219" s="382">
        <v>219.75</v>
      </c>
      <c r="I219" s="382">
        <v>1</v>
      </c>
      <c r="J219" s="384" t="s">
        <v>581</v>
      </c>
      <c r="K219" s="383"/>
      <c r="L219" s="381"/>
      <c r="M219" s="382"/>
      <c r="N219" s="382"/>
      <c r="O219" s="382"/>
      <c r="P219" s="382"/>
      <c r="Q219" s="383"/>
      <c r="R219" s="360" t="s">
        <v>582</v>
      </c>
      <c r="S219" s="385" t="s">
        <v>583</v>
      </c>
      <c r="T219" s="384" t="s">
        <v>584</v>
      </c>
      <c r="U219" s="386">
        <v>41661</v>
      </c>
      <c r="W219" s="358"/>
      <c r="X219" s="356" t="str">
        <f t="shared" si="53"/>
        <v>BCF</v>
      </c>
      <c r="Y219" s="356">
        <f t="shared" si="44"/>
        <v>215</v>
      </c>
      <c r="Z219" s="356" t="str">
        <f t="shared" si="44"/>
        <v>Steam Trap</v>
      </c>
      <c r="AA219" s="356" t="str">
        <f t="shared" si="45"/>
        <v>Inverted Bucket</v>
      </c>
      <c r="AB219" s="356">
        <f t="shared" si="45"/>
        <v>1</v>
      </c>
      <c r="AC219" s="356">
        <f t="shared" si="46"/>
        <v>2014</v>
      </c>
      <c r="AD219" s="356">
        <f t="shared" si="47"/>
        <v>219.75</v>
      </c>
      <c r="AE219" s="356">
        <f t="shared" si="48"/>
        <v>0</v>
      </c>
      <c r="AF219" s="356">
        <f t="shared" si="49"/>
        <v>0</v>
      </c>
      <c r="AG219" s="356">
        <f t="shared" si="49"/>
        <v>0</v>
      </c>
      <c r="AH219" s="356">
        <f t="shared" si="49"/>
        <v>0</v>
      </c>
      <c r="AI219" s="387">
        <f t="shared" si="50"/>
        <v>280.18124999999998</v>
      </c>
      <c r="AJ219" s="387">
        <f t="shared" si="51"/>
        <v>0</v>
      </c>
      <c r="AK219" s="387">
        <f t="shared" si="52"/>
        <v>0</v>
      </c>
      <c r="AL219" s="387">
        <f t="shared" si="54"/>
        <v>280.18124999999998</v>
      </c>
      <c r="AM219" s="358"/>
      <c r="AN219" s="382" t="s">
        <v>593</v>
      </c>
      <c r="AO219" s="382">
        <v>1</v>
      </c>
      <c r="AP219" s="387">
        <v>643.87499999999989</v>
      </c>
      <c r="AR219" s="388" t="s">
        <v>575</v>
      </c>
      <c r="AS219" s="388" t="s">
        <v>576</v>
      </c>
      <c r="AT219" s="358"/>
      <c r="BA219" s="358"/>
      <c r="BI219" s="358"/>
      <c r="BO219" s="358"/>
      <c r="BV219" s="358"/>
    </row>
    <row r="220" spans="1:74" x14ac:dyDescent="0.2">
      <c r="A220" s="356">
        <v>216</v>
      </c>
      <c r="B220" s="360" t="s">
        <v>579</v>
      </c>
      <c r="C220" s="381" t="s">
        <v>596</v>
      </c>
      <c r="D220" s="382" t="s">
        <v>146</v>
      </c>
      <c r="E220" s="382">
        <v>1.25</v>
      </c>
      <c r="F220" s="383">
        <v>125</v>
      </c>
      <c r="G220" s="381">
        <v>2014</v>
      </c>
      <c r="H220" s="382">
        <v>742</v>
      </c>
      <c r="I220" s="382">
        <v>1</v>
      </c>
      <c r="J220" s="384" t="s">
        <v>581</v>
      </c>
      <c r="K220" s="383"/>
      <c r="L220" s="381"/>
      <c r="M220" s="382"/>
      <c r="N220" s="382"/>
      <c r="O220" s="382"/>
      <c r="P220" s="382"/>
      <c r="Q220" s="383"/>
      <c r="R220" s="360" t="s">
        <v>582</v>
      </c>
      <c r="S220" s="385" t="s">
        <v>583</v>
      </c>
      <c r="T220" s="384" t="s">
        <v>584</v>
      </c>
      <c r="U220" s="386">
        <v>41661</v>
      </c>
      <c r="W220" s="358"/>
      <c r="X220" s="356" t="str">
        <f t="shared" si="53"/>
        <v>BCF</v>
      </c>
      <c r="Y220" s="356">
        <f t="shared" si="44"/>
        <v>216</v>
      </c>
      <c r="Z220" s="356" t="str">
        <f t="shared" si="44"/>
        <v>Steam Trap</v>
      </c>
      <c r="AA220" s="356" t="str">
        <f t="shared" si="45"/>
        <v>Inverted Bucket</v>
      </c>
      <c r="AB220" s="356">
        <f t="shared" si="45"/>
        <v>1.25</v>
      </c>
      <c r="AC220" s="356">
        <f t="shared" si="46"/>
        <v>2014</v>
      </c>
      <c r="AD220" s="356">
        <f t="shared" si="47"/>
        <v>742</v>
      </c>
      <c r="AE220" s="356">
        <f t="shared" si="48"/>
        <v>0</v>
      </c>
      <c r="AF220" s="356">
        <f t="shared" si="49"/>
        <v>0</v>
      </c>
      <c r="AG220" s="356">
        <f t="shared" si="49"/>
        <v>0</v>
      </c>
      <c r="AH220" s="356">
        <f t="shared" si="49"/>
        <v>0</v>
      </c>
      <c r="AI220" s="387">
        <f t="shared" si="50"/>
        <v>946.04999999999984</v>
      </c>
      <c r="AJ220" s="387">
        <f t="shared" si="51"/>
        <v>0</v>
      </c>
      <c r="AK220" s="387">
        <f t="shared" si="52"/>
        <v>0</v>
      </c>
      <c r="AL220" s="387">
        <f t="shared" si="54"/>
        <v>946.04999999999984</v>
      </c>
      <c r="AM220" s="358"/>
      <c r="AN220" s="382" t="s">
        <v>597</v>
      </c>
      <c r="AO220" s="382">
        <v>1</v>
      </c>
      <c r="AP220" s="387">
        <v>776.47499999999991</v>
      </c>
      <c r="AR220" s="398">
        <v>0.5</v>
      </c>
      <c r="AS220" s="399">
        <f>$AR$227*AR220+$AS$227</f>
        <v>384.87787500000007</v>
      </c>
      <c r="AT220" s="358"/>
      <c r="BA220" s="358"/>
      <c r="BI220" s="358"/>
      <c r="BO220" s="358"/>
      <c r="BV220" s="358"/>
    </row>
    <row r="221" spans="1:74" x14ac:dyDescent="0.2">
      <c r="A221" s="356">
        <v>217</v>
      </c>
      <c r="B221" s="360" t="s">
        <v>579</v>
      </c>
      <c r="C221" s="381" t="s">
        <v>596</v>
      </c>
      <c r="D221" s="382" t="s">
        <v>146</v>
      </c>
      <c r="E221" s="382">
        <v>1.5</v>
      </c>
      <c r="F221" s="383">
        <v>130</v>
      </c>
      <c r="G221" s="381">
        <v>2014</v>
      </c>
      <c r="H221" s="382">
        <v>817.5</v>
      </c>
      <c r="I221" s="382">
        <v>1</v>
      </c>
      <c r="J221" s="384" t="s">
        <v>581</v>
      </c>
      <c r="K221" s="383"/>
      <c r="L221" s="381"/>
      <c r="M221" s="382"/>
      <c r="N221" s="382"/>
      <c r="O221" s="382"/>
      <c r="P221" s="382"/>
      <c r="Q221" s="383"/>
      <c r="R221" s="360" t="s">
        <v>582</v>
      </c>
      <c r="S221" s="385" t="s">
        <v>583</v>
      </c>
      <c r="T221" s="384" t="s">
        <v>584</v>
      </c>
      <c r="U221" s="386">
        <v>41661</v>
      </c>
      <c r="W221" s="358"/>
      <c r="X221" s="356" t="str">
        <f t="shared" si="53"/>
        <v>BCF</v>
      </c>
      <c r="Y221" s="356">
        <f t="shared" si="44"/>
        <v>217</v>
      </c>
      <c r="Z221" s="356" t="str">
        <f t="shared" si="44"/>
        <v>Steam Trap</v>
      </c>
      <c r="AA221" s="356" t="str">
        <f t="shared" si="45"/>
        <v>Inverted Bucket</v>
      </c>
      <c r="AB221" s="356">
        <f t="shared" si="45"/>
        <v>1.5</v>
      </c>
      <c r="AC221" s="356">
        <f t="shared" si="46"/>
        <v>2014</v>
      </c>
      <c r="AD221" s="356">
        <f t="shared" si="47"/>
        <v>817.5</v>
      </c>
      <c r="AE221" s="356">
        <f t="shared" si="48"/>
        <v>0</v>
      </c>
      <c r="AF221" s="356">
        <f t="shared" si="49"/>
        <v>0</v>
      </c>
      <c r="AG221" s="356">
        <f t="shared" si="49"/>
        <v>0</v>
      </c>
      <c r="AH221" s="356">
        <f t="shared" si="49"/>
        <v>0</v>
      </c>
      <c r="AI221" s="387">
        <f t="shared" si="50"/>
        <v>1042.3124999999998</v>
      </c>
      <c r="AJ221" s="387">
        <f t="shared" si="51"/>
        <v>0</v>
      </c>
      <c r="AK221" s="387">
        <f t="shared" si="52"/>
        <v>0</v>
      </c>
      <c r="AL221" s="387">
        <f t="shared" si="54"/>
        <v>1042.3124999999998</v>
      </c>
      <c r="AM221" s="358"/>
      <c r="AN221" s="382" t="s">
        <v>597</v>
      </c>
      <c r="AO221" s="382">
        <v>0.75</v>
      </c>
      <c r="AP221" s="387">
        <v>451.03124999999994</v>
      </c>
      <c r="AR221" s="398">
        <v>0.75</v>
      </c>
      <c r="AS221" s="399">
        <f>$AR$227*AR221+$AS$227</f>
        <v>534.91407954545457</v>
      </c>
      <c r="AT221" s="358"/>
      <c r="BA221" s="358"/>
      <c r="BI221" s="358"/>
      <c r="BO221" s="358"/>
      <c r="BV221" s="358"/>
    </row>
    <row r="222" spans="1:74" x14ac:dyDescent="0.2">
      <c r="A222" s="356">
        <v>218</v>
      </c>
      <c r="B222" s="360" t="s">
        <v>579</v>
      </c>
      <c r="C222" s="381" t="s">
        <v>596</v>
      </c>
      <c r="D222" s="382" t="s">
        <v>146</v>
      </c>
      <c r="E222" s="382">
        <v>2</v>
      </c>
      <c r="F222" s="383">
        <v>130</v>
      </c>
      <c r="G222" s="381">
        <v>2014</v>
      </c>
      <c r="H222" s="382">
        <v>835</v>
      </c>
      <c r="I222" s="382">
        <v>1</v>
      </c>
      <c r="J222" s="384" t="s">
        <v>581</v>
      </c>
      <c r="K222" s="383"/>
      <c r="L222" s="381"/>
      <c r="M222" s="382"/>
      <c r="N222" s="382"/>
      <c r="O222" s="382"/>
      <c r="P222" s="382"/>
      <c r="Q222" s="383"/>
      <c r="R222" s="360" t="s">
        <v>582</v>
      </c>
      <c r="S222" s="385" t="s">
        <v>583</v>
      </c>
      <c r="T222" s="384" t="s">
        <v>584</v>
      </c>
      <c r="U222" s="386">
        <v>41661</v>
      </c>
      <c r="W222" s="358"/>
      <c r="X222" s="356" t="str">
        <f t="shared" si="53"/>
        <v>BCF</v>
      </c>
      <c r="Y222" s="356">
        <f t="shared" si="44"/>
        <v>218</v>
      </c>
      <c r="Z222" s="356" t="str">
        <f t="shared" si="44"/>
        <v>Steam Trap</v>
      </c>
      <c r="AA222" s="356" t="str">
        <f t="shared" si="45"/>
        <v>Inverted Bucket</v>
      </c>
      <c r="AB222" s="356">
        <f t="shared" si="45"/>
        <v>2</v>
      </c>
      <c r="AC222" s="356">
        <f t="shared" si="46"/>
        <v>2014</v>
      </c>
      <c r="AD222" s="356">
        <f t="shared" si="47"/>
        <v>835</v>
      </c>
      <c r="AE222" s="356">
        <f t="shared" si="48"/>
        <v>0</v>
      </c>
      <c r="AF222" s="356">
        <f t="shared" si="49"/>
        <v>0</v>
      </c>
      <c r="AG222" s="356">
        <f t="shared" si="49"/>
        <v>0</v>
      </c>
      <c r="AH222" s="356">
        <f t="shared" si="49"/>
        <v>0</v>
      </c>
      <c r="AI222" s="387">
        <f t="shared" si="50"/>
        <v>1064.6249999999998</v>
      </c>
      <c r="AJ222" s="387">
        <f t="shared" si="51"/>
        <v>0</v>
      </c>
      <c r="AK222" s="387">
        <f t="shared" si="52"/>
        <v>0</v>
      </c>
      <c r="AL222" s="387">
        <f t="shared" si="54"/>
        <v>1064.6249999999998</v>
      </c>
      <c r="AM222" s="358"/>
      <c r="AN222" s="382" t="s">
        <v>593</v>
      </c>
      <c r="AO222" s="382">
        <v>0.375</v>
      </c>
      <c r="AP222" s="387">
        <v>364.65</v>
      </c>
      <c r="AR222" s="398">
        <v>1</v>
      </c>
      <c r="AS222" s="399">
        <f>$AR$227*AR222+$AS$227</f>
        <v>684.95028409090912</v>
      </c>
      <c r="AT222" s="358"/>
      <c r="BA222" s="358"/>
      <c r="BI222" s="358"/>
      <c r="BO222" s="358"/>
      <c r="BV222" s="358"/>
    </row>
    <row r="223" spans="1:74" x14ac:dyDescent="0.2">
      <c r="A223" s="356">
        <v>219</v>
      </c>
      <c r="B223" s="360" t="s">
        <v>579</v>
      </c>
      <c r="C223" s="381" t="s">
        <v>596</v>
      </c>
      <c r="D223" s="382" t="s">
        <v>146</v>
      </c>
      <c r="E223" s="382">
        <v>0.5</v>
      </c>
      <c r="F223" s="383">
        <v>150</v>
      </c>
      <c r="G223" s="381">
        <v>2014</v>
      </c>
      <c r="H223" s="382">
        <v>167.75</v>
      </c>
      <c r="I223" s="382">
        <v>1</v>
      </c>
      <c r="J223" s="384" t="s">
        <v>581</v>
      </c>
      <c r="K223" s="383"/>
      <c r="L223" s="381"/>
      <c r="M223" s="382"/>
      <c r="N223" s="382"/>
      <c r="O223" s="382"/>
      <c r="P223" s="382"/>
      <c r="Q223" s="383"/>
      <c r="R223" s="360" t="s">
        <v>582</v>
      </c>
      <c r="S223" s="385" t="s">
        <v>583</v>
      </c>
      <c r="T223" s="384" t="s">
        <v>584</v>
      </c>
      <c r="U223" s="386">
        <v>41661</v>
      </c>
      <c r="W223" s="358"/>
      <c r="X223" s="356" t="str">
        <f t="shared" si="53"/>
        <v>BCF</v>
      </c>
      <c r="Y223" s="356">
        <f t="shared" si="44"/>
        <v>219</v>
      </c>
      <c r="Z223" s="356" t="str">
        <f t="shared" si="44"/>
        <v>Steam Trap</v>
      </c>
      <c r="AA223" s="356" t="str">
        <f t="shared" si="45"/>
        <v>Inverted Bucket</v>
      </c>
      <c r="AB223" s="356">
        <f t="shared" si="45"/>
        <v>0.5</v>
      </c>
      <c r="AC223" s="356">
        <f t="shared" si="46"/>
        <v>2014</v>
      </c>
      <c r="AD223" s="356">
        <f t="shared" si="47"/>
        <v>167.75</v>
      </c>
      <c r="AE223" s="356">
        <f t="shared" si="48"/>
        <v>0</v>
      </c>
      <c r="AF223" s="356">
        <f t="shared" si="49"/>
        <v>0</v>
      </c>
      <c r="AG223" s="356">
        <f t="shared" si="49"/>
        <v>0</v>
      </c>
      <c r="AH223" s="356">
        <f t="shared" si="49"/>
        <v>0</v>
      </c>
      <c r="AI223" s="387">
        <f t="shared" si="50"/>
        <v>213.88124999999997</v>
      </c>
      <c r="AJ223" s="387">
        <f t="shared" si="51"/>
        <v>0</v>
      </c>
      <c r="AK223" s="387">
        <f t="shared" si="52"/>
        <v>0</v>
      </c>
      <c r="AL223" s="387">
        <f t="shared" si="54"/>
        <v>213.88124999999997</v>
      </c>
      <c r="AM223" s="358"/>
      <c r="AN223" s="382" t="s">
        <v>593</v>
      </c>
      <c r="AO223" s="382">
        <v>0.75</v>
      </c>
      <c r="AP223" s="387">
        <v>556.53749999999991</v>
      </c>
      <c r="AT223" s="358"/>
      <c r="BA223" s="358"/>
      <c r="BI223" s="358"/>
      <c r="BO223" s="358"/>
      <c r="BV223" s="358"/>
    </row>
    <row r="224" spans="1:74" x14ac:dyDescent="0.2">
      <c r="A224" s="356">
        <v>220</v>
      </c>
      <c r="B224" s="360" t="s">
        <v>579</v>
      </c>
      <c r="C224" s="381" t="s">
        <v>596</v>
      </c>
      <c r="D224" s="382" t="s">
        <v>146</v>
      </c>
      <c r="E224" s="382">
        <v>0.75</v>
      </c>
      <c r="F224" s="383">
        <v>150</v>
      </c>
      <c r="G224" s="381">
        <v>2014</v>
      </c>
      <c r="H224" s="382">
        <v>170</v>
      </c>
      <c r="I224" s="382">
        <v>1</v>
      </c>
      <c r="J224" s="384" t="s">
        <v>581</v>
      </c>
      <c r="K224" s="383"/>
      <c r="L224" s="381"/>
      <c r="M224" s="382"/>
      <c r="N224" s="382"/>
      <c r="O224" s="382"/>
      <c r="P224" s="382"/>
      <c r="Q224" s="383"/>
      <c r="R224" s="360" t="s">
        <v>582</v>
      </c>
      <c r="S224" s="385" t="s">
        <v>583</v>
      </c>
      <c r="T224" s="384" t="s">
        <v>584</v>
      </c>
      <c r="U224" s="386">
        <v>41661</v>
      </c>
      <c r="W224" s="358"/>
      <c r="X224" s="356" t="str">
        <f t="shared" si="53"/>
        <v>BCF</v>
      </c>
      <c r="Y224" s="356">
        <f t="shared" si="44"/>
        <v>220</v>
      </c>
      <c r="Z224" s="356" t="str">
        <f t="shared" si="44"/>
        <v>Steam Trap</v>
      </c>
      <c r="AA224" s="356" t="str">
        <f t="shared" si="45"/>
        <v>Inverted Bucket</v>
      </c>
      <c r="AB224" s="356">
        <f t="shared" si="45"/>
        <v>0.75</v>
      </c>
      <c r="AC224" s="356">
        <f t="shared" si="46"/>
        <v>2014</v>
      </c>
      <c r="AD224" s="356">
        <f t="shared" si="47"/>
        <v>170</v>
      </c>
      <c r="AE224" s="356">
        <f t="shared" si="48"/>
        <v>0</v>
      </c>
      <c r="AF224" s="356">
        <f t="shared" si="49"/>
        <v>0</v>
      </c>
      <c r="AG224" s="356">
        <f t="shared" si="49"/>
        <v>0</v>
      </c>
      <c r="AH224" s="356">
        <f t="shared" si="49"/>
        <v>0</v>
      </c>
      <c r="AI224" s="387">
        <f t="shared" si="50"/>
        <v>216.74999999999997</v>
      </c>
      <c r="AJ224" s="387">
        <f t="shared" si="51"/>
        <v>0</v>
      </c>
      <c r="AK224" s="387">
        <f t="shared" si="52"/>
        <v>0</v>
      </c>
      <c r="AL224" s="387">
        <f t="shared" si="54"/>
        <v>216.74999999999997</v>
      </c>
      <c r="AM224" s="358"/>
      <c r="AN224" s="382" t="s">
        <v>597</v>
      </c>
      <c r="AO224" s="382">
        <v>0.5</v>
      </c>
      <c r="AP224" s="387">
        <v>340.42499999999995</v>
      </c>
      <c r="AT224" s="358"/>
      <c r="BA224" s="358"/>
      <c r="BI224" s="358"/>
      <c r="BO224" s="358"/>
      <c r="BV224" s="358"/>
    </row>
    <row r="225" spans="1:74" ht="15" x14ac:dyDescent="0.25">
      <c r="A225" s="356">
        <v>221</v>
      </c>
      <c r="B225" s="360" t="s">
        <v>579</v>
      </c>
      <c r="C225" s="381" t="s">
        <v>596</v>
      </c>
      <c r="D225" s="382" t="s">
        <v>146</v>
      </c>
      <c r="E225" s="382">
        <v>1.5</v>
      </c>
      <c r="F225" s="383">
        <v>180</v>
      </c>
      <c r="G225" s="381">
        <v>2014</v>
      </c>
      <c r="H225" s="382">
        <v>817.5</v>
      </c>
      <c r="I225" s="382">
        <v>1</v>
      </c>
      <c r="J225" s="384" t="s">
        <v>581</v>
      </c>
      <c r="K225" s="383"/>
      <c r="L225" s="381"/>
      <c r="M225" s="382"/>
      <c r="N225" s="382"/>
      <c r="O225" s="382"/>
      <c r="P225" s="382"/>
      <c r="Q225" s="383"/>
      <c r="R225" s="360" t="s">
        <v>582</v>
      </c>
      <c r="S225" s="385" t="s">
        <v>583</v>
      </c>
      <c r="T225" s="384" t="s">
        <v>584</v>
      </c>
      <c r="U225" s="386">
        <v>41661</v>
      </c>
      <c r="W225" s="358"/>
      <c r="X225" s="356" t="str">
        <f t="shared" si="53"/>
        <v>BCF</v>
      </c>
      <c r="Y225" s="356">
        <f t="shared" si="44"/>
        <v>221</v>
      </c>
      <c r="Z225" s="356" t="str">
        <f t="shared" si="44"/>
        <v>Steam Trap</v>
      </c>
      <c r="AA225" s="356" t="str">
        <f t="shared" si="45"/>
        <v>Inverted Bucket</v>
      </c>
      <c r="AB225" s="356">
        <f t="shared" si="45"/>
        <v>1.5</v>
      </c>
      <c r="AC225" s="356">
        <f t="shared" si="46"/>
        <v>2014</v>
      </c>
      <c r="AD225" s="356">
        <f t="shared" si="47"/>
        <v>817.5</v>
      </c>
      <c r="AE225" s="356">
        <f t="shared" si="48"/>
        <v>0</v>
      </c>
      <c r="AF225" s="356">
        <f t="shared" si="49"/>
        <v>0</v>
      </c>
      <c r="AG225" s="356">
        <f t="shared" si="49"/>
        <v>0</v>
      </c>
      <c r="AH225" s="356">
        <f t="shared" si="49"/>
        <v>0</v>
      </c>
      <c r="AI225" s="387">
        <f t="shared" si="50"/>
        <v>1042.3124999999998</v>
      </c>
      <c r="AJ225" s="387">
        <f t="shared" si="51"/>
        <v>0</v>
      </c>
      <c r="AK225" s="387">
        <f t="shared" si="52"/>
        <v>0</v>
      </c>
      <c r="AL225" s="387">
        <f t="shared" si="54"/>
        <v>1042.3124999999998</v>
      </c>
      <c r="AM225" s="358"/>
      <c r="AN225" s="382" t="s">
        <v>597</v>
      </c>
      <c r="AO225" s="382">
        <v>0.5</v>
      </c>
      <c r="AP225" s="387">
        <v>426.80624999999992</v>
      </c>
      <c r="AR225" s="362" t="s">
        <v>318</v>
      </c>
      <c r="AT225" s="358"/>
      <c r="BA225" s="358"/>
      <c r="BI225" s="358"/>
      <c r="BO225" s="358"/>
      <c r="BV225" s="358"/>
    </row>
    <row r="226" spans="1:74" ht="15" x14ac:dyDescent="0.25">
      <c r="A226" s="356">
        <v>222</v>
      </c>
      <c r="B226" s="360" t="s">
        <v>579</v>
      </c>
      <c r="C226" s="381" t="s">
        <v>596</v>
      </c>
      <c r="D226" s="382" t="s">
        <v>146</v>
      </c>
      <c r="E226" s="382">
        <v>2</v>
      </c>
      <c r="F226" s="383">
        <v>180</v>
      </c>
      <c r="G226" s="381">
        <v>2014</v>
      </c>
      <c r="H226" s="382">
        <v>817.5</v>
      </c>
      <c r="I226" s="382">
        <v>1</v>
      </c>
      <c r="J226" s="384" t="s">
        <v>581</v>
      </c>
      <c r="K226" s="383"/>
      <c r="L226" s="381"/>
      <c r="M226" s="382"/>
      <c r="N226" s="382"/>
      <c r="O226" s="382"/>
      <c r="P226" s="382"/>
      <c r="Q226" s="383"/>
      <c r="R226" s="360" t="s">
        <v>582</v>
      </c>
      <c r="S226" s="385" t="s">
        <v>583</v>
      </c>
      <c r="T226" s="384" t="s">
        <v>584</v>
      </c>
      <c r="U226" s="386">
        <v>41661</v>
      </c>
      <c r="W226" s="358"/>
      <c r="X226" s="356" t="str">
        <f t="shared" si="53"/>
        <v>BCF</v>
      </c>
      <c r="Y226" s="356">
        <f t="shared" si="44"/>
        <v>222</v>
      </c>
      <c r="Z226" s="356" t="str">
        <f t="shared" si="44"/>
        <v>Steam Trap</v>
      </c>
      <c r="AA226" s="356" t="str">
        <f t="shared" si="45"/>
        <v>Inverted Bucket</v>
      </c>
      <c r="AB226" s="356">
        <f t="shared" si="45"/>
        <v>2</v>
      </c>
      <c r="AC226" s="356">
        <f t="shared" si="46"/>
        <v>2014</v>
      </c>
      <c r="AD226" s="356">
        <f t="shared" si="47"/>
        <v>817.5</v>
      </c>
      <c r="AE226" s="356">
        <f t="shared" si="48"/>
        <v>0</v>
      </c>
      <c r="AF226" s="356">
        <f t="shared" si="49"/>
        <v>0</v>
      </c>
      <c r="AG226" s="356">
        <f t="shared" si="49"/>
        <v>0</v>
      </c>
      <c r="AH226" s="356">
        <f t="shared" si="49"/>
        <v>0</v>
      </c>
      <c r="AI226" s="387">
        <f t="shared" si="50"/>
        <v>1042.3124999999998</v>
      </c>
      <c r="AJ226" s="387">
        <f t="shared" si="51"/>
        <v>0</v>
      </c>
      <c r="AK226" s="387">
        <f t="shared" si="52"/>
        <v>0</v>
      </c>
      <c r="AL226" s="387">
        <f t="shared" si="54"/>
        <v>1042.3124999999998</v>
      </c>
      <c r="AM226" s="358"/>
      <c r="AN226" s="382" t="s">
        <v>593</v>
      </c>
      <c r="AO226" s="382">
        <v>0.75</v>
      </c>
      <c r="AP226" s="387">
        <v>471.11249999999995</v>
      </c>
      <c r="AR226" s="388" t="s">
        <v>575</v>
      </c>
      <c r="AS226" s="388" t="s">
        <v>325</v>
      </c>
      <c r="AT226" s="358"/>
      <c r="BA226" s="358"/>
      <c r="BI226" s="358"/>
      <c r="BO226" s="358"/>
      <c r="BV226" s="358"/>
    </row>
    <row r="227" spans="1:74" x14ac:dyDescent="0.2">
      <c r="A227" s="356">
        <v>223</v>
      </c>
      <c r="B227" s="360" t="s">
        <v>579</v>
      </c>
      <c r="C227" s="381" t="s">
        <v>596</v>
      </c>
      <c r="D227" s="382" t="s">
        <v>146</v>
      </c>
      <c r="E227" s="382">
        <v>0.375</v>
      </c>
      <c r="F227" s="383">
        <v>200</v>
      </c>
      <c r="G227" s="381">
        <v>2014</v>
      </c>
      <c r="H227" s="382">
        <v>319.5</v>
      </c>
      <c r="I227" s="382">
        <v>1</v>
      </c>
      <c r="J227" s="384" t="s">
        <v>581</v>
      </c>
      <c r="K227" s="383"/>
      <c r="L227" s="381"/>
      <c r="M227" s="382"/>
      <c r="N227" s="382"/>
      <c r="O227" s="382"/>
      <c r="P227" s="382"/>
      <c r="Q227" s="383"/>
      <c r="R227" s="360" t="s">
        <v>582</v>
      </c>
      <c r="S227" s="385" t="s">
        <v>583</v>
      </c>
      <c r="T227" s="384" t="s">
        <v>584</v>
      </c>
      <c r="U227" s="386">
        <v>41661</v>
      </c>
      <c r="W227" s="358"/>
      <c r="X227" s="356" t="str">
        <f t="shared" si="53"/>
        <v>BCF</v>
      </c>
      <c r="Y227" s="356">
        <f t="shared" si="44"/>
        <v>223</v>
      </c>
      <c r="Z227" s="356" t="str">
        <f t="shared" si="44"/>
        <v>Steam Trap</v>
      </c>
      <c r="AA227" s="356" t="str">
        <f t="shared" si="45"/>
        <v>Inverted Bucket</v>
      </c>
      <c r="AB227" s="356">
        <f t="shared" si="45"/>
        <v>0.375</v>
      </c>
      <c r="AC227" s="356">
        <f t="shared" si="46"/>
        <v>2014</v>
      </c>
      <c r="AD227" s="356">
        <f t="shared" si="47"/>
        <v>319.5</v>
      </c>
      <c r="AE227" s="356">
        <f t="shared" si="48"/>
        <v>0</v>
      </c>
      <c r="AF227" s="356">
        <f t="shared" si="49"/>
        <v>0</v>
      </c>
      <c r="AG227" s="356">
        <f t="shared" si="49"/>
        <v>0</v>
      </c>
      <c r="AH227" s="356">
        <f t="shared" si="49"/>
        <v>0</v>
      </c>
      <c r="AI227" s="387">
        <f t="shared" si="50"/>
        <v>407.36249999999995</v>
      </c>
      <c r="AJ227" s="387">
        <f t="shared" si="51"/>
        <v>0</v>
      </c>
      <c r="AK227" s="387">
        <f t="shared" si="52"/>
        <v>0</v>
      </c>
      <c r="AL227" s="387">
        <f t="shared" si="54"/>
        <v>407.36249999999995</v>
      </c>
      <c r="AM227" s="358"/>
      <c r="AN227" s="382" t="s">
        <v>597</v>
      </c>
      <c r="AO227" s="382">
        <v>1</v>
      </c>
      <c r="AP227" s="387">
        <v>680.84999999999991</v>
      </c>
      <c r="AR227" s="398">
        <f t="array" ref="AR227:AS231">LINEST($AP$218:$AP$235,$AO$218:$AO$235,TRUE,TRUE)</f>
        <v>600.1448181818181</v>
      </c>
      <c r="AS227" s="398">
        <v>84.805465909091026</v>
      </c>
      <c r="AT227" s="358"/>
      <c r="BA227" s="358"/>
      <c r="BI227" s="358"/>
      <c r="BO227" s="358"/>
      <c r="BV227" s="358"/>
    </row>
    <row r="228" spans="1:74" x14ac:dyDescent="0.2">
      <c r="A228" s="356">
        <v>224</v>
      </c>
      <c r="B228" s="360" t="s">
        <v>579</v>
      </c>
      <c r="C228" s="381" t="s">
        <v>596</v>
      </c>
      <c r="D228" s="382" t="s">
        <v>146</v>
      </c>
      <c r="E228" s="382">
        <v>0.5</v>
      </c>
      <c r="F228" s="383">
        <v>200</v>
      </c>
      <c r="G228" s="381">
        <v>2014</v>
      </c>
      <c r="H228" s="382">
        <v>326</v>
      </c>
      <c r="I228" s="382">
        <v>1</v>
      </c>
      <c r="J228" s="384" t="s">
        <v>581</v>
      </c>
      <c r="K228" s="383"/>
      <c r="L228" s="381"/>
      <c r="M228" s="382"/>
      <c r="N228" s="382"/>
      <c r="O228" s="382"/>
      <c r="P228" s="382"/>
      <c r="Q228" s="383"/>
      <c r="R228" s="360" t="s">
        <v>582</v>
      </c>
      <c r="S228" s="385" t="s">
        <v>583</v>
      </c>
      <c r="T228" s="384" t="s">
        <v>584</v>
      </c>
      <c r="U228" s="386">
        <v>41661</v>
      </c>
      <c r="W228" s="358"/>
      <c r="X228" s="356" t="str">
        <f t="shared" si="53"/>
        <v>BCF</v>
      </c>
      <c r="Y228" s="356">
        <f t="shared" si="44"/>
        <v>224</v>
      </c>
      <c r="Z228" s="356" t="str">
        <f t="shared" si="44"/>
        <v>Steam Trap</v>
      </c>
      <c r="AA228" s="356" t="str">
        <f t="shared" si="45"/>
        <v>Inverted Bucket</v>
      </c>
      <c r="AB228" s="356">
        <f t="shared" si="45"/>
        <v>0.5</v>
      </c>
      <c r="AC228" s="356">
        <f t="shared" si="46"/>
        <v>2014</v>
      </c>
      <c r="AD228" s="356">
        <f t="shared" si="47"/>
        <v>326</v>
      </c>
      <c r="AE228" s="356">
        <f t="shared" si="48"/>
        <v>0</v>
      </c>
      <c r="AF228" s="356">
        <f t="shared" si="49"/>
        <v>0</v>
      </c>
      <c r="AG228" s="356">
        <f t="shared" si="49"/>
        <v>0</v>
      </c>
      <c r="AH228" s="356">
        <f t="shared" si="49"/>
        <v>0</v>
      </c>
      <c r="AI228" s="387">
        <f t="shared" si="50"/>
        <v>415.64999999999992</v>
      </c>
      <c r="AJ228" s="387">
        <f t="shared" si="51"/>
        <v>0</v>
      </c>
      <c r="AK228" s="387">
        <f t="shared" si="52"/>
        <v>0</v>
      </c>
      <c r="AL228" s="387">
        <f t="shared" si="54"/>
        <v>415.64999999999992</v>
      </c>
      <c r="AM228" s="358"/>
      <c r="AN228" s="382" t="s">
        <v>593</v>
      </c>
      <c r="AO228" s="382">
        <v>0.5</v>
      </c>
      <c r="AP228" s="387">
        <v>355.72499999999997</v>
      </c>
      <c r="AR228" s="398">
        <v>51.667643839376943</v>
      </c>
      <c r="AS228" s="398">
        <v>35.765306938076712</v>
      </c>
      <c r="AT228" s="358"/>
      <c r="BA228" s="358"/>
      <c r="BI228" s="358"/>
      <c r="BO228" s="358"/>
      <c r="BV228" s="358"/>
    </row>
    <row r="229" spans="1:74" x14ac:dyDescent="0.2">
      <c r="A229" s="356">
        <v>225</v>
      </c>
      <c r="B229" s="360" t="s">
        <v>579</v>
      </c>
      <c r="C229" s="381" t="s">
        <v>596</v>
      </c>
      <c r="D229" s="382" t="s">
        <v>146</v>
      </c>
      <c r="E229" s="382"/>
      <c r="F229" s="383">
        <v>200</v>
      </c>
      <c r="G229" s="381">
        <v>2014</v>
      </c>
      <c r="H229" s="382">
        <v>290</v>
      </c>
      <c r="I229" s="382">
        <v>1</v>
      </c>
      <c r="J229" s="384" t="s">
        <v>581</v>
      </c>
      <c r="K229" s="383"/>
      <c r="L229" s="381"/>
      <c r="M229" s="382"/>
      <c r="N229" s="382"/>
      <c r="O229" s="382"/>
      <c r="P229" s="382"/>
      <c r="Q229" s="383"/>
      <c r="R229" s="360" t="s">
        <v>582</v>
      </c>
      <c r="S229" s="385" t="s">
        <v>583</v>
      </c>
      <c r="T229" s="384" t="s">
        <v>584</v>
      </c>
      <c r="U229" s="386">
        <v>41661</v>
      </c>
      <c r="W229" s="358"/>
      <c r="X229" s="356" t="str">
        <f t="shared" si="53"/>
        <v>BCF</v>
      </c>
      <c r="Y229" s="356">
        <f t="shared" si="44"/>
        <v>225</v>
      </c>
      <c r="Z229" s="356" t="str">
        <f t="shared" si="44"/>
        <v>Steam Trap</v>
      </c>
      <c r="AA229" s="356" t="str">
        <f t="shared" si="45"/>
        <v>Inverted Bucket</v>
      </c>
      <c r="AB229" s="356">
        <f t="shared" si="45"/>
        <v>0</v>
      </c>
      <c r="AC229" s="356">
        <f t="shared" si="46"/>
        <v>2014</v>
      </c>
      <c r="AD229" s="356">
        <f t="shared" si="47"/>
        <v>290</v>
      </c>
      <c r="AE229" s="356">
        <f t="shared" si="48"/>
        <v>0</v>
      </c>
      <c r="AF229" s="356">
        <f t="shared" si="49"/>
        <v>0</v>
      </c>
      <c r="AG229" s="356">
        <f t="shared" si="49"/>
        <v>0</v>
      </c>
      <c r="AH229" s="356">
        <f t="shared" si="49"/>
        <v>0</v>
      </c>
      <c r="AI229" s="387">
        <f t="shared" si="50"/>
        <v>369.74999999999994</v>
      </c>
      <c r="AJ229" s="387">
        <f t="shared" si="51"/>
        <v>0</v>
      </c>
      <c r="AK229" s="387">
        <f t="shared" si="52"/>
        <v>0</v>
      </c>
      <c r="AL229" s="387">
        <f t="shared" si="54"/>
        <v>369.74999999999994</v>
      </c>
      <c r="AM229" s="358"/>
      <c r="AN229" s="382" t="s">
        <v>593</v>
      </c>
      <c r="AO229" s="382">
        <v>0.75</v>
      </c>
      <c r="AP229" s="387">
        <v>501.39374999999995</v>
      </c>
      <c r="AR229" s="398">
        <v>0.89398323450861494</v>
      </c>
      <c r="AS229" s="398">
        <v>50.488068945241153</v>
      </c>
      <c r="AT229" s="358"/>
      <c r="BA229" s="358"/>
      <c r="BI229" s="358"/>
      <c r="BO229" s="358"/>
      <c r="BV229" s="358"/>
    </row>
    <row r="230" spans="1:74" x14ac:dyDescent="0.2">
      <c r="A230" s="356">
        <v>226</v>
      </c>
      <c r="B230" s="360" t="s">
        <v>579</v>
      </c>
      <c r="C230" s="381" t="s">
        <v>596</v>
      </c>
      <c r="D230" s="382" t="s">
        <v>146</v>
      </c>
      <c r="E230" s="382">
        <v>2</v>
      </c>
      <c r="F230" s="383">
        <v>225</v>
      </c>
      <c r="G230" s="381">
        <v>2014</v>
      </c>
      <c r="H230" s="382">
        <v>817.5</v>
      </c>
      <c r="I230" s="382">
        <v>1</v>
      </c>
      <c r="J230" s="384" t="s">
        <v>581</v>
      </c>
      <c r="K230" s="383"/>
      <c r="L230" s="381"/>
      <c r="M230" s="382"/>
      <c r="N230" s="382"/>
      <c r="O230" s="382"/>
      <c r="P230" s="382"/>
      <c r="Q230" s="383"/>
      <c r="R230" s="360" t="s">
        <v>582</v>
      </c>
      <c r="S230" s="385" t="s">
        <v>583</v>
      </c>
      <c r="T230" s="384" t="s">
        <v>584</v>
      </c>
      <c r="U230" s="386">
        <v>41661</v>
      </c>
      <c r="W230" s="358"/>
      <c r="X230" s="356" t="str">
        <f t="shared" si="53"/>
        <v>BCF</v>
      </c>
      <c r="Y230" s="356">
        <f t="shared" si="44"/>
        <v>226</v>
      </c>
      <c r="Z230" s="356" t="str">
        <f t="shared" si="44"/>
        <v>Steam Trap</v>
      </c>
      <c r="AA230" s="356" t="str">
        <f t="shared" si="45"/>
        <v>Inverted Bucket</v>
      </c>
      <c r="AB230" s="356">
        <f t="shared" si="45"/>
        <v>2</v>
      </c>
      <c r="AC230" s="356">
        <f t="shared" si="46"/>
        <v>2014</v>
      </c>
      <c r="AD230" s="356">
        <f t="shared" si="47"/>
        <v>817.5</v>
      </c>
      <c r="AE230" s="356">
        <f t="shared" si="48"/>
        <v>0</v>
      </c>
      <c r="AF230" s="356">
        <f t="shared" si="49"/>
        <v>0</v>
      </c>
      <c r="AG230" s="356">
        <f t="shared" si="49"/>
        <v>0</v>
      </c>
      <c r="AH230" s="356">
        <f t="shared" si="49"/>
        <v>0</v>
      </c>
      <c r="AI230" s="387">
        <f t="shared" si="50"/>
        <v>1042.3124999999998</v>
      </c>
      <c r="AJ230" s="387">
        <f t="shared" si="51"/>
        <v>0</v>
      </c>
      <c r="AK230" s="387">
        <f t="shared" si="52"/>
        <v>0</v>
      </c>
      <c r="AL230" s="387">
        <f t="shared" si="54"/>
        <v>1042.3124999999998</v>
      </c>
      <c r="AM230" s="358"/>
      <c r="AN230" s="382" t="s">
        <v>597</v>
      </c>
      <c r="AO230" s="382">
        <v>0.75</v>
      </c>
      <c r="AP230" s="387">
        <v>519.56249999999989</v>
      </c>
      <c r="AR230" s="398">
        <v>134.91952603760726</v>
      </c>
      <c r="AS230" s="398">
        <v>16</v>
      </c>
      <c r="AT230" s="358"/>
      <c r="BA230" s="358"/>
      <c r="BI230" s="358"/>
      <c r="BO230" s="358"/>
      <c r="BV230" s="358"/>
    </row>
    <row r="231" spans="1:74" x14ac:dyDescent="0.2">
      <c r="A231" s="356">
        <v>227</v>
      </c>
      <c r="B231" s="360" t="s">
        <v>579</v>
      </c>
      <c r="C231" s="381" t="s">
        <v>596</v>
      </c>
      <c r="D231" s="382" t="s">
        <v>146</v>
      </c>
      <c r="E231" s="382">
        <v>0.5</v>
      </c>
      <c r="F231" s="383">
        <v>250</v>
      </c>
      <c r="G231" s="381">
        <v>2014</v>
      </c>
      <c r="H231" s="382">
        <v>216</v>
      </c>
      <c r="I231" s="382">
        <v>1</v>
      </c>
      <c r="J231" s="384" t="s">
        <v>581</v>
      </c>
      <c r="K231" s="383"/>
      <c r="L231" s="381"/>
      <c r="M231" s="382"/>
      <c r="N231" s="382"/>
      <c r="O231" s="382"/>
      <c r="P231" s="382"/>
      <c r="Q231" s="383"/>
      <c r="R231" s="360" t="s">
        <v>582</v>
      </c>
      <c r="S231" s="385" t="s">
        <v>583</v>
      </c>
      <c r="T231" s="384" t="s">
        <v>584</v>
      </c>
      <c r="U231" s="386">
        <v>41661</v>
      </c>
      <c r="W231" s="358"/>
      <c r="X231" s="356" t="str">
        <f t="shared" si="53"/>
        <v>BCF</v>
      </c>
      <c r="Y231" s="356">
        <f t="shared" si="44"/>
        <v>227</v>
      </c>
      <c r="Z231" s="356" t="str">
        <f t="shared" si="44"/>
        <v>Steam Trap</v>
      </c>
      <c r="AA231" s="356" t="str">
        <f t="shared" si="45"/>
        <v>Inverted Bucket</v>
      </c>
      <c r="AB231" s="356">
        <f t="shared" si="45"/>
        <v>0.5</v>
      </c>
      <c r="AC231" s="356">
        <f t="shared" si="46"/>
        <v>2014</v>
      </c>
      <c r="AD231" s="356">
        <f t="shared" si="47"/>
        <v>216</v>
      </c>
      <c r="AE231" s="356">
        <f t="shared" si="48"/>
        <v>0</v>
      </c>
      <c r="AF231" s="356">
        <f t="shared" si="49"/>
        <v>0</v>
      </c>
      <c r="AG231" s="356">
        <f t="shared" si="49"/>
        <v>0</v>
      </c>
      <c r="AH231" s="356">
        <f t="shared" si="49"/>
        <v>0</v>
      </c>
      <c r="AI231" s="387">
        <f t="shared" si="50"/>
        <v>275.39999999999998</v>
      </c>
      <c r="AJ231" s="387">
        <f t="shared" si="51"/>
        <v>0</v>
      </c>
      <c r="AK231" s="387">
        <f t="shared" si="52"/>
        <v>0</v>
      </c>
      <c r="AL231" s="387">
        <f t="shared" si="54"/>
        <v>275.39999999999998</v>
      </c>
      <c r="AM231" s="358"/>
      <c r="AN231" s="382" t="s">
        <v>597</v>
      </c>
      <c r="AO231" s="382">
        <v>0.375</v>
      </c>
      <c r="AP231" s="387">
        <v>286.87499999999994</v>
      </c>
      <c r="AR231" s="398">
        <v>343915.9575256391</v>
      </c>
      <c r="AS231" s="398">
        <v>40784.721693110783</v>
      </c>
      <c r="AT231" s="358"/>
      <c r="BA231" s="358"/>
      <c r="BI231" s="358"/>
      <c r="BO231" s="358"/>
      <c r="BV231" s="358"/>
    </row>
    <row r="232" spans="1:74" x14ac:dyDescent="0.2">
      <c r="A232" s="356">
        <v>228</v>
      </c>
      <c r="B232" s="360" t="s">
        <v>579</v>
      </c>
      <c r="C232" s="381" t="s">
        <v>596</v>
      </c>
      <c r="D232" s="382" t="s">
        <v>146</v>
      </c>
      <c r="E232" s="382">
        <v>0.75</v>
      </c>
      <c r="F232" s="383">
        <v>250</v>
      </c>
      <c r="G232" s="381">
        <v>2014</v>
      </c>
      <c r="H232" s="382">
        <v>219.75</v>
      </c>
      <c r="I232" s="382">
        <v>1</v>
      </c>
      <c r="J232" s="384" t="s">
        <v>581</v>
      </c>
      <c r="K232" s="383"/>
      <c r="L232" s="381"/>
      <c r="M232" s="382"/>
      <c r="N232" s="382"/>
      <c r="O232" s="382"/>
      <c r="P232" s="382"/>
      <c r="Q232" s="383"/>
      <c r="R232" s="360" t="s">
        <v>582</v>
      </c>
      <c r="S232" s="385" t="s">
        <v>583</v>
      </c>
      <c r="T232" s="384" t="s">
        <v>584</v>
      </c>
      <c r="U232" s="386">
        <v>41661</v>
      </c>
      <c r="W232" s="358"/>
      <c r="X232" s="356" t="str">
        <f t="shared" si="53"/>
        <v>BCF</v>
      </c>
      <c r="Y232" s="356">
        <f t="shared" si="44"/>
        <v>228</v>
      </c>
      <c r="Z232" s="356" t="str">
        <f t="shared" si="44"/>
        <v>Steam Trap</v>
      </c>
      <c r="AA232" s="356" t="str">
        <f t="shared" si="45"/>
        <v>Inverted Bucket</v>
      </c>
      <c r="AB232" s="356">
        <f t="shared" si="45"/>
        <v>0.75</v>
      </c>
      <c r="AC232" s="356">
        <f t="shared" si="46"/>
        <v>2014</v>
      </c>
      <c r="AD232" s="356">
        <f t="shared" si="47"/>
        <v>219.75</v>
      </c>
      <c r="AE232" s="356">
        <f t="shared" si="48"/>
        <v>0</v>
      </c>
      <c r="AF232" s="356">
        <f t="shared" si="49"/>
        <v>0</v>
      </c>
      <c r="AG232" s="356">
        <f t="shared" si="49"/>
        <v>0</v>
      </c>
      <c r="AH232" s="356">
        <f t="shared" si="49"/>
        <v>0</v>
      </c>
      <c r="AI232" s="387">
        <f t="shared" si="50"/>
        <v>280.18124999999998</v>
      </c>
      <c r="AJ232" s="387">
        <f t="shared" si="51"/>
        <v>0</v>
      </c>
      <c r="AK232" s="387">
        <f t="shared" si="52"/>
        <v>0</v>
      </c>
      <c r="AL232" s="387">
        <f t="shared" si="54"/>
        <v>280.18124999999998</v>
      </c>
      <c r="AM232" s="358"/>
      <c r="AN232" s="382" t="s">
        <v>593</v>
      </c>
      <c r="AO232" s="382">
        <v>1</v>
      </c>
      <c r="AP232" s="387">
        <v>740.13749999999993</v>
      </c>
      <c r="AT232" s="358"/>
      <c r="BA232" s="358"/>
      <c r="BI232" s="358"/>
      <c r="BO232" s="358"/>
      <c r="BV232" s="358"/>
    </row>
    <row r="233" spans="1:74" x14ac:dyDescent="0.2">
      <c r="A233" s="356">
        <v>229</v>
      </c>
      <c r="B233" s="360" t="s">
        <v>579</v>
      </c>
      <c r="C233" s="381" t="s">
        <v>596</v>
      </c>
      <c r="D233" s="382" t="s">
        <v>146</v>
      </c>
      <c r="E233" s="382">
        <v>1</v>
      </c>
      <c r="F233" s="383">
        <v>250</v>
      </c>
      <c r="G233" s="381">
        <v>2014</v>
      </c>
      <c r="H233" s="382">
        <v>219.75</v>
      </c>
      <c r="I233" s="382">
        <v>1</v>
      </c>
      <c r="J233" s="384" t="s">
        <v>581</v>
      </c>
      <c r="K233" s="383"/>
      <c r="L233" s="381"/>
      <c r="M233" s="382"/>
      <c r="N233" s="382"/>
      <c r="O233" s="382"/>
      <c r="P233" s="382"/>
      <c r="Q233" s="383"/>
      <c r="R233" s="360" t="s">
        <v>582</v>
      </c>
      <c r="S233" s="385" t="s">
        <v>583</v>
      </c>
      <c r="T233" s="384" t="s">
        <v>584</v>
      </c>
      <c r="U233" s="386">
        <v>41661</v>
      </c>
      <c r="W233" s="358"/>
      <c r="X233" s="356" t="str">
        <f t="shared" si="53"/>
        <v>BCF</v>
      </c>
      <c r="Y233" s="356">
        <f t="shared" si="44"/>
        <v>229</v>
      </c>
      <c r="Z233" s="356" t="str">
        <f t="shared" si="44"/>
        <v>Steam Trap</v>
      </c>
      <c r="AA233" s="356" t="str">
        <f t="shared" si="45"/>
        <v>Inverted Bucket</v>
      </c>
      <c r="AB233" s="356">
        <f t="shared" si="45"/>
        <v>1</v>
      </c>
      <c r="AC233" s="356">
        <f t="shared" si="46"/>
        <v>2014</v>
      </c>
      <c r="AD233" s="356">
        <f t="shared" si="47"/>
        <v>219.75</v>
      </c>
      <c r="AE233" s="356">
        <f t="shared" si="48"/>
        <v>0</v>
      </c>
      <c r="AF233" s="356">
        <f t="shared" si="49"/>
        <v>0</v>
      </c>
      <c r="AG233" s="356">
        <f t="shared" si="49"/>
        <v>0</v>
      </c>
      <c r="AH233" s="356">
        <f t="shared" si="49"/>
        <v>0</v>
      </c>
      <c r="AI233" s="387">
        <f t="shared" si="50"/>
        <v>280.18124999999998</v>
      </c>
      <c r="AJ233" s="387">
        <f t="shared" si="51"/>
        <v>0</v>
      </c>
      <c r="AK233" s="387">
        <f t="shared" si="52"/>
        <v>0</v>
      </c>
      <c r="AL233" s="387">
        <f t="shared" si="54"/>
        <v>280.18124999999998</v>
      </c>
      <c r="AM233" s="358"/>
      <c r="AN233" s="382" t="s">
        <v>593</v>
      </c>
      <c r="AO233" s="382">
        <v>0.5</v>
      </c>
      <c r="AP233" s="387">
        <v>360.18749999999994</v>
      </c>
      <c r="AT233" s="358"/>
      <c r="BA233" s="358"/>
      <c r="BI233" s="358"/>
      <c r="BO233" s="358"/>
      <c r="BV233" s="358"/>
    </row>
    <row r="234" spans="1:74" ht="15" x14ac:dyDescent="0.2">
      <c r="A234" s="356">
        <v>230</v>
      </c>
      <c r="B234" s="360" t="s">
        <v>579</v>
      </c>
      <c r="C234" s="381" t="s">
        <v>596</v>
      </c>
      <c r="D234" s="382" t="s">
        <v>146</v>
      </c>
      <c r="E234" s="382">
        <v>1.25</v>
      </c>
      <c r="F234" s="383">
        <v>250</v>
      </c>
      <c r="G234" s="381">
        <v>2014</v>
      </c>
      <c r="H234" s="382">
        <v>727</v>
      </c>
      <c r="I234" s="382">
        <v>1</v>
      </c>
      <c r="J234" s="384" t="s">
        <v>581</v>
      </c>
      <c r="K234" s="383"/>
      <c r="L234" s="381"/>
      <c r="M234" s="382"/>
      <c r="N234" s="382"/>
      <c r="O234" s="382"/>
      <c r="P234" s="382"/>
      <c r="Q234" s="383"/>
      <c r="R234" s="360" t="s">
        <v>582</v>
      </c>
      <c r="S234" s="385" t="s">
        <v>583</v>
      </c>
      <c r="T234" s="384" t="s">
        <v>584</v>
      </c>
      <c r="U234" s="386">
        <v>41661</v>
      </c>
      <c r="W234" s="358"/>
      <c r="X234" s="356" t="str">
        <f t="shared" si="53"/>
        <v>BCF</v>
      </c>
      <c r="Y234" s="356">
        <f t="shared" si="44"/>
        <v>230</v>
      </c>
      <c r="Z234" s="356" t="str">
        <f t="shared" si="44"/>
        <v>Steam Trap</v>
      </c>
      <c r="AA234" s="356" t="str">
        <f t="shared" si="45"/>
        <v>Inverted Bucket</v>
      </c>
      <c r="AB234" s="356">
        <f t="shared" si="45"/>
        <v>1.25</v>
      </c>
      <c r="AC234" s="356">
        <f t="shared" si="46"/>
        <v>2014</v>
      </c>
      <c r="AD234" s="356">
        <f t="shared" si="47"/>
        <v>727</v>
      </c>
      <c r="AE234" s="356">
        <f t="shared" si="48"/>
        <v>0</v>
      </c>
      <c r="AF234" s="356">
        <f t="shared" si="49"/>
        <v>0</v>
      </c>
      <c r="AG234" s="356">
        <f t="shared" si="49"/>
        <v>0</v>
      </c>
      <c r="AH234" s="356">
        <f t="shared" si="49"/>
        <v>0</v>
      </c>
      <c r="AI234" s="387">
        <f t="shared" si="50"/>
        <v>926.92499999999984</v>
      </c>
      <c r="AJ234" s="387">
        <f t="shared" si="51"/>
        <v>0</v>
      </c>
      <c r="AK234" s="387">
        <f t="shared" si="52"/>
        <v>0</v>
      </c>
      <c r="AL234" s="387">
        <f t="shared" si="54"/>
        <v>926.92499999999984</v>
      </c>
      <c r="AM234" s="358"/>
      <c r="AN234" s="382" t="s">
        <v>597</v>
      </c>
      <c r="AO234" s="382">
        <v>0.375</v>
      </c>
      <c r="AP234" s="387">
        <v>334.36874999999998</v>
      </c>
      <c r="AR234" s="528" t="s">
        <v>148</v>
      </c>
      <c r="AS234" s="529"/>
      <c r="AT234" s="358"/>
      <c r="BA234" s="358"/>
      <c r="BI234" s="358"/>
      <c r="BO234" s="358"/>
      <c r="BV234" s="358"/>
    </row>
    <row r="235" spans="1:74" ht="30" x14ac:dyDescent="0.25">
      <c r="A235" s="356">
        <v>231</v>
      </c>
      <c r="B235" s="360" t="s">
        <v>579</v>
      </c>
      <c r="C235" s="381" t="s">
        <v>596</v>
      </c>
      <c r="D235" s="382" t="s">
        <v>146</v>
      </c>
      <c r="E235" s="382">
        <v>1.5</v>
      </c>
      <c r="F235" s="383">
        <v>250</v>
      </c>
      <c r="G235" s="381">
        <v>2014</v>
      </c>
      <c r="H235" s="382">
        <v>817.5</v>
      </c>
      <c r="I235" s="382">
        <v>1</v>
      </c>
      <c r="J235" s="384" t="s">
        <v>581</v>
      </c>
      <c r="K235" s="383"/>
      <c r="L235" s="381"/>
      <c r="M235" s="382"/>
      <c r="N235" s="382"/>
      <c r="O235" s="382"/>
      <c r="P235" s="382"/>
      <c r="Q235" s="383"/>
      <c r="R235" s="360" t="s">
        <v>582</v>
      </c>
      <c r="S235" s="385" t="s">
        <v>583</v>
      </c>
      <c r="T235" s="384" t="s">
        <v>584</v>
      </c>
      <c r="U235" s="386">
        <v>41661</v>
      </c>
      <c r="W235" s="358"/>
      <c r="X235" s="356" t="str">
        <f t="shared" si="53"/>
        <v>BCF</v>
      </c>
      <c r="Y235" s="356">
        <f t="shared" si="44"/>
        <v>231</v>
      </c>
      <c r="Z235" s="356" t="str">
        <f t="shared" si="44"/>
        <v>Steam Trap</v>
      </c>
      <c r="AA235" s="356" t="str">
        <f t="shared" si="45"/>
        <v>Inverted Bucket</v>
      </c>
      <c r="AB235" s="356">
        <f t="shared" si="45"/>
        <v>1.5</v>
      </c>
      <c r="AC235" s="356">
        <f t="shared" si="46"/>
        <v>2014</v>
      </c>
      <c r="AD235" s="356">
        <f t="shared" si="47"/>
        <v>817.5</v>
      </c>
      <c r="AE235" s="356">
        <f t="shared" si="48"/>
        <v>0</v>
      </c>
      <c r="AF235" s="356">
        <f t="shared" si="49"/>
        <v>0</v>
      </c>
      <c r="AG235" s="356">
        <f t="shared" si="49"/>
        <v>0</v>
      </c>
      <c r="AH235" s="356">
        <f t="shared" si="49"/>
        <v>0</v>
      </c>
      <c r="AI235" s="387">
        <f t="shared" si="50"/>
        <v>1042.3124999999998</v>
      </c>
      <c r="AJ235" s="387">
        <f t="shared" si="51"/>
        <v>0</v>
      </c>
      <c r="AK235" s="387">
        <f t="shared" si="52"/>
        <v>0</v>
      </c>
      <c r="AL235" s="387">
        <f t="shared" si="54"/>
        <v>1042.3124999999998</v>
      </c>
      <c r="AM235" s="358"/>
      <c r="AN235" s="382" t="s">
        <v>593</v>
      </c>
      <c r="AO235" s="382">
        <v>0.375</v>
      </c>
      <c r="AP235" s="387">
        <v>309.82499999999999</v>
      </c>
      <c r="AR235" s="388" t="s">
        <v>575</v>
      </c>
      <c r="AS235" s="388" t="s">
        <v>576</v>
      </c>
      <c r="AT235" s="358"/>
      <c r="BA235" s="358"/>
      <c r="BI235" s="358"/>
      <c r="BO235" s="358"/>
      <c r="BV235" s="358"/>
    </row>
    <row r="236" spans="1:74" x14ac:dyDescent="0.2">
      <c r="A236" s="356">
        <v>232</v>
      </c>
      <c r="B236" s="360" t="s">
        <v>579</v>
      </c>
      <c r="C236" s="381" t="s">
        <v>596</v>
      </c>
      <c r="D236" s="382" t="s">
        <v>146</v>
      </c>
      <c r="E236" s="382">
        <v>0.5</v>
      </c>
      <c r="F236" s="383">
        <v>400</v>
      </c>
      <c r="G236" s="381">
        <v>2014</v>
      </c>
      <c r="H236" s="382">
        <v>327.5</v>
      </c>
      <c r="I236" s="382">
        <v>1</v>
      </c>
      <c r="J236" s="384" t="s">
        <v>581</v>
      </c>
      <c r="K236" s="383"/>
      <c r="L236" s="381"/>
      <c r="M236" s="382"/>
      <c r="N236" s="382"/>
      <c r="O236" s="382"/>
      <c r="P236" s="382"/>
      <c r="Q236" s="383"/>
      <c r="R236" s="360" t="s">
        <v>582</v>
      </c>
      <c r="S236" s="385" t="s">
        <v>583</v>
      </c>
      <c r="T236" s="384" t="s">
        <v>584</v>
      </c>
      <c r="U236" s="386">
        <v>41661</v>
      </c>
      <c r="W236" s="358"/>
      <c r="X236" s="356" t="str">
        <f t="shared" si="53"/>
        <v>BCF</v>
      </c>
      <c r="Y236" s="356">
        <f t="shared" si="44"/>
        <v>232</v>
      </c>
      <c r="Z236" s="356" t="str">
        <f t="shared" si="44"/>
        <v>Steam Trap</v>
      </c>
      <c r="AA236" s="356" t="str">
        <f t="shared" si="45"/>
        <v>Inverted Bucket</v>
      </c>
      <c r="AB236" s="356">
        <f t="shared" si="45"/>
        <v>0.5</v>
      </c>
      <c r="AC236" s="356">
        <f t="shared" si="46"/>
        <v>2014</v>
      </c>
      <c r="AD236" s="356">
        <f t="shared" si="47"/>
        <v>327.5</v>
      </c>
      <c r="AE236" s="356">
        <f t="shared" si="48"/>
        <v>0</v>
      </c>
      <c r="AF236" s="356">
        <f t="shared" si="49"/>
        <v>0</v>
      </c>
      <c r="AG236" s="356">
        <f t="shared" si="49"/>
        <v>0</v>
      </c>
      <c r="AH236" s="356">
        <f t="shared" si="49"/>
        <v>0</v>
      </c>
      <c r="AI236" s="387">
        <f t="shared" si="50"/>
        <v>417.56249999999994</v>
      </c>
      <c r="AJ236" s="387">
        <f t="shared" si="51"/>
        <v>0</v>
      </c>
      <c r="AK236" s="387">
        <f t="shared" si="52"/>
        <v>0</v>
      </c>
      <c r="AL236" s="387">
        <f t="shared" si="54"/>
        <v>417.56249999999994</v>
      </c>
      <c r="AM236" s="358"/>
      <c r="AN236" s="382" t="s">
        <v>148</v>
      </c>
      <c r="AO236" s="382">
        <v>0.75</v>
      </c>
      <c r="AP236" s="387">
        <v>174.73874999999998</v>
      </c>
      <c r="AR236" s="398">
        <v>0.5</v>
      </c>
      <c r="AS236" s="399">
        <f>$AR$243*AR236+$AS$243</f>
        <v>179.23037037037034</v>
      </c>
      <c r="AT236" s="358"/>
      <c r="BA236" s="358"/>
      <c r="BI236" s="358"/>
      <c r="BO236" s="358"/>
      <c r="BV236" s="358"/>
    </row>
    <row r="237" spans="1:74" x14ac:dyDescent="0.2">
      <c r="A237" s="356">
        <v>233</v>
      </c>
      <c r="B237" s="360" t="s">
        <v>579</v>
      </c>
      <c r="C237" s="381" t="s">
        <v>596</v>
      </c>
      <c r="D237" s="382" t="s">
        <v>146</v>
      </c>
      <c r="E237" s="382">
        <v>0.75</v>
      </c>
      <c r="F237" s="383">
        <v>400</v>
      </c>
      <c r="G237" s="381">
        <v>2014</v>
      </c>
      <c r="H237" s="382">
        <v>334</v>
      </c>
      <c r="I237" s="382">
        <v>1</v>
      </c>
      <c r="J237" s="384" t="s">
        <v>581</v>
      </c>
      <c r="K237" s="383"/>
      <c r="L237" s="381"/>
      <c r="M237" s="382"/>
      <c r="N237" s="382"/>
      <c r="O237" s="382"/>
      <c r="P237" s="382"/>
      <c r="Q237" s="383"/>
      <c r="R237" s="360" t="s">
        <v>582</v>
      </c>
      <c r="S237" s="385" t="s">
        <v>583</v>
      </c>
      <c r="T237" s="384" t="s">
        <v>584</v>
      </c>
      <c r="U237" s="386">
        <v>41661</v>
      </c>
      <c r="W237" s="358"/>
      <c r="X237" s="356" t="str">
        <f t="shared" si="53"/>
        <v>BCF</v>
      </c>
      <c r="Y237" s="356">
        <f t="shared" si="44"/>
        <v>233</v>
      </c>
      <c r="Z237" s="356" t="str">
        <f t="shared" si="44"/>
        <v>Steam Trap</v>
      </c>
      <c r="AA237" s="356" t="str">
        <f t="shared" si="45"/>
        <v>Inverted Bucket</v>
      </c>
      <c r="AB237" s="356">
        <f t="shared" si="45"/>
        <v>0.75</v>
      </c>
      <c r="AC237" s="356">
        <f t="shared" si="46"/>
        <v>2014</v>
      </c>
      <c r="AD237" s="356">
        <f t="shared" si="47"/>
        <v>334</v>
      </c>
      <c r="AE237" s="356">
        <f t="shared" si="48"/>
        <v>0</v>
      </c>
      <c r="AF237" s="356">
        <f t="shared" si="49"/>
        <v>0</v>
      </c>
      <c r="AG237" s="356">
        <f t="shared" si="49"/>
        <v>0</v>
      </c>
      <c r="AH237" s="356">
        <f t="shared" si="49"/>
        <v>0</v>
      </c>
      <c r="AI237" s="387">
        <f t="shared" si="50"/>
        <v>425.84999999999997</v>
      </c>
      <c r="AJ237" s="387">
        <f t="shared" si="51"/>
        <v>0</v>
      </c>
      <c r="AK237" s="387">
        <f t="shared" si="52"/>
        <v>0</v>
      </c>
      <c r="AL237" s="387">
        <f t="shared" si="54"/>
        <v>425.84999999999997</v>
      </c>
      <c r="AM237" s="358"/>
      <c r="AN237" s="382" t="s">
        <v>148</v>
      </c>
      <c r="AO237" s="382">
        <v>0.75</v>
      </c>
      <c r="AP237" s="387">
        <v>179.26499999999996</v>
      </c>
      <c r="AR237" s="398">
        <v>0.75</v>
      </c>
      <c r="AS237" s="399">
        <f>$AR$243*AR237+$AS$243</f>
        <v>304.5561805555555</v>
      </c>
      <c r="AT237" s="358"/>
      <c r="BA237" s="358"/>
      <c r="BI237" s="358"/>
      <c r="BO237" s="358"/>
      <c r="BV237" s="358"/>
    </row>
    <row r="238" spans="1:74" x14ac:dyDescent="0.2">
      <c r="A238" s="356">
        <v>234</v>
      </c>
      <c r="B238" s="360" t="s">
        <v>579</v>
      </c>
      <c r="C238" s="381" t="s">
        <v>596</v>
      </c>
      <c r="D238" s="382" t="s">
        <v>146</v>
      </c>
      <c r="E238" s="382"/>
      <c r="F238" s="383">
        <v>400</v>
      </c>
      <c r="G238" s="381">
        <v>2014</v>
      </c>
      <c r="H238" s="382">
        <v>297.75</v>
      </c>
      <c r="I238" s="382">
        <v>1</v>
      </c>
      <c r="J238" s="384" t="s">
        <v>581</v>
      </c>
      <c r="K238" s="383"/>
      <c r="L238" s="381"/>
      <c r="M238" s="382"/>
      <c r="N238" s="382"/>
      <c r="O238" s="382"/>
      <c r="P238" s="382"/>
      <c r="Q238" s="383"/>
      <c r="R238" s="360" t="s">
        <v>582</v>
      </c>
      <c r="S238" s="385" t="s">
        <v>583</v>
      </c>
      <c r="T238" s="384" t="s">
        <v>584</v>
      </c>
      <c r="U238" s="386">
        <v>41661</v>
      </c>
      <c r="W238" s="358"/>
      <c r="X238" s="356" t="str">
        <f t="shared" si="53"/>
        <v>BCF</v>
      </c>
      <c r="Y238" s="356">
        <f t="shared" si="44"/>
        <v>234</v>
      </c>
      <c r="Z238" s="356" t="str">
        <f t="shared" si="44"/>
        <v>Steam Trap</v>
      </c>
      <c r="AA238" s="356" t="str">
        <f t="shared" si="45"/>
        <v>Inverted Bucket</v>
      </c>
      <c r="AB238" s="356">
        <f t="shared" si="45"/>
        <v>0</v>
      </c>
      <c r="AC238" s="356">
        <f t="shared" si="46"/>
        <v>2014</v>
      </c>
      <c r="AD238" s="356">
        <f t="shared" si="47"/>
        <v>297.75</v>
      </c>
      <c r="AE238" s="356">
        <f t="shared" si="48"/>
        <v>0</v>
      </c>
      <c r="AF238" s="356">
        <f t="shared" si="49"/>
        <v>0</v>
      </c>
      <c r="AG238" s="356">
        <f t="shared" si="49"/>
        <v>0</v>
      </c>
      <c r="AH238" s="356">
        <f t="shared" si="49"/>
        <v>0</v>
      </c>
      <c r="AI238" s="387">
        <f t="shared" si="50"/>
        <v>379.63124999999997</v>
      </c>
      <c r="AJ238" s="387">
        <f t="shared" si="51"/>
        <v>0</v>
      </c>
      <c r="AK238" s="387">
        <f t="shared" si="52"/>
        <v>0</v>
      </c>
      <c r="AL238" s="387">
        <f t="shared" si="54"/>
        <v>379.63124999999997</v>
      </c>
      <c r="AM238" s="358"/>
      <c r="AN238" s="382" t="s">
        <v>148</v>
      </c>
      <c r="AO238" s="382">
        <v>0.5</v>
      </c>
      <c r="AP238" s="387">
        <v>128.71124999999998</v>
      </c>
      <c r="AR238" s="398">
        <v>1</v>
      </c>
      <c r="AS238" s="399">
        <f>$AR$243*AR238+$AS$243</f>
        <v>429.8819907407406</v>
      </c>
      <c r="AT238" s="358"/>
      <c r="BA238" s="358"/>
      <c r="BI238" s="358"/>
      <c r="BO238" s="358"/>
      <c r="BV238" s="358"/>
    </row>
    <row r="239" spans="1:74" x14ac:dyDescent="0.2">
      <c r="A239" s="356">
        <v>235</v>
      </c>
      <c r="B239" s="360" t="s">
        <v>579</v>
      </c>
      <c r="C239" s="381" t="s">
        <v>596</v>
      </c>
      <c r="D239" s="382" t="s">
        <v>146</v>
      </c>
      <c r="E239" s="382">
        <v>0.5</v>
      </c>
      <c r="F239" s="383">
        <v>650</v>
      </c>
      <c r="G239" s="381">
        <v>2014</v>
      </c>
      <c r="H239" s="382">
        <v>182.25</v>
      </c>
      <c r="I239" s="382">
        <v>1</v>
      </c>
      <c r="J239" s="384" t="s">
        <v>581</v>
      </c>
      <c r="K239" s="383"/>
      <c r="L239" s="381"/>
      <c r="M239" s="382"/>
      <c r="N239" s="382"/>
      <c r="O239" s="382"/>
      <c r="P239" s="382"/>
      <c r="Q239" s="383"/>
      <c r="R239" s="360" t="s">
        <v>582</v>
      </c>
      <c r="S239" s="385" t="s">
        <v>583</v>
      </c>
      <c r="T239" s="384" t="s">
        <v>584</v>
      </c>
      <c r="U239" s="386">
        <v>41661</v>
      </c>
      <c r="W239" s="358"/>
      <c r="X239" s="356" t="str">
        <f t="shared" si="53"/>
        <v>BCF</v>
      </c>
      <c r="Y239" s="356">
        <f t="shared" si="44"/>
        <v>235</v>
      </c>
      <c r="Z239" s="356" t="str">
        <f t="shared" si="44"/>
        <v>Steam Trap</v>
      </c>
      <c r="AA239" s="356" t="str">
        <f t="shared" si="45"/>
        <v>Inverted Bucket</v>
      </c>
      <c r="AB239" s="356">
        <f t="shared" si="45"/>
        <v>0.5</v>
      </c>
      <c r="AC239" s="356">
        <f t="shared" si="46"/>
        <v>2014</v>
      </c>
      <c r="AD239" s="356">
        <f t="shared" si="47"/>
        <v>182.25</v>
      </c>
      <c r="AE239" s="356">
        <f t="shared" si="48"/>
        <v>0</v>
      </c>
      <c r="AF239" s="356">
        <f t="shared" si="49"/>
        <v>0</v>
      </c>
      <c r="AG239" s="356">
        <f t="shared" si="49"/>
        <v>0</v>
      </c>
      <c r="AH239" s="356">
        <f t="shared" si="49"/>
        <v>0</v>
      </c>
      <c r="AI239" s="387">
        <f t="shared" si="50"/>
        <v>232.36874999999998</v>
      </c>
      <c r="AJ239" s="387">
        <f t="shared" si="51"/>
        <v>0</v>
      </c>
      <c r="AK239" s="387">
        <f t="shared" si="52"/>
        <v>0</v>
      </c>
      <c r="AL239" s="387">
        <f t="shared" si="54"/>
        <v>232.36874999999998</v>
      </c>
      <c r="AM239" s="358"/>
      <c r="AN239" s="382" t="s">
        <v>148</v>
      </c>
      <c r="AO239" s="382">
        <v>0.75</v>
      </c>
      <c r="AP239" s="387">
        <v>515.73749999999995</v>
      </c>
      <c r="AT239" s="358"/>
      <c r="BA239" s="358"/>
      <c r="BI239" s="358"/>
      <c r="BO239" s="358"/>
      <c r="BV239" s="358"/>
    </row>
    <row r="240" spans="1:74" x14ac:dyDescent="0.2">
      <c r="A240" s="356">
        <v>236</v>
      </c>
      <c r="B240" s="360" t="s">
        <v>579</v>
      </c>
      <c r="C240" s="381" t="s">
        <v>596</v>
      </c>
      <c r="D240" s="382" t="s">
        <v>146</v>
      </c>
      <c r="E240" s="382">
        <v>1</v>
      </c>
      <c r="F240" s="383">
        <v>650</v>
      </c>
      <c r="G240" s="381">
        <v>2014</v>
      </c>
      <c r="H240" s="382">
        <v>901.5</v>
      </c>
      <c r="I240" s="382">
        <v>1</v>
      </c>
      <c r="J240" s="384" t="s">
        <v>581</v>
      </c>
      <c r="K240" s="383"/>
      <c r="L240" s="381"/>
      <c r="M240" s="382"/>
      <c r="N240" s="382"/>
      <c r="O240" s="382"/>
      <c r="P240" s="382"/>
      <c r="Q240" s="383"/>
      <c r="R240" s="360" t="s">
        <v>582</v>
      </c>
      <c r="S240" s="385" t="s">
        <v>583</v>
      </c>
      <c r="T240" s="384" t="s">
        <v>584</v>
      </c>
      <c r="U240" s="386">
        <v>41661</v>
      </c>
      <c r="W240" s="358"/>
      <c r="X240" s="356" t="str">
        <f t="shared" si="53"/>
        <v>BCF</v>
      </c>
      <c r="Y240" s="356">
        <f t="shared" si="44"/>
        <v>236</v>
      </c>
      <c r="Z240" s="356" t="str">
        <f t="shared" si="44"/>
        <v>Steam Trap</v>
      </c>
      <c r="AA240" s="356" t="str">
        <f t="shared" si="45"/>
        <v>Inverted Bucket</v>
      </c>
      <c r="AB240" s="356">
        <f t="shared" si="45"/>
        <v>1</v>
      </c>
      <c r="AC240" s="356">
        <f t="shared" si="46"/>
        <v>2014</v>
      </c>
      <c r="AD240" s="356">
        <f t="shared" si="47"/>
        <v>901.5</v>
      </c>
      <c r="AE240" s="356">
        <f t="shared" si="48"/>
        <v>0</v>
      </c>
      <c r="AF240" s="356">
        <f t="shared" si="49"/>
        <v>0</v>
      </c>
      <c r="AG240" s="356">
        <f t="shared" si="49"/>
        <v>0</v>
      </c>
      <c r="AH240" s="356">
        <f t="shared" si="49"/>
        <v>0</v>
      </c>
      <c r="AI240" s="387">
        <f t="shared" si="50"/>
        <v>1149.4124999999999</v>
      </c>
      <c r="AJ240" s="387">
        <f t="shared" si="51"/>
        <v>0</v>
      </c>
      <c r="AK240" s="387">
        <f t="shared" si="52"/>
        <v>0</v>
      </c>
      <c r="AL240" s="387">
        <f t="shared" si="54"/>
        <v>1149.4124999999999</v>
      </c>
      <c r="AM240" s="358"/>
      <c r="AN240" s="382" t="s">
        <v>148</v>
      </c>
      <c r="AO240" s="382">
        <v>0.75</v>
      </c>
      <c r="AP240" s="387">
        <v>193.16249999999997</v>
      </c>
      <c r="AT240" s="358"/>
      <c r="BA240" s="358"/>
      <c r="BI240" s="358"/>
      <c r="BO240" s="358"/>
      <c r="BV240" s="358"/>
    </row>
    <row r="241" spans="1:74" ht="15" x14ac:dyDescent="0.25">
      <c r="A241" s="356">
        <v>237</v>
      </c>
      <c r="B241" s="360" t="s">
        <v>579</v>
      </c>
      <c r="C241" s="381" t="s">
        <v>596</v>
      </c>
      <c r="D241" s="382" t="s">
        <v>593</v>
      </c>
      <c r="E241" s="382">
        <v>0.375</v>
      </c>
      <c r="F241" s="383">
        <v>600</v>
      </c>
      <c r="G241" s="381">
        <v>2014</v>
      </c>
      <c r="H241" s="382">
        <v>243</v>
      </c>
      <c r="I241" s="382">
        <v>1</v>
      </c>
      <c r="J241" s="384" t="s">
        <v>581</v>
      </c>
      <c r="K241" s="383"/>
      <c r="L241" s="381"/>
      <c r="M241" s="382"/>
      <c r="N241" s="382"/>
      <c r="O241" s="382"/>
      <c r="P241" s="382"/>
      <c r="Q241" s="383"/>
      <c r="R241" s="360" t="s">
        <v>582</v>
      </c>
      <c r="S241" s="385" t="s">
        <v>583</v>
      </c>
      <c r="T241" s="384" t="s">
        <v>584</v>
      </c>
      <c r="U241" s="386">
        <v>41661</v>
      </c>
      <c r="W241" s="358"/>
      <c r="X241" s="356" t="str">
        <f t="shared" si="53"/>
        <v>BCF</v>
      </c>
      <c r="Y241" s="356">
        <f t="shared" si="44"/>
        <v>237</v>
      </c>
      <c r="Z241" s="356" t="str">
        <f t="shared" si="44"/>
        <v>Steam Trap</v>
      </c>
      <c r="AA241" s="356" t="str">
        <f t="shared" si="45"/>
        <v>Thermodisc</v>
      </c>
      <c r="AB241" s="356">
        <f t="shared" si="45"/>
        <v>0.375</v>
      </c>
      <c r="AC241" s="356">
        <f t="shared" si="46"/>
        <v>2014</v>
      </c>
      <c r="AD241" s="356">
        <f t="shared" si="47"/>
        <v>243</v>
      </c>
      <c r="AE241" s="356">
        <f t="shared" si="48"/>
        <v>0</v>
      </c>
      <c r="AF241" s="356">
        <f t="shared" si="49"/>
        <v>0</v>
      </c>
      <c r="AG241" s="356">
        <f t="shared" si="49"/>
        <v>0</v>
      </c>
      <c r="AH241" s="356">
        <f t="shared" si="49"/>
        <v>0</v>
      </c>
      <c r="AI241" s="387">
        <f t="shared" si="50"/>
        <v>309.82499999999999</v>
      </c>
      <c r="AJ241" s="387">
        <f t="shared" si="51"/>
        <v>0</v>
      </c>
      <c r="AK241" s="387">
        <f t="shared" si="52"/>
        <v>0</v>
      </c>
      <c r="AL241" s="387">
        <f t="shared" si="54"/>
        <v>309.82499999999999</v>
      </c>
      <c r="AM241" s="358"/>
      <c r="AN241" s="382" t="s">
        <v>148</v>
      </c>
      <c r="AO241" s="382">
        <v>0.5</v>
      </c>
      <c r="AP241" s="387">
        <v>144.26624999999999</v>
      </c>
      <c r="AR241" s="362" t="s">
        <v>318</v>
      </c>
      <c r="AT241" s="358"/>
      <c r="BA241" s="358"/>
      <c r="BI241" s="358"/>
      <c r="BO241" s="358"/>
      <c r="BV241" s="358"/>
    </row>
    <row r="242" spans="1:74" ht="15" x14ac:dyDescent="0.25">
      <c r="A242" s="356">
        <v>238</v>
      </c>
      <c r="B242" s="360" t="s">
        <v>579</v>
      </c>
      <c r="C242" s="381" t="s">
        <v>596</v>
      </c>
      <c r="D242" s="382" t="s">
        <v>593</v>
      </c>
      <c r="E242" s="382">
        <v>0.375</v>
      </c>
      <c r="F242" s="383">
        <v>600</v>
      </c>
      <c r="G242" s="381">
        <v>2014</v>
      </c>
      <c r="H242" s="382">
        <v>286</v>
      </c>
      <c r="I242" s="382">
        <v>1</v>
      </c>
      <c r="J242" s="384" t="s">
        <v>581</v>
      </c>
      <c r="K242" s="383"/>
      <c r="L242" s="381"/>
      <c r="M242" s="382"/>
      <c r="N242" s="382"/>
      <c r="O242" s="382"/>
      <c r="P242" s="382"/>
      <c r="Q242" s="383"/>
      <c r="R242" s="360" t="s">
        <v>582</v>
      </c>
      <c r="S242" s="385" t="s">
        <v>583</v>
      </c>
      <c r="T242" s="384" t="s">
        <v>584</v>
      </c>
      <c r="U242" s="386">
        <v>41661</v>
      </c>
      <c r="W242" s="358"/>
      <c r="X242" s="356" t="str">
        <f t="shared" si="53"/>
        <v>BCF</v>
      </c>
      <c r="Y242" s="356">
        <f t="shared" si="44"/>
        <v>238</v>
      </c>
      <c r="Z242" s="356" t="str">
        <f t="shared" si="44"/>
        <v>Steam Trap</v>
      </c>
      <c r="AA242" s="356" t="str">
        <f t="shared" si="45"/>
        <v>Thermodisc</v>
      </c>
      <c r="AB242" s="356">
        <f t="shared" si="45"/>
        <v>0.375</v>
      </c>
      <c r="AC242" s="356">
        <f t="shared" si="46"/>
        <v>2014</v>
      </c>
      <c r="AD242" s="356">
        <f t="shared" si="47"/>
        <v>286</v>
      </c>
      <c r="AE242" s="356">
        <f t="shared" si="48"/>
        <v>0</v>
      </c>
      <c r="AF242" s="356">
        <f t="shared" si="49"/>
        <v>0</v>
      </c>
      <c r="AG242" s="356">
        <f t="shared" si="49"/>
        <v>0</v>
      </c>
      <c r="AH242" s="356">
        <f t="shared" si="49"/>
        <v>0</v>
      </c>
      <c r="AI242" s="387">
        <f t="shared" si="50"/>
        <v>364.65</v>
      </c>
      <c r="AJ242" s="387">
        <f t="shared" si="51"/>
        <v>0</v>
      </c>
      <c r="AK242" s="387">
        <f t="shared" si="52"/>
        <v>0</v>
      </c>
      <c r="AL242" s="387">
        <f t="shared" si="54"/>
        <v>364.65</v>
      </c>
      <c r="AM242" s="358"/>
      <c r="AN242" s="382" t="s">
        <v>148</v>
      </c>
      <c r="AO242" s="382">
        <v>0.5</v>
      </c>
      <c r="AP242" s="387">
        <v>148.66499999999996</v>
      </c>
      <c r="AR242" s="388" t="s">
        <v>575</v>
      </c>
      <c r="AS242" s="388" t="s">
        <v>325</v>
      </c>
      <c r="AT242" s="358"/>
      <c r="BA242" s="358"/>
      <c r="BI242" s="358"/>
      <c r="BO242" s="358"/>
      <c r="BV242" s="358"/>
    </row>
    <row r="243" spans="1:74" x14ac:dyDescent="0.2">
      <c r="A243" s="356">
        <v>239</v>
      </c>
      <c r="B243" s="360" t="s">
        <v>579</v>
      </c>
      <c r="C243" s="381" t="s">
        <v>596</v>
      </c>
      <c r="D243" s="382" t="s">
        <v>593</v>
      </c>
      <c r="E243" s="382">
        <v>0.5</v>
      </c>
      <c r="F243" s="383">
        <v>600</v>
      </c>
      <c r="G243" s="381">
        <v>2014</v>
      </c>
      <c r="H243" s="382">
        <v>279</v>
      </c>
      <c r="I243" s="382">
        <v>1</v>
      </c>
      <c r="J243" s="384" t="s">
        <v>581</v>
      </c>
      <c r="K243" s="383"/>
      <c r="L243" s="381"/>
      <c r="M243" s="382"/>
      <c r="N243" s="382"/>
      <c r="O243" s="382"/>
      <c r="P243" s="382"/>
      <c r="Q243" s="383"/>
      <c r="R243" s="360" t="s">
        <v>582</v>
      </c>
      <c r="S243" s="385" t="s">
        <v>583</v>
      </c>
      <c r="T243" s="384" t="s">
        <v>584</v>
      </c>
      <c r="U243" s="386">
        <v>41661</v>
      </c>
      <c r="W243" s="358"/>
      <c r="X243" s="356" t="str">
        <f t="shared" si="53"/>
        <v>BCF</v>
      </c>
      <c r="Y243" s="356">
        <f t="shared" si="44"/>
        <v>239</v>
      </c>
      <c r="Z243" s="356" t="str">
        <f t="shared" si="44"/>
        <v>Steam Trap</v>
      </c>
      <c r="AA243" s="356" t="str">
        <f t="shared" si="45"/>
        <v>Thermodisc</v>
      </c>
      <c r="AB243" s="356">
        <f t="shared" si="45"/>
        <v>0.5</v>
      </c>
      <c r="AC243" s="356">
        <f t="shared" si="46"/>
        <v>2014</v>
      </c>
      <c r="AD243" s="356">
        <f t="shared" si="47"/>
        <v>279</v>
      </c>
      <c r="AE243" s="356">
        <f t="shared" si="48"/>
        <v>0</v>
      </c>
      <c r="AF243" s="356">
        <f t="shared" si="49"/>
        <v>0</v>
      </c>
      <c r="AG243" s="356">
        <f t="shared" si="49"/>
        <v>0</v>
      </c>
      <c r="AH243" s="356">
        <f t="shared" si="49"/>
        <v>0</v>
      </c>
      <c r="AI243" s="387">
        <f t="shared" si="50"/>
        <v>355.72499999999997</v>
      </c>
      <c r="AJ243" s="387">
        <f t="shared" si="51"/>
        <v>0</v>
      </c>
      <c r="AK243" s="387">
        <f t="shared" si="52"/>
        <v>0</v>
      </c>
      <c r="AL243" s="387">
        <f t="shared" si="54"/>
        <v>355.72499999999997</v>
      </c>
      <c r="AM243" s="358"/>
      <c r="AN243" s="382" t="s">
        <v>148</v>
      </c>
      <c r="AO243" s="382">
        <v>0.75</v>
      </c>
      <c r="AP243" s="387">
        <v>507.13124999999991</v>
      </c>
      <c r="AR243" s="398">
        <f t="array" ref="AR243:AS247">LINEST($AP$236:$AP$254,$AO$236:$AO$254,TRUE,TRUE)</f>
        <v>501.30324074074053</v>
      </c>
      <c r="AS243" s="398">
        <v>-71.42124999999993</v>
      </c>
      <c r="AT243" s="358"/>
      <c r="BA243" s="358"/>
      <c r="BI243" s="358"/>
      <c r="BO243" s="358"/>
      <c r="BV243" s="358"/>
    </row>
    <row r="244" spans="1:74" x14ac:dyDescent="0.2">
      <c r="A244" s="356">
        <v>240</v>
      </c>
      <c r="B244" s="360" t="s">
        <v>579</v>
      </c>
      <c r="C244" s="381" t="s">
        <v>596</v>
      </c>
      <c r="D244" s="382" t="s">
        <v>593</v>
      </c>
      <c r="E244" s="382">
        <v>0.75</v>
      </c>
      <c r="F244" s="383">
        <v>600</v>
      </c>
      <c r="G244" s="381">
        <v>2014</v>
      </c>
      <c r="H244" s="382">
        <v>369.5</v>
      </c>
      <c r="I244" s="382">
        <v>1</v>
      </c>
      <c r="J244" s="384" t="s">
        <v>581</v>
      </c>
      <c r="K244" s="383"/>
      <c r="L244" s="381"/>
      <c r="M244" s="382"/>
      <c r="N244" s="382"/>
      <c r="O244" s="382"/>
      <c r="P244" s="382"/>
      <c r="Q244" s="383"/>
      <c r="R244" s="360" t="s">
        <v>582</v>
      </c>
      <c r="S244" s="385" t="s">
        <v>583</v>
      </c>
      <c r="T244" s="384" t="s">
        <v>584</v>
      </c>
      <c r="U244" s="386">
        <v>41661</v>
      </c>
      <c r="W244" s="358"/>
      <c r="X244" s="356" t="str">
        <f t="shared" si="53"/>
        <v>BCF</v>
      </c>
      <c r="Y244" s="356">
        <f t="shared" si="44"/>
        <v>240</v>
      </c>
      <c r="Z244" s="356" t="str">
        <f t="shared" si="44"/>
        <v>Steam Trap</v>
      </c>
      <c r="AA244" s="356" t="str">
        <f t="shared" si="45"/>
        <v>Thermodisc</v>
      </c>
      <c r="AB244" s="356">
        <f t="shared" si="45"/>
        <v>0.75</v>
      </c>
      <c r="AC244" s="356">
        <f t="shared" si="46"/>
        <v>2014</v>
      </c>
      <c r="AD244" s="356">
        <f t="shared" si="47"/>
        <v>369.5</v>
      </c>
      <c r="AE244" s="356">
        <f t="shared" si="48"/>
        <v>0</v>
      </c>
      <c r="AF244" s="356">
        <f t="shared" si="49"/>
        <v>0</v>
      </c>
      <c r="AG244" s="356">
        <f t="shared" si="49"/>
        <v>0</v>
      </c>
      <c r="AH244" s="356">
        <f t="shared" si="49"/>
        <v>0</v>
      </c>
      <c r="AI244" s="387">
        <f t="shared" si="50"/>
        <v>471.11249999999995</v>
      </c>
      <c r="AJ244" s="387">
        <f t="shared" si="51"/>
        <v>0</v>
      </c>
      <c r="AK244" s="387">
        <f t="shared" si="52"/>
        <v>0</v>
      </c>
      <c r="AL244" s="387">
        <f t="shared" si="54"/>
        <v>471.11249999999995</v>
      </c>
      <c r="AM244" s="358"/>
      <c r="AN244" s="382" t="s">
        <v>148</v>
      </c>
      <c r="AO244" s="382">
        <v>1</v>
      </c>
      <c r="AP244" s="387">
        <v>317.15624999999994</v>
      </c>
      <c r="AR244" s="398">
        <v>158.14128883020692</v>
      </c>
      <c r="AS244" s="398">
        <v>115.44257076068946</v>
      </c>
      <c r="AT244" s="358"/>
      <c r="BA244" s="358"/>
      <c r="BI244" s="358"/>
      <c r="BO244" s="358"/>
      <c r="BV244" s="358"/>
    </row>
    <row r="245" spans="1:74" x14ac:dyDescent="0.2">
      <c r="A245" s="356">
        <v>241</v>
      </c>
      <c r="B245" s="360" t="s">
        <v>579</v>
      </c>
      <c r="C245" s="381" t="s">
        <v>596</v>
      </c>
      <c r="D245" s="382" t="s">
        <v>593</v>
      </c>
      <c r="E245" s="382">
        <v>0.75</v>
      </c>
      <c r="F245" s="383">
        <v>600</v>
      </c>
      <c r="G245" s="381">
        <v>2014</v>
      </c>
      <c r="H245" s="382">
        <v>436.5</v>
      </c>
      <c r="I245" s="382">
        <v>1</v>
      </c>
      <c r="J245" s="384" t="s">
        <v>581</v>
      </c>
      <c r="K245" s="383"/>
      <c r="L245" s="381"/>
      <c r="M245" s="382"/>
      <c r="N245" s="382"/>
      <c r="O245" s="382"/>
      <c r="P245" s="382"/>
      <c r="Q245" s="383"/>
      <c r="R245" s="360" t="s">
        <v>582</v>
      </c>
      <c r="S245" s="385" t="s">
        <v>583</v>
      </c>
      <c r="T245" s="384" t="s">
        <v>584</v>
      </c>
      <c r="U245" s="386">
        <v>41661</v>
      </c>
      <c r="W245" s="358"/>
      <c r="X245" s="356" t="str">
        <f t="shared" si="53"/>
        <v>BCF</v>
      </c>
      <c r="Y245" s="356">
        <f t="shared" si="44"/>
        <v>241</v>
      </c>
      <c r="Z245" s="356" t="str">
        <f t="shared" si="44"/>
        <v>Steam Trap</v>
      </c>
      <c r="AA245" s="356" t="str">
        <f t="shared" si="45"/>
        <v>Thermodisc</v>
      </c>
      <c r="AB245" s="356">
        <f t="shared" si="45"/>
        <v>0.75</v>
      </c>
      <c r="AC245" s="356">
        <f t="shared" si="46"/>
        <v>2014</v>
      </c>
      <c r="AD245" s="356">
        <f t="shared" si="47"/>
        <v>436.5</v>
      </c>
      <c r="AE245" s="356">
        <f t="shared" si="48"/>
        <v>0</v>
      </c>
      <c r="AF245" s="356">
        <f t="shared" si="49"/>
        <v>0</v>
      </c>
      <c r="AG245" s="356">
        <f t="shared" si="49"/>
        <v>0</v>
      </c>
      <c r="AH245" s="356">
        <f t="shared" si="49"/>
        <v>0</v>
      </c>
      <c r="AI245" s="387">
        <f t="shared" si="50"/>
        <v>556.53749999999991</v>
      </c>
      <c r="AJ245" s="387">
        <f t="shared" si="51"/>
        <v>0</v>
      </c>
      <c r="AK245" s="387">
        <f t="shared" si="52"/>
        <v>0</v>
      </c>
      <c r="AL245" s="387">
        <f t="shared" si="54"/>
        <v>556.53749999999991</v>
      </c>
      <c r="AM245" s="358"/>
      <c r="AN245" s="382" t="s">
        <v>148</v>
      </c>
      <c r="AO245" s="382">
        <v>0.75</v>
      </c>
      <c r="AP245" s="387">
        <v>213.24374999999998</v>
      </c>
      <c r="AR245" s="398">
        <v>0.37150431126286493</v>
      </c>
      <c r="AS245" s="398">
        <v>115.44257076068948</v>
      </c>
      <c r="AT245" s="358"/>
      <c r="BA245" s="358"/>
      <c r="BI245" s="358"/>
      <c r="BO245" s="358"/>
      <c r="BV245" s="358"/>
    </row>
    <row r="246" spans="1:74" x14ac:dyDescent="0.2">
      <c r="A246" s="356">
        <v>242</v>
      </c>
      <c r="B246" s="360" t="s">
        <v>579</v>
      </c>
      <c r="C246" s="381" t="s">
        <v>596</v>
      </c>
      <c r="D246" s="382" t="s">
        <v>593</v>
      </c>
      <c r="E246" s="382">
        <v>1</v>
      </c>
      <c r="F246" s="383">
        <v>600</v>
      </c>
      <c r="G246" s="381">
        <v>2014</v>
      </c>
      <c r="H246" s="382">
        <v>651.5</v>
      </c>
      <c r="I246" s="382">
        <v>1</v>
      </c>
      <c r="J246" s="384" t="s">
        <v>581</v>
      </c>
      <c r="K246" s="383"/>
      <c r="L246" s="381"/>
      <c r="M246" s="382"/>
      <c r="N246" s="382"/>
      <c r="O246" s="382"/>
      <c r="P246" s="382"/>
      <c r="Q246" s="383"/>
      <c r="R246" s="360" t="s">
        <v>582</v>
      </c>
      <c r="S246" s="385" t="s">
        <v>583</v>
      </c>
      <c r="T246" s="384" t="s">
        <v>584</v>
      </c>
      <c r="U246" s="386">
        <v>41661</v>
      </c>
      <c r="W246" s="358"/>
      <c r="X246" s="356" t="str">
        <f t="shared" si="53"/>
        <v>BCF</v>
      </c>
      <c r="Y246" s="356">
        <f t="shared" si="44"/>
        <v>242</v>
      </c>
      <c r="Z246" s="356" t="str">
        <f t="shared" si="44"/>
        <v>Steam Trap</v>
      </c>
      <c r="AA246" s="356" t="str">
        <f t="shared" si="45"/>
        <v>Thermodisc</v>
      </c>
      <c r="AB246" s="356">
        <f t="shared" si="45"/>
        <v>1</v>
      </c>
      <c r="AC246" s="356">
        <f t="shared" si="46"/>
        <v>2014</v>
      </c>
      <c r="AD246" s="356">
        <f t="shared" si="47"/>
        <v>651.5</v>
      </c>
      <c r="AE246" s="356">
        <f t="shared" si="48"/>
        <v>0</v>
      </c>
      <c r="AF246" s="356">
        <f t="shared" si="49"/>
        <v>0</v>
      </c>
      <c r="AG246" s="356">
        <f t="shared" si="49"/>
        <v>0</v>
      </c>
      <c r="AH246" s="356">
        <f t="shared" si="49"/>
        <v>0</v>
      </c>
      <c r="AI246" s="387">
        <f t="shared" si="50"/>
        <v>830.66249999999991</v>
      </c>
      <c r="AJ246" s="387">
        <f t="shared" si="51"/>
        <v>0</v>
      </c>
      <c r="AK246" s="387">
        <f t="shared" si="52"/>
        <v>0</v>
      </c>
      <c r="AL246" s="387">
        <f t="shared" si="54"/>
        <v>830.66249999999991</v>
      </c>
      <c r="AM246" s="358"/>
      <c r="AN246" s="382" t="s">
        <v>148</v>
      </c>
      <c r="AO246" s="382">
        <v>1</v>
      </c>
      <c r="AP246" s="387">
        <v>594.78749999999991</v>
      </c>
      <c r="AR246" s="398">
        <v>10.048713785386298</v>
      </c>
      <c r="AS246" s="398">
        <v>17</v>
      </c>
      <c r="AT246" s="358"/>
      <c r="BA246" s="358"/>
      <c r="BI246" s="358"/>
      <c r="BO246" s="358"/>
      <c r="BV246" s="358"/>
    </row>
    <row r="247" spans="1:74" x14ac:dyDescent="0.2">
      <c r="A247" s="356">
        <v>243</v>
      </c>
      <c r="B247" s="360" t="s">
        <v>579</v>
      </c>
      <c r="C247" s="381" t="s">
        <v>596</v>
      </c>
      <c r="D247" s="382" t="s">
        <v>597</v>
      </c>
      <c r="E247" s="382">
        <v>0.375</v>
      </c>
      <c r="F247" s="383">
        <v>600</v>
      </c>
      <c r="G247" s="381">
        <v>2014</v>
      </c>
      <c r="H247" s="382">
        <v>225</v>
      </c>
      <c r="I247" s="382">
        <v>1</v>
      </c>
      <c r="J247" s="384" t="s">
        <v>581</v>
      </c>
      <c r="K247" s="383"/>
      <c r="L247" s="381"/>
      <c r="M247" s="382"/>
      <c r="N247" s="382"/>
      <c r="O247" s="382"/>
      <c r="P247" s="382"/>
      <c r="Q247" s="383"/>
      <c r="R247" s="360" t="s">
        <v>582</v>
      </c>
      <c r="S247" s="385" t="s">
        <v>583</v>
      </c>
      <c r="T247" s="384" t="s">
        <v>584</v>
      </c>
      <c r="U247" s="386">
        <v>41661</v>
      </c>
      <c r="W247" s="358"/>
      <c r="X247" s="356" t="str">
        <f t="shared" si="53"/>
        <v>BCF</v>
      </c>
      <c r="Y247" s="356">
        <f t="shared" si="44"/>
        <v>243</v>
      </c>
      <c r="Z247" s="356" t="str">
        <f t="shared" si="44"/>
        <v>Steam Trap</v>
      </c>
      <c r="AA247" s="356" t="str">
        <f t="shared" si="45"/>
        <v>Thermodynamic</v>
      </c>
      <c r="AB247" s="356">
        <f t="shared" si="45"/>
        <v>0.375</v>
      </c>
      <c r="AC247" s="356">
        <f t="shared" si="46"/>
        <v>2014</v>
      </c>
      <c r="AD247" s="356">
        <f t="shared" si="47"/>
        <v>225</v>
      </c>
      <c r="AE247" s="356">
        <f t="shared" si="48"/>
        <v>0</v>
      </c>
      <c r="AF247" s="356">
        <f t="shared" si="49"/>
        <v>0</v>
      </c>
      <c r="AG247" s="356">
        <f t="shared" si="49"/>
        <v>0</v>
      </c>
      <c r="AH247" s="356">
        <f t="shared" si="49"/>
        <v>0</v>
      </c>
      <c r="AI247" s="387">
        <f t="shared" si="50"/>
        <v>286.87499999999994</v>
      </c>
      <c r="AJ247" s="387">
        <f t="shared" si="51"/>
        <v>0</v>
      </c>
      <c r="AK247" s="387">
        <f t="shared" si="52"/>
        <v>0</v>
      </c>
      <c r="AL247" s="387">
        <f t="shared" si="54"/>
        <v>286.87499999999994</v>
      </c>
      <c r="AM247" s="358"/>
      <c r="AN247" s="382" t="s">
        <v>148</v>
      </c>
      <c r="AO247" s="382">
        <v>1</v>
      </c>
      <c r="AP247" s="387">
        <v>348.71249999999998</v>
      </c>
      <c r="AR247" s="398">
        <v>133919.07942993878</v>
      </c>
      <c r="AS247" s="398">
        <v>226558.78144522556</v>
      </c>
      <c r="AT247" s="358"/>
      <c r="BA247" s="358"/>
      <c r="BI247" s="358"/>
      <c r="BO247" s="358"/>
      <c r="BV247" s="358"/>
    </row>
    <row r="248" spans="1:74" x14ac:dyDescent="0.2">
      <c r="A248" s="356">
        <v>244</v>
      </c>
      <c r="B248" s="360" t="s">
        <v>579</v>
      </c>
      <c r="C248" s="381" t="s">
        <v>596</v>
      </c>
      <c r="D248" s="382" t="s">
        <v>597</v>
      </c>
      <c r="E248" s="382">
        <v>0.375</v>
      </c>
      <c r="F248" s="383">
        <v>600</v>
      </c>
      <c r="G248" s="381">
        <v>2014</v>
      </c>
      <c r="H248" s="382">
        <v>262.25</v>
      </c>
      <c r="I248" s="382">
        <v>1</v>
      </c>
      <c r="J248" s="384" t="s">
        <v>581</v>
      </c>
      <c r="K248" s="383"/>
      <c r="L248" s="381"/>
      <c r="M248" s="382"/>
      <c r="N248" s="382"/>
      <c r="O248" s="382"/>
      <c r="P248" s="382"/>
      <c r="Q248" s="383"/>
      <c r="R248" s="360" t="s">
        <v>582</v>
      </c>
      <c r="S248" s="385" t="s">
        <v>583</v>
      </c>
      <c r="T248" s="384" t="s">
        <v>584</v>
      </c>
      <c r="U248" s="386">
        <v>41661</v>
      </c>
      <c r="W248" s="358"/>
      <c r="X248" s="356" t="str">
        <f t="shared" si="53"/>
        <v>BCF</v>
      </c>
      <c r="Y248" s="356">
        <f t="shared" si="44"/>
        <v>244</v>
      </c>
      <c r="Z248" s="356" t="str">
        <f t="shared" si="44"/>
        <v>Steam Trap</v>
      </c>
      <c r="AA248" s="356" t="str">
        <f t="shared" si="45"/>
        <v>Thermodynamic</v>
      </c>
      <c r="AB248" s="356">
        <f t="shared" si="45"/>
        <v>0.375</v>
      </c>
      <c r="AC248" s="356">
        <f t="shared" si="46"/>
        <v>2014</v>
      </c>
      <c r="AD248" s="356">
        <f t="shared" si="47"/>
        <v>262.25</v>
      </c>
      <c r="AE248" s="356">
        <f t="shared" si="48"/>
        <v>0</v>
      </c>
      <c r="AF248" s="356">
        <f t="shared" si="49"/>
        <v>0</v>
      </c>
      <c r="AG248" s="356">
        <f t="shared" si="49"/>
        <v>0</v>
      </c>
      <c r="AH248" s="356">
        <f t="shared" si="49"/>
        <v>0</v>
      </c>
      <c r="AI248" s="387">
        <f t="shared" si="50"/>
        <v>334.36874999999998</v>
      </c>
      <c r="AJ248" s="387">
        <f t="shared" si="51"/>
        <v>0</v>
      </c>
      <c r="AK248" s="387">
        <f t="shared" si="52"/>
        <v>0</v>
      </c>
      <c r="AL248" s="387">
        <f t="shared" si="54"/>
        <v>334.36874999999998</v>
      </c>
      <c r="AM248" s="358"/>
      <c r="AN248" s="382" t="s">
        <v>148</v>
      </c>
      <c r="AO248" s="382">
        <v>0.75</v>
      </c>
      <c r="AP248" s="387">
        <v>237.46874999999997</v>
      </c>
      <c r="AT248" s="358"/>
      <c r="BA248" s="358"/>
      <c r="BI248" s="358"/>
      <c r="BO248" s="358"/>
      <c r="BV248" s="358"/>
    </row>
    <row r="249" spans="1:74" x14ac:dyDescent="0.2">
      <c r="A249" s="356">
        <v>245</v>
      </c>
      <c r="B249" s="360" t="s">
        <v>579</v>
      </c>
      <c r="C249" s="381" t="s">
        <v>596</v>
      </c>
      <c r="D249" s="382" t="s">
        <v>597</v>
      </c>
      <c r="E249" s="382">
        <v>0.5</v>
      </c>
      <c r="F249" s="383">
        <v>600</v>
      </c>
      <c r="G249" s="381">
        <v>2014</v>
      </c>
      <c r="H249" s="382">
        <v>267</v>
      </c>
      <c r="I249" s="382">
        <v>1</v>
      </c>
      <c r="J249" s="384" t="s">
        <v>581</v>
      </c>
      <c r="K249" s="383"/>
      <c r="L249" s="381"/>
      <c r="M249" s="382"/>
      <c r="N249" s="382"/>
      <c r="O249" s="382"/>
      <c r="P249" s="382"/>
      <c r="Q249" s="383"/>
      <c r="R249" s="360" t="s">
        <v>582</v>
      </c>
      <c r="S249" s="385" t="s">
        <v>583</v>
      </c>
      <c r="T249" s="384" t="s">
        <v>584</v>
      </c>
      <c r="U249" s="386">
        <v>41661</v>
      </c>
      <c r="W249" s="358"/>
      <c r="X249" s="356" t="str">
        <f t="shared" si="53"/>
        <v>BCF</v>
      </c>
      <c r="Y249" s="356">
        <f t="shared" si="44"/>
        <v>245</v>
      </c>
      <c r="Z249" s="356" t="str">
        <f t="shared" si="44"/>
        <v>Steam Trap</v>
      </c>
      <c r="AA249" s="356" t="str">
        <f t="shared" si="45"/>
        <v>Thermodynamic</v>
      </c>
      <c r="AB249" s="356">
        <f t="shared" si="45"/>
        <v>0.5</v>
      </c>
      <c r="AC249" s="356">
        <f t="shared" si="46"/>
        <v>2014</v>
      </c>
      <c r="AD249" s="356">
        <f t="shared" si="47"/>
        <v>267</v>
      </c>
      <c r="AE249" s="356">
        <f t="shared" si="48"/>
        <v>0</v>
      </c>
      <c r="AF249" s="356">
        <f t="shared" si="49"/>
        <v>0</v>
      </c>
      <c r="AG249" s="356">
        <f t="shared" si="49"/>
        <v>0</v>
      </c>
      <c r="AH249" s="356">
        <f t="shared" si="49"/>
        <v>0</v>
      </c>
      <c r="AI249" s="387">
        <f t="shared" si="50"/>
        <v>340.42499999999995</v>
      </c>
      <c r="AJ249" s="387">
        <f t="shared" si="51"/>
        <v>0</v>
      </c>
      <c r="AK249" s="387">
        <f t="shared" si="52"/>
        <v>0</v>
      </c>
      <c r="AL249" s="387">
        <f t="shared" si="54"/>
        <v>340.42499999999995</v>
      </c>
      <c r="AM249" s="358"/>
      <c r="AN249" s="382" t="s">
        <v>148</v>
      </c>
      <c r="AO249" s="382">
        <v>0.75</v>
      </c>
      <c r="AP249" s="387">
        <v>461.54999999999995</v>
      </c>
      <c r="AT249" s="358"/>
      <c r="BA249" s="358"/>
      <c r="BI249" s="358"/>
      <c r="BO249" s="358"/>
      <c r="BV249" s="358"/>
    </row>
    <row r="250" spans="1:74" x14ac:dyDescent="0.2">
      <c r="A250" s="356">
        <v>246</v>
      </c>
      <c r="B250" s="360" t="s">
        <v>579</v>
      </c>
      <c r="C250" s="381" t="s">
        <v>596</v>
      </c>
      <c r="D250" s="382" t="s">
        <v>597</v>
      </c>
      <c r="E250" s="382">
        <v>0.5</v>
      </c>
      <c r="F250" s="383">
        <v>600</v>
      </c>
      <c r="G250" s="381">
        <v>2014</v>
      </c>
      <c r="H250" s="382">
        <v>334.75</v>
      </c>
      <c r="I250" s="382">
        <v>1</v>
      </c>
      <c r="J250" s="384" t="s">
        <v>581</v>
      </c>
      <c r="K250" s="383"/>
      <c r="L250" s="381"/>
      <c r="M250" s="382"/>
      <c r="N250" s="382"/>
      <c r="O250" s="382"/>
      <c r="P250" s="382"/>
      <c r="Q250" s="383"/>
      <c r="R250" s="360" t="s">
        <v>582</v>
      </c>
      <c r="S250" s="385" t="s">
        <v>583</v>
      </c>
      <c r="T250" s="384" t="s">
        <v>584</v>
      </c>
      <c r="U250" s="386">
        <v>41661</v>
      </c>
      <c r="W250" s="358"/>
      <c r="X250" s="356" t="str">
        <f t="shared" si="53"/>
        <v>BCF</v>
      </c>
      <c r="Y250" s="356">
        <f t="shared" si="44"/>
        <v>246</v>
      </c>
      <c r="Z250" s="356" t="str">
        <f t="shared" si="44"/>
        <v>Steam Trap</v>
      </c>
      <c r="AA250" s="356" t="str">
        <f t="shared" si="45"/>
        <v>Thermodynamic</v>
      </c>
      <c r="AB250" s="356">
        <f t="shared" si="45"/>
        <v>0.5</v>
      </c>
      <c r="AC250" s="356">
        <f t="shared" si="46"/>
        <v>2014</v>
      </c>
      <c r="AD250" s="356">
        <f t="shared" si="47"/>
        <v>334.75</v>
      </c>
      <c r="AE250" s="356">
        <f t="shared" si="48"/>
        <v>0</v>
      </c>
      <c r="AF250" s="356">
        <f t="shared" si="49"/>
        <v>0</v>
      </c>
      <c r="AG250" s="356">
        <f t="shared" si="49"/>
        <v>0</v>
      </c>
      <c r="AH250" s="356">
        <f t="shared" si="49"/>
        <v>0</v>
      </c>
      <c r="AI250" s="387">
        <f t="shared" si="50"/>
        <v>426.80624999999992</v>
      </c>
      <c r="AJ250" s="387">
        <f t="shared" si="51"/>
        <v>0</v>
      </c>
      <c r="AK250" s="387">
        <f t="shared" si="52"/>
        <v>0</v>
      </c>
      <c r="AL250" s="387">
        <f t="shared" si="54"/>
        <v>426.80624999999992</v>
      </c>
      <c r="AM250" s="358"/>
      <c r="AN250" s="382" t="s">
        <v>148</v>
      </c>
      <c r="AO250" s="382">
        <v>0.5</v>
      </c>
      <c r="AP250" s="387">
        <v>199.85624999999999</v>
      </c>
      <c r="AT250" s="358"/>
      <c r="BA250" s="358"/>
      <c r="BI250" s="358"/>
      <c r="BO250" s="358"/>
      <c r="BV250" s="358"/>
    </row>
    <row r="251" spans="1:74" x14ac:dyDescent="0.2">
      <c r="A251" s="356">
        <v>247</v>
      </c>
      <c r="B251" s="360" t="s">
        <v>579</v>
      </c>
      <c r="C251" s="381" t="s">
        <v>596</v>
      </c>
      <c r="D251" s="382" t="s">
        <v>597</v>
      </c>
      <c r="E251" s="382">
        <v>0.75</v>
      </c>
      <c r="F251" s="383">
        <v>600</v>
      </c>
      <c r="G251" s="381">
        <v>2014</v>
      </c>
      <c r="H251" s="382">
        <v>353.75</v>
      </c>
      <c r="I251" s="382">
        <v>1</v>
      </c>
      <c r="J251" s="384" t="s">
        <v>581</v>
      </c>
      <c r="K251" s="383"/>
      <c r="L251" s="381"/>
      <c r="M251" s="382"/>
      <c r="N251" s="382"/>
      <c r="O251" s="382"/>
      <c r="P251" s="382"/>
      <c r="Q251" s="383"/>
      <c r="R251" s="360" t="s">
        <v>582</v>
      </c>
      <c r="S251" s="385" t="s">
        <v>583</v>
      </c>
      <c r="T251" s="384" t="s">
        <v>584</v>
      </c>
      <c r="U251" s="386">
        <v>41661</v>
      </c>
      <c r="W251" s="358"/>
      <c r="X251" s="356" t="str">
        <f t="shared" si="53"/>
        <v>BCF</v>
      </c>
      <c r="Y251" s="356">
        <f t="shared" si="44"/>
        <v>247</v>
      </c>
      <c r="Z251" s="356" t="str">
        <f t="shared" si="44"/>
        <v>Steam Trap</v>
      </c>
      <c r="AA251" s="356" t="str">
        <f t="shared" si="45"/>
        <v>Thermodynamic</v>
      </c>
      <c r="AB251" s="356">
        <f t="shared" si="45"/>
        <v>0.75</v>
      </c>
      <c r="AC251" s="356">
        <f t="shared" si="46"/>
        <v>2014</v>
      </c>
      <c r="AD251" s="356">
        <f t="shared" si="47"/>
        <v>353.75</v>
      </c>
      <c r="AE251" s="356">
        <f t="shared" si="48"/>
        <v>0</v>
      </c>
      <c r="AF251" s="356">
        <f t="shared" si="49"/>
        <v>0</v>
      </c>
      <c r="AG251" s="356">
        <f t="shared" si="49"/>
        <v>0</v>
      </c>
      <c r="AH251" s="356">
        <f t="shared" si="49"/>
        <v>0</v>
      </c>
      <c r="AI251" s="387">
        <f t="shared" si="50"/>
        <v>451.03124999999994</v>
      </c>
      <c r="AJ251" s="387">
        <f t="shared" si="51"/>
        <v>0</v>
      </c>
      <c r="AK251" s="387">
        <f t="shared" si="52"/>
        <v>0</v>
      </c>
      <c r="AL251" s="387">
        <f t="shared" si="54"/>
        <v>451.03124999999994</v>
      </c>
      <c r="AM251" s="358"/>
      <c r="AN251" s="382" t="s">
        <v>148</v>
      </c>
      <c r="AO251" s="382">
        <v>0.5</v>
      </c>
      <c r="AP251" s="387">
        <v>202.08749999999998</v>
      </c>
      <c r="AT251" s="358"/>
      <c r="BA251" s="358"/>
      <c r="BI251" s="358"/>
      <c r="BO251" s="358"/>
      <c r="BV251" s="358"/>
    </row>
    <row r="252" spans="1:74" x14ac:dyDescent="0.2">
      <c r="A252" s="356">
        <v>248</v>
      </c>
      <c r="B252" s="360" t="s">
        <v>579</v>
      </c>
      <c r="C252" s="381" t="s">
        <v>596</v>
      </c>
      <c r="D252" s="382" t="s">
        <v>597</v>
      </c>
      <c r="E252" s="382">
        <v>0.75</v>
      </c>
      <c r="F252" s="383">
        <v>600</v>
      </c>
      <c r="G252" s="381">
        <v>2014</v>
      </c>
      <c r="H252" s="382">
        <v>407.5</v>
      </c>
      <c r="I252" s="382">
        <v>1</v>
      </c>
      <c r="J252" s="384" t="s">
        <v>581</v>
      </c>
      <c r="K252" s="383"/>
      <c r="L252" s="381"/>
      <c r="M252" s="382"/>
      <c r="N252" s="382"/>
      <c r="O252" s="382"/>
      <c r="P252" s="382"/>
      <c r="Q252" s="383"/>
      <c r="R252" s="360" t="s">
        <v>582</v>
      </c>
      <c r="S252" s="385" t="s">
        <v>583</v>
      </c>
      <c r="T252" s="384" t="s">
        <v>584</v>
      </c>
      <c r="U252" s="386">
        <v>41661</v>
      </c>
      <c r="W252" s="358"/>
      <c r="X252" s="356" t="str">
        <f t="shared" si="53"/>
        <v>BCF</v>
      </c>
      <c r="Y252" s="356">
        <f t="shared" si="44"/>
        <v>248</v>
      </c>
      <c r="Z252" s="356" t="str">
        <f t="shared" si="44"/>
        <v>Steam Trap</v>
      </c>
      <c r="AA252" s="356" t="str">
        <f t="shared" si="45"/>
        <v>Thermodynamic</v>
      </c>
      <c r="AB252" s="356">
        <f t="shared" si="45"/>
        <v>0.75</v>
      </c>
      <c r="AC252" s="356">
        <f t="shared" si="46"/>
        <v>2014</v>
      </c>
      <c r="AD252" s="356">
        <f t="shared" si="47"/>
        <v>407.5</v>
      </c>
      <c r="AE252" s="356">
        <f t="shared" si="48"/>
        <v>0</v>
      </c>
      <c r="AF252" s="356">
        <f t="shared" si="49"/>
        <v>0</v>
      </c>
      <c r="AG252" s="356">
        <f t="shared" si="49"/>
        <v>0</v>
      </c>
      <c r="AH252" s="356">
        <f t="shared" si="49"/>
        <v>0</v>
      </c>
      <c r="AI252" s="387">
        <f t="shared" si="50"/>
        <v>519.56249999999989</v>
      </c>
      <c r="AJ252" s="387">
        <f t="shared" si="51"/>
        <v>0</v>
      </c>
      <c r="AK252" s="387">
        <f t="shared" si="52"/>
        <v>0</v>
      </c>
      <c r="AL252" s="387">
        <f t="shared" si="54"/>
        <v>519.56249999999989</v>
      </c>
      <c r="AM252" s="358"/>
      <c r="AN252" s="382" t="s">
        <v>148</v>
      </c>
      <c r="AO252" s="382">
        <v>0.75</v>
      </c>
      <c r="AP252" s="387">
        <v>263.92499999999995</v>
      </c>
      <c r="AT252" s="358"/>
      <c r="BA252" s="358"/>
      <c r="BI252" s="358"/>
      <c r="BO252" s="358"/>
      <c r="BV252" s="358"/>
    </row>
    <row r="253" spans="1:74" x14ac:dyDescent="0.2">
      <c r="A253" s="356">
        <v>249</v>
      </c>
      <c r="B253" s="360" t="s">
        <v>579</v>
      </c>
      <c r="C253" s="381" t="s">
        <v>596</v>
      </c>
      <c r="D253" s="382" t="s">
        <v>597</v>
      </c>
      <c r="E253" s="382">
        <v>1</v>
      </c>
      <c r="F253" s="383">
        <v>600</v>
      </c>
      <c r="G253" s="381">
        <v>2014</v>
      </c>
      <c r="H253" s="382">
        <v>534</v>
      </c>
      <c r="I253" s="382">
        <v>1</v>
      </c>
      <c r="J253" s="384" t="s">
        <v>581</v>
      </c>
      <c r="K253" s="383"/>
      <c r="L253" s="381"/>
      <c r="M253" s="382"/>
      <c r="N253" s="382"/>
      <c r="O253" s="382"/>
      <c r="P253" s="382"/>
      <c r="Q253" s="383"/>
      <c r="R253" s="360" t="s">
        <v>582</v>
      </c>
      <c r="S253" s="385" t="s">
        <v>583</v>
      </c>
      <c r="T253" s="384" t="s">
        <v>584</v>
      </c>
      <c r="U253" s="386">
        <v>41661</v>
      </c>
      <c r="W253" s="358"/>
      <c r="X253" s="356" t="str">
        <f t="shared" si="53"/>
        <v>BCF</v>
      </c>
      <c r="Y253" s="356">
        <f t="shared" si="44"/>
        <v>249</v>
      </c>
      <c r="Z253" s="356" t="str">
        <f t="shared" si="44"/>
        <v>Steam Trap</v>
      </c>
      <c r="AA253" s="356" t="str">
        <f t="shared" si="45"/>
        <v>Thermodynamic</v>
      </c>
      <c r="AB253" s="356">
        <f t="shared" si="45"/>
        <v>1</v>
      </c>
      <c r="AC253" s="356">
        <f t="shared" si="46"/>
        <v>2014</v>
      </c>
      <c r="AD253" s="356">
        <f t="shared" si="47"/>
        <v>534</v>
      </c>
      <c r="AE253" s="356">
        <f t="shared" si="48"/>
        <v>0</v>
      </c>
      <c r="AF253" s="356">
        <f t="shared" si="49"/>
        <v>0</v>
      </c>
      <c r="AG253" s="356">
        <f t="shared" si="49"/>
        <v>0</v>
      </c>
      <c r="AH253" s="356">
        <f t="shared" si="49"/>
        <v>0</v>
      </c>
      <c r="AI253" s="387">
        <f t="shared" si="50"/>
        <v>680.84999999999991</v>
      </c>
      <c r="AJ253" s="387">
        <f t="shared" si="51"/>
        <v>0</v>
      </c>
      <c r="AK253" s="387">
        <f t="shared" si="52"/>
        <v>0</v>
      </c>
      <c r="AL253" s="387">
        <f t="shared" si="54"/>
        <v>680.84999999999991</v>
      </c>
      <c r="AM253" s="358"/>
      <c r="AN253" s="382" t="s">
        <v>148</v>
      </c>
      <c r="AO253" s="382">
        <v>0.5</v>
      </c>
      <c r="AP253" s="387">
        <v>222.80624999999998</v>
      </c>
      <c r="AT253" s="358"/>
      <c r="BA253" s="358"/>
      <c r="BI253" s="358"/>
      <c r="BO253" s="358"/>
      <c r="BV253" s="358"/>
    </row>
    <row r="254" spans="1:74" x14ac:dyDescent="0.2">
      <c r="A254" s="356">
        <v>250</v>
      </c>
      <c r="B254" s="360" t="s">
        <v>579</v>
      </c>
      <c r="C254" s="381" t="s">
        <v>596</v>
      </c>
      <c r="D254" s="382" t="s">
        <v>597</v>
      </c>
      <c r="E254" s="382">
        <v>1</v>
      </c>
      <c r="F254" s="383">
        <v>600</v>
      </c>
      <c r="G254" s="381">
        <v>2014</v>
      </c>
      <c r="H254" s="382">
        <v>609</v>
      </c>
      <c r="I254" s="382">
        <v>1</v>
      </c>
      <c r="J254" s="384" t="s">
        <v>581</v>
      </c>
      <c r="K254" s="383"/>
      <c r="L254" s="381"/>
      <c r="M254" s="382"/>
      <c r="N254" s="382"/>
      <c r="O254" s="382"/>
      <c r="P254" s="382"/>
      <c r="Q254" s="383"/>
      <c r="R254" s="360" t="s">
        <v>582</v>
      </c>
      <c r="S254" s="385" t="s">
        <v>583</v>
      </c>
      <c r="T254" s="384" t="s">
        <v>584</v>
      </c>
      <c r="U254" s="386">
        <v>41661</v>
      </c>
      <c r="W254" s="358"/>
      <c r="X254" s="356" t="str">
        <f t="shared" si="53"/>
        <v>BCF</v>
      </c>
      <c r="Y254" s="356">
        <f t="shared" si="44"/>
        <v>250</v>
      </c>
      <c r="Z254" s="356" t="str">
        <f t="shared" si="44"/>
        <v>Steam Trap</v>
      </c>
      <c r="AA254" s="356" t="str">
        <f t="shared" si="45"/>
        <v>Thermodynamic</v>
      </c>
      <c r="AB254" s="356">
        <f t="shared" si="45"/>
        <v>1</v>
      </c>
      <c r="AC254" s="356">
        <f t="shared" si="46"/>
        <v>2014</v>
      </c>
      <c r="AD254" s="356">
        <f t="shared" si="47"/>
        <v>609</v>
      </c>
      <c r="AE254" s="356">
        <f t="shared" si="48"/>
        <v>0</v>
      </c>
      <c r="AF254" s="356">
        <f t="shared" si="49"/>
        <v>0</v>
      </c>
      <c r="AG254" s="356">
        <f t="shared" si="49"/>
        <v>0</v>
      </c>
      <c r="AH254" s="356">
        <f t="shared" si="49"/>
        <v>0</v>
      </c>
      <c r="AI254" s="387">
        <f t="shared" si="50"/>
        <v>776.47499999999991</v>
      </c>
      <c r="AJ254" s="387">
        <f t="shared" si="51"/>
        <v>0</v>
      </c>
      <c r="AK254" s="387">
        <f t="shared" si="52"/>
        <v>0</v>
      </c>
      <c r="AL254" s="387">
        <f t="shared" si="54"/>
        <v>776.47499999999991</v>
      </c>
      <c r="AM254" s="358"/>
      <c r="AN254" s="382" t="s">
        <v>148</v>
      </c>
      <c r="AO254" s="382">
        <v>0.75</v>
      </c>
      <c r="AP254" s="387">
        <v>357.31874999999997</v>
      </c>
      <c r="AT254" s="358"/>
      <c r="BA254" s="358"/>
      <c r="BI254" s="358"/>
      <c r="BO254" s="358"/>
      <c r="BV254" s="358"/>
    </row>
    <row r="255" spans="1:74" x14ac:dyDescent="0.2">
      <c r="A255" s="356">
        <v>251</v>
      </c>
      <c r="B255" s="360" t="s">
        <v>579</v>
      </c>
      <c r="C255" s="381" t="s">
        <v>596</v>
      </c>
      <c r="D255" s="382" t="s">
        <v>597</v>
      </c>
      <c r="E255" s="382"/>
      <c r="F255" s="383"/>
      <c r="G255" s="381">
        <v>2014</v>
      </c>
      <c r="H255" s="382">
        <v>593.5</v>
      </c>
      <c r="I255" s="382">
        <v>1</v>
      </c>
      <c r="J255" s="384" t="s">
        <v>581</v>
      </c>
      <c r="K255" s="383"/>
      <c r="L255" s="381"/>
      <c r="M255" s="382"/>
      <c r="N255" s="382"/>
      <c r="O255" s="382"/>
      <c r="P255" s="382"/>
      <c r="Q255" s="383"/>
      <c r="R255" s="360" t="s">
        <v>582</v>
      </c>
      <c r="S255" s="385" t="s">
        <v>583</v>
      </c>
      <c r="T255" s="384" t="s">
        <v>584</v>
      </c>
      <c r="U255" s="386">
        <v>41661</v>
      </c>
      <c r="W255" s="358"/>
      <c r="X255" s="356" t="str">
        <f t="shared" si="53"/>
        <v>BCF</v>
      </c>
      <c r="Y255" s="356">
        <f t="shared" si="44"/>
        <v>251</v>
      </c>
      <c r="Z255" s="356" t="str">
        <f t="shared" si="44"/>
        <v>Steam Trap</v>
      </c>
      <c r="AA255" s="356" t="str">
        <f t="shared" si="45"/>
        <v>Thermodynamic</v>
      </c>
      <c r="AB255" s="356">
        <f t="shared" si="45"/>
        <v>0</v>
      </c>
      <c r="AC255" s="356">
        <f t="shared" si="46"/>
        <v>2014</v>
      </c>
      <c r="AD255" s="356">
        <f t="shared" si="47"/>
        <v>593.5</v>
      </c>
      <c r="AE255" s="356">
        <f t="shared" si="48"/>
        <v>0</v>
      </c>
      <c r="AF255" s="356">
        <f t="shared" si="49"/>
        <v>0</v>
      </c>
      <c r="AG255" s="356">
        <f t="shared" si="49"/>
        <v>0</v>
      </c>
      <c r="AH255" s="356">
        <f t="shared" si="49"/>
        <v>0</v>
      </c>
      <c r="AI255" s="387">
        <f t="shared" si="50"/>
        <v>756.71249999999986</v>
      </c>
      <c r="AJ255" s="387">
        <f t="shared" si="51"/>
        <v>0</v>
      </c>
      <c r="AK255" s="387">
        <f t="shared" si="52"/>
        <v>0</v>
      </c>
      <c r="AL255" s="387">
        <f t="shared" si="54"/>
        <v>756.71249999999986</v>
      </c>
      <c r="AM255" s="358"/>
      <c r="AT255" s="358"/>
      <c r="BA255" s="358"/>
      <c r="BI255" s="358"/>
      <c r="BO255" s="358"/>
      <c r="BV255" s="358"/>
    </row>
    <row r="256" spans="1:74" x14ac:dyDescent="0.2">
      <c r="A256" s="356">
        <v>252</v>
      </c>
      <c r="B256" s="360" t="s">
        <v>579</v>
      </c>
      <c r="C256" s="381" t="s">
        <v>596</v>
      </c>
      <c r="D256" s="382" t="s">
        <v>148</v>
      </c>
      <c r="E256" s="382">
        <v>0.75</v>
      </c>
      <c r="F256" s="383">
        <v>125</v>
      </c>
      <c r="G256" s="381">
        <v>2014</v>
      </c>
      <c r="H256" s="382">
        <v>280.25</v>
      </c>
      <c r="I256" s="382">
        <v>1</v>
      </c>
      <c r="J256" s="384" t="s">
        <v>581</v>
      </c>
      <c r="K256" s="383"/>
      <c r="L256" s="381"/>
      <c r="M256" s="382"/>
      <c r="N256" s="382"/>
      <c r="O256" s="382"/>
      <c r="P256" s="382"/>
      <c r="Q256" s="383"/>
      <c r="R256" s="360" t="s">
        <v>582</v>
      </c>
      <c r="S256" s="385" t="s">
        <v>583</v>
      </c>
      <c r="T256" s="384" t="s">
        <v>584</v>
      </c>
      <c r="U256" s="386">
        <v>41661</v>
      </c>
      <c r="W256" s="358"/>
      <c r="X256" s="356" t="str">
        <f t="shared" si="53"/>
        <v>BCF</v>
      </c>
      <c r="Y256" s="356">
        <f t="shared" si="44"/>
        <v>252</v>
      </c>
      <c r="Z256" s="356" t="str">
        <f t="shared" si="44"/>
        <v>Steam Trap</v>
      </c>
      <c r="AA256" s="356" t="str">
        <f t="shared" si="45"/>
        <v>Thermostatic</v>
      </c>
      <c r="AB256" s="356">
        <f t="shared" si="45"/>
        <v>0.75</v>
      </c>
      <c r="AC256" s="356">
        <f t="shared" si="46"/>
        <v>2014</v>
      </c>
      <c r="AD256" s="356">
        <f t="shared" si="47"/>
        <v>280.25</v>
      </c>
      <c r="AE256" s="356">
        <f t="shared" si="48"/>
        <v>0</v>
      </c>
      <c r="AF256" s="356">
        <f t="shared" si="49"/>
        <v>0</v>
      </c>
      <c r="AG256" s="356">
        <f t="shared" si="49"/>
        <v>0</v>
      </c>
      <c r="AH256" s="356">
        <f t="shared" si="49"/>
        <v>0</v>
      </c>
      <c r="AI256" s="387">
        <f t="shared" si="50"/>
        <v>357.31874999999997</v>
      </c>
      <c r="AJ256" s="387">
        <f t="shared" si="51"/>
        <v>0</v>
      </c>
      <c r="AK256" s="387">
        <f t="shared" si="52"/>
        <v>0</v>
      </c>
      <c r="AL256" s="387">
        <f t="shared" si="54"/>
        <v>357.31874999999997</v>
      </c>
      <c r="AM256" s="358"/>
      <c r="AT256" s="358"/>
      <c r="BA256" s="358"/>
      <c r="BI256" s="358"/>
      <c r="BO256" s="358"/>
      <c r="BV256" s="358"/>
    </row>
    <row r="257" spans="1:74" x14ac:dyDescent="0.2">
      <c r="A257" s="356">
        <v>253</v>
      </c>
      <c r="B257" s="360" t="s">
        <v>579</v>
      </c>
      <c r="C257" s="381" t="s">
        <v>596</v>
      </c>
      <c r="D257" s="382" t="s">
        <v>148</v>
      </c>
      <c r="E257" s="382">
        <v>0.5</v>
      </c>
      <c r="F257" s="383">
        <v>200</v>
      </c>
      <c r="G257" s="381">
        <v>2014</v>
      </c>
      <c r="H257" s="382">
        <v>452</v>
      </c>
      <c r="I257" s="382">
        <v>1</v>
      </c>
      <c r="J257" s="384" t="s">
        <v>581</v>
      </c>
      <c r="K257" s="383"/>
      <c r="L257" s="381"/>
      <c r="M257" s="382"/>
      <c r="N257" s="382"/>
      <c r="O257" s="382"/>
      <c r="P257" s="382"/>
      <c r="Q257" s="383"/>
      <c r="R257" s="360" t="s">
        <v>582</v>
      </c>
      <c r="S257" s="385" t="s">
        <v>583</v>
      </c>
      <c r="T257" s="384" t="s">
        <v>584</v>
      </c>
      <c r="U257" s="386">
        <v>41661</v>
      </c>
      <c r="W257" s="358"/>
      <c r="X257" s="356" t="str">
        <f t="shared" si="53"/>
        <v>BCF</v>
      </c>
      <c r="Y257" s="356">
        <f t="shared" si="44"/>
        <v>253</v>
      </c>
      <c r="Z257" s="356" t="str">
        <f t="shared" si="44"/>
        <v>Steam Trap</v>
      </c>
      <c r="AA257" s="356" t="str">
        <f t="shared" si="45"/>
        <v>Thermostatic</v>
      </c>
      <c r="AB257" s="356">
        <f t="shared" si="45"/>
        <v>0.5</v>
      </c>
      <c r="AC257" s="356">
        <f t="shared" si="46"/>
        <v>2014</v>
      </c>
      <c r="AD257" s="356">
        <f t="shared" si="47"/>
        <v>452</v>
      </c>
      <c r="AE257" s="356">
        <f t="shared" si="48"/>
        <v>0</v>
      </c>
      <c r="AF257" s="356">
        <f t="shared" si="49"/>
        <v>0</v>
      </c>
      <c r="AG257" s="356">
        <f t="shared" si="49"/>
        <v>0</v>
      </c>
      <c r="AH257" s="356">
        <f t="shared" si="49"/>
        <v>0</v>
      </c>
      <c r="AI257" s="387">
        <f t="shared" si="50"/>
        <v>576.29999999999995</v>
      </c>
      <c r="AJ257" s="387">
        <f t="shared" si="51"/>
        <v>0</v>
      </c>
      <c r="AK257" s="387">
        <f t="shared" si="52"/>
        <v>0</v>
      </c>
      <c r="AL257" s="387">
        <f t="shared" si="54"/>
        <v>576.29999999999995</v>
      </c>
      <c r="AM257" s="358"/>
      <c r="AT257" s="358"/>
      <c r="BA257" s="358"/>
      <c r="BI257" s="358"/>
      <c r="BO257" s="358"/>
      <c r="BV257" s="358"/>
    </row>
    <row r="258" spans="1:74" x14ac:dyDescent="0.2">
      <c r="A258" s="356">
        <v>254</v>
      </c>
      <c r="B258" s="360" t="s">
        <v>579</v>
      </c>
      <c r="C258" s="381" t="s">
        <v>596</v>
      </c>
      <c r="D258" s="382" t="s">
        <v>148</v>
      </c>
      <c r="E258" s="382">
        <v>0.75</v>
      </c>
      <c r="F258" s="383">
        <v>200</v>
      </c>
      <c r="G258" s="381">
        <v>2014</v>
      </c>
      <c r="H258" s="382">
        <v>483</v>
      </c>
      <c r="I258" s="382">
        <v>1</v>
      </c>
      <c r="J258" s="384" t="s">
        <v>581</v>
      </c>
      <c r="K258" s="383"/>
      <c r="L258" s="381"/>
      <c r="M258" s="382"/>
      <c r="N258" s="382"/>
      <c r="O258" s="382"/>
      <c r="P258" s="382"/>
      <c r="Q258" s="383"/>
      <c r="R258" s="360" t="s">
        <v>582</v>
      </c>
      <c r="S258" s="385" t="s">
        <v>583</v>
      </c>
      <c r="T258" s="384" t="s">
        <v>584</v>
      </c>
      <c r="U258" s="386">
        <v>41661</v>
      </c>
      <c r="W258" s="358"/>
      <c r="X258" s="356" t="str">
        <f t="shared" si="53"/>
        <v>BCF</v>
      </c>
      <c r="Y258" s="356">
        <f t="shared" si="44"/>
        <v>254</v>
      </c>
      <c r="Z258" s="356" t="str">
        <f t="shared" si="44"/>
        <v>Steam Trap</v>
      </c>
      <c r="AA258" s="356" t="str">
        <f t="shared" si="45"/>
        <v>Thermostatic</v>
      </c>
      <c r="AB258" s="356">
        <f t="shared" si="45"/>
        <v>0.75</v>
      </c>
      <c r="AC258" s="356">
        <f t="shared" si="46"/>
        <v>2014</v>
      </c>
      <c r="AD258" s="356">
        <f t="shared" si="47"/>
        <v>483</v>
      </c>
      <c r="AE258" s="356">
        <f t="shared" si="48"/>
        <v>0</v>
      </c>
      <c r="AF258" s="356">
        <f t="shared" si="49"/>
        <v>0</v>
      </c>
      <c r="AG258" s="356">
        <f t="shared" si="49"/>
        <v>0</v>
      </c>
      <c r="AH258" s="356">
        <f t="shared" si="49"/>
        <v>0</v>
      </c>
      <c r="AI258" s="387">
        <f t="shared" si="50"/>
        <v>615.82499999999993</v>
      </c>
      <c r="AJ258" s="387">
        <f t="shared" si="51"/>
        <v>0</v>
      </c>
      <c r="AK258" s="387">
        <f t="shared" si="52"/>
        <v>0</v>
      </c>
      <c r="AL258" s="387">
        <f t="shared" si="54"/>
        <v>615.82499999999993</v>
      </c>
      <c r="AM258" s="358"/>
      <c r="AT258" s="358"/>
      <c r="BA258" s="358"/>
      <c r="BI258" s="358"/>
      <c r="BO258" s="358"/>
      <c r="BV258" s="358"/>
    </row>
    <row r="259" spans="1:74" x14ac:dyDescent="0.2">
      <c r="A259" s="356">
        <v>255</v>
      </c>
      <c r="B259" s="360" t="s">
        <v>579</v>
      </c>
      <c r="C259" s="381" t="s">
        <v>596</v>
      </c>
      <c r="D259" s="382" t="s">
        <v>148</v>
      </c>
      <c r="E259" s="382">
        <v>1</v>
      </c>
      <c r="F259" s="383">
        <v>200</v>
      </c>
      <c r="G259" s="381">
        <v>2014</v>
      </c>
      <c r="H259" s="382">
        <v>543</v>
      </c>
      <c r="I259" s="382">
        <v>1</v>
      </c>
      <c r="J259" s="384" t="s">
        <v>581</v>
      </c>
      <c r="K259" s="383"/>
      <c r="L259" s="381"/>
      <c r="M259" s="382"/>
      <c r="N259" s="382"/>
      <c r="O259" s="382"/>
      <c r="P259" s="382"/>
      <c r="Q259" s="383"/>
      <c r="R259" s="360" t="s">
        <v>582</v>
      </c>
      <c r="S259" s="385" t="s">
        <v>583</v>
      </c>
      <c r="T259" s="384" t="s">
        <v>584</v>
      </c>
      <c r="U259" s="386">
        <v>41661</v>
      </c>
      <c r="W259" s="358"/>
      <c r="X259" s="356" t="str">
        <f t="shared" si="53"/>
        <v>BCF</v>
      </c>
      <c r="Y259" s="356">
        <f t="shared" si="44"/>
        <v>255</v>
      </c>
      <c r="Z259" s="356" t="str">
        <f t="shared" si="44"/>
        <v>Steam Trap</v>
      </c>
      <c r="AA259" s="356" t="str">
        <f t="shared" si="45"/>
        <v>Thermostatic</v>
      </c>
      <c r="AB259" s="356">
        <f t="shared" si="45"/>
        <v>1</v>
      </c>
      <c r="AC259" s="356">
        <f t="shared" si="46"/>
        <v>2014</v>
      </c>
      <c r="AD259" s="356">
        <f t="shared" si="47"/>
        <v>543</v>
      </c>
      <c r="AE259" s="356">
        <f t="shared" si="48"/>
        <v>0</v>
      </c>
      <c r="AF259" s="356">
        <f t="shared" si="49"/>
        <v>0</v>
      </c>
      <c r="AG259" s="356">
        <f t="shared" si="49"/>
        <v>0</v>
      </c>
      <c r="AH259" s="356">
        <f t="shared" si="49"/>
        <v>0</v>
      </c>
      <c r="AI259" s="387">
        <f t="shared" si="50"/>
        <v>692.32499999999993</v>
      </c>
      <c r="AJ259" s="387">
        <f t="shared" si="51"/>
        <v>0</v>
      </c>
      <c r="AK259" s="387">
        <f t="shared" si="52"/>
        <v>0</v>
      </c>
      <c r="AL259" s="387">
        <f t="shared" si="54"/>
        <v>692.32499999999993</v>
      </c>
      <c r="AM259" s="358"/>
      <c r="AT259" s="358"/>
      <c r="BA259" s="358"/>
      <c r="BI259" s="358"/>
      <c r="BO259" s="358"/>
      <c r="BV259" s="358"/>
    </row>
    <row r="260" spans="1:74" x14ac:dyDescent="0.2">
      <c r="A260" s="356">
        <v>256</v>
      </c>
      <c r="B260" s="360" t="s">
        <v>579</v>
      </c>
      <c r="C260" s="381" t="s">
        <v>596</v>
      </c>
      <c r="D260" s="382" t="s">
        <v>148</v>
      </c>
      <c r="E260" s="382">
        <v>0.5</v>
      </c>
      <c r="F260" s="383">
        <v>450</v>
      </c>
      <c r="G260" s="381">
        <v>2014</v>
      </c>
      <c r="H260" s="382">
        <v>404.5</v>
      </c>
      <c r="I260" s="382">
        <v>1</v>
      </c>
      <c r="J260" s="384" t="s">
        <v>581</v>
      </c>
      <c r="K260" s="383"/>
      <c r="L260" s="381"/>
      <c r="M260" s="382"/>
      <c r="N260" s="382"/>
      <c r="O260" s="382"/>
      <c r="P260" s="382"/>
      <c r="Q260" s="383"/>
      <c r="R260" s="360" t="s">
        <v>582</v>
      </c>
      <c r="S260" s="385" t="s">
        <v>583</v>
      </c>
      <c r="T260" s="384" t="s">
        <v>584</v>
      </c>
      <c r="U260" s="386">
        <v>41661</v>
      </c>
      <c r="W260" s="358"/>
      <c r="X260" s="356" t="str">
        <f t="shared" si="53"/>
        <v>BCF</v>
      </c>
      <c r="Y260" s="356">
        <f t="shared" si="44"/>
        <v>256</v>
      </c>
      <c r="Z260" s="356" t="str">
        <f t="shared" si="44"/>
        <v>Steam Trap</v>
      </c>
      <c r="AA260" s="356" t="str">
        <f t="shared" si="45"/>
        <v>Thermostatic</v>
      </c>
      <c r="AB260" s="356">
        <f t="shared" si="45"/>
        <v>0.5</v>
      </c>
      <c r="AC260" s="356">
        <f t="shared" si="46"/>
        <v>2014</v>
      </c>
      <c r="AD260" s="356">
        <f t="shared" si="47"/>
        <v>404.5</v>
      </c>
      <c r="AE260" s="356">
        <f t="shared" si="48"/>
        <v>0</v>
      </c>
      <c r="AF260" s="356">
        <f t="shared" si="49"/>
        <v>0</v>
      </c>
      <c r="AG260" s="356">
        <f t="shared" si="49"/>
        <v>0</v>
      </c>
      <c r="AH260" s="356">
        <f t="shared" si="49"/>
        <v>0</v>
      </c>
      <c r="AI260" s="387">
        <f t="shared" si="50"/>
        <v>515.73749999999995</v>
      </c>
      <c r="AJ260" s="387">
        <f t="shared" si="51"/>
        <v>0</v>
      </c>
      <c r="AK260" s="387">
        <f t="shared" si="52"/>
        <v>0</v>
      </c>
      <c r="AL260" s="387">
        <f t="shared" si="54"/>
        <v>515.73749999999995</v>
      </c>
      <c r="AM260" s="358"/>
      <c r="AT260" s="358"/>
      <c r="BA260" s="358"/>
      <c r="BI260" s="358"/>
      <c r="BO260" s="358"/>
      <c r="BV260" s="358"/>
    </row>
    <row r="261" spans="1:74" x14ac:dyDescent="0.2">
      <c r="A261" s="356">
        <v>257</v>
      </c>
      <c r="B261" s="360" t="s">
        <v>579</v>
      </c>
      <c r="C261" s="381" t="s">
        <v>596</v>
      </c>
      <c r="D261" s="382" t="s">
        <v>148</v>
      </c>
      <c r="E261" s="382">
        <v>0.75</v>
      </c>
      <c r="F261" s="383">
        <v>450</v>
      </c>
      <c r="G261" s="381">
        <v>2014</v>
      </c>
      <c r="H261" s="382">
        <v>404.5</v>
      </c>
      <c r="I261" s="382">
        <v>1</v>
      </c>
      <c r="J261" s="384" t="s">
        <v>581</v>
      </c>
      <c r="K261" s="383"/>
      <c r="L261" s="381"/>
      <c r="M261" s="382"/>
      <c r="N261" s="382"/>
      <c r="O261" s="382"/>
      <c r="P261" s="382"/>
      <c r="Q261" s="383"/>
      <c r="R261" s="360" t="s">
        <v>582</v>
      </c>
      <c r="S261" s="385" t="s">
        <v>583</v>
      </c>
      <c r="T261" s="384" t="s">
        <v>584</v>
      </c>
      <c r="U261" s="386">
        <v>41661</v>
      </c>
      <c r="W261" s="358"/>
      <c r="X261" s="356" t="str">
        <f t="shared" si="53"/>
        <v>BCF</v>
      </c>
      <c r="Y261" s="356">
        <f t="shared" ref="Y261:Z262" si="55">A261</f>
        <v>257</v>
      </c>
      <c r="Z261" s="356" t="str">
        <f t="shared" si="55"/>
        <v>Steam Trap</v>
      </c>
      <c r="AA261" s="356" t="str">
        <f t="shared" ref="AA261:AB262" si="56">D261</f>
        <v>Thermostatic</v>
      </c>
      <c r="AB261" s="356">
        <f t="shared" si="56"/>
        <v>0.75</v>
      </c>
      <c r="AC261" s="356">
        <f t="shared" ref="AC261:AC262" si="57">G261</f>
        <v>2014</v>
      </c>
      <c r="AD261" s="356">
        <f t="shared" ref="AD261:AD262" si="58">H261/I261</f>
        <v>404.5</v>
      </c>
      <c r="AE261" s="356">
        <f t="shared" ref="AE261:AE262" si="59">L261</f>
        <v>0</v>
      </c>
      <c r="AF261" s="356">
        <f t="shared" ref="AF261:AH262" si="60">N261</f>
        <v>0</v>
      </c>
      <c r="AG261" s="356">
        <f t="shared" si="60"/>
        <v>0</v>
      </c>
      <c r="AH261" s="356">
        <f t="shared" si="60"/>
        <v>0</v>
      </c>
      <c r="AI261" s="387">
        <f t="shared" ref="AI261:AI324" si="61">IFERROR(AD261/VLOOKUP($X261,$BQ$54:$BT$63,2,FALSE),0)</f>
        <v>515.73749999999995</v>
      </c>
      <c r="AJ261" s="387">
        <f t="shared" ref="AJ261:AJ324" si="62">IFERROR(AF261/VLOOKUP($X261,$BQ$54:$BT$63,3,FALSE),0)</f>
        <v>0</v>
      </c>
      <c r="AK261" s="387">
        <f t="shared" ref="AK261:AK324" si="63">IFERROR(AE261/VLOOKUP($X261,$BQ$54:$BT$63,3,FALSE),0)</f>
        <v>0</v>
      </c>
      <c r="AL261" s="387">
        <f t="shared" si="54"/>
        <v>515.73749999999995</v>
      </c>
      <c r="AM261" s="358"/>
      <c r="AT261" s="358"/>
      <c r="BA261" s="358"/>
      <c r="BI261" s="358"/>
      <c r="BO261" s="358"/>
      <c r="BV261" s="358"/>
    </row>
    <row r="262" spans="1:74" x14ac:dyDescent="0.2">
      <c r="A262" s="356">
        <v>258</v>
      </c>
      <c r="B262" s="360" t="s">
        <v>579</v>
      </c>
      <c r="C262" s="381" t="s">
        <v>596</v>
      </c>
      <c r="D262" s="382" t="s">
        <v>148</v>
      </c>
      <c r="E262" s="382"/>
      <c r="F262" s="383"/>
      <c r="G262" s="381">
        <v>2014</v>
      </c>
      <c r="H262" s="382">
        <v>1326</v>
      </c>
      <c r="I262" s="382">
        <v>1</v>
      </c>
      <c r="J262" s="384" t="s">
        <v>581</v>
      </c>
      <c r="K262" s="383"/>
      <c r="L262" s="381"/>
      <c r="M262" s="382"/>
      <c r="N262" s="382"/>
      <c r="O262" s="382"/>
      <c r="P262" s="382"/>
      <c r="Q262" s="383"/>
      <c r="R262" s="360" t="s">
        <v>582</v>
      </c>
      <c r="S262" s="385" t="s">
        <v>583</v>
      </c>
      <c r="T262" s="384" t="s">
        <v>584</v>
      </c>
      <c r="U262" s="386">
        <v>41661</v>
      </c>
      <c r="W262" s="358"/>
      <c r="X262" s="356" t="str">
        <f t="shared" ref="X262" si="64">R262</f>
        <v>BCF</v>
      </c>
      <c r="Y262" s="356">
        <f t="shared" si="55"/>
        <v>258</v>
      </c>
      <c r="Z262" s="356" t="str">
        <f t="shared" si="55"/>
        <v>Steam Trap</v>
      </c>
      <c r="AA262" s="356" t="str">
        <f t="shared" si="56"/>
        <v>Thermostatic</v>
      </c>
      <c r="AB262" s="356">
        <f t="shared" si="56"/>
        <v>0</v>
      </c>
      <c r="AC262" s="356">
        <f t="shared" si="57"/>
        <v>2014</v>
      </c>
      <c r="AD262" s="356">
        <f t="shared" si="58"/>
        <v>1326</v>
      </c>
      <c r="AE262" s="356">
        <f t="shared" si="59"/>
        <v>0</v>
      </c>
      <c r="AF262" s="356">
        <f t="shared" si="60"/>
        <v>0</v>
      </c>
      <c r="AG262" s="356">
        <f t="shared" si="60"/>
        <v>0</v>
      </c>
      <c r="AH262" s="356">
        <f t="shared" si="60"/>
        <v>0</v>
      </c>
      <c r="AI262" s="387">
        <f t="shared" si="61"/>
        <v>1690.6499999999999</v>
      </c>
      <c r="AJ262" s="387">
        <f t="shared" si="62"/>
        <v>0</v>
      </c>
      <c r="AK262" s="387">
        <f t="shared" si="63"/>
        <v>0</v>
      </c>
      <c r="AL262" s="387">
        <f t="shared" ref="AL262" si="65">AI262+AK262</f>
        <v>1690.6499999999999</v>
      </c>
      <c r="AM262" s="358"/>
      <c r="AT262" s="358"/>
      <c r="BA262" s="358"/>
      <c r="BI262" s="358"/>
      <c r="BO262" s="358"/>
      <c r="BV262" s="358"/>
    </row>
    <row r="263" spans="1:74" x14ac:dyDescent="0.2">
      <c r="A263" s="356">
        <v>259</v>
      </c>
      <c r="B263" s="360" t="s">
        <v>579</v>
      </c>
      <c r="C263" s="385" t="s">
        <v>584</v>
      </c>
      <c r="D263" s="384" t="s">
        <v>584</v>
      </c>
      <c r="E263" s="384" t="s">
        <v>584</v>
      </c>
      <c r="F263" s="444" t="s">
        <v>584</v>
      </c>
      <c r="G263" s="385">
        <v>2012</v>
      </c>
      <c r="H263" s="382">
        <v>31600</v>
      </c>
      <c r="I263" s="382">
        <v>1</v>
      </c>
      <c r="J263" s="384" t="s">
        <v>598</v>
      </c>
      <c r="K263" s="383"/>
      <c r="L263" s="381"/>
      <c r="M263" s="382"/>
      <c r="N263" s="382"/>
      <c r="O263" s="382"/>
      <c r="P263" s="382"/>
      <c r="Q263" s="383"/>
      <c r="R263" s="360" t="s">
        <v>235</v>
      </c>
      <c r="S263" s="385" t="s">
        <v>599</v>
      </c>
      <c r="T263" s="384" t="s">
        <v>584</v>
      </c>
      <c r="U263" s="386">
        <v>41619</v>
      </c>
      <c r="W263" s="358"/>
      <c r="X263" s="356" t="str">
        <f>R366</f>
        <v>NE</v>
      </c>
      <c r="Y263" s="356">
        <f>A366</f>
        <v>362</v>
      </c>
      <c r="Z263" s="356" t="str">
        <f>B366</f>
        <v>Retrofit Steam Trap</v>
      </c>
      <c r="AA263" s="356" t="str">
        <f>D366</f>
        <v>Thermostatic</v>
      </c>
      <c r="AB263" s="356" t="str">
        <f>E366</f>
        <v>n/a</v>
      </c>
      <c r="AC263" s="356">
        <f>G366</f>
        <v>2014</v>
      </c>
      <c r="AD263" s="356">
        <f>H366/I366</f>
        <v>35</v>
      </c>
      <c r="AE263" s="356">
        <f>L366</f>
        <v>0</v>
      </c>
      <c r="AF263" s="356">
        <f>N366</f>
        <v>0</v>
      </c>
      <c r="AG263" s="356">
        <f>O366</f>
        <v>0</v>
      </c>
      <c r="AH263" s="356">
        <f>P366</f>
        <v>0</v>
      </c>
      <c r="AI263" s="387">
        <f t="shared" si="61"/>
        <v>35.36109572248612</v>
      </c>
      <c r="AJ263" s="387">
        <f t="shared" si="62"/>
        <v>0</v>
      </c>
      <c r="AK263" s="387">
        <f t="shared" si="63"/>
        <v>0</v>
      </c>
      <c r="AL263" s="387">
        <f>AI263+AK263</f>
        <v>35.36109572248612</v>
      </c>
      <c r="AM263" s="358"/>
      <c r="AT263" s="358"/>
      <c r="BA263" s="358"/>
      <c r="BI263" s="358"/>
      <c r="BO263" s="358"/>
      <c r="BV263" s="358"/>
    </row>
    <row r="264" spans="1:74" x14ac:dyDescent="0.2">
      <c r="A264" s="356">
        <v>260</v>
      </c>
      <c r="B264" s="360" t="s">
        <v>579</v>
      </c>
      <c r="C264" s="385" t="s">
        <v>584</v>
      </c>
      <c r="D264" s="384" t="s">
        <v>584</v>
      </c>
      <c r="E264" s="384" t="s">
        <v>584</v>
      </c>
      <c r="F264" s="444" t="s">
        <v>584</v>
      </c>
      <c r="G264" s="385">
        <v>2012</v>
      </c>
      <c r="H264" s="382">
        <v>203050.04</v>
      </c>
      <c r="I264" s="382">
        <v>10</v>
      </c>
      <c r="J264" s="384" t="s">
        <v>598</v>
      </c>
      <c r="K264" s="383"/>
      <c r="L264" s="381"/>
      <c r="M264" s="382"/>
      <c r="N264" s="382"/>
      <c r="O264" s="382"/>
      <c r="P264" s="382"/>
      <c r="Q264" s="383"/>
      <c r="R264" s="356" t="s">
        <v>235</v>
      </c>
      <c r="S264" s="385" t="s">
        <v>599</v>
      </c>
      <c r="T264" s="384" t="s">
        <v>584</v>
      </c>
      <c r="U264" s="386">
        <v>41619</v>
      </c>
      <c r="W264" s="358"/>
      <c r="X264" s="356" t="str">
        <f t="shared" ref="X264:X327" si="66">R367</f>
        <v>NE</v>
      </c>
      <c r="Y264" s="356">
        <f t="shared" ref="Y264:Z279" si="67">A367</f>
        <v>363</v>
      </c>
      <c r="Z264" s="356" t="str">
        <f t="shared" si="67"/>
        <v>Retrofit Steam Trap</v>
      </c>
      <c r="AA264" s="356" t="str">
        <f t="shared" ref="AA264:AB279" si="68">D367</f>
        <v>Orifice</v>
      </c>
      <c r="AB264" s="356" t="str">
        <f t="shared" si="68"/>
        <v>n/a</v>
      </c>
      <c r="AC264" s="356">
        <f t="shared" ref="AC264:AC327" si="69">G367</f>
        <v>2014</v>
      </c>
      <c r="AD264" s="356">
        <f t="shared" ref="AD264:AD327" si="70">H367/I367</f>
        <v>90</v>
      </c>
      <c r="AE264" s="356">
        <f t="shared" ref="AE264:AE327" si="71">L367</f>
        <v>0</v>
      </c>
      <c r="AF264" s="356">
        <f t="shared" ref="AF264:AH279" si="72">N367</f>
        <v>0</v>
      </c>
      <c r="AG264" s="356">
        <f t="shared" si="72"/>
        <v>0</v>
      </c>
      <c r="AH264" s="356">
        <f t="shared" si="72"/>
        <v>0</v>
      </c>
      <c r="AI264" s="387">
        <f t="shared" si="61"/>
        <v>90.928531857821454</v>
      </c>
      <c r="AJ264" s="387">
        <f t="shared" si="62"/>
        <v>0</v>
      </c>
      <c r="AK264" s="387">
        <f t="shared" si="63"/>
        <v>0</v>
      </c>
      <c r="AL264" s="387">
        <f t="shared" ref="AL264:AL327" si="73">AI264+AK264</f>
        <v>90.928531857821454</v>
      </c>
      <c r="AM264" s="358"/>
      <c r="AT264" s="358"/>
      <c r="BA264" s="358"/>
      <c r="BI264" s="358"/>
      <c r="BO264" s="358"/>
      <c r="BV264" s="358"/>
    </row>
    <row r="265" spans="1:74" x14ac:dyDescent="0.2">
      <c r="A265" s="356">
        <v>261</v>
      </c>
      <c r="B265" s="360" t="s">
        <v>579</v>
      </c>
      <c r="C265" s="385" t="s">
        <v>584</v>
      </c>
      <c r="D265" s="384" t="s">
        <v>584</v>
      </c>
      <c r="E265" s="384" t="s">
        <v>584</v>
      </c>
      <c r="F265" s="444" t="s">
        <v>584</v>
      </c>
      <c r="G265" s="385">
        <v>2012</v>
      </c>
      <c r="H265" s="382">
        <v>61143.14</v>
      </c>
      <c r="I265" s="382">
        <v>10</v>
      </c>
      <c r="J265" s="384" t="s">
        <v>598</v>
      </c>
      <c r="K265" s="383"/>
      <c r="L265" s="381"/>
      <c r="M265" s="382"/>
      <c r="N265" s="382"/>
      <c r="O265" s="382"/>
      <c r="P265" s="382"/>
      <c r="Q265" s="383"/>
      <c r="R265" s="356" t="s">
        <v>235</v>
      </c>
      <c r="S265" s="385" t="s">
        <v>599</v>
      </c>
      <c r="T265" s="384" t="s">
        <v>584</v>
      </c>
      <c r="U265" s="386">
        <v>41619</v>
      </c>
      <c r="W265" s="358"/>
      <c r="X265" s="356" t="str">
        <f t="shared" si="66"/>
        <v>NE</v>
      </c>
      <c r="Y265" s="356">
        <f t="shared" si="67"/>
        <v>364</v>
      </c>
      <c r="Z265" s="356" t="str">
        <f t="shared" si="67"/>
        <v>Retrofit Steam Trap</v>
      </c>
      <c r="AA265" s="356" t="str">
        <f t="shared" si="68"/>
        <v>F&amp;T</v>
      </c>
      <c r="AB265" s="356">
        <f t="shared" si="68"/>
        <v>0.5</v>
      </c>
      <c r="AC265" s="356">
        <f t="shared" si="69"/>
        <v>2014</v>
      </c>
      <c r="AD265" s="356">
        <f t="shared" si="70"/>
        <v>106</v>
      </c>
      <c r="AE265" s="356">
        <f t="shared" si="71"/>
        <v>0</v>
      </c>
      <c r="AF265" s="356">
        <f t="shared" si="72"/>
        <v>0</v>
      </c>
      <c r="AG265" s="356">
        <f t="shared" si="72"/>
        <v>0</v>
      </c>
      <c r="AH265" s="356">
        <f t="shared" si="72"/>
        <v>0</v>
      </c>
      <c r="AI265" s="387">
        <f t="shared" si="61"/>
        <v>107.09360418810083</v>
      </c>
      <c r="AJ265" s="387">
        <f t="shared" si="62"/>
        <v>0</v>
      </c>
      <c r="AK265" s="387">
        <f t="shared" si="63"/>
        <v>0</v>
      </c>
      <c r="AL265" s="387">
        <f t="shared" si="73"/>
        <v>107.09360418810083</v>
      </c>
      <c r="AM265" s="358"/>
      <c r="AT265" s="358"/>
      <c r="BA265" s="358"/>
      <c r="BI265" s="358"/>
      <c r="BO265" s="358"/>
      <c r="BV265" s="358"/>
    </row>
    <row r="266" spans="1:74" x14ac:dyDescent="0.2">
      <c r="A266" s="356">
        <v>262</v>
      </c>
      <c r="B266" s="360" t="s">
        <v>579</v>
      </c>
      <c r="C266" s="385" t="s">
        <v>584</v>
      </c>
      <c r="D266" s="384" t="s">
        <v>584</v>
      </c>
      <c r="E266" s="384" t="s">
        <v>584</v>
      </c>
      <c r="F266" s="444" t="s">
        <v>584</v>
      </c>
      <c r="G266" s="385">
        <v>2012</v>
      </c>
      <c r="H266" s="382">
        <v>121904.87</v>
      </c>
      <c r="I266" s="382">
        <v>46</v>
      </c>
      <c r="J266" s="384" t="s">
        <v>598</v>
      </c>
      <c r="K266" s="383"/>
      <c r="L266" s="381"/>
      <c r="M266" s="382"/>
      <c r="N266" s="382"/>
      <c r="O266" s="382"/>
      <c r="P266" s="382"/>
      <c r="Q266" s="383"/>
      <c r="R266" s="356" t="s">
        <v>235</v>
      </c>
      <c r="S266" s="385" t="s">
        <v>599</v>
      </c>
      <c r="T266" s="384" t="s">
        <v>584</v>
      </c>
      <c r="U266" s="386">
        <v>41619</v>
      </c>
      <c r="W266" s="358"/>
      <c r="X266" s="356" t="str">
        <f t="shared" si="66"/>
        <v>NE</v>
      </c>
      <c r="Y266" s="356">
        <f t="shared" si="67"/>
        <v>365</v>
      </c>
      <c r="Z266" s="356" t="str">
        <f t="shared" si="67"/>
        <v>Retrofit Steam Trap</v>
      </c>
      <c r="AA266" s="356" t="str">
        <f t="shared" si="68"/>
        <v>F&amp;T</v>
      </c>
      <c r="AB266" s="356">
        <f t="shared" si="68"/>
        <v>0.75</v>
      </c>
      <c r="AC266" s="356">
        <f t="shared" si="69"/>
        <v>2014</v>
      </c>
      <c r="AD266" s="356">
        <f t="shared" si="70"/>
        <v>106</v>
      </c>
      <c r="AE266" s="356">
        <f t="shared" si="71"/>
        <v>0</v>
      </c>
      <c r="AF266" s="356">
        <f t="shared" si="72"/>
        <v>0</v>
      </c>
      <c r="AG266" s="356">
        <f t="shared" si="72"/>
        <v>0</v>
      </c>
      <c r="AH266" s="356">
        <f t="shared" si="72"/>
        <v>0</v>
      </c>
      <c r="AI266" s="387">
        <f t="shared" si="61"/>
        <v>107.09360418810083</v>
      </c>
      <c r="AJ266" s="387">
        <f t="shared" si="62"/>
        <v>0</v>
      </c>
      <c r="AK266" s="387">
        <f t="shared" si="63"/>
        <v>0</v>
      </c>
      <c r="AL266" s="387">
        <f t="shared" si="73"/>
        <v>107.09360418810083</v>
      </c>
      <c r="AM266" s="358"/>
      <c r="AT266" s="358"/>
      <c r="BA266" s="358"/>
      <c r="BI266" s="358"/>
      <c r="BO266" s="358"/>
      <c r="BV266" s="358"/>
    </row>
    <row r="267" spans="1:74" x14ac:dyDescent="0.2">
      <c r="A267" s="356">
        <v>263</v>
      </c>
      <c r="B267" s="360" t="s">
        <v>579</v>
      </c>
      <c r="C267" s="385" t="s">
        <v>584</v>
      </c>
      <c r="D267" s="384" t="s">
        <v>584</v>
      </c>
      <c r="E267" s="384" t="s">
        <v>584</v>
      </c>
      <c r="F267" s="444" t="s">
        <v>584</v>
      </c>
      <c r="G267" s="385">
        <v>2012</v>
      </c>
      <c r="H267" s="382">
        <v>116234.82</v>
      </c>
      <c r="I267" s="382">
        <v>46</v>
      </c>
      <c r="J267" s="384" t="s">
        <v>598</v>
      </c>
      <c r="K267" s="383"/>
      <c r="L267" s="381"/>
      <c r="M267" s="382"/>
      <c r="N267" s="382"/>
      <c r="O267" s="382"/>
      <c r="P267" s="382"/>
      <c r="Q267" s="383"/>
      <c r="R267" s="356" t="s">
        <v>235</v>
      </c>
      <c r="S267" s="385" t="s">
        <v>599</v>
      </c>
      <c r="T267" s="384" t="s">
        <v>584</v>
      </c>
      <c r="U267" s="386">
        <v>41619</v>
      </c>
      <c r="W267" s="358"/>
      <c r="X267" s="356" t="str">
        <f t="shared" si="66"/>
        <v>NE</v>
      </c>
      <c r="Y267" s="356">
        <f t="shared" si="67"/>
        <v>366</v>
      </c>
      <c r="Z267" s="356" t="str">
        <f t="shared" si="67"/>
        <v>Retrofit Steam Trap</v>
      </c>
      <c r="AA267" s="356" t="str">
        <f t="shared" si="68"/>
        <v>F&amp;T</v>
      </c>
      <c r="AB267" s="356">
        <f t="shared" si="68"/>
        <v>1</v>
      </c>
      <c r="AC267" s="356">
        <f t="shared" si="69"/>
        <v>2014</v>
      </c>
      <c r="AD267" s="356">
        <f t="shared" si="70"/>
        <v>138</v>
      </c>
      <c r="AE267" s="356">
        <f t="shared" si="71"/>
        <v>0</v>
      </c>
      <c r="AF267" s="356">
        <f t="shared" si="72"/>
        <v>0</v>
      </c>
      <c r="AG267" s="356">
        <f t="shared" si="72"/>
        <v>0</v>
      </c>
      <c r="AH267" s="356">
        <f t="shared" si="72"/>
        <v>0</v>
      </c>
      <c r="AI267" s="387">
        <f t="shared" si="61"/>
        <v>139.42374884865956</v>
      </c>
      <c r="AJ267" s="387">
        <f t="shared" si="62"/>
        <v>0</v>
      </c>
      <c r="AK267" s="387">
        <f t="shared" si="63"/>
        <v>0</v>
      </c>
      <c r="AL267" s="387">
        <f t="shared" si="73"/>
        <v>139.42374884865956</v>
      </c>
      <c r="AM267" s="358"/>
      <c r="AT267" s="358"/>
      <c r="BA267" s="358"/>
      <c r="BI267" s="358"/>
      <c r="BO267" s="358"/>
      <c r="BV267" s="358"/>
    </row>
    <row r="268" spans="1:74" x14ac:dyDescent="0.2">
      <c r="A268" s="356">
        <v>264</v>
      </c>
      <c r="B268" s="360" t="s">
        <v>579</v>
      </c>
      <c r="C268" s="385" t="s">
        <v>584</v>
      </c>
      <c r="D268" s="384" t="s">
        <v>584</v>
      </c>
      <c r="E268" s="384" t="s">
        <v>584</v>
      </c>
      <c r="F268" s="444" t="s">
        <v>584</v>
      </c>
      <c r="G268" s="385">
        <v>2012</v>
      </c>
      <c r="H268" s="382">
        <v>9600</v>
      </c>
      <c r="I268" s="382">
        <v>5</v>
      </c>
      <c r="J268" s="384" t="s">
        <v>598</v>
      </c>
      <c r="K268" s="383"/>
      <c r="L268" s="381"/>
      <c r="M268" s="382"/>
      <c r="N268" s="382"/>
      <c r="O268" s="382"/>
      <c r="P268" s="382"/>
      <c r="Q268" s="383"/>
      <c r="R268" s="356" t="s">
        <v>235</v>
      </c>
      <c r="S268" s="385" t="s">
        <v>599</v>
      </c>
      <c r="T268" s="384" t="s">
        <v>584</v>
      </c>
      <c r="U268" s="386">
        <v>41619</v>
      </c>
      <c r="W268" s="358"/>
      <c r="X268" s="356" t="str">
        <f t="shared" si="66"/>
        <v>NE</v>
      </c>
      <c r="Y268" s="356">
        <f t="shared" si="67"/>
        <v>367</v>
      </c>
      <c r="Z268" s="356" t="str">
        <f t="shared" si="67"/>
        <v>Retrofit Steam Trap</v>
      </c>
      <c r="AA268" s="356" t="str">
        <f t="shared" si="68"/>
        <v>F&amp;T</v>
      </c>
      <c r="AB268" s="356">
        <f t="shared" si="68"/>
        <v>1.5</v>
      </c>
      <c r="AC268" s="356">
        <f t="shared" si="69"/>
        <v>2014</v>
      </c>
      <c r="AD268" s="356">
        <f t="shared" si="70"/>
        <v>138</v>
      </c>
      <c r="AE268" s="356">
        <f t="shared" si="71"/>
        <v>0</v>
      </c>
      <c r="AF268" s="356">
        <f t="shared" si="72"/>
        <v>0</v>
      </c>
      <c r="AG268" s="356">
        <f t="shared" si="72"/>
        <v>0</v>
      </c>
      <c r="AH268" s="356">
        <f t="shared" si="72"/>
        <v>0</v>
      </c>
      <c r="AI268" s="387">
        <f t="shared" si="61"/>
        <v>139.42374884865956</v>
      </c>
      <c r="AJ268" s="387">
        <f t="shared" si="62"/>
        <v>0</v>
      </c>
      <c r="AK268" s="387">
        <f t="shared" si="63"/>
        <v>0</v>
      </c>
      <c r="AL268" s="387">
        <f t="shared" si="73"/>
        <v>139.42374884865956</v>
      </c>
      <c r="AM268" s="358"/>
      <c r="AT268" s="358"/>
      <c r="BA268" s="358"/>
      <c r="BI268" s="358"/>
      <c r="BO268" s="358"/>
      <c r="BV268" s="358"/>
    </row>
    <row r="269" spans="1:74" x14ac:dyDescent="0.2">
      <c r="A269" s="356">
        <v>265</v>
      </c>
      <c r="B269" s="360" t="s">
        <v>579</v>
      </c>
      <c r="C269" s="385" t="s">
        <v>584</v>
      </c>
      <c r="D269" s="384" t="s">
        <v>584</v>
      </c>
      <c r="E269" s="384" t="s">
        <v>584</v>
      </c>
      <c r="F269" s="444" t="s">
        <v>584</v>
      </c>
      <c r="G269" s="385">
        <v>2012</v>
      </c>
      <c r="H269" s="382">
        <v>89499.09</v>
      </c>
      <c r="I269" s="382">
        <v>53</v>
      </c>
      <c r="J269" s="384" t="s">
        <v>598</v>
      </c>
      <c r="K269" s="383"/>
      <c r="L269" s="381"/>
      <c r="M269" s="382"/>
      <c r="N269" s="382"/>
      <c r="O269" s="382"/>
      <c r="P269" s="382"/>
      <c r="Q269" s="383"/>
      <c r="R269" s="356" t="s">
        <v>235</v>
      </c>
      <c r="S269" s="385" t="s">
        <v>599</v>
      </c>
      <c r="T269" s="384" t="s">
        <v>584</v>
      </c>
      <c r="U269" s="386">
        <v>41619</v>
      </c>
      <c r="W269" s="358"/>
      <c r="X269" s="356" t="str">
        <f t="shared" si="66"/>
        <v>NE</v>
      </c>
      <c r="Y269" s="356">
        <f t="shared" si="67"/>
        <v>368</v>
      </c>
      <c r="Z269" s="356" t="str">
        <f t="shared" si="67"/>
        <v>Retrofit Steam Trap</v>
      </c>
      <c r="AA269" s="356" t="str">
        <f t="shared" si="68"/>
        <v>F&amp;T</v>
      </c>
      <c r="AB269" s="356">
        <f t="shared" si="68"/>
        <v>2</v>
      </c>
      <c r="AC269" s="356">
        <f t="shared" si="69"/>
        <v>2014</v>
      </c>
      <c r="AD269" s="356">
        <f t="shared" si="70"/>
        <v>348</v>
      </c>
      <c r="AE269" s="356">
        <f t="shared" si="71"/>
        <v>0</v>
      </c>
      <c r="AF269" s="356">
        <f t="shared" si="72"/>
        <v>0</v>
      </c>
      <c r="AG269" s="356">
        <f t="shared" si="72"/>
        <v>0</v>
      </c>
      <c r="AH269" s="356">
        <f t="shared" si="72"/>
        <v>0</v>
      </c>
      <c r="AI269" s="387">
        <f t="shared" si="61"/>
        <v>351.59032318357629</v>
      </c>
      <c r="AJ269" s="387">
        <f t="shared" si="62"/>
        <v>0</v>
      </c>
      <c r="AK269" s="387">
        <f t="shared" si="63"/>
        <v>0</v>
      </c>
      <c r="AL269" s="387">
        <f t="shared" si="73"/>
        <v>351.59032318357629</v>
      </c>
      <c r="AM269" s="358"/>
      <c r="AT269" s="358"/>
      <c r="BA269" s="358"/>
      <c r="BI269" s="358"/>
      <c r="BO269" s="358"/>
      <c r="BV269" s="358"/>
    </row>
    <row r="270" spans="1:74" x14ac:dyDescent="0.2">
      <c r="A270" s="356">
        <v>266</v>
      </c>
      <c r="B270" s="360" t="s">
        <v>579</v>
      </c>
      <c r="C270" s="385" t="s">
        <v>584</v>
      </c>
      <c r="D270" s="384" t="s">
        <v>584</v>
      </c>
      <c r="E270" s="384" t="s">
        <v>584</v>
      </c>
      <c r="F270" s="444" t="s">
        <v>584</v>
      </c>
      <c r="G270" s="385">
        <v>2012</v>
      </c>
      <c r="H270" s="382">
        <v>35242</v>
      </c>
      <c r="I270" s="382">
        <v>24</v>
      </c>
      <c r="J270" s="384" t="s">
        <v>598</v>
      </c>
      <c r="K270" s="383"/>
      <c r="L270" s="381"/>
      <c r="M270" s="382"/>
      <c r="N270" s="382"/>
      <c r="O270" s="382"/>
      <c r="P270" s="382"/>
      <c r="Q270" s="383"/>
      <c r="R270" s="360" t="s">
        <v>286</v>
      </c>
      <c r="S270" s="385" t="s">
        <v>599</v>
      </c>
      <c r="T270" s="384" t="s">
        <v>584</v>
      </c>
      <c r="U270" s="386">
        <v>41619</v>
      </c>
      <c r="W270" s="358"/>
      <c r="X270" s="356" t="str">
        <f t="shared" si="66"/>
        <v>NE</v>
      </c>
      <c r="Y270" s="356">
        <f t="shared" si="67"/>
        <v>369</v>
      </c>
      <c r="Z270" s="356" t="str">
        <f t="shared" si="67"/>
        <v>Retrofit Steam Trap</v>
      </c>
      <c r="AA270" s="356" t="str">
        <f t="shared" si="68"/>
        <v>F&amp;T</v>
      </c>
      <c r="AB270" s="356">
        <f t="shared" si="68"/>
        <v>0.5</v>
      </c>
      <c r="AC270" s="356">
        <f t="shared" si="69"/>
        <v>2014</v>
      </c>
      <c r="AD270" s="356">
        <f t="shared" si="70"/>
        <v>174</v>
      </c>
      <c r="AE270" s="356">
        <f t="shared" si="71"/>
        <v>0</v>
      </c>
      <c r="AF270" s="356">
        <f t="shared" si="72"/>
        <v>0</v>
      </c>
      <c r="AG270" s="356">
        <f t="shared" si="72"/>
        <v>0</v>
      </c>
      <c r="AH270" s="356">
        <f t="shared" si="72"/>
        <v>0</v>
      </c>
      <c r="AI270" s="387">
        <f t="shared" si="61"/>
        <v>175.79516159178814</v>
      </c>
      <c r="AJ270" s="387">
        <f t="shared" si="62"/>
        <v>0</v>
      </c>
      <c r="AK270" s="387">
        <f t="shared" si="63"/>
        <v>0</v>
      </c>
      <c r="AL270" s="387">
        <f t="shared" si="73"/>
        <v>175.79516159178814</v>
      </c>
      <c r="AM270" s="358"/>
      <c r="AT270" s="358"/>
      <c r="BA270" s="358"/>
      <c r="BI270" s="358"/>
      <c r="BO270" s="358"/>
      <c r="BV270" s="358"/>
    </row>
    <row r="271" spans="1:74" x14ac:dyDescent="0.2">
      <c r="A271" s="356">
        <v>267</v>
      </c>
      <c r="B271" s="360" t="s">
        <v>579</v>
      </c>
      <c r="C271" s="385" t="s">
        <v>584</v>
      </c>
      <c r="D271" s="384" t="s">
        <v>584</v>
      </c>
      <c r="E271" s="384" t="s">
        <v>584</v>
      </c>
      <c r="F271" s="444" t="s">
        <v>584</v>
      </c>
      <c r="G271" s="385">
        <v>2012</v>
      </c>
      <c r="H271" s="382">
        <v>28168</v>
      </c>
      <c r="I271" s="382">
        <v>21</v>
      </c>
      <c r="J271" s="384" t="s">
        <v>598</v>
      </c>
      <c r="K271" s="383"/>
      <c r="L271" s="381"/>
      <c r="M271" s="382"/>
      <c r="N271" s="382"/>
      <c r="O271" s="382"/>
      <c r="P271" s="382"/>
      <c r="Q271" s="383"/>
      <c r="R271" s="356" t="s">
        <v>235</v>
      </c>
      <c r="S271" s="385" t="s">
        <v>599</v>
      </c>
      <c r="T271" s="384" t="s">
        <v>584</v>
      </c>
      <c r="U271" s="386">
        <v>41619</v>
      </c>
      <c r="W271" s="358"/>
      <c r="X271" s="356" t="str">
        <f t="shared" si="66"/>
        <v>NE</v>
      </c>
      <c r="Y271" s="356">
        <f t="shared" si="67"/>
        <v>370</v>
      </c>
      <c r="Z271" s="356" t="str">
        <f t="shared" si="67"/>
        <v>Retrofit Steam Trap</v>
      </c>
      <c r="AA271" s="356" t="str">
        <f t="shared" si="68"/>
        <v>F&amp;T</v>
      </c>
      <c r="AB271" s="356">
        <f t="shared" si="68"/>
        <v>0.75</v>
      </c>
      <c r="AC271" s="356">
        <f t="shared" si="69"/>
        <v>2014</v>
      </c>
      <c r="AD271" s="356">
        <f t="shared" si="70"/>
        <v>174</v>
      </c>
      <c r="AE271" s="356">
        <f t="shared" si="71"/>
        <v>0</v>
      </c>
      <c r="AF271" s="356">
        <f t="shared" si="72"/>
        <v>0</v>
      </c>
      <c r="AG271" s="356">
        <f t="shared" si="72"/>
        <v>0</v>
      </c>
      <c r="AH271" s="356">
        <f t="shared" si="72"/>
        <v>0</v>
      </c>
      <c r="AI271" s="387">
        <f t="shared" si="61"/>
        <v>175.79516159178814</v>
      </c>
      <c r="AJ271" s="387">
        <f t="shared" si="62"/>
        <v>0</v>
      </c>
      <c r="AK271" s="387">
        <f t="shared" si="63"/>
        <v>0</v>
      </c>
      <c r="AL271" s="387">
        <f t="shared" si="73"/>
        <v>175.79516159178814</v>
      </c>
      <c r="AM271" s="358"/>
      <c r="AT271" s="358"/>
      <c r="BA271" s="358"/>
      <c r="BI271" s="358"/>
      <c r="BO271" s="358"/>
      <c r="BV271" s="358"/>
    </row>
    <row r="272" spans="1:74" x14ac:dyDescent="0.2">
      <c r="A272" s="356">
        <v>268</v>
      </c>
      <c r="B272" s="360" t="s">
        <v>579</v>
      </c>
      <c r="C272" s="385" t="s">
        <v>584</v>
      </c>
      <c r="D272" s="384" t="s">
        <v>584</v>
      </c>
      <c r="E272" s="384" t="s">
        <v>584</v>
      </c>
      <c r="F272" s="444" t="s">
        <v>584</v>
      </c>
      <c r="G272" s="385">
        <v>2012</v>
      </c>
      <c r="H272" s="382">
        <v>26000</v>
      </c>
      <c r="I272" s="382">
        <v>20</v>
      </c>
      <c r="J272" s="384" t="s">
        <v>598</v>
      </c>
      <c r="K272" s="383"/>
      <c r="L272" s="381"/>
      <c r="M272" s="382"/>
      <c r="N272" s="382"/>
      <c r="O272" s="382"/>
      <c r="P272" s="382"/>
      <c r="Q272" s="383"/>
      <c r="R272" s="356" t="s">
        <v>427</v>
      </c>
      <c r="S272" s="385" t="s">
        <v>599</v>
      </c>
      <c r="T272" s="384" t="s">
        <v>584</v>
      </c>
      <c r="U272" s="386">
        <v>41619</v>
      </c>
      <c r="W272" s="358"/>
      <c r="X272" s="356" t="str">
        <f t="shared" si="66"/>
        <v>NE</v>
      </c>
      <c r="Y272" s="356">
        <f t="shared" si="67"/>
        <v>371</v>
      </c>
      <c r="Z272" s="356" t="str">
        <f t="shared" si="67"/>
        <v>Retrofit Steam Trap</v>
      </c>
      <c r="AA272" s="356" t="str">
        <f t="shared" si="68"/>
        <v>F&amp;T</v>
      </c>
      <c r="AB272" s="356">
        <f t="shared" si="68"/>
        <v>1</v>
      </c>
      <c r="AC272" s="356">
        <f t="shared" si="69"/>
        <v>2014</v>
      </c>
      <c r="AD272" s="356">
        <f t="shared" si="70"/>
        <v>291</v>
      </c>
      <c r="AE272" s="356">
        <f t="shared" si="71"/>
        <v>0</v>
      </c>
      <c r="AF272" s="356">
        <f t="shared" si="72"/>
        <v>0</v>
      </c>
      <c r="AG272" s="356">
        <f t="shared" si="72"/>
        <v>0</v>
      </c>
      <c r="AH272" s="356">
        <f t="shared" si="72"/>
        <v>0</v>
      </c>
      <c r="AI272" s="387">
        <f t="shared" si="61"/>
        <v>294.00225300695604</v>
      </c>
      <c r="AJ272" s="387">
        <f t="shared" si="62"/>
        <v>0</v>
      </c>
      <c r="AK272" s="387">
        <f t="shared" si="63"/>
        <v>0</v>
      </c>
      <c r="AL272" s="387">
        <f t="shared" si="73"/>
        <v>294.00225300695604</v>
      </c>
      <c r="AM272" s="358"/>
      <c r="AT272" s="358"/>
      <c r="BA272" s="358"/>
      <c r="BI272" s="358"/>
      <c r="BO272" s="358"/>
      <c r="BV272" s="358"/>
    </row>
    <row r="273" spans="1:74" x14ac:dyDescent="0.2">
      <c r="A273" s="356">
        <v>269</v>
      </c>
      <c r="B273" s="360" t="s">
        <v>579</v>
      </c>
      <c r="C273" s="385" t="s">
        <v>584</v>
      </c>
      <c r="D273" s="384" t="s">
        <v>584</v>
      </c>
      <c r="E273" s="384" t="s">
        <v>584</v>
      </c>
      <c r="F273" s="444" t="s">
        <v>584</v>
      </c>
      <c r="G273" s="385">
        <v>2012</v>
      </c>
      <c r="H273" s="382">
        <v>9200</v>
      </c>
      <c r="I273" s="382">
        <v>8</v>
      </c>
      <c r="J273" s="384" t="s">
        <v>598</v>
      </c>
      <c r="K273" s="383"/>
      <c r="L273" s="381"/>
      <c r="M273" s="382"/>
      <c r="N273" s="382"/>
      <c r="O273" s="382"/>
      <c r="P273" s="382"/>
      <c r="Q273" s="383"/>
      <c r="R273" s="356" t="s">
        <v>235</v>
      </c>
      <c r="S273" s="385" t="s">
        <v>599</v>
      </c>
      <c r="T273" s="384" t="s">
        <v>584</v>
      </c>
      <c r="U273" s="386">
        <v>41619</v>
      </c>
      <c r="W273" s="358"/>
      <c r="X273" s="356" t="str">
        <f t="shared" si="66"/>
        <v>NE</v>
      </c>
      <c r="Y273" s="356">
        <f t="shared" si="67"/>
        <v>372</v>
      </c>
      <c r="Z273" s="356" t="str">
        <f t="shared" si="67"/>
        <v>Retrofit Steam Trap</v>
      </c>
      <c r="AA273" s="356" t="str">
        <f t="shared" si="68"/>
        <v>F&amp;T</v>
      </c>
      <c r="AB273" s="356">
        <f t="shared" si="68"/>
        <v>1.5</v>
      </c>
      <c r="AC273" s="356">
        <f t="shared" si="69"/>
        <v>2014</v>
      </c>
      <c r="AD273" s="356">
        <f t="shared" si="70"/>
        <v>291</v>
      </c>
      <c r="AE273" s="356">
        <f t="shared" si="71"/>
        <v>0</v>
      </c>
      <c r="AF273" s="356">
        <f t="shared" si="72"/>
        <v>0</v>
      </c>
      <c r="AG273" s="356">
        <f t="shared" si="72"/>
        <v>0</v>
      </c>
      <c r="AH273" s="356">
        <f t="shared" si="72"/>
        <v>0</v>
      </c>
      <c r="AI273" s="387">
        <f t="shared" si="61"/>
        <v>294.00225300695604</v>
      </c>
      <c r="AJ273" s="387">
        <f t="shared" si="62"/>
        <v>0</v>
      </c>
      <c r="AK273" s="387">
        <f t="shared" si="63"/>
        <v>0</v>
      </c>
      <c r="AL273" s="387">
        <f t="shared" si="73"/>
        <v>294.00225300695604</v>
      </c>
      <c r="AM273" s="358"/>
      <c r="AT273" s="358"/>
      <c r="BA273" s="358"/>
      <c r="BI273" s="358"/>
      <c r="BO273" s="358"/>
      <c r="BV273" s="358"/>
    </row>
    <row r="274" spans="1:74" x14ac:dyDescent="0.2">
      <c r="A274" s="356">
        <v>270</v>
      </c>
      <c r="B274" s="360" t="s">
        <v>579</v>
      </c>
      <c r="C274" s="385" t="s">
        <v>584</v>
      </c>
      <c r="D274" s="384" t="s">
        <v>584</v>
      </c>
      <c r="E274" s="384" t="s">
        <v>584</v>
      </c>
      <c r="F274" s="444" t="s">
        <v>584</v>
      </c>
      <c r="G274" s="385">
        <v>2012</v>
      </c>
      <c r="H274" s="382">
        <v>46271.46</v>
      </c>
      <c r="I274" s="382">
        <v>43</v>
      </c>
      <c r="J274" s="384" t="s">
        <v>598</v>
      </c>
      <c r="K274" s="383"/>
      <c r="L274" s="381"/>
      <c r="M274" s="382"/>
      <c r="N274" s="382"/>
      <c r="O274" s="382"/>
      <c r="P274" s="382"/>
      <c r="Q274" s="383"/>
      <c r="R274" s="356" t="s">
        <v>235</v>
      </c>
      <c r="S274" s="385" t="s">
        <v>599</v>
      </c>
      <c r="T274" s="384" t="s">
        <v>584</v>
      </c>
      <c r="U274" s="386">
        <v>41619</v>
      </c>
      <c r="W274" s="358"/>
      <c r="X274" s="356" t="str">
        <f t="shared" si="66"/>
        <v>NE</v>
      </c>
      <c r="Y274" s="356">
        <f t="shared" si="67"/>
        <v>373</v>
      </c>
      <c r="Z274" s="356" t="str">
        <f t="shared" si="67"/>
        <v>Retrofit Steam Trap</v>
      </c>
      <c r="AA274" s="356" t="str">
        <f t="shared" si="68"/>
        <v>F&amp;T</v>
      </c>
      <c r="AB274" s="356">
        <f t="shared" si="68"/>
        <v>2</v>
      </c>
      <c r="AC274" s="356">
        <f t="shared" si="69"/>
        <v>2014</v>
      </c>
      <c r="AD274" s="356">
        <f t="shared" si="70"/>
        <v>348</v>
      </c>
      <c r="AE274" s="356">
        <f t="shared" si="71"/>
        <v>0</v>
      </c>
      <c r="AF274" s="356">
        <f t="shared" si="72"/>
        <v>0</v>
      </c>
      <c r="AG274" s="356">
        <f t="shared" si="72"/>
        <v>0</v>
      </c>
      <c r="AH274" s="356">
        <f t="shared" si="72"/>
        <v>0</v>
      </c>
      <c r="AI274" s="387">
        <f t="shared" si="61"/>
        <v>351.59032318357629</v>
      </c>
      <c r="AJ274" s="387">
        <f t="shared" si="62"/>
        <v>0</v>
      </c>
      <c r="AK274" s="387">
        <f t="shared" si="63"/>
        <v>0</v>
      </c>
      <c r="AL274" s="387">
        <f t="shared" si="73"/>
        <v>351.59032318357629</v>
      </c>
      <c r="AM274" s="358"/>
      <c r="AT274" s="358"/>
      <c r="BA274" s="358"/>
      <c r="BI274" s="358"/>
      <c r="BO274" s="358"/>
      <c r="BV274" s="358"/>
    </row>
    <row r="275" spans="1:74" x14ac:dyDescent="0.2">
      <c r="A275" s="356">
        <v>271</v>
      </c>
      <c r="B275" s="360" t="s">
        <v>579</v>
      </c>
      <c r="C275" s="385" t="s">
        <v>584</v>
      </c>
      <c r="D275" s="384" t="s">
        <v>584</v>
      </c>
      <c r="E275" s="384" t="s">
        <v>584</v>
      </c>
      <c r="F275" s="444" t="s">
        <v>584</v>
      </c>
      <c r="G275" s="385">
        <v>2012</v>
      </c>
      <c r="H275" s="382">
        <v>111838</v>
      </c>
      <c r="I275" s="382">
        <v>111</v>
      </c>
      <c r="J275" s="384" t="s">
        <v>598</v>
      </c>
      <c r="K275" s="383"/>
      <c r="L275" s="381"/>
      <c r="M275" s="382"/>
      <c r="N275" s="382"/>
      <c r="O275" s="382"/>
      <c r="P275" s="382"/>
      <c r="Q275" s="383"/>
      <c r="R275" s="356" t="s">
        <v>235</v>
      </c>
      <c r="S275" s="385" t="s">
        <v>599</v>
      </c>
      <c r="T275" s="384" t="s">
        <v>584</v>
      </c>
      <c r="U275" s="386">
        <v>41619</v>
      </c>
      <c r="W275" s="358"/>
      <c r="X275" s="356" t="str">
        <f t="shared" si="66"/>
        <v>NE</v>
      </c>
      <c r="Y275" s="356">
        <f t="shared" si="67"/>
        <v>374</v>
      </c>
      <c r="Z275" s="356" t="str">
        <f t="shared" si="67"/>
        <v>New Steam Trap</v>
      </c>
      <c r="AA275" s="356" t="str">
        <f t="shared" si="68"/>
        <v>Thermostatic</v>
      </c>
      <c r="AB275" s="356" t="str">
        <f t="shared" si="68"/>
        <v>n/a</v>
      </c>
      <c r="AC275" s="356">
        <f t="shared" si="69"/>
        <v>2014</v>
      </c>
      <c r="AD275" s="356">
        <f t="shared" si="70"/>
        <v>46</v>
      </c>
      <c r="AE275" s="356">
        <f t="shared" si="71"/>
        <v>0</v>
      </c>
      <c r="AF275" s="356">
        <f t="shared" si="72"/>
        <v>0</v>
      </c>
      <c r="AG275" s="356">
        <f t="shared" si="72"/>
        <v>0</v>
      </c>
      <c r="AH275" s="356">
        <f t="shared" si="72"/>
        <v>0</v>
      </c>
      <c r="AI275" s="387">
        <f t="shared" si="61"/>
        <v>46.474582949553188</v>
      </c>
      <c r="AJ275" s="387">
        <f t="shared" si="62"/>
        <v>0</v>
      </c>
      <c r="AK275" s="387">
        <f t="shared" si="63"/>
        <v>0</v>
      </c>
      <c r="AL275" s="387">
        <f t="shared" si="73"/>
        <v>46.474582949553188</v>
      </c>
      <c r="AM275" s="358"/>
      <c r="AT275" s="358"/>
      <c r="BA275" s="358"/>
      <c r="BI275" s="358"/>
      <c r="BO275" s="358"/>
      <c r="BV275" s="358"/>
    </row>
    <row r="276" spans="1:74" x14ac:dyDescent="0.2">
      <c r="A276" s="356">
        <v>272</v>
      </c>
      <c r="B276" s="360" t="s">
        <v>579</v>
      </c>
      <c r="C276" s="385" t="s">
        <v>584</v>
      </c>
      <c r="D276" s="384" t="s">
        <v>584</v>
      </c>
      <c r="E276" s="384" t="s">
        <v>584</v>
      </c>
      <c r="F276" s="444" t="s">
        <v>584</v>
      </c>
      <c r="G276" s="385">
        <v>2012</v>
      </c>
      <c r="H276" s="382">
        <v>15014</v>
      </c>
      <c r="I276" s="382">
        <v>15</v>
      </c>
      <c r="J276" s="384" t="s">
        <v>598</v>
      </c>
      <c r="K276" s="383"/>
      <c r="L276" s="381"/>
      <c r="M276" s="382"/>
      <c r="N276" s="382"/>
      <c r="O276" s="382"/>
      <c r="P276" s="382"/>
      <c r="Q276" s="383"/>
      <c r="R276" s="360" t="s">
        <v>286</v>
      </c>
      <c r="S276" s="385" t="s">
        <v>599</v>
      </c>
      <c r="T276" s="384" t="s">
        <v>584</v>
      </c>
      <c r="U276" s="386">
        <v>41619</v>
      </c>
      <c r="W276" s="358"/>
      <c r="X276" s="356" t="str">
        <f t="shared" si="66"/>
        <v>NE</v>
      </c>
      <c r="Y276" s="356">
        <f t="shared" si="67"/>
        <v>375</v>
      </c>
      <c r="Z276" s="356" t="str">
        <f t="shared" si="67"/>
        <v>New Steam Trap</v>
      </c>
      <c r="AA276" s="356" t="str">
        <f t="shared" si="68"/>
        <v>Thermostatic</v>
      </c>
      <c r="AB276" s="356" t="str">
        <f t="shared" si="68"/>
        <v>n/a</v>
      </c>
      <c r="AC276" s="356">
        <f t="shared" si="69"/>
        <v>2014</v>
      </c>
      <c r="AD276" s="356">
        <f t="shared" si="70"/>
        <v>170</v>
      </c>
      <c r="AE276" s="356">
        <f t="shared" si="71"/>
        <v>0</v>
      </c>
      <c r="AF276" s="356">
        <f t="shared" si="72"/>
        <v>0</v>
      </c>
      <c r="AG276" s="356">
        <f t="shared" si="72"/>
        <v>0</v>
      </c>
      <c r="AH276" s="356">
        <f t="shared" si="72"/>
        <v>0</v>
      </c>
      <c r="AI276" s="387">
        <f t="shared" si="61"/>
        <v>171.7538935092183</v>
      </c>
      <c r="AJ276" s="387">
        <f t="shared" si="62"/>
        <v>0</v>
      </c>
      <c r="AK276" s="387">
        <f t="shared" si="63"/>
        <v>0</v>
      </c>
      <c r="AL276" s="387">
        <f t="shared" si="73"/>
        <v>171.7538935092183</v>
      </c>
      <c r="AM276" s="358"/>
      <c r="AN276" s="382"/>
      <c r="AO276" s="382"/>
      <c r="AP276" s="387"/>
      <c r="AT276" s="358"/>
      <c r="BA276" s="358"/>
      <c r="BI276" s="358"/>
      <c r="BO276" s="358"/>
      <c r="BV276" s="358"/>
    </row>
    <row r="277" spans="1:74" x14ac:dyDescent="0.2">
      <c r="A277" s="356">
        <v>273</v>
      </c>
      <c r="B277" s="360" t="s">
        <v>579</v>
      </c>
      <c r="C277" s="385" t="s">
        <v>584</v>
      </c>
      <c r="D277" s="384" t="s">
        <v>584</v>
      </c>
      <c r="E277" s="384" t="s">
        <v>584</v>
      </c>
      <c r="F277" s="444" t="s">
        <v>584</v>
      </c>
      <c r="G277" s="385">
        <v>2012</v>
      </c>
      <c r="H277" s="382">
        <v>7841</v>
      </c>
      <c r="I277" s="382">
        <v>8</v>
      </c>
      <c r="J277" s="384" t="s">
        <v>598</v>
      </c>
      <c r="K277" s="383"/>
      <c r="L277" s="381"/>
      <c r="M277" s="382"/>
      <c r="N277" s="382"/>
      <c r="O277" s="382"/>
      <c r="P277" s="382"/>
      <c r="Q277" s="383"/>
      <c r="R277" s="360" t="s">
        <v>286</v>
      </c>
      <c r="S277" s="385" t="s">
        <v>599</v>
      </c>
      <c r="T277" s="384" t="s">
        <v>584</v>
      </c>
      <c r="U277" s="386">
        <v>41619</v>
      </c>
      <c r="W277" s="358"/>
      <c r="X277" s="356" t="str">
        <f t="shared" si="66"/>
        <v>NE</v>
      </c>
      <c r="Y277" s="356">
        <f t="shared" si="67"/>
        <v>376</v>
      </c>
      <c r="Z277" s="356" t="str">
        <f t="shared" si="67"/>
        <v>New Steam Trap</v>
      </c>
      <c r="AA277" s="356" t="str">
        <f t="shared" si="68"/>
        <v>F&amp;T</v>
      </c>
      <c r="AB277" s="356">
        <f t="shared" si="68"/>
        <v>0.5</v>
      </c>
      <c r="AC277" s="356">
        <f t="shared" si="69"/>
        <v>2014</v>
      </c>
      <c r="AD277" s="356">
        <f t="shared" si="70"/>
        <v>175</v>
      </c>
      <c r="AE277" s="356">
        <f t="shared" si="71"/>
        <v>0</v>
      </c>
      <c r="AF277" s="356">
        <f t="shared" si="72"/>
        <v>0</v>
      </c>
      <c r="AG277" s="356">
        <f t="shared" si="72"/>
        <v>0</v>
      </c>
      <c r="AH277" s="356">
        <f t="shared" si="72"/>
        <v>0</v>
      </c>
      <c r="AI277" s="387">
        <f t="shared" si="61"/>
        <v>176.80547861243062</v>
      </c>
      <c r="AJ277" s="387">
        <f t="shared" si="62"/>
        <v>0</v>
      </c>
      <c r="AK277" s="387">
        <f t="shared" si="63"/>
        <v>0</v>
      </c>
      <c r="AL277" s="387">
        <f t="shared" si="73"/>
        <v>176.80547861243062</v>
      </c>
      <c r="AM277" s="358"/>
      <c r="AN277" s="382"/>
      <c r="AO277" s="382"/>
      <c r="AP277" s="387"/>
      <c r="AT277" s="358"/>
      <c r="BA277" s="358"/>
      <c r="BI277" s="358"/>
      <c r="BO277" s="358"/>
      <c r="BV277" s="358"/>
    </row>
    <row r="278" spans="1:74" x14ac:dyDescent="0.2">
      <c r="A278" s="356">
        <v>274</v>
      </c>
      <c r="B278" s="360" t="s">
        <v>579</v>
      </c>
      <c r="C278" s="385" t="s">
        <v>584</v>
      </c>
      <c r="D278" s="384" t="s">
        <v>584</v>
      </c>
      <c r="E278" s="384" t="s">
        <v>584</v>
      </c>
      <c r="F278" s="444" t="s">
        <v>584</v>
      </c>
      <c r="G278" s="385">
        <v>2012</v>
      </c>
      <c r="H278" s="382">
        <v>65707</v>
      </c>
      <c r="I278" s="382">
        <v>72</v>
      </c>
      <c r="J278" s="384" t="s">
        <v>598</v>
      </c>
      <c r="K278" s="383"/>
      <c r="L278" s="381"/>
      <c r="M278" s="382"/>
      <c r="N278" s="382"/>
      <c r="O278" s="382"/>
      <c r="P278" s="382"/>
      <c r="Q278" s="383"/>
      <c r="R278" s="356" t="s">
        <v>235</v>
      </c>
      <c r="S278" s="385" t="s">
        <v>599</v>
      </c>
      <c r="T278" s="384" t="s">
        <v>584</v>
      </c>
      <c r="U278" s="386">
        <v>41619</v>
      </c>
      <c r="W278" s="358"/>
      <c r="X278" s="356" t="str">
        <f t="shared" si="66"/>
        <v>NE</v>
      </c>
      <c r="Y278" s="356">
        <f t="shared" si="67"/>
        <v>377</v>
      </c>
      <c r="Z278" s="356" t="str">
        <f t="shared" si="67"/>
        <v>New Steam Trap</v>
      </c>
      <c r="AA278" s="356" t="str">
        <f t="shared" si="68"/>
        <v>F&amp;T</v>
      </c>
      <c r="AB278" s="356">
        <f t="shared" si="68"/>
        <v>0.75</v>
      </c>
      <c r="AC278" s="356">
        <f t="shared" si="69"/>
        <v>2014</v>
      </c>
      <c r="AD278" s="356">
        <f t="shared" si="70"/>
        <v>175</v>
      </c>
      <c r="AE278" s="356">
        <f t="shared" si="71"/>
        <v>0</v>
      </c>
      <c r="AF278" s="356">
        <f t="shared" si="72"/>
        <v>0</v>
      </c>
      <c r="AG278" s="356">
        <f t="shared" si="72"/>
        <v>0</v>
      </c>
      <c r="AH278" s="356">
        <f t="shared" si="72"/>
        <v>0</v>
      </c>
      <c r="AI278" s="387">
        <f t="shared" si="61"/>
        <v>176.80547861243062</v>
      </c>
      <c r="AJ278" s="387">
        <f t="shared" si="62"/>
        <v>0</v>
      </c>
      <c r="AK278" s="387">
        <f t="shared" si="63"/>
        <v>0</v>
      </c>
      <c r="AL278" s="387">
        <f t="shared" si="73"/>
        <v>176.80547861243062</v>
      </c>
      <c r="AM278" s="358"/>
      <c r="AN278" s="384"/>
      <c r="AO278" s="384"/>
      <c r="AP278" s="387"/>
      <c r="AT278" s="358"/>
      <c r="BA278" s="358"/>
      <c r="BI278" s="358"/>
      <c r="BO278" s="358"/>
      <c r="BV278" s="358"/>
    </row>
    <row r="279" spans="1:74" x14ac:dyDescent="0.2">
      <c r="A279" s="356">
        <v>275</v>
      </c>
      <c r="B279" s="360" t="s">
        <v>579</v>
      </c>
      <c r="C279" s="385" t="s">
        <v>584</v>
      </c>
      <c r="D279" s="384" t="s">
        <v>584</v>
      </c>
      <c r="E279" s="384" t="s">
        <v>584</v>
      </c>
      <c r="F279" s="444" t="s">
        <v>584</v>
      </c>
      <c r="G279" s="385">
        <v>2012</v>
      </c>
      <c r="H279" s="382">
        <v>67292</v>
      </c>
      <c r="I279" s="382">
        <v>75</v>
      </c>
      <c r="J279" s="384" t="s">
        <v>598</v>
      </c>
      <c r="K279" s="383"/>
      <c r="L279" s="381"/>
      <c r="M279" s="382"/>
      <c r="N279" s="382"/>
      <c r="O279" s="382"/>
      <c r="P279" s="382"/>
      <c r="Q279" s="383"/>
      <c r="R279" s="356" t="s">
        <v>235</v>
      </c>
      <c r="S279" s="385" t="s">
        <v>599</v>
      </c>
      <c r="T279" s="384" t="s">
        <v>584</v>
      </c>
      <c r="U279" s="386">
        <v>41619</v>
      </c>
      <c r="W279" s="358"/>
      <c r="X279" s="356" t="str">
        <f t="shared" si="66"/>
        <v>NE</v>
      </c>
      <c r="Y279" s="356">
        <f t="shared" si="67"/>
        <v>378</v>
      </c>
      <c r="Z279" s="356" t="str">
        <f t="shared" si="67"/>
        <v>New Steam Trap</v>
      </c>
      <c r="AA279" s="356" t="str">
        <f t="shared" si="68"/>
        <v>F&amp;T</v>
      </c>
      <c r="AB279" s="356">
        <f t="shared" si="68"/>
        <v>1</v>
      </c>
      <c r="AC279" s="356">
        <f t="shared" si="69"/>
        <v>2014</v>
      </c>
      <c r="AD279" s="356">
        <f t="shared" si="70"/>
        <v>215</v>
      </c>
      <c r="AE279" s="356">
        <f t="shared" si="71"/>
        <v>0</v>
      </c>
      <c r="AF279" s="356">
        <f t="shared" si="72"/>
        <v>0</v>
      </c>
      <c r="AG279" s="356">
        <f t="shared" si="72"/>
        <v>0</v>
      </c>
      <c r="AH279" s="356">
        <f t="shared" si="72"/>
        <v>0</v>
      </c>
      <c r="AI279" s="387">
        <f t="shared" si="61"/>
        <v>217.21815943812905</v>
      </c>
      <c r="AJ279" s="387">
        <f t="shared" si="62"/>
        <v>0</v>
      </c>
      <c r="AK279" s="387">
        <f t="shared" si="63"/>
        <v>0</v>
      </c>
      <c r="AL279" s="387">
        <f t="shared" si="73"/>
        <v>217.21815943812905</v>
      </c>
      <c r="AM279" s="358"/>
      <c r="AN279" s="382"/>
      <c r="AO279" s="382"/>
      <c r="AP279" s="387"/>
      <c r="AT279" s="358"/>
      <c r="BA279" s="358"/>
      <c r="BI279" s="358"/>
      <c r="BO279" s="358"/>
      <c r="BV279" s="358"/>
    </row>
    <row r="280" spans="1:74" x14ac:dyDescent="0.2">
      <c r="A280" s="356">
        <v>276</v>
      </c>
      <c r="B280" s="360" t="s">
        <v>579</v>
      </c>
      <c r="C280" s="385" t="s">
        <v>584</v>
      </c>
      <c r="D280" s="384" t="s">
        <v>584</v>
      </c>
      <c r="E280" s="384" t="s">
        <v>584</v>
      </c>
      <c r="F280" s="444" t="s">
        <v>584</v>
      </c>
      <c r="G280" s="385">
        <v>2012</v>
      </c>
      <c r="H280" s="382">
        <v>43872</v>
      </c>
      <c r="I280" s="382">
        <v>52</v>
      </c>
      <c r="J280" s="384" t="s">
        <v>598</v>
      </c>
      <c r="K280" s="383"/>
      <c r="L280" s="381"/>
      <c r="M280" s="382"/>
      <c r="N280" s="382"/>
      <c r="O280" s="382"/>
      <c r="P280" s="382"/>
      <c r="Q280" s="383"/>
      <c r="R280" s="356" t="s">
        <v>235</v>
      </c>
      <c r="S280" s="385" t="s">
        <v>599</v>
      </c>
      <c r="T280" s="384" t="s">
        <v>584</v>
      </c>
      <c r="U280" s="386">
        <v>41619</v>
      </c>
      <c r="W280" s="358"/>
      <c r="X280" s="356" t="str">
        <f t="shared" si="66"/>
        <v>NE</v>
      </c>
      <c r="Y280" s="356">
        <f t="shared" ref="Y280:Z315" si="74">A383</f>
        <v>379</v>
      </c>
      <c r="Z280" s="356" t="str">
        <f t="shared" si="74"/>
        <v>New Steam Trap</v>
      </c>
      <c r="AA280" s="356" t="str">
        <f t="shared" ref="AA280:AB315" si="75">D383</f>
        <v>F&amp;T</v>
      </c>
      <c r="AB280" s="356">
        <f t="shared" si="75"/>
        <v>1.5</v>
      </c>
      <c r="AC280" s="356">
        <f t="shared" si="69"/>
        <v>2014</v>
      </c>
      <c r="AD280" s="356">
        <f t="shared" si="70"/>
        <v>215</v>
      </c>
      <c r="AE280" s="356">
        <f t="shared" si="71"/>
        <v>0</v>
      </c>
      <c r="AF280" s="356">
        <f t="shared" ref="AF280:AH315" si="76">N383</f>
        <v>0</v>
      </c>
      <c r="AG280" s="356">
        <f t="shared" si="76"/>
        <v>0</v>
      </c>
      <c r="AH280" s="356">
        <f t="shared" si="76"/>
        <v>0</v>
      </c>
      <c r="AI280" s="387">
        <f t="shared" si="61"/>
        <v>217.21815943812905</v>
      </c>
      <c r="AJ280" s="387">
        <f t="shared" si="62"/>
        <v>0</v>
      </c>
      <c r="AK280" s="387">
        <f t="shared" si="63"/>
        <v>0</v>
      </c>
      <c r="AL280" s="387">
        <f t="shared" si="73"/>
        <v>217.21815943812905</v>
      </c>
      <c r="AM280" s="358"/>
      <c r="AN280" s="382"/>
      <c r="AO280" s="382"/>
      <c r="AP280" s="387"/>
      <c r="AT280" s="358"/>
      <c r="BA280" s="358"/>
      <c r="BI280" s="358"/>
      <c r="BO280" s="358"/>
      <c r="BV280" s="358"/>
    </row>
    <row r="281" spans="1:74" x14ac:dyDescent="0.2">
      <c r="A281" s="356">
        <v>277</v>
      </c>
      <c r="B281" s="360" t="s">
        <v>579</v>
      </c>
      <c r="C281" s="385" t="s">
        <v>584</v>
      </c>
      <c r="D281" s="384" t="s">
        <v>584</v>
      </c>
      <c r="E281" s="384" t="s">
        <v>584</v>
      </c>
      <c r="F281" s="444" t="s">
        <v>584</v>
      </c>
      <c r="G281" s="385">
        <v>2012</v>
      </c>
      <c r="H281" s="382">
        <v>3080</v>
      </c>
      <c r="I281" s="382">
        <v>4</v>
      </c>
      <c r="J281" s="384" t="s">
        <v>598</v>
      </c>
      <c r="K281" s="383"/>
      <c r="L281" s="381"/>
      <c r="M281" s="382"/>
      <c r="N281" s="382"/>
      <c r="O281" s="382"/>
      <c r="P281" s="382"/>
      <c r="Q281" s="383"/>
      <c r="R281" s="356" t="s">
        <v>235</v>
      </c>
      <c r="S281" s="385" t="s">
        <v>599</v>
      </c>
      <c r="T281" s="384" t="s">
        <v>584</v>
      </c>
      <c r="U281" s="386">
        <v>41619</v>
      </c>
      <c r="W281" s="358"/>
      <c r="X281" s="356" t="str">
        <f t="shared" si="66"/>
        <v>NE</v>
      </c>
      <c r="Y281" s="356">
        <f t="shared" si="74"/>
        <v>380</v>
      </c>
      <c r="Z281" s="356" t="str">
        <f t="shared" si="74"/>
        <v>New Steam Trap</v>
      </c>
      <c r="AA281" s="356" t="str">
        <f t="shared" si="75"/>
        <v>F&amp;T</v>
      </c>
      <c r="AB281" s="356">
        <f t="shared" si="75"/>
        <v>2</v>
      </c>
      <c r="AC281" s="356">
        <f t="shared" si="69"/>
        <v>2014</v>
      </c>
      <c r="AD281" s="356">
        <f t="shared" si="70"/>
        <v>580</v>
      </c>
      <c r="AE281" s="356">
        <f t="shared" si="71"/>
        <v>0</v>
      </c>
      <c r="AF281" s="356">
        <f t="shared" si="76"/>
        <v>0</v>
      </c>
      <c r="AG281" s="356">
        <f t="shared" si="76"/>
        <v>0</v>
      </c>
      <c r="AH281" s="356">
        <f t="shared" si="76"/>
        <v>0</v>
      </c>
      <c r="AI281" s="387">
        <f t="shared" si="61"/>
        <v>585.98387197262718</v>
      </c>
      <c r="AJ281" s="387">
        <f t="shared" si="62"/>
        <v>0</v>
      </c>
      <c r="AK281" s="387">
        <f t="shared" si="63"/>
        <v>0</v>
      </c>
      <c r="AL281" s="387">
        <f t="shared" si="73"/>
        <v>585.98387197262718</v>
      </c>
      <c r="AM281" s="358"/>
      <c r="AN281" s="382"/>
      <c r="AO281" s="382"/>
      <c r="AP281" s="387"/>
      <c r="AT281" s="358"/>
      <c r="BA281" s="358"/>
      <c r="BI281" s="358"/>
      <c r="BO281" s="358"/>
      <c r="BV281" s="358"/>
    </row>
    <row r="282" spans="1:74" x14ac:dyDescent="0.2">
      <c r="A282" s="356">
        <v>278</v>
      </c>
      <c r="B282" s="360" t="s">
        <v>579</v>
      </c>
      <c r="C282" s="385" t="s">
        <v>584</v>
      </c>
      <c r="D282" s="384" t="s">
        <v>584</v>
      </c>
      <c r="E282" s="384" t="s">
        <v>584</v>
      </c>
      <c r="F282" s="444" t="s">
        <v>584</v>
      </c>
      <c r="G282" s="385">
        <v>2012</v>
      </c>
      <c r="H282" s="382">
        <v>15053.6</v>
      </c>
      <c r="I282" s="382">
        <v>21</v>
      </c>
      <c r="J282" s="384" t="s">
        <v>598</v>
      </c>
      <c r="K282" s="383"/>
      <c r="L282" s="381"/>
      <c r="M282" s="382"/>
      <c r="N282" s="382"/>
      <c r="O282" s="382"/>
      <c r="P282" s="382"/>
      <c r="Q282" s="383"/>
      <c r="R282" s="356" t="s">
        <v>427</v>
      </c>
      <c r="S282" s="385" t="s">
        <v>599</v>
      </c>
      <c r="T282" s="384" t="s">
        <v>584</v>
      </c>
      <c r="U282" s="386">
        <v>41619</v>
      </c>
      <c r="W282" s="358"/>
      <c r="X282" s="356" t="str">
        <f t="shared" si="66"/>
        <v>NE</v>
      </c>
      <c r="Y282" s="356">
        <f t="shared" si="74"/>
        <v>381</v>
      </c>
      <c r="Z282" s="356" t="str">
        <f t="shared" si="74"/>
        <v>New Steam Trap</v>
      </c>
      <c r="AA282" s="356" t="str">
        <f t="shared" si="75"/>
        <v>F&amp;T</v>
      </c>
      <c r="AB282" s="356">
        <f t="shared" si="75"/>
        <v>0.5</v>
      </c>
      <c r="AC282" s="356">
        <f t="shared" si="69"/>
        <v>2014</v>
      </c>
      <c r="AD282" s="356">
        <f t="shared" si="70"/>
        <v>360</v>
      </c>
      <c r="AE282" s="356">
        <f t="shared" si="71"/>
        <v>0</v>
      </c>
      <c r="AF282" s="356">
        <f t="shared" si="76"/>
        <v>0</v>
      </c>
      <c r="AG282" s="356">
        <f t="shared" si="76"/>
        <v>0</v>
      </c>
      <c r="AH282" s="356">
        <f t="shared" si="76"/>
        <v>0</v>
      </c>
      <c r="AI282" s="387">
        <f t="shared" si="61"/>
        <v>363.71412743128582</v>
      </c>
      <c r="AJ282" s="387">
        <f t="shared" si="62"/>
        <v>0</v>
      </c>
      <c r="AK282" s="387">
        <f t="shared" si="63"/>
        <v>0</v>
      </c>
      <c r="AL282" s="387">
        <f t="shared" si="73"/>
        <v>363.71412743128582</v>
      </c>
      <c r="AM282" s="358"/>
      <c r="AN282" s="382"/>
      <c r="AO282" s="382"/>
      <c r="AP282" s="387"/>
      <c r="AT282" s="358"/>
      <c r="BA282" s="358"/>
      <c r="BI282" s="358"/>
      <c r="BO282" s="358"/>
      <c r="BV282" s="358"/>
    </row>
    <row r="283" spans="1:74" x14ac:dyDescent="0.2">
      <c r="A283" s="356">
        <v>279</v>
      </c>
      <c r="B283" s="360" t="s">
        <v>579</v>
      </c>
      <c r="C283" s="385" t="s">
        <v>584</v>
      </c>
      <c r="D283" s="384" t="s">
        <v>584</v>
      </c>
      <c r="E283" s="384" t="s">
        <v>584</v>
      </c>
      <c r="F283" s="444" t="s">
        <v>584</v>
      </c>
      <c r="G283" s="385">
        <v>2012</v>
      </c>
      <c r="H283" s="382">
        <v>13336</v>
      </c>
      <c r="I283" s="382">
        <v>19</v>
      </c>
      <c r="J283" s="384" t="s">
        <v>598</v>
      </c>
      <c r="K283" s="383"/>
      <c r="L283" s="381"/>
      <c r="M283" s="382"/>
      <c r="N283" s="382"/>
      <c r="O283" s="382"/>
      <c r="P283" s="382"/>
      <c r="Q283" s="383"/>
      <c r="R283" s="356" t="s">
        <v>235</v>
      </c>
      <c r="S283" s="385" t="s">
        <v>599</v>
      </c>
      <c r="T283" s="384" t="s">
        <v>584</v>
      </c>
      <c r="U283" s="386">
        <v>41619</v>
      </c>
      <c r="W283" s="358"/>
      <c r="X283" s="356" t="str">
        <f t="shared" si="66"/>
        <v>NE</v>
      </c>
      <c r="Y283" s="356">
        <f t="shared" si="74"/>
        <v>382</v>
      </c>
      <c r="Z283" s="356" t="str">
        <f t="shared" si="74"/>
        <v>New Steam Trap</v>
      </c>
      <c r="AA283" s="356" t="str">
        <f t="shared" si="75"/>
        <v>F&amp;T</v>
      </c>
      <c r="AB283" s="356">
        <f t="shared" si="75"/>
        <v>0.75</v>
      </c>
      <c r="AC283" s="356">
        <f t="shared" si="69"/>
        <v>2014</v>
      </c>
      <c r="AD283" s="356">
        <f t="shared" si="70"/>
        <v>360</v>
      </c>
      <c r="AE283" s="356">
        <f t="shared" si="71"/>
        <v>0</v>
      </c>
      <c r="AF283" s="356">
        <f t="shared" si="76"/>
        <v>0</v>
      </c>
      <c r="AG283" s="356">
        <f t="shared" si="76"/>
        <v>0</v>
      </c>
      <c r="AH283" s="356">
        <f t="shared" si="76"/>
        <v>0</v>
      </c>
      <c r="AI283" s="387">
        <f t="shared" si="61"/>
        <v>363.71412743128582</v>
      </c>
      <c r="AJ283" s="387">
        <f t="shared" si="62"/>
        <v>0</v>
      </c>
      <c r="AK283" s="387">
        <f t="shared" si="63"/>
        <v>0</v>
      </c>
      <c r="AL283" s="387">
        <f t="shared" si="73"/>
        <v>363.71412743128582</v>
      </c>
      <c r="AM283" s="358"/>
      <c r="AN283" s="382"/>
      <c r="AO283" s="382"/>
      <c r="AP283" s="387"/>
      <c r="AT283" s="358"/>
      <c r="BA283" s="358"/>
      <c r="BI283" s="358"/>
      <c r="BO283" s="358"/>
      <c r="BV283" s="358"/>
    </row>
    <row r="284" spans="1:74" x14ac:dyDescent="0.2">
      <c r="A284" s="356">
        <v>280</v>
      </c>
      <c r="B284" s="360" t="s">
        <v>579</v>
      </c>
      <c r="C284" s="385" t="s">
        <v>584</v>
      </c>
      <c r="D284" s="384" t="s">
        <v>584</v>
      </c>
      <c r="E284" s="384" t="s">
        <v>584</v>
      </c>
      <c r="F284" s="444" t="s">
        <v>584</v>
      </c>
      <c r="G284" s="385">
        <v>2012</v>
      </c>
      <c r="H284" s="382">
        <v>1959</v>
      </c>
      <c r="I284" s="382">
        <v>3</v>
      </c>
      <c r="J284" s="384" t="s">
        <v>598</v>
      </c>
      <c r="K284" s="383"/>
      <c r="L284" s="381"/>
      <c r="M284" s="382"/>
      <c r="N284" s="382"/>
      <c r="O284" s="382"/>
      <c r="P284" s="382"/>
      <c r="Q284" s="383"/>
      <c r="R284" s="356" t="s">
        <v>235</v>
      </c>
      <c r="S284" s="385" t="s">
        <v>599</v>
      </c>
      <c r="T284" s="384" t="s">
        <v>584</v>
      </c>
      <c r="U284" s="386">
        <v>41619</v>
      </c>
      <c r="W284" s="358"/>
      <c r="X284" s="356" t="str">
        <f t="shared" si="66"/>
        <v>NE</v>
      </c>
      <c r="Y284" s="356">
        <f t="shared" si="74"/>
        <v>383</v>
      </c>
      <c r="Z284" s="356" t="str">
        <f t="shared" si="74"/>
        <v>New Steam Trap</v>
      </c>
      <c r="AA284" s="356" t="str">
        <f t="shared" si="75"/>
        <v>F&amp;T</v>
      </c>
      <c r="AB284" s="356">
        <f t="shared" si="75"/>
        <v>1</v>
      </c>
      <c r="AC284" s="356">
        <f t="shared" si="69"/>
        <v>2014</v>
      </c>
      <c r="AD284" s="356">
        <f t="shared" si="70"/>
        <v>975</v>
      </c>
      <c r="AE284" s="356">
        <f t="shared" si="71"/>
        <v>0</v>
      </c>
      <c r="AF284" s="356">
        <f t="shared" si="76"/>
        <v>0</v>
      </c>
      <c r="AG284" s="356">
        <f t="shared" si="76"/>
        <v>0</v>
      </c>
      <c r="AH284" s="356">
        <f t="shared" si="76"/>
        <v>0</v>
      </c>
      <c r="AI284" s="387">
        <f t="shared" si="61"/>
        <v>985.05909512639914</v>
      </c>
      <c r="AJ284" s="387">
        <f t="shared" si="62"/>
        <v>0</v>
      </c>
      <c r="AK284" s="387">
        <f t="shared" si="63"/>
        <v>0</v>
      </c>
      <c r="AL284" s="387">
        <f t="shared" si="73"/>
        <v>985.05909512639914</v>
      </c>
      <c r="AM284" s="358"/>
      <c r="AN284" s="382"/>
      <c r="AO284" s="382"/>
      <c r="AP284" s="387"/>
      <c r="AT284" s="358"/>
      <c r="BA284" s="358"/>
      <c r="BI284" s="358"/>
      <c r="BO284" s="358"/>
      <c r="BV284" s="358"/>
    </row>
    <row r="285" spans="1:74" x14ac:dyDescent="0.2">
      <c r="A285" s="356">
        <v>281</v>
      </c>
      <c r="B285" s="360" t="s">
        <v>579</v>
      </c>
      <c r="C285" s="385" t="s">
        <v>584</v>
      </c>
      <c r="D285" s="384" t="s">
        <v>584</v>
      </c>
      <c r="E285" s="384" t="s">
        <v>584</v>
      </c>
      <c r="F285" s="444" t="s">
        <v>584</v>
      </c>
      <c r="G285" s="385">
        <v>2012</v>
      </c>
      <c r="H285" s="382">
        <v>11097</v>
      </c>
      <c r="I285" s="382">
        <v>17</v>
      </c>
      <c r="J285" s="384" t="s">
        <v>598</v>
      </c>
      <c r="K285" s="383"/>
      <c r="L285" s="381"/>
      <c r="M285" s="382"/>
      <c r="N285" s="382"/>
      <c r="O285" s="382"/>
      <c r="P285" s="382"/>
      <c r="Q285" s="383"/>
      <c r="R285" s="356" t="s">
        <v>356</v>
      </c>
      <c r="S285" s="385" t="s">
        <v>599</v>
      </c>
      <c r="T285" s="384" t="s">
        <v>584</v>
      </c>
      <c r="U285" s="386">
        <v>41619</v>
      </c>
      <c r="W285" s="358"/>
      <c r="X285" s="356" t="str">
        <f t="shared" si="66"/>
        <v>NE</v>
      </c>
      <c r="Y285" s="356">
        <f t="shared" si="74"/>
        <v>384</v>
      </c>
      <c r="Z285" s="356" t="str">
        <f t="shared" si="74"/>
        <v>New Steam Trap</v>
      </c>
      <c r="AA285" s="356" t="str">
        <f t="shared" si="75"/>
        <v>F&amp;T</v>
      </c>
      <c r="AB285" s="356">
        <f t="shared" si="75"/>
        <v>1.5</v>
      </c>
      <c r="AC285" s="356">
        <f t="shared" si="69"/>
        <v>2014</v>
      </c>
      <c r="AD285" s="356">
        <f t="shared" si="70"/>
        <v>975</v>
      </c>
      <c r="AE285" s="356">
        <f t="shared" si="71"/>
        <v>0</v>
      </c>
      <c r="AF285" s="356">
        <f t="shared" si="76"/>
        <v>0</v>
      </c>
      <c r="AG285" s="356">
        <f t="shared" si="76"/>
        <v>0</v>
      </c>
      <c r="AH285" s="356">
        <f t="shared" si="76"/>
        <v>0</v>
      </c>
      <c r="AI285" s="387">
        <f t="shared" si="61"/>
        <v>985.05909512639914</v>
      </c>
      <c r="AJ285" s="387">
        <f t="shared" si="62"/>
        <v>0</v>
      </c>
      <c r="AK285" s="387">
        <f t="shared" si="63"/>
        <v>0</v>
      </c>
      <c r="AL285" s="387">
        <f t="shared" si="73"/>
        <v>985.05909512639914</v>
      </c>
      <c r="AM285" s="358"/>
      <c r="AN285" s="382"/>
      <c r="AO285" s="382"/>
      <c r="AP285" s="387"/>
      <c r="AT285" s="358"/>
      <c r="BA285" s="358"/>
      <c r="BI285" s="358"/>
      <c r="BO285" s="358"/>
      <c r="BV285" s="358"/>
    </row>
    <row r="286" spans="1:74" x14ac:dyDescent="0.2">
      <c r="A286" s="356">
        <v>282</v>
      </c>
      <c r="B286" s="360" t="s">
        <v>579</v>
      </c>
      <c r="C286" s="385" t="s">
        <v>584</v>
      </c>
      <c r="D286" s="384" t="s">
        <v>584</v>
      </c>
      <c r="E286" s="384" t="s">
        <v>584</v>
      </c>
      <c r="F286" s="444" t="s">
        <v>584</v>
      </c>
      <c r="G286" s="385">
        <v>2012</v>
      </c>
      <c r="H286" s="382">
        <v>26801.69</v>
      </c>
      <c r="I286" s="382">
        <v>43</v>
      </c>
      <c r="J286" s="384" t="s">
        <v>598</v>
      </c>
      <c r="K286" s="383"/>
      <c r="L286" s="381"/>
      <c r="M286" s="382"/>
      <c r="N286" s="382"/>
      <c r="O286" s="382"/>
      <c r="P286" s="382"/>
      <c r="Q286" s="383"/>
      <c r="R286" s="356" t="s">
        <v>235</v>
      </c>
      <c r="S286" s="385" t="s">
        <v>599</v>
      </c>
      <c r="T286" s="384" t="s">
        <v>584</v>
      </c>
      <c r="U286" s="386">
        <v>41619</v>
      </c>
      <c r="W286" s="358"/>
      <c r="X286" s="356" t="str">
        <f t="shared" si="66"/>
        <v>NE</v>
      </c>
      <c r="Y286" s="356">
        <f t="shared" si="74"/>
        <v>385</v>
      </c>
      <c r="Z286" s="356" t="str">
        <f t="shared" si="74"/>
        <v>New Steam Trap</v>
      </c>
      <c r="AA286" s="356" t="str">
        <f t="shared" si="75"/>
        <v>F&amp;T</v>
      </c>
      <c r="AB286" s="356">
        <f t="shared" si="75"/>
        <v>2</v>
      </c>
      <c r="AC286" s="356">
        <f t="shared" si="69"/>
        <v>2014</v>
      </c>
      <c r="AD286" s="356">
        <f t="shared" si="70"/>
        <v>1550</v>
      </c>
      <c r="AE286" s="356">
        <f t="shared" si="71"/>
        <v>0</v>
      </c>
      <c r="AF286" s="356">
        <f t="shared" si="76"/>
        <v>0</v>
      </c>
      <c r="AG286" s="356">
        <f t="shared" si="76"/>
        <v>0</v>
      </c>
      <c r="AH286" s="356">
        <f t="shared" si="76"/>
        <v>0</v>
      </c>
      <c r="AI286" s="387">
        <f t="shared" si="61"/>
        <v>1565.991381995814</v>
      </c>
      <c r="AJ286" s="387">
        <f t="shared" si="62"/>
        <v>0</v>
      </c>
      <c r="AK286" s="387">
        <f t="shared" si="63"/>
        <v>0</v>
      </c>
      <c r="AL286" s="387">
        <f t="shared" si="73"/>
        <v>1565.991381995814</v>
      </c>
      <c r="AM286" s="358"/>
      <c r="AN286" s="384"/>
      <c r="AO286" s="384"/>
      <c r="AP286" s="387"/>
      <c r="AT286" s="358"/>
      <c r="BA286" s="358"/>
      <c r="BI286" s="358"/>
      <c r="BO286" s="358"/>
      <c r="BV286" s="358"/>
    </row>
    <row r="287" spans="1:74" x14ac:dyDescent="0.2">
      <c r="A287" s="356">
        <v>283</v>
      </c>
      <c r="B287" s="360" t="s">
        <v>579</v>
      </c>
      <c r="C287" s="385" t="s">
        <v>584</v>
      </c>
      <c r="D287" s="384" t="s">
        <v>584</v>
      </c>
      <c r="E287" s="384" t="s">
        <v>584</v>
      </c>
      <c r="F287" s="444" t="s">
        <v>584</v>
      </c>
      <c r="G287" s="385">
        <v>2012</v>
      </c>
      <c r="H287" s="382">
        <v>33430</v>
      </c>
      <c r="I287" s="382">
        <v>54</v>
      </c>
      <c r="J287" s="384" t="s">
        <v>598</v>
      </c>
      <c r="K287" s="383"/>
      <c r="L287" s="381"/>
      <c r="M287" s="382"/>
      <c r="N287" s="382"/>
      <c r="O287" s="382"/>
      <c r="P287" s="382"/>
      <c r="Q287" s="383"/>
      <c r="R287" s="356" t="s">
        <v>427</v>
      </c>
      <c r="S287" s="385" t="s">
        <v>599</v>
      </c>
      <c r="T287" s="384" t="s">
        <v>584</v>
      </c>
      <c r="U287" s="386">
        <v>41619</v>
      </c>
      <c r="W287" s="358"/>
      <c r="X287" s="356" t="str">
        <f t="shared" si="66"/>
        <v>NE</v>
      </c>
      <c r="Y287" s="356">
        <f t="shared" si="74"/>
        <v>386</v>
      </c>
      <c r="Z287" s="356" t="str">
        <f t="shared" si="74"/>
        <v>Labor Hours</v>
      </c>
      <c r="AA287" s="356" t="str">
        <f t="shared" si="75"/>
        <v>n/a</v>
      </c>
      <c r="AB287" s="356">
        <f t="shared" si="75"/>
        <v>0.5</v>
      </c>
      <c r="AC287" s="356">
        <f t="shared" si="69"/>
        <v>2014</v>
      </c>
      <c r="AD287" s="356" t="e">
        <f t="shared" si="70"/>
        <v>#DIV/0!</v>
      </c>
      <c r="AE287" s="356">
        <f t="shared" si="71"/>
        <v>110</v>
      </c>
      <c r="AF287" s="356">
        <f t="shared" si="76"/>
        <v>110</v>
      </c>
      <c r="AG287" s="356">
        <f t="shared" si="76"/>
        <v>1</v>
      </c>
      <c r="AH287" s="356">
        <f t="shared" si="76"/>
        <v>0</v>
      </c>
      <c r="AI287" s="387">
        <f t="shared" si="61"/>
        <v>0</v>
      </c>
      <c r="AJ287" s="387">
        <f t="shared" si="62"/>
        <v>101.20355561825407</v>
      </c>
      <c r="AK287" s="387">
        <f t="shared" si="63"/>
        <v>101.20355561825407</v>
      </c>
      <c r="AL287" s="387">
        <f t="shared" si="73"/>
        <v>101.20355561825407</v>
      </c>
      <c r="AM287" s="358"/>
      <c r="AN287" s="382"/>
      <c r="AO287" s="382"/>
      <c r="AP287" s="387"/>
      <c r="AT287" s="358"/>
      <c r="BA287" s="358"/>
      <c r="BI287" s="358"/>
      <c r="BO287" s="358"/>
      <c r="BV287" s="358"/>
    </row>
    <row r="288" spans="1:74" x14ac:dyDescent="0.2">
      <c r="A288" s="356">
        <v>284</v>
      </c>
      <c r="B288" s="360" t="s">
        <v>579</v>
      </c>
      <c r="C288" s="385" t="s">
        <v>584</v>
      </c>
      <c r="D288" s="384" t="s">
        <v>584</v>
      </c>
      <c r="E288" s="384" t="s">
        <v>584</v>
      </c>
      <c r="F288" s="444" t="s">
        <v>584</v>
      </c>
      <c r="G288" s="385">
        <v>2012</v>
      </c>
      <c r="H288" s="382">
        <v>6688</v>
      </c>
      <c r="I288" s="382">
        <v>11</v>
      </c>
      <c r="J288" s="384" t="s">
        <v>598</v>
      </c>
      <c r="K288" s="383"/>
      <c r="L288" s="381"/>
      <c r="M288" s="382"/>
      <c r="N288" s="382"/>
      <c r="O288" s="382"/>
      <c r="P288" s="382"/>
      <c r="Q288" s="383"/>
      <c r="R288" s="356" t="s">
        <v>235</v>
      </c>
      <c r="S288" s="385" t="s">
        <v>599</v>
      </c>
      <c r="T288" s="384" t="s">
        <v>584</v>
      </c>
      <c r="U288" s="386">
        <v>41619</v>
      </c>
      <c r="W288" s="358"/>
      <c r="X288" s="356" t="str">
        <f t="shared" si="66"/>
        <v>NE</v>
      </c>
      <c r="Y288" s="356">
        <f t="shared" si="74"/>
        <v>387</v>
      </c>
      <c r="Z288" s="356" t="str">
        <f t="shared" si="74"/>
        <v>Labor Hours</v>
      </c>
      <c r="AA288" s="356" t="str">
        <f t="shared" si="75"/>
        <v>n/a</v>
      </c>
      <c r="AB288" s="356">
        <f t="shared" si="75"/>
        <v>0.75</v>
      </c>
      <c r="AC288" s="356">
        <f t="shared" si="69"/>
        <v>2014</v>
      </c>
      <c r="AD288" s="356" t="e">
        <f t="shared" si="70"/>
        <v>#DIV/0!</v>
      </c>
      <c r="AE288" s="356">
        <f t="shared" si="71"/>
        <v>110</v>
      </c>
      <c r="AF288" s="356">
        <f t="shared" si="76"/>
        <v>110</v>
      </c>
      <c r="AG288" s="356">
        <f t="shared" si="76"/>
        <v>1</v>
      </c>
      <c r="AH288" s="356">
        <f t="shared" si="76"/>
        <v>0</v>
      </c>
      <c r="AI288" s="387">
        <f t="shared" si="61"/>
        <v>0</v>
      </c>
      <c r="AJ288" s="387">
        <f t="shared" si="62"/>
        <v>101.20355561825407</v>
      </c>
      <c r="AK288" s="387">
        <f t="shared" si="63"/>
        <v>101.20355561825407</v>
      </c>
      <c r="AL288" s="387">
        <f t="shared" si="73"/>
        <v>101.20355561825407</v>
      </c>
      <c r="AM288" s="358"/>
      <c r="AN288" s="382"/>
      <c r="AO288" s="382"/>
      <c r="AP288" s="387"/>
      <c r="AT288" s="358"/>
      <c r="BA288" s="358"/>
      <c r="BI288" s="358"/>
      <c r="BO288" s="358"/>
      <c r="BV288" s="358"/>
    </row>
    <row r="289" spans="1:74" x14ac:dyDescent="0.2">
      <c r="A289" s="356">
        <v>285</v>
      </c>
      <c r="B289" s="360" t="s">
        <v>579</v>
      </c>
      <c r="C289" s="385" t="s">
        <v>584</v>
      </c>
      <c r="D289" s="384" t="s">
        <v>584</v>
      </c>
      <c r="E289" s="384" t="s">
        <v>584</v>
      </c>
      <c r="F289" s="444" t="s">
        <v>584</v>
      </c>
      <c r="G289" s="385">
        <v>2012</v>
      </c>
      <c r="H289" s="382">
        <v>21874</v>
      </c>
      <c r="I289" s="382">
        <v>39</v>
      </c>
      <c r="J289" s="384" t="s">
        <v>598</v>
      </c>
      <c r="K289" s="383"/>
      <c r="L289" s="381"/>
      <c r="M289" s="382"/>
      <c r="N289" s="382"/>
      <c r="O289" s="382"/>
      <c r="P289" s="382"/>
      <c r="Q289" s="383"/>
      <c r="R289" s="356" t="s">
        <v>356</v>
      </c>
      <c r="S289" s="385" t="s">
        <v>599</v>
      </c>
      <c r="T289" s="384" t="s">
        <v>584</v>
      </c>
      <c r="U289" s="386">
        <v>41619</v>
      </c>
      <c r="W289" s="358"/>
      <c r="X289" s="356" t="str">
        <f t="shared" si="66"/>
        <v>NE</v>
      </c>
      <c r="Y289" s="356">
        <f t="shared" si="74"/>
        <v>388</v>
      </c>
      <c r="Z289" s="356" t="str">
        <f t="shared" si="74"/>
        <v>Labor Hours</v>
      </c>
      <c r="AA289" s="356" t="str">
        <f t="shared" si="75"/>
        <v>n/a</v>
      </c>
      <c r="AB289" s="356">
        <f t="shared" si="75"/>
        <v>1</v>
      </c>
      <c r="AC289" s="356">
        <f t="shared" si="69"/>
        <v>2014</v>
      </c>
      <c r="AD289" s="356" t="e">
        <f t="shared" si="70"/>
        <v>#DIV/0!</v>
      </c>
      <c r="AE289" s="356">
        <f t="shared" si="71"/>
        <v>165</v>
      </c>
      <c r="AF289" s="356">
        <f t="shared" si="76"/>
        <v>110</v>
      </c>
      <c r="AG289" s="356">
        <f t="shared" si="76"/>
        <v>1.5</v>
      </c>
      <c r="AH289" s="356">
        <f t="shared" si="76"/>
        <v>0</v>
      </c>
      <c r="AI289" s="387">
        <f t="shared" si="61"/>
        <v>0</v>
      </c>
      <c r="AJ289" s="387">
        <f t="shared" si="62"/>
        <v>101.20355561825407</v>
      </c>
      <c r="AK289" s="387">
        <f t="shared" si="63"/>
        <v>151.8053334273811</v>
      </c>
      <c r="AL289" s="387">
        <f t="shared" si="73"/>
        <v>151.8053334273811</v>
      </c>
      <c r="AM289" s="358"/>
      <c r="AN289" s="382"/>
      <c r="AO289" s="382"/>
      <c r="AP289" s="387"/>
      <c r="AT289" s="358"/>
      <c r="BA289" s="358"/>
      <c r="BI289" s="358"/>
      <c r="BO289" s="358"/>
      <c r="BV289" s="358"/>
    </row>
    <row r="290" spans="1:74" x14ac:dyDescent="0.2">
      <c r="A290" s="356">
        <v>286</v>
      </c>
      <c r="B290" s="360" t="s">
        <v>579</v>
      </c>
      <c r="C290" s="385" t="s">
        <v>584</v>
      </c>
      <c r="D290" s="384" t="s">
        <v>584</v>
      </c>
      <c r="E290" s="384" t="s">
        <v>584</v>
      </c>
      <c r="F290" s="444" t="s">
        <v>584</v>
      </c>
      <c r="G290" s="385">
        <v>2012</v>
      </c>
      <c r="H290" s="382">
        <v>5558</v>
      </c>
      <c r="I290" s="382">
        <v>10</v>
      </c>
      <c r="J290" s="384" t="s">
        <v>598</v>
      </c>
      <c r="K290" s="383"/>
      <c r="L290" s="381"/>
      <c r="M290" s="382"/>
      <c r="N290" s="382"/>
      <c r="O290" s="382"/>
      <c r="P290" s="382"/>
      <c r="Q290" s="383"/>
      <c r="R290" s="356" t="s">
        <v>356</v>
      </c>
      <c r="S290" s="385" t="s">
        <v>599</v>
      </c>
      <c r="T290" s="384" t="s">
        <v>584</v>
      </c>
      <c r="U290" s="386">
        <v>41619</v>
      </c>
      <c r="W290" s="358"/>
      <c r="X290" s="356" t="str">
        <f t="shared" si="66"/>
        <v>NE</v>
      </c>
      <c r="Y290" s="356">
        <f t="shared" si="74"/>
        <v>389</v>
      </c>
      <c r="Z290" s="356" t="str">
        <f t="shared" si="74"/>
        <v>Labor Hours</v>
      </c>
      <c r="AA290" s="356" t="str">
        <f t="shared" si="75"/>
        <v>n/a</v>
      </c>
      <c r="AB290" s="356">
        <f t="shared" si="75"/>
        <v>2</v>
      </c>
      <c r="AC290" s="356">
        <f t="shared" si="69"/>
        <v>2014</v>
      </c>
      <c r="AD290" s="356" t="e">
        <f t="shared" si="70"/>
        <v>#DIV/0!</v>
      </c>
      <c r="AE290" s="356">
        <f t="shared" si="71"/>
        <v>165</v>
      </c>
      <c r="AF290" s="356">
        <f t="shared" si="76"/>
        <v>110</v>
      </c>
      <c r="AG290" s="356">
        <f t="shared" si="76"/>
        <v>1.5</v>
      </c>
      <c r="AH290" s="356">
        <f t="shared" si="76"/>
        <v>0</v>
      </c>
      <c r="AI290" s="387">
        <f t="shared" si="61"/>
        <v>0</v>
      </c>
      <c r="AJ290" s="387">
        <f t="shared" si="62"/>
        <v>101.20355561825407</v>
      </c>
      <c r="AK290" s="387">
        <f t="shared" si="63"/>
        <v>151.8053334273811</v>
      </c>
      <c r="AL290" s="387">
        <f t="shared" si="73"/>
        <v>151.8053334273811</v>
      </c>
      <c r="AM290" s="358"/>
      <c r="AN290" s="382"/>
      <c r="AO290" s="382"/>
      <c r="AP290" s="387"/>
      <c r="AT290" s="358"/>
      <c r="BA290" s="358"/>
      <c r="BI290" s="358"/>
      <c r="BO290" s="358"/>
      <c r="BV290" s="358"/>
    </row>
    <row r="291" spans="1:74" x14ac:dyDescent="0.2">
      <c r="A291" s="356">
        <v>287</v>
      </c>
      <c r="B291" s="360" t="s">
        <v>579</v>
      </c>
      <c r="C291" s="385" t="s">
        <v>584</v>
      </c>
      <c r="D291" s="384" t="s">
        <v>584</v>
      </c>
      <c r="E291" s="384" t="s">
        <v>584</v>
      </c>
      <c r="F291" s="444" t="s">
        <v>584</v>
      </c>
      <c r="G291" s="385">
        <v>2012</v>
      </c>
      <c r="H291" s="382">
        <v>25954</v>
      </c>
      <c r="I291" s="382">
        <v>48</v>
      </c>
      <c r="J291" s="384" t="s">
        <v>598</v>
      </c>
      <c r="K291" s="383"/>
      <c r="L291" s="381"/>
      <c r="M291" s="382"/>
      <c r="N291" s="382"/>
      <c r="O291" s="382"/>
      <c r="P291" s="382"/>
      <c r="Q291" s="383"/>
      <c r="R291" s="356" t="s">
        <v>356</v>
      </c>
      <c r="S291" s="385" t="s">
        <v>599</v>
      </c>
      <c r="T291" s="384" t="s">
        <v>584</v>
      </c>
      <c r="U291" s="386">
        <v>41619</v>
      </c>
      <c r="W291" s="358"/>
      <c r="X291" s="356" t="str">
        <f t="shared" si="66"/>
        <v>NE</v>
      </c>
      <c r="Y291" s="356">
        <f t="shared" si="74"/>
        <v>390</v>
      </c>
      <c r="Z291" s="356" t="str">
        <f t="shared" si="74"/>
        <v>Labor Hours</v>
      </c>
      <c r="AA291" s="356" t="str">
        <f t="shared" si="75"/>
        <v>n/a</v>
      </c>
      <c r="AB291" s="356">
        <f t="shared" si="75"/>
        <v>2</v>
      </c>
      <c r="AC291" s="356">
        <f t="shared" si="69"/>
        <v>2014</v>
      </c>
      <c r="AD291" s="356" t="e">
        <f t="shared" si="70"/>
        <v>#DIV/0!</v>
      </c>
      <c r="AE291" s="356">
        <f t="shared" si="71"/>
        <v>165</v>
      </c>
      <c r="AF291" s="356">
        <f t="shared" si="76"/>
        <v>110</v>
      </c>
      <c r="AG291" s="356">
        <f t="shared" si="76"/>
        <v>1.5</v>
      </c>
      <c r="AH291" s="356">
        <f t="shared" si="76"/>
        <v>0</v>
      </c>
      <c r="AI291" s="387">
        <f t="shared" si="61"/>
        <v>0</v>
      </c>
      <c r="AJ291" s="387">
        <f t="shared" si="62"/>
        <v>101.20355561825407</v>
      </c>
      <c r="AK291" s="387">
        <f t="shared" si="63"/>
        <v>151.8053334273811</v>
      </c>
      <c r="AL291" s="387">
        <f t="shared" si="73"/>
        <v>151.8053334273811</v>
      </c>
      <c r="AM291" s="358"/>
      <c r="AN291" s="382"/>
      <c r="AO291" s="382"/>
      <c r="AP291" s="387"/>
      <c r="AT291" s="358"/>
      <c r="BA291" s="358"/>
      <c r="BI291" s="358"/>
      <c r="BO291" s="358"/>
      <c r="BV291" s="358"/>
    </row>
    <row r="292" spans="1:74" x14ac:dyDescent="0.2">
      <c r="A292" s="356">
        <v>288</v>
      </c>
      <c r="B292" s="360" t="s">
        <v>579</v>
      </c>
      <c r="C292" s="385" t="s">
        <v>584</v>
      </c>
      <c r="D292" s="384" t="s">
        <v>584</v>
      </c>
      <c r="E292" s="384" t="s">
        <v>584</v>
      </c>
      <c r="F292" s="444" t="s">
        <v>584</v>
      </c>
      <c r="G292" s="385">
        <v>2012</v>
      </c>
      <c r="H292" s="382">
        <v>15037</v>
      </c>
      <c r="I292" s="382">
        <v>28</v>
      </c>
      <c r="J292" s="384" t="s">
        <v>598</v>
      </c>
      <c r="K292" s="383"/>
      <c r="L292" s="381"/>
      <c r="M292" s="382"/>
      <c r="N292" s="382"/>
      <c r="O292" s="382"/>
      <c r="P292" s="382"/>
      <c r="Q292" s="383"/>
      <c r="R292" s="356" t="s">
        <v>356</v>
      </c>
      <c r="S292" s="385" t="s">
        <v>599</v>
      </c>
      <c r="T292" s="384" t="s">
        <v>584</v>
      </c>
      <c r="U292" s="386">
        <v>41619</v>
      </c>
      <c r="W292" s="358"/>
      <c r="X292" s="356" t="str">
        <f t="shared" si="66"/>
        <v>NE</v>
      </c>
      <c r="Y292" s="356">
        <f t="shared" si="74"/>
        <v>391</v>
      </c>
      <c r="Z292" s="356" t="str">
        <f t="shared" si="74"/>
        <v>Labor Hours</v>
      </c>
      <c r="AA292" s="356" t="str">
        <f t="shared" si="75"/>
        <v>n/a</v>
      </c>
      <c r="AB292" s="356">
        <f t="shared" si="75"/>
        <v>3</v>
      </c>
      <c r="AC292" s="356">
        <f t="shared" si="69"/>
        <v>2014</v>
      </c>
      <c r="AD292" s="356" t="e">
        <f t="shared" si="70"/>
        <v>#DIV/0!</v>
      </c>
      <c r="AE292" s="356">
        <f t="shared" si="71"/>
        <v>165</v>
      </c>
      <c r="AF292" s="356">
        <f t="shared" si="76"/>
        <v>110</v>
      </c>
      <c r="AG292" s="356">
        <f t="shared" si="76"/>
        <v>1.5</v>
      </c>
      <c r="AH292" s="356">
        <f t="shared" si="76"/>
        <v>0</v>
      </c>
      <c r="AI292" s="387">
        <f t="shared" si="61"/>
        <v>0</v>
      </c>
      <c r="AJ292" s="387">
        <f t="shared" si="62"/>
        <v>101.20355561825407</v>
      </c>
      <c r="AK292" s="387">
        <f t="shared" si="63"/>
        <v>151.8053334273811</v>
      </c>
      <c r="AL292" s="387">
        <f t="shared" si="73"/>
        <v>151.8053334273811</v>
      </c>
      <c r="AM292" s="358"/>
      <c r="AN292" s="382"/>
      <c r="AO292" s="382"/>
      <c r="AP292" s="387"/>
      <c r="AT292" s="358"/>
      <c r="BA292" s="358"/>
      <c r="BI292" s="358"/>
      <c r="BO292" s="358"/>
      <c r="BV292" s="358"/>
    </row>
    <row r="293" spans="1:74" x14ac:dyDescent="0.2">
      <c r="A293" s="356">
        <v>289</v>
      </c>
      <c r="B293" s="360" t="s">
        <v>579</v>
      </c>
      <c r="C293" s="385" t="s">
        <v>584</v>
      </c>
      <c r="D293" s="384" t="s">
        <v>584</v>
      </c>
      <c r="E293" s="384" t="s">
        <v>584</v>
      </c>
      <c r="F293" s="444" t="s">
        <v>584</v>
      </c>
      <c r="G293" s="385">
        <v>2012</v>
      </c>
      <c r="H293" s="382">
        <v>4224</v>
      </c>
      <c r="I293" s="382">
        <v>8</v>
      </c>
      <c r="J293" s="384" t="s">
        <v>598</v>
      </c>
      <c r="K293" s="383"/>
      <c r="L293" s="381"/>
      <c r="M293" s="382"/>
      <c r="N293" s="382"/>
      <c r="O293" s="382"/>
      <c r="P293" s="382"/>
      <c r="Q293" s="383"/>
      <c r="R293" s="356" t="s">
        <v>235</v>
      </c>
      <c r="S293" s="385" t="s">
        <v>599</v>
      </c>
      <c r="T293" s="384" t="s">
        <v>584</v>
      </c>
      <c r="U293" s="386">
        <v>41619</v>
      </c>
      <c r="W293" s="358"/>
      <c r="X293" s="356" t="str">
        <f t="shared" si="66"/>
        <v>NE</v>
      </c>
      <c r="Y293" s="356">
        <f t="shared" si="74"/>
        <v>392</v>
      </c>
      <c r="Z293" s="356" t="str">
        <f t="shared" si="74"/>
        <v>Labor Hours</v>
      </c>
      <c r="AA293" s="356" t="str">
        <f t="shared" si="75"/>
        <v>n/a</v>
      </c>
      <c r="AB293" s="356">
        <f t="shared" si="75"/>
        <v>0.5</v>
      </c>
      <c r="AC293" s="356">
        <f t="shared" si="69"/>
        <v>2014</v>
      </c>
      <c r="AD293" s="356" t="e">
        <f t="shared" si="70"/>
        <v>#DIV/0!</v>
      </c>
      <c r="AE293" s="356">
        <f t="shared" si="71"/>
        <v>330</v>
      </c>
      <c r="AF293" s="356">
        <f t="shared" si="76"/>
        <v>110</v>
      </c>
      <c r="AG293" s="356">
        <f t="shared" si="76"/>
        <v>3</v>
      </c>
      <c r="AH293" s="356">
        <f t="shared" si="76"/>
        <v>0</v>
      </c>
      <c r="AI293" s="387">
        <f t="shared" si="61"/>
        <v>0</v>
      </c>
      <c r="AJ293" s="387">
        <f t="shared" si="62"/>
        <v>101.20355561825407</v>
      </c>
      <c r="AK293" s="387">
        <f t="shared" si="63"/>
        <v>303.6106668547622</v>
      </c>
      <c r="AL293" s="387">
        <f t="shared" si="73"/>
        <v>303.6106668547622</v>
      </c>
      <c r="AM293" s="358"/>
      <c r="AN293" s="382"/>
      <c r="AO293" s="382"/>
      <c r="AP293" s="387"/>
      <c r="AT293" s="358"/>
      <c r="BA293" s="358"/>
      <c r="BI293" s="358"/>
      <c r="BO293" s="358"/>
      <c r="BV293" s="358"/>
    </row>
    <row r="294" spans="1:74" x14ac:dyDescent="0.2">
      <c r="A294" s="356">
        <v>290</v>
      </c>
      <c r="B294" s="360" t="s">
        <v>579</v>
      </c>
      <c r="C294" s="385" t="s">
        <v>584</v>
      </c>
      <c r="D294" s="384" t="s">
        <v>584</v>
      </c>
      <c r="E294" s="384" t="s">
        <v>584</v>
      </c>
      <c r="F294" s="444" t="s">
        <v>584</v>
      </c>
      <c r="G294" s="385">
        <v>2012</v>
      </c>
      <c r="H294" s="382">
        <v>7755</v>
      </c>
      <c r="I294" s="382">
        <v>15</v>
      </c>
      <c r="J294" s="384" t="s">
        <v>598</v>
      </c>
      <c r="K294" s="383"/>
      <c r="L294" s="381"/>
      <c r="M294" s="382"/>
      <c r="N294" s="382"/>
      <c r="O294" s="382"/>
      <c r="P294" s="382"/>
      <c r="Q294" s="383"/>
      <c r="R294" s="356" t="s">
        <v>235</v>
      </c>
      <c r="S294" s="385" t="s">
        <v>599</v>
      </c>
      <c r="T294" s="384" t="s">
        <v>584</v>
      </c>
      <c r="U294" s="386">
        <v>41619</v>
      </c>
      <c r="W294" s="358"/>
      <c r="X294" s="356" t="str">
        <f t="shared" si="66"/>
        <v>NE</v>
      </c>
      <c r="Y294" s="356">
        <f t="shared" si="74"/>
        <v>393</v>
      </c>
      <c r="Z294" s="356" t="str">
        <f t="shared" si="74"/>
        <v>Labor Hours</v>
      </c>
      <c r="AA294" s="356" t="str">
        <f t="shared" si="75"/>
        <v>n/a</v>
      </c>
      <c r="AB294" s="356">
        <f t="shared" si="75"/>
        <v>0.75</v>
      </c>
      <c r="AC294" s="356">
        <f t="shared" si="69"/>
        <v>2014</v>
      </c>
      <c r="AD294" s="356" t="e">
        <f t="shared" si="70"/>
        <v>#DIV/0!</v>
      </c>
      <c r="AE294" s="356">
        <f t="shared" si="71"/>
        <v>330</v>
      </c>
      <c r="AF294" s="356">
        <f t="shared" si="76"/>
        <v>110</v>
      </c>
      <c r="AG294" s="356">
        <f t="shared" si="76"/>
        <v>3</v>
      </c>
      <c r="AH294" s="356">
        <f t="shared" si="76"/>
        <v>0</v>
      </c>
      <c r="AI294" s="387">
        <f t="shared" si="61"/>
        <v>0</v>
      </c>
      <c r="AJ294" s="387">
        <f t="shared" si="62"/>
        <v>101.20355561825407</v>
      </c>
      <c r="AK294" s="387">
        <f t="shared" si="63"/>
        <v>303.6106668547622</v>
      </c>
      <c r="AL294" s="387">
        <f t="shared" si="73"/>
        <v>303.6106668547622</v>
      </c>
      <c r="AM294" s="358"/>
      <c r="AN294" s="382"/>
      <c r="AO294" s="382"/>
      <c r="AP294" s="387"/>
      <c r="AT294" s="358"/>
      <c r="BA294" s="358"/>
      <c r="BI294" s="358"/>
      <c r="BO294" s="358"/>
      <c r="BV294" s="358"/>
    </row>
    <row r="295" spans="1:74" x14ac:dyDescent="0.2">
      <c r="A295" s="356">
        <v>291</v>
      </c>
      <c r="B295" s="360" t="s">
        <v>579</v>
      </c>
      <c r="C295" s="385" t="s">
        <v>584</v>
      </c>
      <c r="D295" s="384" t="s">
        <v>584</v>
      </c>
      <c r="E295" s="384" t="s">
        <v>584</v>
      </c>
      <c r="F295" s="444" t="s">
        <v>584</v>
      </c>
      <c r="G295" s="385">
        <v>2012</v>
      </c>
      <c r="H295" s="382">
        <v>4603</v>
      </c>
      <c r="I295" s="382">
        <v>9</v>
      </c>
      <c r="J295" s="384" t="s">
        <v>598</v>
      </c>
      <c r="K295" s="383"/>
      <c r="L295" s="381"/>
      <c r="M295" s="382"/>
      <c r="N295" s="382"/>
      <c r="O295" s="382"/>
      <c r="P295" s="382"/>
      <c r="Q295" s="383"/>
      <c r="R295" s="356" t="s">
        <v>427</v>
      </c>
      <c r="S295" s="385" t="s">
        <v>599</v>
      </c>
      <c r="T295" s="384" t="s">
        <v>584</v>
      </c>
      <c r="U295" s="386">
        <v>41619</v>
      </c>
      <c r="W295" s="358"/>
      <c r="X295" s="356" t="str">
        <f t="shared" si="66"/>
        <v>NE</v>
      </c>
      <c r="Y295" s="356">
        <f t="shared" si="74"/>
        <v>394</v>
      </c>
      <c r="Z295" s="356" t="str">
        <f t="shared" si="74"/>
        <v>Labor Hours</v>
      </c>
      <c r="AA295" s="356" t="str">
        <f t="shared" si="75"/>
        <v>n/a</v>
      </c>
      <c r="AB295" s="356">
        <f t="shared" si="75"/>
        <v>1</v>
      </c>
      <c r="AC295" s="356">
        <f t="shared" si="69"/>
        <v>2014</v>
      </c>
      <c r="AD295" s="356" t="e">
        <f t="shared" si="70"/>
        <v>#DIV/0!</v>
      </c>
      <c r="AE295" s="356">
        <f t="shared" si="71"/>
        <v>330</v>
      </c>
      <c r="AF295" s="356">
        <f t="shared" si="76"/>
        <v>110</v>
      </c>
      <c r="AG295" s="356">
        <f t="shared" si="76"/>
        <v>3</v>
      </c>
      <c r="AH295" s="356">
        <f t="shared" si="76"/>
        <v>0</v>
      </c>
      <c r="AI295" s="387">
        <f t="shared" si="61"/>
        <v>0</v>
      </c>
      <c r="AJ295" s="387">
        <f t="shared" si="62"/>
        <v>101.20355561825407</v>
      </c>
      <c r="AK295" s="387">
        <f t="shared" si="63"/>
        <v>303.6106668547622</v>
      </c>
      <c r="AL295" s="387">
        <f t="shared" si="73"/>
        <v>303.6106668547622</v>
      </c>
      <c r="AM295" s="358"/>
      <c r="AN295" s="382"/>
      <c r="AO295" s="382"/>
      <c r="AP295" s="387"/>
      <c r="AT295" s="358"/>
      <c r="BA295" s="358"/>
      <c r="BI295" s="358"/>
      <c r="BO295" s="358"/>
      <c r="BV295" s="358"/>
    </row>
    <row r="296" spans="1:74" x14ac:dyDescent="0.2">
      <c r="A296" s="356">
        <v>292</v>
      </c>
      <c r="B296" s="360" t="s">
        <v>579</v>
      </c>
      <c r="C296" s="385" t="s">
        <v>584</v>
      </c>
      <c r="D296" s="384" t="s">
        <v>584</v>
      </c>
      <c r="E296" s="384" t="s">
        <v>584</v>
      </c>
      <c r="F296" s="444" t="s">
        <v>584</v>
      </c>
      <c r="G296" s="385">
        <v>2012</v>
      </c>
      <c r="H296" s="382">
        <v>17664</v>
      </c>
      <c r="I296" s="382">
        <v>35</v>
      </c>
      <c r="J296" s="384" t="s">
        <v>598</v>
      </c>
      <c r="K296" s="383"/>
      <c r="L296" s="381"/>
      <c r="M296" s="382"/>
      <c r="N296" s="382"/>
      <c r="O296" s="382"/>
      <c r="P296" s="382"/>
      <c r="Q296" s="383"/>
      <c r="R296" s="356" t="s">
        <v>356</v>
      </c>
      <c r="S296" s="385" t="s">
        <v>599</v>
      </c>
      <c r="T296" s="384" t="s">
        <v>584</v>
      </c>
      <c r="U296" s="386">
        <v>41619</v>
      </c>
      <c r="W296" s="358"/>
      <c r="X296" s="356" t="str">
        <f t="shared" si="66"/>
        <v>NE</v>
      </c>
      <c r="Y296" s="356">
        <f t="shared" si="74"/>
        <v>395</v>
      </c>
      <c r="Z296" s="356" t="str">
        <f t="shared" si="74"/>
        <v>Labor Hours</v>
      </c>
      <c r="AA296" s="356" t="str">
        <f t="shared" si="75"/>
        <v>n/a</v>
      </c>
      <c r="AB296" s="356">
        <f t="shared" si="75"/>
        <v>2</v>
      </c>
      <c r="AC296" s="356">
        <f t="shared" si="69"/>
        <v>2014</v>
      </c>
      <c r="AD296" s="356" t="e">
        <f t="shared" si="70"/>
        <v>#DIV/0!</v>
      </c>
      <c r="AE296" s="356">
        <f t="shared" si="71"/>
        <v>330</v>
      </c>
      <c r="AF296" s="356">
        <f t="shared" si="76"/>
        <v>110</v>
      </c>
      <c r="AG296" s="356">
        <f t="shared" si="76"/>
        <v>3</v>
      </c>
      <c r="AH296" s="356">
        <f t="shared" si="76"/>
        <v>0</v>
      </c>
      <c r="AI296" s="387">
        <f t="shared" si="61"/>
        <v>0</v>
      </c>
      <c r="AJ296" s="387">
        <f t="shared" si="62"/>
        <v>101.20355561825407</v>
      </c>
      <c r="AK296" s="387">
        <f t="shared" si="63"/>
        <v>303.6106668547622</v>
      </c>
      <c r="AL296" s="387">
        <f t="shared" si="73"/>
        <v>303.6106668547622</v>
      </c>
      <c r="AM296" s="358"/>
      <c r="AN296" s="382"/>
      <c r="AO296" s="382"/>
      <c r="AP296" s="387"/>
      <c r="AT296" s="358"/>
      <c r="BA296" s="358"/>
      <c r="BI296" s="358"/>
      <c r="BO296" s="358"/>
      <c r="BV296" s="358"/>
    </row>
    <row r="297" spans="1:74" x14ac:dyDescent="0.2">
      <c r="A297" s="356">
        <v>293</v>
      </c>
      <c r="B297" s="360" t="s">
        <v>579</v>
      </c>
      <c r="C297" s="385" t="s">
        <v>584</v>
      </c>
      <c r="D297" s="384" t="s">
        <v>584</v>
      </c>
      <c r="E297" s="384" t="s">
        <v>584</v>
      </c>
      <c r="F297" s="444" t="s">
        <v>584</v>
      </c>
      <c r="G297" s="385">
        <v>2012</v>
      </c>
      <c r="H297" s="382">
        <v>11575</v>
      </c>
      <c r="I297" s="382">
        <v>23</v>
      </c>
      <c r="J297" s="384" t="s">
        <v>598</v>
      </c>
      <c r="K297" s="383"/>
      <c r="L297" s="381"/>
      <c r="M297" s="382"/>
      <c r="N297" s="382"/>
      <c r="O297" s="382"/>
      <c r="P297" s="382"/>
      <c r="Q297" s="383"/>
      <c r="R297" s="356" t="s">
        <v>235</v>
      </c>
      <c r="S297" s="385" t="s">
        <v>599</v>
      </c>
      <c r="T297" s="384" t="s">
        <v>584</v>
      </c>
      <c r="U297" s="386">
        <v>41619</v>
      </c>
      <c r="W297" s="358"/>
      <c r="X297" s="356" t="str">
        <f t="shared" si="66"/>
        <v>NE</v>
      </c>
      <c r="Y297" s="356">
        <f t="shared" si="74"/>
        <v>396</v>
      </c>
      <c r="Z297" s="356" t="str">
        <f t="shared" si="74"/>
        <v>Labor Hours</v>
      </c>
      <c r="AA297" s="356" t="str">
        <f t="shared" si="75"/>
        <v>n/a</v>
      </c>
      <c r="AB297" s="356">
        <f t="shared" si="75"/>
        <v>2</v>
      </c>
      <c r="AC297" s="356">
        <f t="shared" si="69"/>
        <v>2014</v>
      </c>
      <c r="AD297" s="356" t="e">
        <f t="shared" si="70"/>
        <v>#DIV/0!</v>
      </c>
      <c r="AE297" s="356">
        <f t="shared" si="71"/>
        <v>330</v>
      </c>
      <c r="AF297" s="356">
        <f t="shared" si="76"/>
        <v>110</v>
      </c>
      <c r="AG297" s="356">
        <f t="shared" si="76"/>
        <v>3</v>
      </c>
      <c r="AH297" s="356">
        <f t="shared" si="76"/>
        <v>0</v>
      </c>
      <c r="AI297" s="387">
        <f t="shared" si="61"/>
        <v>0</v>
      </c>
      <c r="AJ297" s="387">
        <f t="shared" si="62"/>
        <v>101.20355561825407</v>
      </c>
      <c r="AK297" s="387">
        <f t="shared" si="63"/>
        <v>303.6106668547622</v>
      </c>
      <c r="AL297" s="387">
        <f t="shared" si="73"/>
        <v>303.6106668547622</v>
      </c>
      <c r="AM297" s="358"/>
      <c r="AN297" s="382"/>
      <c r="AO297" s="382"/>
      <c r="AP297" s="387"/>
      <c r="AT297" s="358"/>
      <c r="BA297" s="358"/>
      <c r="BI297" s="358"/>
      <c r="BO297" s="358"/>
      <c r="BV297" s="358"/>
    </row>
    <row r="298" spans="1:74" x14ac:dyDescent="0.2">
      <c r="A298" s="356">
        <v>294</v>
      </c>
      <c r="B298" s="360" t="s">
        <v>579</v>
      </c>
      <c r="C298" s="385" t="s">
        <v>584</v>
      </c>
      <c r="D298" s="384" t="s">
        <v>584</v>
      </c>
      <c r="E298" s="384" t="s">
        <v>584</v>
      </c>
      <c r="F298" s="444" t="s">
        <v>584</v>
      </c>
      <c r="G298" s="385">
        <v>2012</v>
      </c>
      <c r="H298" s="382">
        <v>4958.7</v>
      </c>
      <c r="I298" s="382">
        <v>10</v>
      </c>
      <c r="J298" s="384" t="s">
        <v>598</v>
      </c>
      <c r="K298" s="383"/>
      <c r="L298" s="381"/>
      <c r="M298" s="382"/>
      <c r="N298" s="382"/>
      <c r="O298" s="382"/>
      <c r="P298" s="382"/>
      <c r="Q298" s="383"/>
      <c r="R298" s="356" t="s">
        <v>235</v>
      </c>
      <c r="S298" s="385" t="s">
        <v>599</v>
      </c>
      <c r="T298" s="384" t="s">
        <v>584</v>
      </c>
      <c r="U298" s="386">
        <v>41619</v>
      </c>
      <c r="W298" s="358"/>
      <c r="X298" s="356" t="str">
        <f t="shared" si="66"/>
        <v>NE</v>
      </c>
      <c r="Y298" s="356">
        <f t="shared" si="74"/>
        <v>397</v>
      </c>
      <c r="Z298" s="356" t="str">
        <f t="shared" si="74"/>
        <v>Labor Hours</v>
      </c>
      <c r="AA298" s="356" t="str">
        <f t="shared" si="75"/>
        <v>n/a</v>
      </c>
      <c r="AB298" s="356">
        <f t="shared" si="75"/>
        <v>3</v>
      </c>
      <c r="AC298" s="356">
        <f t="shared" si="69"/>
        <v>2014</v>
      </c>
      <c r="AD298" s="356" t="e">
        <f t="shared" si="70"/>
        <v>#DIV/0!</v>
      </c>
      <c r="AE298" s="356">
        <f t="shared" si="71"/>
        <v>330</v>
      </c>
      <c r="AF298" s="356">
        <f t="shared" si="76"/>
        <v>110</v>
      </c>
      <c r="AG298" s="356">
        <f t="shared" si="76"/>
        <v>3</v>
      </c>
      <c r="AH298" s="356">
        <f t="shared" si="76"/>
        <v>0</v>
      </c>
      <c r="AI298" s="387">
        <f t="shared" si="61"/>
        <v>0</v>
      </c>
      <c r="AJ298" s="387">
        <f t="shared" si="62"/>
        <v>101.20355561825407</v>
      </c>
      <c r="AK298" s="387">
        <f t="shared" si="63"/>
        <v>303.6106668547622</v>
      </c>
      <c r="AL298" s="387">
        <f t="shared" si="73"/>
        <v>303.6106668547622</v>
      </c>
      <c r="AM298" s="358"/>
      <c r="AN298" s="382"/>
      <c r="AO298" s="382"/>
      <c r="AP298" s="387"/>
      <c r="AT298" s="358"/>
      <c r="BA298" s="358"/>
      <c r="BI298" s="358"/>
      <c r="BO298" s="358"/>
      <c r="BV298" s="358"/>
    </row>
    <row r="299" spans="1:74" x14ac:dyDescent="0.2">
      <c r="A299" s="356">
        <v>295</v>
      </c>
      <c r="B299" s="360" t="s">
        <v>579</v>
      </c>
      <c r="C299" s="385" t="s">
        <v>584</v>
      </c>
      <c r="D299" s="384" t="s">
        <v>584</v>
      </c>
      <c r="E299" s="384" t="s">
        <v>584</v>
      </c>
      <c r="F299" s="444" t="s">
        <v>584</v>
      </c>
      <c r="G299" s="385">
        <v>2012</v>
      </c>
      <c r="H299" s="382">
        <v>36066</v>
      </c>
      <c r="I299" s="382">
        <v>75</v>
      </c>
      <c r="J299" s="384" t="s">
        <v>598</v>
      </c>
      <c r="K299" s="383"/>
      <c r="L299" s="381"/>
      <c r="M299" s="382"/>
      <c r="N299" s="382"/>
      <c r="O299" s="382"/>
      <c r="P299" s="382"/>
      <c r="Q299" s="383"/>
      <c r="R299" s="356" t="s">
        <v>235</v>
      </c>
      <c r="S299" s="385" t="s">
        <v>599</v>
      </c>
      <c r="T299" s="384" t="s">
        <v>584</v>
      </c>
      <c r="U299" s="386">
        <v>41619</v>
      </c>
      <c r="W299" s="358"/>
      <c r="X299" s="356" t="str">
        <f t="shared" si="66"/>
        <v>NE</v>
      </c>
      <c r="Y299" s="356">
        <f t="shared" si="74"/>
        <v>398</v>
      </c>
      <c r="Z299" s="356" t="str">
        <f t="shared" si="74"/>
        <v>Labor Hours</v>
      </c>
      <c r="AA299" s="356" t="str">
        <f t="shared" si="75"/>
        <v>n/a</v>
      </c>
      <c r="AB299" s="356">
        <f t="shared" si="75"/>
        <v>0.5</v>
      </c>
      <c r="AC299" s="356">
        <f t="shared" si="69"/>
        <v>2014</v>
      </c>
      <c r="AD299" s="356" t="e">
        <f t="shared" si="70"/>
        <v>#DIV/0!</v>
      </c>
      <c r="AE299" s="356">
        <f t="shared" si="71"/>
        <v>90</v>
      </c>
      <c r="AF299" s="356">
        <f t="shared" si="76"/>
        <v>90</v>
      </c>
      <c r="AG299" s="356">
        <f t="shared" si="76"/>
        <v>1</v>
      </c>
      <c r="AH299" s="356">
        <f t="shared" si="76"/>
        <v>0</v>
      </c>
      <c r="AI299" s="387">
        <f t="shared" si="61"/>
        <v>0</v>
      </c>
      <c r="AJ299" s="387">
        <f t="shared" si="62"/>
        <v>82.802909142207866</v>
      </c>
      <c r="AK299" s="387">
        <f t="shared" si="63"/>
        <v>82.802909142207866</v>
      </c>
      <c r="AL299" s="387">
        <f t="shared" si="73"/>
        <v>82.802909142207866</v>
      </c>
      <c r="AM299" s="358"/>
      <c r="AN299" s="382"/>
      <c r="AO299" s="382"/>
      <c r="AP299" s="387"/>
      <c r="AT299" s="358"/>
      <c r="BA299" s="358"/>
      <c r="BI299" s="358"/>
      <c r="BO299" s="358"/>
      <c r="BV299" s="358"/>
    </row>
    <row r="300" spans="1:74" x14ac:dyDescent="0.2">
      <c r="A300" s="356">
        <v>296</v>
      </c>
      <c r="B300" s="360" t="s">
        <v>579</v>
      </c>
      <c r="C300" s="385" t="s">
        <v>584</v>
      </c>
      <c r="D300" s="384" t="s">
        <v>584</v>
      </c>
      <c r="E300" s="384" t="s">
        <v>584</v>
      </c>
      <c r="F300" s="444" t="s">
        <v>584</v>
      </c>
      <c r="G300" s="385">
        <v>2012</v>
      </c>
      <c r="H300" s="382">
        <v>31318</v>
      </c>
      <c r="I300" s="382">
        <v>66</v>
      </c>
      <c r="J300" s="384" t="s">
        <v>598</v>
      </c>
      <c r="K300" s="383"/>
      <c r="L300" s="381"/>
      <c r="M300" s="382"/>
      <c r="N300" s="382"/>
      <c r="O300" s="382"/>
      <c r="P300" s="382"/>
      <c r="Q300" s="383"/>
      <c r="R300" s="356" t="s">
        <v>235</v>
      </c>
      <c r="S300" s="385" t="s">
        <v>599</v>
      </c>
      <c r="T300" s="384" t="s">
        <v>584</v>
      </c>
      <c r="U300" s="386">
        <v>41619</v>
      </c>
      <c r="W300" s="358"/>
      <c r="X300" s="356" t="str">
        <f t="shared" si="66"/>
        <v>NE</v>
      </c>
      <c r="Y300" s="356">
        <f t="shared" si="74"/>
        <v>399</v>
      </c>
      <c r="Z300" s="356" t="str">
        <f t="shared" si="74"/>
        <v>Labor Hours</v>
      </c>
      <c r="AA300" s="356" t="str">
        <f t="shared" si="75"/>
        <v>n/a</v>
      </c>
      <c r="AB300" s="356">
        <f t="shared" si="75"/>
        <v>0.75</v>
      </c>
      <c r="AC300" s="356">
        <f t="shared" si="69"/>
        <v>2014</v>
      </c>
      <c r="AD300" s="356" t="e">
        <f t="shared" si="70"/>
        <v>#DIV/0!</v>
      </c>
      <c r="AE300" s="356">
        <f t="shared" si="71"/>
        <v>90</v>
      </c>
      <c r="AF300" s="356">
        <f t="shared" si="76"/>
        <v>90</v>
      </c>
      <c r="AG300" s="356">
        <f t="shared" si="76"/>
        <v>1</v>
      </c>
      <c r="AH300" s="356">
        <f t="shared" si="76"/>
        <v>0</v>
      </c>
      <c r="AI300" s="387">
        <f t="shared" si="61"/>
        <v>0</v>
      </c>
      <c r="AJ300" s="387">
        <f t="shared" si="62"/>
        <v>82.802909142207866</v>
      </c>
      <c r="AK300" s="387">
        <f t="shared" si="63"/>
        <v>82.802909142207866</v>
      </c>
      <c r="AL300" s="387">
        <f t="shared" si="73"/>
        <v>82.802909142207866</v>
      </c>
      <c r="AM300" s="358"/>
      <c r="AN300" s="382"/>
      <c r="AO300" s="382"/>
      <c r="AP300" s="387"/>
      <c r="AT300" s="358"/>
      <c r="BA300" s="358"/>
      <c r="BI300" s="358"/>
      <c r="BO300" s="358"/>
      <c r="BV300" s="358"/>
    </row>
    <row r="301" spans="1:74" x14ac:dyDescent="0.2">
      <c r="A301" s="356">
        <v>297</v>
      </c>
      <c r="B301" s="360" t="s">
        <v>579</v>
      </c>
      <c r="C301" s="385" t="s">
        <v>584</v>
      </c>
      <c r="D301" s="384" t="s">
        <v>584</v>
      </c>
      <c r="E301" s="384" t="s">
        <v>584</v>
      </c>
      <c r="F301" s="444" t="s">
        <v>584</v>
      </c>
      <c r="G301" s="385">
        <v>2012</v>
      </c>
      <c r="H301" s="382">
        <v>2810</v>
      </c>
      <c r="I301" s="382">
        <v>6</v>
      </c>
      <c r="J301" s="384" t="s">
        <v>598</v>
      </c>
      <c r="K301" s="383"/>
      <c r="L301" s="381"/>
      <c r="M301" s="382"/>
      <c r="N301" s="382"/>
      <c r="O301" s="382"/>
      <c r="P301" s="382"/>
      <c r="Q301" s="383"/>
      <c r="R301" s="356" t="s">
        <v>235</v>
      </c>
      <c r="S301" s="385" t="s">
        <v>599</v>
      </c>
      <c r="T301" s="384" t="s">
        <v>584</v>
      </c>
      <c r="U301" s="386">
        <v>41619</v>
      </c>
      <c r="W301" s="358"/>
      <c r="X301" s="356" t="str">
        <f t="shared" si="66"/>
        <v>NE</v>
      </c>
      <c r="Y301" s="356">
        <f t="shared" si="74"/>
        <v>400</v>
      </c>
      <c r="Z301" s="356" t="str">
        <f t="shared" si="74"/>
        <v>Labor Hours</v>
      </c>
      <c r="AA301" s="356" t="str">
        <f t="shared" si="75"/>
        <v>n/a</v>
      </c>
      <c r="AB301" s="356">
        <f t="shared" si="75"/>
        <v>1</v>
      </c>
      <c r="AC301" s="356">
        <f t="shared" si="69"/>
        <v>2014</v>
      </c>
      <c r="AD301" s="356" t="e">
        <f t="shared" si="70"/>
        <v>#DIV/0!</v>
      </c>
      <c r="AE301" s="356">
        <f t="shared" si="71"/>
        <v>135</v>
      </c>
      <c r="AF301" s="356">
        <f t="shared" si="76"/>
        <v>90</v>
      </c>
      <c r="AG301" s="356">
        <f t="shared" si="76"/>
        <v>1.5</v>
      </c>
      <c r="AH301" s="356">
        <f t="shared" si="76"/>
        <v>0</v>
      </c>
      <c r="AI301" s="387">
        <f t="shared" si="61"/>
        <v>0</v>
      </c>
      <c r="AJ301" s="387">
        <f t="shared" si="62"/>
        <v>82.802909142207866</v>
      </c>
      <c r="AK301" s="387">
        <f t="shared" si="63"/>
        <v>124.20436371331181</v>
      </c>
      <c r="AL301" s="387">
        <f t="shared" si="73"/>
        <v>124.20436371331181</v>
      </c>
      <c r="AM301" s="358"/>
      <c r="AN301" s="382"/>
      <c r="AO301" s="382"/>
      <c r="AP301" s="387"/>
      <c r="AT301" s="358"/>
      <c r="BA301" s="358"/>
      <c r="BI301" s="358"/>
      <c r="BO301" s="358"/>
      <c r="BV301" s="358"/>
    </row>
    <row r="302" spans="1:74" x14ac:dyDescent="0.2">
      <c r="A302" s="356">
        <v>298</v>
      </c>
      <c r="B302" s="360" t="s">
        <v>579</v>
      </c>
      <c r="C302" s="385" t="s">
        <v>584</v>
      </c>
      <c r="D302" s="384" t="s">
        <v>584</v>
      </c>
      <c r="E302" s="384" t="s">
        <v>584</v>
      </c>
      <c r="F302" s="444" t="s">
        <v>584</v>
      </c>
      <c r="G302" s="385">
        <v>2012</v>
      </c>
      <c r="H302" s="382">
        <v>26462</v>
      </c>
      <c r="I302" s="382">
        <v>57</v>
      </c>
      <c r="J302" s="384" t="s">
        <v>598</v>
      </c>
      <c r="K302" s="383"/>
      <c r="L302" s="381"/>
      <c r="M302" s="382"/>
      <c r="N302" s="382"/>
      <c r="O302" s="382"/>
      <c r="P302" s="382"/>
      <c r="Q302" s="383"/>
      <c r="R302" s="356" t="s">
        <v>427</v>
      </c>
      <c r="S302" s="385" t="s">
        <v>599</v>
      </c>
      <c r="T302" s="384" t="s">
        <v>584</v>
      </c>
      <c r="U302" s="386">
        <v>41619</v>
      </c>
      <c r="W302" s="358"/>
      <c r="X302" s="356" t="str">
        <f t="shared" si="66"/>
        <v>NE</v>
      </c>
      <c r="Y302" s="356">
        <f t="shared" si="74"/>
        <v>401</v>
      </c>
      <c r="Z302" s="356" t="str">
        <f t="shared" si="74"/>
        <v>Labor Hours</v>
      </c>
      <c r="AA302" s="356" t="str">
        <f t="shared" si="75"/>
        <v>n/a</v>
      </c>
      <c r="AB302" s="356">
        <f t="shared" si="75"/>
        <v>2</v>
      </c>
      <c r="AC302" s="356">
        <f t="shared" si="69"/>
        <v>2014</v>
      </c>
      <c r="AD302" s="356" t="e">
        <f t="shared" si="70"/>
        <v>#DIV/0!</v>
      </c>
      <c r="AE302" s="356">
        <f t="shared" si="71"/>
        <v>135</v>
      </c>
      <c r="AF302" s="356">
        <f t="shared" si="76"/>
        <v>90</v>
      </c>
      <c r="AG302" s="356">
        <f t="shared" si="76"/>
        <v>1.5</v>
      </c>
      <c r="AH302" s="356">
        <f t="shared" si="76"/>
        <v>0</v>
      </c>
      <c r="AI302" s="387">
        <f t="shared" si="61"/>
        <v>0</v>
      </c>
      <c r="AJ302" s="387">
        <f t="shared" si="62"/>
        <v>82.802909142207866</v>
      </c>
      <c r="AK302" s="387">
        <f t="shared" si="63"/>
        <v>124.20436371331181</v>
      </c>
      <c r="AL302" s="387">
        <f t="shared" si="73"/>
        <v>124.20436371331181</v>
      </c>
      <c r="AM302" s="358"/>
      <c r="AN302" s="382"/>
      <c r="AO302" s="382"/>
      <c r="AP302" s="387"/>
      <c r="AT302" s="358"/>
      <c r="BA302" s="358"/>
      <c r="BI302" s="358"/>
      <c r="BO302" s="358"/>
      <c r="BV302" s="358"/>
    </row>
    <row r="303" spans="1:74" x14ac:dyDescent="0.2">
      <c r="A303" s="356">
        <v>299</v>
      </c>
      <c r="B303" s="360" t="s">
        <v>579</v>
      </c>
      <c r="C303" s="385" t="s">
        <v>584</v>
      </c>
      <c r="D303" s="384" t="s">
        <v>584</v>
      </c>
      <c r="E303" s="384" t="s">
        <v>584</v>
      </c>
      <c r="F303" s="444" t="s">
        <v>584</v>
      </c>
      <c r="G303" s="385">
        <v>2012</v>
      </c>
      <c r="H303" s="382">
        <v>3713</v>
      </c>
      <c r="I303" s="382">
        <v>8</v>
      </c>
      <c r="J303" s="384" t="s">
        <v>598</v>
      </c>
      <c r="K303" s="383"/>
      <c r="L303" s="381"/>
      <c r="M303" s="382"/>
      <c r="N303" s="382"/>
      <c r="O303" s="382"/>
      <c r="P303" s="382"/>
      <c r="Q303" s="383"/>
      <c r="R303" s="356" t="s">
        <v>235</v>
      </c>
      <c r="S303" s="385" t="s">
        <v>599</v>
      </c>
      <c r="T303" s="384" t="s">
        <v>584</v>
      </c>
      <c r="U303" s="386">
        <v>41619</v>
      </c>
      <c r="W303" s="358"/>
      <c r="X303" s="356" t="str">
        <f t="shared" si="66"/>
        <v>NE</v>
      </c>
      <c r="Y303" s="356">
        <f t="shared" si="74"/>
        <v>402</v>
      </c>
      <c r="Z303" s="356" t="str">
        <f t="shared" si="74"/>
        <v>Labor Hours</v>
      </c>
      <c r="AA303" s="356" t="str">
        <f t="shared" si="75"/>
        <v>n/a</v>
      </c>
      <c r="AB303" s="356">
        <f t="shared" si="75"/>
        <v>2</v>
      </c>
      <c r="AC303" s="356">
        <f t="shared" si="69"/>
        <v>2014</v>
      </c>
      <c r="AD303" s="356" t="e">
        <f t="shared" si="70"/>
        <v>#DIV/0!</v>
      </c>
      <c r="AE303" s="356">
        <f t="shared" si="71"/>
        <v>135</v>
      </c>
      <c r="AF303" s="356">
        <f t="shared" si="76"/>
        <v>90</v>
      </c>
      <c r="AG303" s="356">
        <f t="shared" si="76"/>
        <v>1.5</v>
      </c>
      <c r="AH303" s="356">
        <f t="shared" si="76"/>
        <v>0</v>
      </c>
      <c r="AI303" s="387">
        <f t="shared" si="61"/>
        <v>0</v>
      </c>
      <c r="AJ303" s="387">
        <f t="shared" si="62"/>
        <v>82.802909142207866</v>
      </c>
      <c r="AK303" s="387">
        <f t="shared" si="63"/>
        <v>124.20436371331181</v>
      </c>
      <c r="AL303" s="387">
        <f t="shared" si="73"/>
        <v>124.20436371331181</v>
      </c>
      <c r="AM303" s="358"/>
      <c r="AN303" s="382"/>
      <c r="AO303" s="382"/>
      <c r="AP303" s="387"/>
      <c r="AT303" s="358"/>
      <c r="BA303" s="358"/>
      <c r="BI303" s="358"/>
      <c r="BO303" s="358"/>
      <c r="BV303" s="358"/>
    </row>
    <row r="304" spans="1:74" x14ac:dyDescent="0.2">
      <c r="A304" s="356">
        <v>300</v>
      </c>
      <c r="B304" s="360" t="s">
        <v>579</v>
      </c>
      <c r="C304" s="385" t="s">
        <v>584</v>
      </c>
      <c r="D304" s="384" t="s">
        <v>584</v>
      </c>
      <c r="E304" s="384" t="s">
        <v>584</v>
      </c>
      <c r="F304" s="444" t="s">
        <v>584</v>
      </c>
      <c r="G304" s="385">
        <v>2012</v>
      </c>
      <c r="H304" s="382">
        <v>26618</v>
      </c>
      <c r="I304" s="382">
        <v>58</v>
      </c>
      <c r="J304" s="384" t="s">
        <v>598</v>
      </c>
      <c r="K304" s="383"/>
      <c r="L304" s="381"/>
      <c r="M304" s="382"/>
      <c r="N304" s="382"/>
      <c r="O304" s="382"/>
      <c r="P304" s="382"/>
      <c r="Q304" s="383"/>
      <c r="R304" s="356" t="s">
        <v>235</v>
      </c>
      <c r="S304" s="385" t="s">
        <v>599</v>
      </c>
      <c r="T304" s="384" t="s">
        <v>584</v>
      </c>
      <c r="U304" s="386">
        <v>41619</v>
      </c>
      <c r="W304" s="358"/>
      <c r="X304" s="356" t="str">
        <f t="shared" si="66"/>
        <v>NE</v>
      </c>
      <c r="Y304" s="356">
        <f t="shared" si="74"/>
        <v>403</v>
      </c>
      <c r="Z304" s="356" t="str">
        <f t="shared" si="74"/>
        <v>Labor Hours</v>
      </c>
      <c r="AA304" s="356" t="str">
        <f t="shared" si="75"/>
        <v>n/a</v>
      </c>
      <c r="AB304" s="356">
        <f t="shared" si="75"/>
        <v>3</v>
      </c>
      <c r="AC304" s="356">
        <f t="shared" si="69"/>
        <v>2014</v>
      </c>
      <c r="AD304" s="356" t="e">
        <f t="shared" si="70"/>
        <v>#DIV/0!</v>
      </c>
      <c r="AE304" s="356">
        <f t="shared" si="71"/>
        <v>135</v>
      </c>
      <c r="AF304" s="356">
        <f t="shared" si="76"/>
        <v>90</v>
      </c>
      <c r="AG304" s="356">
        <f t="shared" si="76"/>
        <v>1.5</v>
      </c>
      <c r="AH304" s="356">
        <f t="shared" si="76"/>
        <v>0</v>
      </c>
      <c r="AI304" s="387">
        <f t="shared" si="61"/>
        <v>0</v>
      </c>
      <c r="AJ304" s="387">
        <f t="shared" si="62"/>
        <v>82.802909142207866</v>
      </c>
      <c r="AK304" s="387">
        <f t="shared" si="63"/>
        <v>124.20436371331181</v>
      </c>
      <c r="AL304" s="387">
        <f t="shared" si="73"/>
        <v>124.20436371331181</v>
      </c>
      <c r="AM304" s="358"/>
      <c r="AN304" s="382"/>
      <c r="AO304" s="382"/>
      <c r="AP304" s="387"/>
      <c r="AT304" s="358"/>
      <c r="BA304" s="358"/>
      <c r="BI304" s="358"/>
      <c r="BO304" s="358"/>
      <c r="BV304" s="358"/>
    </row>
    <row r="305" spans="1:74" x14ac:dyDescent="0.2">
      <c r="A305" s="356">
        <v>301</v>
      </c>
      <c r="B305" s="360" t="s">
        <v>579</v>
      </c>
      <c r="C305" s="385" t="s">
        <v>584</v>
      </c>
      <c r="D305" s="384" t="s">
        <v>584</v>
      </c>
      <c r="E305" s="384" t="s">
        <v>584</v>
      </c>
      <c r="F305" s="444" t="s">
        <v>584</v>
      </c>
      <c r="G305" s="385">
        <v>2012</v>
      </c>
      <c r="H305" s="382">
        <v>9869</v>
      </c>
      <c r="I305" s="382">
        <v>22</v>
      </c>
      <c r="J305" s="384" t="s">
        <v>598</v>
      </c>
      <c r="K305" s="383"/>
      <c r="L305" s="381"/>
      <c r="M305" s="382"/>
      <c r="N305" s="382"/>
      <c r="O305" s="382"/>
      <c r="P305" s="382"/>
      <c r="Q305" s="383"/>
      <c r="R305" s="356" t="s">
        <v>235</v>
      </c>
      <c r="S305" s="385" t="s">
        <v>599</v>
      </c>
      <c r="T305" s="384" t="s">
        <v>584</v>
      </c>
      <c r="U305" s="386">
        <v>41619</v>
      </c>
      <c r="W305" s="358"/>
      <c r="X305" s="356" t="str">
        <f t="shared" si="66"/>
        <v>NE</v>
      </c>
      <c r="Y305" s="356">
        <f t="shared" si="74"/>
        <v>404</v>
      </c>
      <c r="Z305" s="356" t="str">
        <f t="shared" si="74"/>
        <v>Labor Hours</v>
      </c>
      <c r="AA305" s="356" t="str">
        <f t="shared" si="75"/>
        <v>n/a</v>
      </c>
      <c r="AB305" s="356">
        <f t="shared" si="75"/>
        <v>0.5</v>
      </c>
      <c r="AC305" s="356">
        <f t="shared" si="69"/>
        <v>2014</v>
      </c>
      <c r="AD305" s="356" t="e">
        <f t="shared" si="70"/>
        <v>#DIV/0!</v>
      </c>
      <c r="AE305" s="356">
        <f t="shared" si="71"/>
        <v>270</v>
      </c>
      <c r="AF305" s="356">
        <f t="shared" si="76"/>
        <v>90</v>
      </c>
      <c r="AG305" s="356">
        <f t="shared" si="76"/>
        <v>3</v>
      </c>
      <c r="AH305" s="356">
        <f t="shared" si="76"/>
        <v>0</v>
      </c>
      <c r="AI305" s="387">
        <f t="shared" si="61"/>
        <v>0</v>
      </c>
      <c r="AJ305" s="387">
        <f t="shared" si="62"/>
        <v>82.802909142207866</v>
      </c>
      <c r="AK305" s="387">
        <f t="shared" si="63"/>
        <v>248.40872742662361</v>
      </c>
      <c r="AL305" s="387">
        <f t="shared" si="73"/>
        <v>248.40872742662361</v>
      </c>
      <c r="AM305" s="358"/>
      <c r="AN305" s="382"/>
      <c r="AO305" s="382"/>
      <c r="AP305" s="387"/>
      <c r="AT305" s="358"/>
      <c r="BA305" s="358"/>
      <c r="BI305" s="358"/>
      <c r="BO305" s="358"/>
      <c r="BV305" s="358"/>
    </row>
    <row r="306" spans="1:74" x14ac:dyDescent="0.2">
      <c r="A306" s="356">
        <v>302</v>
      </c>
      <c r="B306" s="360" t="s">
        <v>579</v>
      </c>
      <c r="C306" s="385" t="s">
        <v>584</v>
      </c>
      <c r="D306" s="384" t="s">
        <v>584</v>
      </c>
      <c r="E306" s="384" t="s">
        <v>584</v>
      </c>
      <c r="F306" s="444" t="s">
        <v>584</v>
      </c>
      <c r="G306" s="385">
        <v>2012</v>
      </c>
      <c r="H306" s="382">
        <v>3058</v>
      </c>
      <c r="I306" s="382">
        <v>7</v>
      </c>
      <c r="J306" s="384" t="s">
        <v>598</v>
      </c>
      <c r="K306" s="383"/>
      <c r="L306" s="381"/>
      <c r="M306" s="382"/>
      <c r="N306" s="382"/>
      <c r="O306" s="382"/>
      <c r="P306" s="382"/>
      <c r="Q306" s="383"/>
      <c r="R306" s="356" t="s">
        <v>427</v>
      </c>
      <c r="S306" s="385" t="s">
        <v>599</v>
      </c>
      <c r="T306" s="384" t="s">
        <v>584</v>
      </c>
      <c r="U306" s="386">
        <v>41619</v>
      </c>
      <c r="W306" s="358"/>
      <c r="X306" s="356" t="str">
        <f t="shared" si="66"/>
        <v>NE</v>
      </c>
      <c r="Y306" s="356">
        <f t="shared" si="74"/>
        <v>405</v>
      </c>
      <c r="Z306" s="356" t="str">
        <f t="shared" si="74"/>
        <v>Labor Hours</v>
      </c>
      <c r="AA306" s="356" t="str">
        <f t="shared" si="75"/>
        <v>n/a</v>
      </c>
      <c r="AB306" s="356">
        <f t="shared" si="75"/>
        <v>0.75</v>
      </c>
      <c r="AC306" s="356">
        <f t="shared" si="69"/>
        <v>2014</v>
      </c>
      <c r="AD306" s="356" t="e">
        <f t="shared" si="70"/>
        <v>#DIV/0!</v>
      </c>
      <c r="AE306" s="356">
        <f t="shared" si="71"/>
        <v>270</v>
      </c>
      <c r="AF306" s="356">
        <f t="shared" si="76"/>
        <v>90</v>
      </c>
      <c r="AG306" s="356">
        <f t="shared" si="76"/>
        <v>3</v>
      </c>
      <c r="AH306" s="356">
        <f t="shared" si="76"/>
        <v>0</v>
      </c>
      <c r="AI306" s="387">
        <f t="shared" si="61"/>
        <v>0</v>
      </c>
      <c r="AJ306" s="387">
        <f t="shared" si="62"/>
        <v>82.802909142207866</v>
      </c>
      <c r="AK306" s="387">
        <f t="shared" si="63"/>
        <v>248.40872742662361</v>
      </c>
      <c r="AL306" s="387">
        <f t="shared" si="73"/>
        <v>248.40872742662361</v>
      </c>
      <c r="AM306" s="358"/>
      <c r="AN306" s="382"/>
      <c r="AO306" s="382"/>
      <c r="AP306" s="387"/>
      <c r="AT306" s="358"/>
      <c r="BA306" s="358"/>
      <c r="BI306" s="358"/>
      <c r="BO306" s="358"/>
      <c r="BV306" s="358"/>
    </row>
    <row r="307" spans="1:74" x14ac:dyDescent="0.2">
      <c r="A307" s="356">
        <v>303</v>
      </c>
      <c r="B307" s="360" t="s">
        <v>579</v>
      </c>
      <c r="C307" s="385" t="s">
        <v>584</v>
      </c>
      <c r="D307" s="384" t="s">
        <v>584</v>
      </c>
      <c r="E307" s="384" t="s">
        <v>584</v>
      </c>
      <c r="F307" s="444" t="s">
        <v>584</v>
      </c>
      <c r="G307" s="385">
        <v>2012</v>
      </c>
      <c r="H307" s="382">
        <v>10958</v>
      </c>
      <c r="I307" s="382">
        <v>26</v>
      </c>
      <c r="J307" s="384" t="s">
        <v>598</v>
      </c>
      <c r="K307" s="383"/>
      <c r="L307" s="381"/>
      <c r="M307" s="382"/>
      <c r="N307" s="382"/>
      <c r="O307" s="382"/>
      <c r="P307" s="382"/>
      <c r="Q307" s="383"/>
      <c r="R307" s="356" t="s">
        <v>356</v>
      </c>
      <c r="S307" s="385" t="s">
        <v>599</v>
      </c>
      <c r="T307" s="384" t="s">
        <v>584</v>
      </c>
      <c r="U307" s="386">
        <v>41619</v>
      </c>
      <c r="W307" s="358"/>
      <c r="X307" s="356" t="str">
        <f t="shared" si="66"/>
        <v>NE</v>
      </c>
      <c r="Y307" s="356">
        <f t="shared" si="74"/>
        <v>406</v>
      </c>
      <c r="Z307" s="356" t="str">
        <f t="shared" si="74"/>
        <v>Labor Hours</v>
      </c>
      <c r="AA307" s="356" t="str">
        <f t="shared" si="75"/>
        <v>n/a</v>
      </c>
      <c r="AB307" s="356">
        <f t="shared" si="75"/>
        <v>1</v>
      </c>
      <c r="AC307" s="356">
        <f t="shared" si="69"/>
        <v>2014</v>
      </c>
      <c r="AD307" s="356" t="e">
        <f t="shared" si="70"/>
        <v>#DIV/0!</v>
      </c>
      <c r="AE307" s="356">
        <f t="shared" si="71"/>
        <v>270</v>
      </c>
      <c r="AF307" s="356">
        <f t="shared" si="76"/>
        <v>90</v>
      </c>
      <c r="AG307" s="356">
        <f t="shared" si="76"/>
        <v>3</v>
      </c>
      <c r="AH307" s="356">
        <f t="shared" si="76"/>
        <v>0</v>
      </c>
      <c r="AI307" s="387">
        <f t="shared" si="61"/>
        <v>0</v>
      </c>
      <c r="AJ307" s="387">
        <f t="shared" si="62"/>
        <v>82.802909142207866</v>
      </c>
      <c r="AK307" s="387">
        <f t="shared" si="63"/>
        <v>248.40872742662361</v>
      </c>
      <c r="AL307" s="387">
        <f t="shared" si="73"/>
        <v>248.40872742662361</v>
      </c>
      <c r="AM307" s="358"/>
      <c r="AN307" s="384"/>
      <c r="AO307" s="384"/>
      <c r="AP307" s="387"/>
      <c r="AT307" s="358"/>
      <c r="BA307" s="358"/>
      <c r="BI307" s="358"/>
      <c r="BO307" s="358"/>
      <c r="BV307" s="358"/>
    </row>
    <row r="308" spans="1:74" x14ac:dyDescent="0.2">
      <c r="A308" s="356">
        <v>304</v>
      </c>
      <c r="B308" s="360" t="s">
        <v>579</v>
      </c>
      <c r="C308" s="385" t="s">
        <v>584</v>
      </c>
      <c r="D308" s="384" t="s">
        <v>584</v>
      </c>
      <c r="E308" s="384" t="s">
        <v>584</v>
      </c>
      <c r="F308" s="444" t="s">
        <v>584</v>
      </c>
      <c r="G308" s="385">
        <v>2012</v>
      </c>
      <c r="H308" s="382">
        <v>4481</v>
      </c>
      <c r="I308" s="382">
        <v>11</v>
      </c>
      <c r="J308" s="384" t="s">
        <v>598</v>
      </c>
      <c r="K308" s="383"/>
      <c r="L308" s="381"/>
      <c r="M308" s="382"/>
      <c r="N308" s="382"/>
      <c r="O308" s="382"/>
      <c r="P308" s="382"/>
      <c r="Q308" s="383"/>
      <c r="R308" s="356" t="s">
        <v>235</v>
      </c>
      <c r="S308" s="385" t="s">
        <v>599</v>
      </c>
      <c r="T308" s="384" t="s">
        <v>584</v>
      </c>
      <c r="U308" s="386">
        <v>41619</v>
      </c>
      <c r="W308" s="358"/>
      <c r="X308" s="356" t="str">
        <f t="shared" si="66"/>
        <v>NE</v>
      </c>
      <c r="Y308" s="356">
        <f t="shared" si="74"/>
        <v>407</v>
      </c>
      <c r="Z308" s="356" t="str">
        <f t="shared" si="74"/>
        <v>Labor Hours</v>
      </c>
      <c r="AA308" s="356" t="str">
        <f t="shared" si="75"/>
        <v>n/a</v>
      </c>
      <c r="AB308" s="356">
        <f t="shared" si="75"/>
        <v>2</v>
      </c>
      <c r="AC308" s="356">
        <f t="shared" si="69"/>
        <v>2014</v>
      </c>
      <c r="AD308" s="356" t="e">
        <f t="shared" si="70"/>
        <v>#DIV/0!</v>
      </c>
      <c r="AE308" s="356">
        <f t="shared" si="71"/>
        <v>270</v>
      </c>
      <c r="AF308" s="356">
        <f t="shared" si="76"/>
        <v>90</v>
      </c>
      <c r="AG308" s="356">
        <f t="shared" si="76"/>
        <v>3</v>
      </c>
      <c r="AH308" s="356">
        <f t="shared" si="76"/>
        <v>0</v>
      </c>
      <c r="AI308" s="387">
        <f t="shared" si="61"/>
        <v>0</v>
      </c>
      <c r="AJ308" s="387">
        <f t="shared" si="62"/>
        <v>82.802909142207866</v>
      </c>
      <c r="AK308" s="387">
        <f t="shared" si="63"/>
        <v>248.40872742662361</v>
      </c>
      <c r="AL308" s="387">
        <f t="shared" si="73"/>
        <v>248.40872742662361</v>
      </c>
      <c r="AM308" s="358"/>
      <c r="AN308" s="382"/>
      <c r="AO308" s="382"/>
      <c r="AP308" s="387"/>
      <c r="AT308" s="358"/>
      <c r="BA308" s="358"/>
      <c r="BI308" s="358"/>
      <c r="BO308" s="358"/>
      <c r="BV308" s="358"/>
    </row>
    <row r="309" spans="1:74" x14ac:dyDescent="0.2">
      <c r="A309" s="356">
        <v>305</v>
      </c>
      <c r="B309" s="360" t="s">
        <v>579</v>
      </c>
      <c r="C309" s="385" t="s">
        <v>584</v>
      </c>
      <c r="D309" s="384" t="s">
        <v>584</v>
      </c>
      <c r="E309" s="384" t="s">
        <v>584</v>
      </c>
      <c r="F309" s="444" t="s">
        <v>584</v>
      </c>
      <c r="G309" s="385">
        <v>2012</v>
      </c>
      <c r="H309" s="382">
        <v>20833.29</v>
      </c>
      <c r="I309" s="382">
        <v>53</v>
      </c>
      <c r="J309" s="384" t="s">
        <v>598</v>
      </c>
      <c r="K309" s="383"/>
      <c r="L309" s="381"/>
      <c r="M309" s="382"/>
      <c r="N309" s="382"/>
      <c r="O309" s="382"/>
      <c r="P309" s="382"/>
      <c r="Q309" s="383"/>
      <c r="R309" s="356" t="s">
        <v>235</v>
      </c>
      <c r="S309" s="385" t="s">
        <v>599</v>
      </c>
      <c r="T309" s="384" t="s">
        <v>584</v>
      </c>
      <c r="U309" s="386">
        <v>41619</v>
      </c>
      <c r="W309" s="358"/>
      <c r="X309" s="356" t="str">
        <f t="shared" si="66"/>
        <v>NE</v>
      </c>
      <c r="Y309" s="356">
        <f t="shared" si="74"/>
        <v>408</v>
      </c>
      <c r="Z309" s="356" t="str">
        <f t="shared" si="74"/>
        <v>Labor Hours</v>
      </c>
      <c r="AA309" s="356" t="str">
        <f t="shared" si="75"/>
        <v>n/a</v>
      </c>
      <c r="AB309" s="356">
        <f t="shared" si="75"/>
        <v>2</v>
      </c>
      <c r="AC309" s="356">
        <f t="shared" si="69"/>
        <v>2014</v>
      </c>
      <c r="AD309" s="356" t="e">
        <f t="shared" si="70"/>
        <v>#DIV/0!</v>
      </c>
      <c r="AE309" s="356">
        <f t="shared" si="71"/>
        <v>270</v>
      </c>
      <c r="AF309" s="356">
        <f t="shared" si="76"/>
        <v>90</v>
      </c>
      <c r="AG309" s="356">
        <f t="shared" si="76"/>
        <v>3</v>
      </c>
      <c r="AH309" s="356">
        <f t="shared" si="76"/>
        <v>0</v>
      </c>
      <c r="AI309" s="387">
        <f t="shared" si="61"/>
        <v>0</v>
      </c>
      <c r="AJ309" s="387">
        <f t="shared" si="62"/>
        <v>82.802909142207866</v>
      </c>
      <c r="AK309" s="387">
        <f t="shared" si="63"/>
        <v>248.40872742662361</v>
      </c>
      <c r="AL309" s="387">
        <f t="shared" si="73"/>
        <v>248.40872742662361</v>
      </c>
      <c r="AM309" s="358"/>
      <c r="AN309" s="382"/>
      <c r="AO309" s="382"/>
      <c r="AP309" s="387"/>
      <c r="AT309" s="358"/>
      <c r="BA309" s="358"/>
      <c r="BI309" s="358"/>
      <c r="BO309" s="358"/>
      <c r="BV309" s="358"/>
    </row>
    <row r="310" spans="1:74" x14ac:dyDescent="0.2">
      <c r="A310" s="356">
        <v>306</v>
      </c>
      <c r="B310" s="360" t="s">
        <v>579</v>
      </c>
      <c r="C310" s="385" t="s">
        <v>584</v>
      </c>
      <c r="D310" s="384" t="s">
        <v>584</v>
      </c>
      <c r="E310" s="384" t="s">
        <v>584</v>
      </c>
      <c r="F310" s="444" t="s">
        <v>584</v>
      </c>
      <c r="G310" s="385">
        <v>2012</v>
      </c>
      <c r="H310" s="382">
        <v>26801.69</v>
      </c>
      <c r="I310" s="382">
        <v>69</v>
      </c>
      <c r="J310" s="384" t="s">
        <v>598</v>
      </c>
      <c r="K310" s="383"/>
      <c r="L310" s="381"/>
      <c r="M310" s="382"/>
      <c r="N310" s="382"/>
      <c r="O310" s="382"/>
      <c r="P310" s="382"/>
      <c r="Q310" s="383"/>
      <c r="R310" s="356" t="s">
        <v>235</v>
      </c>
      <c r="S310" s="385" t="s">
        <v>599</v>
      </c>
      <c r="T310" s="384" t="s">
        <v>584</v>
      </c>
      <c r="U310" s="386">
        <v>41619</v>
      </c>
      <c r="W310" s="358"/>
      <c r="X310" s="356" t="str">
        <f t="shared" si="66"/>
        <v>NE</v>
      </c>
      <c r="Y310" s="356">
        <f t="shared" si="74"/>
        <v>409</v>
      </c>
      <c r="Z310" s="356" t="str">
        <f t="shared" si="74"/>
        <v>Labor Hours</v>
      </c>
      <c r="AA310" s="356" t="str">
        <f t="shared" si="75"/>
        <v>n/a</v>
      </c>
      <c r="AB310" s="356">
        <f t="shared" si="75"/>
        <v>3</v>
      </c>
      <c r="AC310" s="356">
        <f t="shared" si="69"/>
        <v>2014</v>
      </c>
      <c r="AD310" s="356" t="e">
        <f t="shared" si="70"/>
        <v>#DIV/0!</v>
      </c>
      <c r="AE310" s="356">
        <f t="shared" si="71"/>
        <v>270</v>
      </c>
      <c r="AF310" s="356">
        <f t="shared" si="76"/>
        <v>90</v>
      </c>
      <c r="AG310" s="356">
        <f t="shared" si="76"/>
        <v>3</v>
      </c>
      <c r="AH310" s="356">
        <f t="shared" si="76"/>
        <v>0</v>
      </c>
      <c r="AI310" s="387">
        <f t="shared" si="61"/>
        <v>0</v>
      </c>
      <c r="AJ310" s="387">
        <f t="shared" si="62"/>
        <v>82.802909142207866</v>
      </c>
      <c r="AK310" s="387">
        <f t="shared" si="63"/>
        <v>248.40872742662361</v>
      </c>
      <c r="AL310" s="387">
        <f t="shared" si="73"/>
        <v>248.40872742662361</v>
      </c>
      <c r="AM310" s="358"/>
      <c r="AN310" s="382"/>
      <c r="AO310" s="382"/>
      <c r="AP310" s="387"/>
      <c r="AT310" s="358"/>
      <c r="BA310" s="358"/>
      <c r="BI310" s="358"/>
      <c r="BO310" s="358"/>
      <c r="BV310" s="358"/>
    </row>
    <row r="311" spans="1:74" x14ac:dyDescent="0.2">
      <c r="A311" s="356">
        <v>307</v>
      </c>
      <c r="B311" s="360" t="s">
        <v>579</v>
      </c>
      <c r="C311" s="385" t="s">
        <v>584</v>
      </c>
      <c r="D311" s="384" t="s">
        <v>584</v>
      </c>
      <c r="E311" s="384" t="s">
        <v>584</v>
      </c>
      <c r="F311" s="444" t="s">
        <v>584</v>
      </c>
      <c r="G311" s="385">
        <v>2012</v>
      </c>
      <c r="H311" s="382">
        <v>3042</v>
      </c>
      <c r="I311" s="382">
        <v>8</v>
      </c>
      <c r="J311" s="384" t="s">
        <v>598</v>
      </c>
      <c r="K311" s="383"/>
      <c r="L311" s="381"/>
      <c r="M311" s="382"/>
      <c r="N311" s="382"/>
      <c r="O311" s="382"/>
      <c r="P311" s="382"/>
      <c r="Q311" s="383"/>
      <c r="R311" s="356" t="s">
        <v>235</v>
      </c>
      <c r="S311" s="385" t="s">
        <v>599</v>
      </c>
      <c r="T311" s="384" t="s">
        <v>584</v>
      </c>
      <c r="U311" s="386">
        <v>41619</v>
      </c>
      <c r="W311" s="358"/>
      <c r="X311" s="356" t="str">
        <f t="shared" si="66"/>
        <v>NE, NY</v>
      </c>
      <c r="Y311" s="356">
        <f t="shared" si="74"/>
        <v>410</v>
      </c>
      <c r="Z311" s="356" t="str">
        <f t="shared" si="74"/>
        <v>New Steam Trap</v>
      </c>
      <c r="AA311" s="356" t="str">
        <f t="shared" si="75"/>
        <v>n/a</v>
      </c>
      <c r="AB311" s="356">
        <f t="shared" si="75"/>
        <v>0.5</v>
      </c>
      <c r="AC311" s="356">
        <f t="shared" si="69"/>
        <v>2014</v>
      </c>
      <c r="AD311" s="356">
        <f t="shared" si="70"/>
        <v>200</v>
      </c>
      <c r="AE311" s="356">
        <f t="shared" si="71"/>
        <v>0</v>
      </c>
      <c r="AF311" s="356">
        <f t="shared" si="76"/>
        <v>0</v>
      </c>
      <c r="AG311" s="356">
        <f t="shared" si="76"/>
        <v>0</v>
      </c>
      <c r="AH311" s="356">
        <f t="shared" si="76"/>
        <v>0</v>
      </c>
      <c r="AI311" s="387">
        <f t="shared" si="61"/>
        <v>200.30914377856493</v>
      </c>
      <c r="AJ311" s="387">
        <f t="shared" si="62"/>
        <v>0</v>
      </c>
      <c r="AK311" s="387">
        <f t="shared" si="63"/>
        <v>0</v>
      </c>
      <c r="AL311" s="387">
        <f t="shared" si="73"/>
        <v>200.30914377856493</v>
      </c>
      <c r="AM311" s="358"/>
      <c r="AN311" s="382"/>
      <c r="AO311" s="382"/>
      <c r="AP311" s="387"/>
      <c r="AT311" s="358"/>
      <c r="BA311" s="358"/>
      <c r="BI311" s="358"/>
      <c r="BO311" s="358"/>
      <c r="BV311" s="358"/>
    </row>
    <row r="312" spans="1:74" x14ac:dyDescent="0.2">
      <c r="A312" s="356">
        <v>308</v>
      </c>
      <c r="B312" s="360" t="s">
        <v>579</v>
      </c>
      <c r="C312" s="385" t="s">
        <v>584</v>
      </c>
      <c r="D312" s="384" t="s">
        <v>584</v>
      </c>
      <c r="E312" s="384" t="s">
        <v>584</v>
      </c>
      <c r="F312" s="444" t="s">
        <v>584</v>
      </c>
      <c r="G312" s="385">
        <v>2012</v>
      </c>
      <c r="H312" s="382">
        <v>5291</v>
      </c>
      <c r="I312" s="382">
        <v>14</v>
      </c>
      <c r="J312" s="384" t="s">
        <v>598</v>
      </c>
      <c r="K312" s="383"/>
      <c r="L312" s="381"/>
      <c r="M312" s="382"/>
      <c r="N312" s="382"/>
      <c r="O312" s="382"/>
      <c r="P312" s="382"/>
      <c r="Q312" s="383"/>
      <c r="R312" s="356" t="s">
        <v>356</v>
      </c>
      <c r="S312" s="385" t="s">
        <v>599</v>
      </c>
      <c r="T312" s="384" t="s">
        <v>584</v>
      </c>
      <c r="U312" s="386">
        <v>41619</v>
      </c>
      <c r="W312" s="358"/>
      <c r="X312" s="356" t="str">
        <f t="shared" si="66"/>
        <v>NE, NY</v>
      </c>
      <c r="Y312" s="356">
        <f t="shared" si="74"/>
        <v>411</v>
      </c>
      <c r="Z312" s="356" t="str">
        <f t="shared" si="74"/>
        <v>New Steam Trap</v>
      </c>
      <c r="AA312" s="356" t="str">
        <f t="shared" si="75"/>
        <v>n/a</v>
      </c>
      <c r="AB312" s="356">
        <f t="shared" si="75"/>
        <v>0.75</v>
      </c>
      <c r="AC312" s="356">
        <f t="shared" si="69"/>
        <v>2014</v>
      </c>
      <c r="AD312" s="356">
        <f t="shared" si="70"/>
        <v>200</v>
      </c>
      <c r="AE312" s="356">
        <f t="shared" si="71"/>
        <v>0</v>
      </c>
      <c r="AF312" s="356">
        <f t="shared" si="76"/>
        <v>0</v>
      </c>
      <c r="AG312" s="356">
        <f t="shared" si="76"/>
        <v>0</v>
      </c>
      <c r="AH312" s="356">
        <f t="shared" si="76"/>
        <v>0</v>
      </c>
      <c r="AI312" s="387">
        <f t="shared" si="61"/>
        <v>200.30914377856493</v>
      </c>
      <c r="AJ312" s="387">
        <f t="shared" si="62"/>
        <v>0</v>
      </c>
      <c r="AK312" s="387">
        <f t="shared" si="63"/>
        <v>0</v>
      </c>
      <c r="AL312" s="387">
        <f t="shared" si="73"/>
        <v>200.30914377856493</v>
      </c>
      <c r="AM312" s="358"/>
      <c r="AN312" s="382"/>
      <c r="AO312" s="382"/>
      <c r="AP312" s="387"/>
      <c r="AT312" s="358"/>
      <c r="BA312" s="358"/>
      <c r="BI312" s="358"/>
      <c r="BO312" s="358"/>
      <c r="BV312" s="358"/>
    </row>
    <row r="313" spans="1:74" x14ac:dyDescent="0.2">
      <c r="A313" s="356">
        <v>309</v>
      </c>
      <c r="B313" s="360" t="s">
        <v>579</v>
      </c>
      <c r="C313" s="385" t="s">
        <v>584</v>
      </c>
      <c r="D313" s="384" t="s">
        <v>584</v>
      </c>
      <c r="E313" s="384" t="s">
        <v>584</v>
      </c>
      <c r="F313" s="444" t="s">
        <v>584</v>
      </c>
      <c r="G313" s="385">
        <v>2012</v>
      </c>
      <c r="H313" s="382">
        <v>9639</v>
      </c>
      <c r="I313" s="382">
        <v>26</v>
      </c>
      <c r="J313" s="384" t="s">
        <v>598</v>
      </c>
      <c r="K313" s="383"/>
      <c r="L313" s="381"/>
      <c r="M313" s="382"/>
      <c r="N313" s="382"/>
      <c r="O313" s="382"/>
      <c r="P313" s="382"/>
      <c r="Q313" s="383"/>
      <c r="R313" s="356" t="s">
        <v>235</v>
      </c>
      <c r="S313" s="385" t="s">
        <v>599</v>
      </c>
      <c r="T313" s="384" t="s">
        <v>584</v>
      </c>
      <c r="U313" s="386">
        <v>41619</v>
      </c>
      <c r="W313" s="358"/>
      <c r="X313" s="356" t="str">
        <f t="shared" si="66"/>
        <v>NE, NY</v>
      </c>
      <c r="Y313" s="356">
        <f t="shared" si="74"/>
        <v>412</v>
      </c>
      <c r="Z313" s="356" t="str">
        <f t="shared" si="74"/>
        <v>New Steam Trap</v>
      </c>
      <c r="AA313" s="356" t="str">
        <f t="shared" si="75"/>
        <v>n/a</v>
      </c>
      <c r="AB313" s="356">
        <f t="shared" si="75"/>
        <v>1</v>
      </c>
      <c r="AC313" s="356">
        <f t="shared" si="69"/>
        <v>2014</v>
      </c>
      <c r="AD313" s="356">
        <f t="shared" si="70"/>
        <v>200</v>
      </c>
      <c r="AE313" s="356">
        <f t="shared" si="71"/>
        <v>0</v>
      </c>
      <c r="AF313" s="356">
        <f t="shared" si="76"/>
        <v>0</v>
      </c>
      <c r="AG313" s="356">
        <f t="shared" si="76"/>
        <v>0</v>
      </c>
      <c r="AH313" s="356">
        <f t="shared" si="76"/>
        <v>0</v>
      </c>
      <c r="AI313" s="387">
        <f t="shared" si="61"/>
        <v>200.30914377856493</v>
      </c>
      <c r="AJ313" s="387">
        <f t="shared" si="62"/>
        <v>0</v>
      </c>
      <c r="AK313" s="387">
        <f t="shared" si="63"/>
        <v>0</v>
      </c>
      <c r="AL313" s="387">
        <f t="shared" si="73"/>
        <v>200.30914377856493</v>
      </c>
      <c r="AM313" s="358"/>
      <c r="AN313" s="382"/>
      <c r="AO313" s="382"/>
      <c r="AP313" s="387"/>
      <c r="AT313" s="358"/>
      <c r="BA313" s="358"/>
      <c r="BI313" s="358"/>
      <c r="BO313" s="358"/>
      <c r="BV313" s="358"/>
    </row>
    <row r="314" spans="1:74" x14ac:dyDescent="0.2">
      <c r="A314" s="356">
        <v>310</v>
      </c>
      <c r="B314" s="360" t="s">
        <v>579</v>
      </c>
      <c r="C314" s="385" t="s">
        <v>584</v>
      </c>
      <c r="D314" s="384" t="s">
        <v>584</v>
      </c>
      <c r="E314" s="384" t="s">
        <v>584</v>
      </c>
      <c r="F314" s="444" t="s">
        <v>584</v>
      </c>
      <c r="G314" s="385">
        <v>2012</v>
      </c>
      <c r="H314" s="382">
        <v>9244</v>
      </c>
      <c r="I314" s="382">
        <v>25</v>
      </c>
      <c r="J314" s="384" t="s">
        <v>598</v>
      </c>
      <c r="K314" s="383"/>
      <c r="L314" s="381"/>
      <c r="M314" s="382"/>
      <c r="N314" s="382"/>
      <c r="O314" s="382"/>
      <c r="P314" s="382"/>
      <c r="Q314" s="383"/>
      <c r="R314" s="356" t="s">
        <v>235</v>
      </c>
      <c r="S314" s="385" t="s">
        <v>599</v>
      </c>
      <c r="T314" s="384" t="s">
        <v>584</v>
      </c>
      <c r="U314" s="386">
        <v>41619</v>
      </c>
      <c r="W314" s="358"/>
      <c r="X314" s="356" t="str">
        <f t="shared" si="66"/>
        <v>NE, NY</v>
      </c>
      <c r="Y314" s="356">
        <f t="shared" si="74"/>
        <v>413</v>
      </c>
      <c r="Z314" s="356" t="str">
        <f t="shared" si="74"/>
        <v>New Steam Trap</v>
      </c>
      <c r="AA314" s="356" t="str">
        <f t="shared" si="75"/>
        <v>n/a</v>
      </c>
      <c r="AB314" s="356">
        <f t="shared" si="75"/>
        <v>0.5</v>
      </c>
      <c r="AC314" s="356">
        <f t="shared" si="69"/>
        <v>2014</v>
      </c>
      <c r="AD314" s="356">
        <f t="shared" si="70"/>
        <v>300</v>
      </c>
      <c r="AE314" s="356">
        <f t="shared" si="71"/>
        <v>0</v>
      </c>
      <c r="AF314" s="356">
        <f t="shared" si="76"/>
        <v>0</v>
      </c>
      <c r="AG314" s="356">
        <f t="shared" si="76"/>
        <v>0</v>
      </c>
      <c r="AH314" s="356">
        <f t="shared" si="76"/>
        <v>0</v>
      </c>
      <c r="AI314" s="387">
        <f t="shared" si="61"/>
        <v>300.4637156678474</v>
      </c>
      <c r="AJ314" s="387">
        <f t="shared" si="62"/>
        <v>0</v>
      </c>
      <c r="AK314" s="387">
        <f t="shared" si="63"/>
        <v>0</v>
      </c>
      <c r="AL314" s="387">
        <f t="shared" si="73"/>
        <v>300.4637156678474</v>
      </c>
      <c r="AM314" s="358"/>
      <c r="AN314" s="384"/>
      <c r="AO314" s="384"/>
      <c r="AP314" s="387"/>
      <c r="AT314" s="358"/>
      <c r="BA314" s="358"/>
      <c r="BI314" s="358"/>
      <c r="BO314" s="358"/>
      <c r="BV314" s="358"/>
    </row>
    <row r="315" spans="1:74" x14ac:dyDescent="0.2">
      <c r="A315" s="356">
        <v>311</v>
      </c>
      <c r="B315" s="360" t="s">
        <v>579</v>
      </c>
      <c r="C315" s="385" t="s">
        <v>584</v>
      </c>
      <c r="D315" s="384" t="s">
        <v>584</v>
      </c>
      <c r="E315" s="384" t="s">
        <v>584</v>
      </c>
      <c r="F315" s="444" t="s">
        <v>584</v>
      </c>
      <c r="G315" s="385">
        <v>2012</v>
      </c>
      <c r="H315" s="382">
        <v>9232.33</v>
      </c>
      <c r="I315" s="382">
        <v>25</v>
      </c>
      <c r="J315" s="384" t="s">
        <v>598</v>
      </c>
      <c r="K315" s="383"/>
      <c r="L315" s="381"/>
      <c r="M315" s="382"/>
      <c r="N315" s="382"/>
      <c r="O315" s="382"/>
      <c r="P315" s="382"/>
      <c r="Q315" s="383"/>
      <c r="R315" s="356" t="s">
        <v>235</v>
      </c>
      <c r="S315" s="385" t="s">
        <v>599</v>
      </c>
      <c r="T315" s="384" t="s">
        <v>584</v>
      </c>
      <c r="U315" s="386">
        <v>41619</v>
      </c>
      <c r="W315" s="358"/>
      <c r="X315" s="356" t="str">
        <f t="shared" si="66"/>
        <v>NE, NY</v>
      </c>
      <c r="Y315" s="356">
        <f t="shared" si="74"/>
        <v>414</v>
      </c>
      <c r="Z315" s="356" t="str">
        <f t="shared" si="74"/>
        <v>New Steam Trap</v>
      </c>
      <c r="AA315" s="356" t="str">
        <f t="shared" si="75"/>
        <v>n/a</v>
      </c>
      <c r="AB315" s="356">
        <f t="shared" si="75"/>
        <v>0.75</v>
      </c>
      <c r="AC315" s="356">
        <f t="shared" si="69"/>
        <v>2014</v>
      </c>
      <c r="AD315" s="356">
        <f t="shared" si="70"/>
        <v>300</v>
      </c>
      <c r="AE315" s="356">
        <f t="shared" si="71"/>
        <v>0</v>
      </c>
      <c r="AF315" s="356">
        <f t="shared" si="76"/>
        <v>0</v>
      </c>
      <c r="AG315" s="356">
        <f t="shared" si="76"/>
        <v>0</v>
      </c>
      <c r="AH315" s="356">
        <f t="shared" si="76"/>
        <v>0</v>
      </c>
      <c r="AI315" s="387">
        <f t="shared" si="61"/>
        <v>300.4637156678474</v>
      </c>
      <c r="AJ315" s="387">
        <f t="shared" si="62"/>
        <v>0</v>
      </c>
      <c r="AK315" s="387">
        <f t="shared" si="63"/>
        <v>0</v>
      </c>
      <c r="AL315" s="387">
        <f t="shared" si="73"/>
        <v>300.4637156678474</v>
      </c>
      <c r="AM315" s="358"/>
      <c r="AN315" s="382"/>
      <c r="AO315" s="382"/>
      <c r="AP315" s="387"/>
      <c r="AT315" s="358"/>
      <c r="BA315" s="358"/>
      <c r="BI315" s="358"/>
      <c r="BO315" s="358"/>
      <c r="BV315" s="358"/>
    </row>
    <row r="316" spans="1:74" x14ac:dyDescent="0.2">
      <c r="A316" s="356">
        <v>312</v>
      </c>
      <c r="B316" s="360" t="s">
        <v>579</v>
      </c>
      <c r="C316" s="385" t="s">
        <v>584</v>
      </c>
      <c r="D316" s="384" t="s">
        <v>584</v>
      </c>
      <c r="E316" s="384" t="s">
        <v>584</v>
      </c>
      <c r="F316" s="444" t="s">
        <v>584</v>
      </c>
      <c r="G316" s="385">
        <v>2012</v>
      </c>
      <c r="H316" s="382">
        <v>18358</v>
      </c>
      <c r="I316" s="382">
        <v>53</v>
      </c>
      <c r="J316" s="384" t="s">
        <v>598</v>
      </c>
      <c r="K316" s="383"/>
      <c r="L316" s="381"/>
      <c r="M316" s="382"/>
      <c r="N316" s="382"/>
      <c r="O316" s="382"/>
      <c r="P316" s="382"/>
      <c r="Q316" s="383"/>
      <c r="R316" s="356" t="s">
        <v>235</v>
      </c>
      <c r="S316" s="385" t="s">
        <v>599</v>
      </c>
      <c r="T316" s="384" t="s">
        <v>584</v>
      </c>
      <c r="U316" s="386">
        <v>41619</v>
      </c>
      <c r="W316" s="358"/>
      <c r="X316" s="356" t="str">
        <f t="shared" si="66"/>
        <v>NE, NY</v>
      </c>
      <c r="Y316" s="356">
        <f t="shared" ref="Y316:Z366" si="77">A419</f>
        <v>415</v>
      </c>
      <c r="Z316" s="356" t="str">
        <f t="shared" si="77"/>
        <v>New Steam Trap</v>
      </c>
      <c r="AA316" s="356" t="str">
        <f t="shared" ref="AA316:AB366" si="78">D419</f>
        <v>n/a</v>
      </c>
      <c r="AB316" s="356">
        <f t="shared" si="78"/>
        <v>1</v>
      </c>
      <c r="AC316" s="356">
        <f t="shared" si="69"/>
        <v>2014</v>
      </c>
      <c r="AD316" s="356">
        <f t="shared" si="70"/>
        <v>300</v>
      </c>
      <c r="AE316" s="356">
        <f t="shared" si="71"/>
        <v>0</v>
      </c>
      <c r="AF316" s="356">
        <f t="shared" ref="AF316:AH366" si="79">N419</f>
        <v>0</v>
      </c>
      <c r="AG316" s="356">
        <f t="shared" si="79"/>
        <v>0</v>
      </c>
      <c r="AH316" s="356">
        <f t="shared" si="79"/>
        <v>0</v>
      </c>
      <c r="AI316" s="387">
        <f t="shared" si="61"/>
        <v>300.4637156678474</v>
      </c>
      <c r="AJ316" s="387">
        <f t="shared" si="62"/>
        <v>0</v>
      </c>
      <c r="AK316" s="387">
        <f t="shared" si="63"/>
        <v>0</v>
      </c>
      <c r="AL316" s="387">
        <f t="shared" si="73"/>
        <v>300.4637156678474</v>
      </c>
      <c r="AM316" s="358"/>
      <c r="AT316" s="358"/>
      <c r="BA316" s="358"/>
      <c r="BI316" s="358"/>
      <c r="BO316" s="358"/>
      <c r="BV316" s="358"/>
    </row>
    <row r="317" spans="1:74" x14ac:dyDescent="0.2">
      <c r="A317" s="356">
        <v>313</v>
      </c>
      <c r="B317" s="360" t="s">
        <v>579</v>
      </c>
      <c r="C317" s="385" t="s">
        <v>584</v>
      </c>
      <c r="D317" s="384" t="s">
        <v>584</v>
      </c>
      <c r="E317" s="384" t="s">
        <v>584</v>
      </c>
      <c r="F317" s="444" t="s">
        <v>584</v>
      </c>
      <c r="G317" s="385">
        <v>2012</v>
      </c>
      <c r="H317" s="382">
        <v>1709</v>
      </c>
      <c r="I317" s="382">
        <v>5</v>
      </c>
      <c r="J317" s="384" t="s">
        <v>598</v>
      </c>
      <c r="K317" s="383"/>
      <c r="L317" s="381"/>
      <c r="M317" s="382"/>
      <c r="N317" s="382"/>
      <c r="O317" s="382"/>
      <c r="P317" s="382"/>
      <c r="Q317" s="383"/>
      <c r="R317" s="356" t="s">
        <v>235</v>
      </c>
      <c r="S317" s="385" t="s">
        <v>599</v>
      </c>
      <c r="T317" s="384" t="s">
        <v>584</v>
      </c>
      <c r="U317" s="386">
        <v>41619</v>
      </c>
      <c r="W317" s="358"/>
      <c r="X317" s="356" t="str">
        <f t="shared" si="66"/>
        <v>NE, NY</v>
      </c>
      <c r="Y317" s="356">
        <f t="shared" si="77"/>
        <v>416</v>
      </c>
      <c r="Z317" s="356" t="str">
        <f t="shared" si="77"/>
        <v>New Steam Trap</v>
      </c>
      <c r="AA317" s="356" t="str">
        <f t="shared" si="78"/>
        <v>n/a</v>
      </c>
      <c r="AB317" s="356">
        <f t="shared" si="78"/>
        <v>1.25</v>
      </c>
      <c r="AC317" s="356">
        <f t="shared" si="69"/>
        <v>2014</v>
      </c>
      <c r="AD317" s="356">
        <f t="shared" si="70"/>
        <v>300</v>
      </c>
      <c r="AE317" s="356">
        <f t="shared" si="71"/>
        <v>0</v>
      </c>
      <c r="AF317" s="356">
        <f t="shared" si="79"/>
        <v>0</v>
      </c>
      <c r="AG317" s="356">
        <f t="shared" si="79"/>
        <v>0</v>
      </c>
      <c r="AH317" s="356">
        <f t="shared" si="79"/>
        <v>0</v>
      </c>
      <c r="AI317" s="387">
        <f t="shared" si="61"/>
        <v>300.4637156678474</v>
      </c>
      <c r="AJ317" s="387">
        <f t="shared" si="62"/>
        <v>0</v>
      </c>
      <c r="AK317" s="387">
        <f t="shared" si="63"/>
        <v>0</v>
      </c>
      <c r="AL317" s="387">
        <f t="shared" si="73"/>
        <v>300.4637156678474</v>
      </c>
      <c r="AM317" s="358"/>
      <c r="AT317" s="358"/>
      <c r="BA317" s="358"/>
      <c r="BI317" s="358"/>
      <c r="BO317" s="358"/>
      <c r="BV317" s="358"/>
    </row>
    <row r="318" spans="1:74" x14ac:dyDescent="0.2">
      <c r="A318" s="356">
        <v>314</v>
      </c>
      <c r="B318" s="360" t="s">
        <v>579</v>
      </c>
      <c r="C318" s="385" t="s">
        <v>584</v>
      </c>
      <c r="D318" s="384" t="s">
        <v>584</v>
      </c>
      <c r="E318" s="384" t="s">
        <v>584</v>
      </c>
      <c r="F318" s="444" t="s">
        <v>584</v>
      </c>
      <c r="G318" s="385">
        <v>2012</v>
      </c>
      <c r="H318" s="382">
        <v>1707</v>
      </c>
      <c r="I318" s="382">
        <v>5</v>
      </c>
      <c r="J318" s="384" t="s">
        <v>598</v>
      </c>
      <c r="K318" s="383"/>
      <c r="L318" s="381"/>
      <c r="M318" s="382"/>
      <c r="N318" s="382"/>
      <c r="O318" s="382"/>
      <c r="P318" s="382"/>
      <c r="Q318" s="383"/>
      <c r="R318" s="356" t="s">
        <v>235</v>
      </c>
      <c r="S318" s="385" t="s">
        <v>599</v>
      </c>
      <c r="T318" s="384" t="s">
        <v>584</v>
      </c>
      <c r="U318" s="386">
        <v>41619</v>
      </c>
      <c r="W318" s="358"/>
      <c r="X318" s="356" t="str">
        <f t="shared" si="66"/>
        <v>NE, NY</v>
      </c>
      <c r="Y318" s="356">
        <f t="shared" si="77"/>
        <v>417</v>
      </c>
      <c r="Z318" s="356" t="str">
        <f t="shared" si="77"/>
        <v>New Steam Trap</v>
      </c>
      <c r="AA318" s="356" t="str">
        <f t="shared" si="78"/>
        <v>n/a</v>
      </c>
      <c r="AB318" s="356">
        <f t="shared" si="78"/>
        <v>1.5</v>
      </c>
      <c r="AC318" s="356">
        <f t="shared" si="69"/>
        <v>2014</v>
      </c>
      <c r="AD318" s="356">
        <f t="shared" si="70"/>
        <v>300</v>
      </c>
      <c r="AE318" s="356">
        <f t="shared" si="71"/>
        <v>0</v>
      </c>
      <c r="AF318" s="356">
        <f t="shared" si="79"/>
        <v>0</v>
      </c>
      <c r="AG318" s="356">
        <f t="shared" si="79"/>
        <v>0</v>
      </c>
      <c r="AH318" s="356">
        <f t="shared" si="79"/>
        <v>0</v>
      </c>
      <c r="AI318" s="387">
        <f t="shared" si="61"/>
        <v>300.4637156678474</v>
      </c>
      <c r="AJ318" s="387">
        <f t="shared" si="62"/>
        <v>0</v>
      </c>
      <c r="AK318" s="387">
        <f t="shared" si="63"/>
        <v>0</v>
      </c>
      <c r="AL318" s="387">
        <f t="shared" si="73"/>
        <v>300.4637156678474</v>
      </c>
      <c r="AM318" s="358"/>
      <c r="AT318" s="358"/>
      <c r="BA318" s="358"/>
      <c r="BI318" s="358"/>
      <c r="BO318" s="358"/>
      <c r="BV318" s="358"/>
    </row>
    <row r="319" spans="1:74" x14ac:dyDescent="0.2">
      <c r="A319" s="356">
        <v>315</v>
      </c>
      <c r="B319" s="360" t="s">
        <v>579</v>
      </c>
      <c r="C319" s="385" t="s">
        <v>584</v>
      </c>
      <c r="D319" s="384" t="s">
        <v>584</v>
      </c>
      <c r="E319" s="384" t="s">
        <v>584</v>
      </c>
      <c r="F319" s="444" t="s">
        <v>584</v>
      </c>
      <c r="G319" s="385">
        <v>2012</v>
      </c>
      <c r="H319" s="382">
        <v>3619</v>
      </c>
      <c r="I319" s="382">
        <v>11</v>
      </c>
      <c r="J319" s="384" t="s">
        <v>598</v>
      </c>
      <c r="K319" s="383"/>
      <c r="L319" s="381"/>
      <c r="M319" s="382"/>
      <c r="N319" s="382"/>
      <c r="O319" s="382"/>
      <c r="P319" s="382"/>
      <c r="Q319" s="383"/>
      <c r="R319" s="356" t="s">
        <v>235</v>
      </c>
      <c r="S319" s="385" t="s">
        <v>599</v>
      </c>
      <c r="T319" s="384" t="s">
        <v>584</v>
      </c>
      <c r="U319" s="386">
        <v>41619</v>
      </c>
      <c r="W319" s="358"/>
      <c r="X319" s="356" t="str">
        <f t="shared" si="66"/>
        <v>NE, NY</v>
      </c>
      <c r="Y319" s="356">
        <f t="shared" si="77"/>
        <v>418</v>
      </c>
      <c r="Z319" s="356" t="str">
        <f t="shared" si="77"/>
        <v>New Steam Trap</v>
      </c>
      <c r="AA319" s="356" t="str">
        <f t="shared" si="78"/>
        <v>n/a</v>
      </c>
      <c r="AB319" s="356">
        <f t="shared" si="78"/>
        <v>1.25</v>
      </c>
      <c r="AC319" s="356">
        <f t="shared" si="69"/>
        <v>2014</v>
      </c>
      <c r="AD319" s="356">
        <f t="shared" si="70"/>
        <v>400</v>
      </c>
      <c r="AE319" s="356">
        <f t="shared" si="71"/>
        <v>0</v>
      </c>
      <c r="AF319" s="356">
        <f t="shared" si="79"/>
        <v>0</v>
      </c>
      <c r="AG319" s="356">
        <f t="shared" si="79"/>
        <v>0</v>
      </c>
      <c r="AH319" s="356">
        <f t="shared" si="79"/>
        <v>0</v>
      </c>
      <c r="AI319" s="387">
        <f t="shared" si="61"/>
        <v>400.61828755712986</v>
      </c>
      <c r="AJ319" s="387">
        <f t="shared" si="62"/>
        <v>0</v>
      </c>
      <c r="AK319" s="387">
        <f t="shared" si="63"/>
        <v>0</v>
      </c>
      <c r="AL319" s="387">
        <f t="shared" si="73"/>
        <v>400.61828755712986</v>
      </c>
      <c r="AM319" s="358"/>
      <c r="AT319" s="358"/>
      <c r="BA319" s="358"/>
      <c r="BI319" s="358"/>
      <c r="BO319" s="358"/>
      <c r="BV319" s="358"/>
    </row>
    <row r="320" spans="1:74" x14ac:dyDescent="0.2">
      <c r="A320" s="356">
        <v>316</v>
      </c>
      <c r="B320" s="360" t="s">
        <v>579</v>
      </c>
      <c r="C320" s="385" t="s">
        <v>584</v>
      </c>
      <c r="D320" s="384" t="s">
        <v>584</v>
      </c>
      <c r="E320" s="384" t="s">
        <v>584</v>
      </c>
      <c r="F320" s="444" t="s">
        <v>584</v>
      </c>
      <c r="G320" s="385">
        <v>2012</v>
      </c>
      <c r="H320" s="382">
        <v>3571</v>
      </c>
      <c r="I320" s="382">
        <v>11</v>
      </c>
      <c r="J320" s="384" t="s">
        <v>598</v>
      </c>
      <c r="K320" s="383"/>
      <c r="L320" s="381"/>
      <c r="M320" s="382"/>
      <c r="N320" s="382"/>
      <c r="O320" s="382"/>
      <c r="P320" s="382"/>
      <c r="Q320" s="383"/>
      <c r="R320" s="356" t="s">
        <v>235</v>
      </c>
      <c r="S320" s="385" t="s">
        <v>599</v>
      </c>
      <c r="T320" s="384" t="s">
        <v>584</v>
      </c>
      <c r="U320" s="386">
        <v>41619</v>
      </c>
      <c r="W320" s="358"/>
      <c r="X320" s="356" t="str">
        <f t="shared" si="66"/>
        <v>NE, NY</v>
      </c>
      <c r="Y320" s="356">
        <f t="shared" si="77"/>
        <v>419</v>
      </c>
      <c r="Z320" s="356" t="str">
        <f t="shared" si="77"/>
        <v>New Steam Trap</v>
      </c>
      <c r="AA320" s="356" t="str">
        <f t="shared" si="78"/>
        <v>n/a</v>
      </c>
      <c r="AB320" s="356">
        <f t="shared" si="78"/>
        <v>1.5</v>
      </c>
      <c r="AC320" s="356">
        <f t="shared" si="69"/>
        <v>2014</v>
      </c>
      <c r="AD320" s="356">
        <f t="shared" si="70"/>
        <v>400</v>
      </c>
      <c r="AE320" s="356">
        <f t="shared" si="71"/>
        <v>0</v>
      </c>
      <c r="AF320" s="356">
        <f t="shared" si="79"/>
        <v>0</v>
      </c>
      <c r="AG320" s="356">
        <f t="shared" si="79"/>
        <v>0</v>
      </c>
      <c r="AH320" s="356">
        <f t="shared" si="79"/>
        <v>0</v>
      </c>
      <c r="AI320" s="387">
        <f t="shared" si="61"/>
        <v>400.61828755712986</v>
      </c>
      <c r="AJ320" s="387">
        <f t="shared" si="62"/>
        <v>0</v>
      </c>
      <c r="AK320" s="387">
        <f t="shared" si="63"/>
        <v>0</v>
      </c>
      <c r="AL320" s="387">
        <f t="shared" si="73"/>
        <v>400.61828755712986</v>
      </c>
      <c r="AM320" s="358"/>
      <c r="AT320" s="358"/>
      <c r="BA320" s="358"/>
      <c r="BI320" s="358"/>
      <c r="BO320" s="358"/>
      <c r="BV320" s="358"/>
    </row>
    <row r="321" spans="1:74" x14ac:dyDescent="0.2">
      <c r="A321" s="356">
        <v>317</v>
      </c>
      <c r="B321" s="360" t="s">
        <v>579</v>
      </c>
      <c r="C321" s="385" t="s">
        <v>584</v>
      </c>
      <c r="D321" s="384" t="s">
        <v>584</v>
      </c>
      <c r="E321" s="384" t="s">
        <v>584</v>
      </c>
      <c r="F321" s="444" t="s">
        <v>584</v>
      </c>
      <c r="G321" s="385">
        <v>2012</v>
      </c>
      <c r="H321" s="382">
        <v>6983</v>
      </c>
      <c r="I321" s="382">
        <v>22</v>
      </c>
      <c r="J321" s="384" t="s">
        <v>598</v>
      </c>
      <c r="K321" s="383"/>
      <c r="L321" s="381"/>
      <c r="M321" s="382"/>
      <c r="N321" s="382"/>
      <c r="O321" s="382"/>
      <c r="P321" s="382"/>
      <c r="Q321" s="383"/>
      <c r="R321" s="356" t="s">
        <v>235</v>
      </c>
      <c r="S321" s="385" t="s">
        <v>599</v>
      </c>
      <c r="T321" s="384" t="s">
        <v>584</v>
      </c>
      <c r="U321" s="386">
        <v>41619</v>
      </c>
      <c r="W321" s="358"/>
      <c r="X321" s="356" t="str">
        <f t="shared" si="66"/>
        <v>NE, NY</v>
      </c>
      <c r="Y321" s="356">
        <f t="shared" si="77"/>
        <v>420</v>
      </c>
      <c r="Z321" s="356" t="str">
        <f t="shared" si="77"/>
        <v>New Steam Trap</v>
      </c>
      <c r="AA321" s="356" t="str">
        <f t="shared" si="78"/>
        <v>n/a</v>
      </c>
      <c r="AB321" s="356">
        <f t="shared" si="78"/>
        <v>2</v>
      </c>
      <c r="AC321" s="356">
        <f t="shared" si="69"/>
        <v>2014</v>
      </c>
      <c r="AD321" s="356">
        <f t="shared" si="70"/>
        <v>300</v>
      </c>
      <c r="AE321" s="356">
        <f t="shared" si="71"/>
        <v>0</v>
      </c>
      <c r="AF321" s="356">
        <f t="shared" si="79"/>
        <v>0</v>
      </c>
      <c r="AG321" s="356">
        <f t="shared" si="79"/>
        <v>0</v>
      </c>
      <c r="AH321" s="356">
        <f t="shared" si="79"/>
        <v>0</v>
      </c>
      <c r="AI321" s="387">
        <f t="shared" si="61"/>
        <v>300.4637156678474</v>
      </c>
      <c r="AJ321" s="387">
        <f t="shared" si="62"/>
        <v>0</v>
      </c>
      <c r="AK321" s="387">
        <f t="shared" si="63"/>
        <v>0</v>
      </c>
      <c r="AL321" s="387">
        <f t="shared" si="73"/>
        <v>300.4637156678474</v>
      </c>
      <c r="AM321" s="358"/>
      <c r="AT321" s="358"/>
      <c r="BA321" s="358"/>
      <c r="BI321" s="358"/>
      <c r="BO321" s="358"/>
      <c r="BV321" s="358"/>
    </row>
    <row r="322" spans="1:74" x14ac:dyDescent="0.2">
      <c r="A322" s="356">
        <v>318</v>
      </c>
      <c r="B322" s="360" t="s">
        <v>579</v>
      </c>
      <c r="C322" s="385" t="s">
        <v>584</v>
      </c>
      <c r="D322" s="384" t="s">
        <v>584</v>
      </c>
      <c r="E322" s="384" t="s">
        <v>584</v>
      </c>
      <c r="F322" s="444" t="s">
        <v>584</v>
      </c>
      <c r="G322" s="385">
        <v>2012</v>
      </c>
      <c r="H322" s="382">
        <v>13608</v>
      </c>
      <c r="I322" s="382">
        <v>44</v>
      </c>
      <c r="J322" s="384" t="s">
        <v>598</v>
      </c>
      <c r="K322" s="383"/>
      <c r="L322" s="381"/>
      <c r="M322" s="382"/>
      <c r="N322" s="382"/>
      <c r="O322" s="382"/>
      <c r="P322" s="382"/>
      <c r="Q322" s="383"/>
      <c r="R322" s="356" t="s">
        <v>235</v>
      </c>
      <c r="S322" s="385" t="s">
        <v>599</v>
      </c>
      <c r="T322" s="384" t="s">
        <v>584</v>
      </c>
      <c r="U322" s="386">
        <v>41619</v>
      </c>
      <c r="W322" s="358"/>
      <c r="X322" s="356" t="str">
        <f t="shared" si="66"/>
        <v>NE, NY</v>
      </c>
      <c r="Y322" s="356">
        <f t="shared" si="77"/>
        <v>421</v>
      </c>
      <c r="Z322" s="356" t="str">
        <f t="shared" si="77"/>
        <v>New Steam Trap</v>
      </c>
      <c r="AA322" s="356" t="str">
        <f t="shared" si="78"/>
        <v>n/a</v>
      </c>
      <c r="AB322" s="356">
        <f t="shared" si="78"/>
        <v>2.5</v>
      </c>
      <c r="AC322" s="356">
        <f t="shared" si="69"/>
        <v>2014</v>
      </c>
      <c r="AD322" s="356">
        <f t="shared" si="70"/>
        <v>300</v>
      </c>
      <c r="AE322" s="356">
        <f t="shared" si="71"/>
        <v>0</v>
      </c>
      <c r="AF322" s="356">
        <f t="shared" si="79"/>
        <v>0</v>
      </c>
      <c r="AG322" s="356">
        <f t="shared" si="79"/>
        <v>0</v>
      </c>
      <c r="AH322" s="356">
        <f t="shared" si="79"/>
        <v>0</v>
      </c>
      <c r="AI322" s="387">
        <f t="shared" si="61"/>
        <v>300.4637156678474</v>
      </c>
      <c r="AJ322" s="387">
        <f t="shared" si="62"/>
        <v>0</v>
      </c>
      <c r="AK322" s="387">
        <f t="shared" si="63"/>
        <v>0</v>
      </c>
      <c r="AL322" s="387">
        <f t="shared" si="73"/>
        <v>300.4637156678474</v>
      </c>
      <c r="AM322" s="358"/>
      <c r="AT322" s="358"/>
      <c r="BA322" s="358"/>
      <c r="BI322" s="358"/>
      <c r="BO322" s="358"/>
      <c r="BV322" s="358"/>
    </row>
    <row r="323" spans="1:74" x14ac:dyDescent="0.2">
      <c r="A323" s="356">
        <v>319</v>
      </c>
      <c r="B323" s="360" t="s">
        <v>579</v>
      </c>
      <c r="C323" s="385" t="s">
        <v>584</v>
      </c>
      <c r="D323" s="384" t="s">
        <v>584</v>
      </c>
      <c r="E323" s="384" t="s">
        <v>584</v>
      </c>
      <c r="F323" s="444" t="s">
        <v>584</v>
      </c>
      <c r="G323" s="385">
        <v>2012</v>
      </c>
      <c r="H323" s="382">
        <v>24593</v>
      </c>
      <c r="I323" s="382">
        <v>86</v>
      </c>
      <c r="J323" s="384" t="s">
        <v>598</v>
      </c>
      <c r="K323" s="383"/>
      <c r="L323" s="381"/>
      <c r="M323" s="382"/>
      <c r="N323" s="382"/>
      <c r="O323" s="382"/>
      <c r="P323" s="382"/>
      <c r="Q323" s="383"/>
      <c r="R323" s="356" t="s">
        <v>235</v>
      </c>
      <c r="S323" s="385" t="s">
        <v>599</v>
      </c>
      <c r="T323" s="384" t="s">
        <v>584</v>
      </c>
      <c r="U323" s="386">
        <v>41619</v>
      </c>
      <c r="W323" s="358"/>
      <c r="X323" s="356" t="str">
        <f t="shared" si="66"/>
        <v>NE, NY</v>
      </c>
      <c r="Y323" s="356">
        <f t="shared" si="77"/>
        <v>422</v>
      </c>
      <c r="Z323" s="356" t="str">
        <f t="shared" si="77"/>
        <v>New Steam Trap</v>
      </c>
      <c r="AA323" s="356" t="str">
        <f t="shared" si="78"/>
        <v>n/a</v>
      </c>
      <c r="AB323" s="356">
        <f t="shared" si="78"/>
        <v>2</v>
      </c>
      <c r="AC323" s="356">
        <f t="shared" si="69"/>
        <v>2014</v>
      </c>
      <c r="AD323" s="356">
        <f t="shared" si="70"/>
        <v>500</v>
      </c>
      <c r="AE323" s="356">
        <f t="shared" si="71"/>
        <v>0</v>
      </c>
      <c r="AF323" s="356">
        <f t="shared" si="79"/>
        <v>0</v>
      </c>
      <c r="AG323" s="356">
        <f t="shared" si="79"/>
        <v>0</v>
      </c>
      <c r="AH323" s="356">
        <f t="shared" si="79"/>
        <v>0</v>
      </c>
      <c r="AI323" s="387">
        <f t="shared" si="61"/>
        <v>500.77285944641233</v>
      </c>
      <c r="AJ323" s="387">
        <f t="shared" si="62"/>
        <v>0</v>
      </c>
      <c r="AK323" s="387">
        <f t="shared" si="63"/>
        <v>0</v>
      </c>
      <c r="AL323" s="387">
        <f t="shared" si="73"/>
        <v>500.77285944641233</v>
      </c>
      <c r="AM323" s="358"/>
      <c r="AT323" s="358"/>
      <c r="BA323" s="358"/>
      <c r="BI323" s="358"/>
      <c r="BO323" s="358"/>
      <c r="BV323" s="358"/>
    </row>
    <row r="324" spans="1:74" x14ac:dyDescent="0.2">
      <c r="A324" s="356">
        <v>320</v>
      </c>
      <c r="B324" s="360" t="s">
        <v>579</v>
      </c>
      <c r="C324" s="385" t="s">
        <v>584</v>
      </c>
      <c r="D324" s="384" t="s">
        <v>584</v>
      </c>
      <c r="E324" s="384" t="s">
        <v>584</v>
      </c>
      <c r="F324" s="444" t="s">
        <v>584</v>
      </c>
      <c r="G324" s="385">
        <v>2012</v>
      </c>
      <c r="H324" s="382">
        <v>13072.84</v>
      </c>
      <c r="I324" s="382">
        <v>46</v>
      </c>
      <c r="J324" s="384" t="s">
        <v>598</v>
      </c>
      <c r="K324" s="383"/>
      <c r="L324" s="381"/>
      <c r="M324" s="382"/>
      <c r="N324" s="382"/>
      <c r="O324" s="382"/>
      <c r="P324" s="382"/>
      <c r="Q324" s="383"/>
      <c r="R324" s="356" t="s">
        <v>235</v>
      </c>
      <c r="S324" s="385" t="s">
        <v>599</v>
      </c>
      <c r="T324" s="384" t="s">
        <v>584</v>
      </c>
      <c r="U324" s="386">
        <v>41619</v>
      </c>
      <c r="W324" s="358"/>
      <c r="X324" s="356" t="str">
        <f t="shared" si="66"/>
        <v>NE, NY</v>
      </c>
      <c r="Y324" s="356">
        <f t="shared" si="77"/>
        <v>423</v>
      </c>
      <c r="Z324" s="356" t="str">
        <f t="shared" si="77"/>
        <v>New Steam Trap</v>
      </c>
      <c r="AA324" s="356" t="str">
        <f t="shared" si="78"/>
        <v>n/a</v>
      </c>
      <c r="AB324" s="356">
        <f t="shared" si="78"/>
        <v>2.5</v>
      </c>
      <c r="AC324" s="356">
        <f t="shared" si="69"/>
        <v>2014</v>
      </c>
      <c r="AD324" s="356">
        <f t="shared" si="70"/>
        <v>500</v>
      </c>
      <c r="AE324" s="356">
        <f t="shared" si="71"/>
        <v>0</v>
      </c>
      <c r="AF324" s="356">
        <f t="shared" si="79"/>
        <v>0</v>
      </c>
      <c r="AG324" s="356">
        <f t="shared" si="79"/>
        <v>0</v>
      </c>
      <c r="AH324" s="356">
        <f t="shared" si="79"/>
        <v>0</v>
      </c>
      <c r="AI324" s="387">
        <f t="shared" si="61"/>
        <v>500.77285944641233</v>
      </c>
      <c r="AJ324" s="387">
        <f t="shared" si="62"/>
        <v>0</v>
      </c>
      <c r="AK324" s="387">
        <f t="shared" si="63"/>
        <v>0</v>
      </c>
      <c r="AL324" s="387">
        <f t="shared" si="73"/>
        <v>500.77285944641233</v>
      </c>
      <c r="AM324" s="358"/>
      <c r="AT324" s="358"/>
      <c r="BA324" s="358"/>
      <c r="BI324" s="358"/>
      <c r="BO324" s="358"/>
      <c r="BV324" s="358"/>
    </row>
    <row r="325" spans="1:74" x14ac:dyDescent="0.2">
      <c r="A325" s="356">
        <v>321</v>
      </c>
      <c r="B325" s="360" t="s">
        <v>579</v>
      </c>
      <c r="C325" s="385" t="s">
        <v>584</v>
      </c>
      <c r="D325" s="384" t="s">
        <v>584</v>
      </c>
      <c r="E325" s="384" t="s">
        <v>584</v>
      </c>
      <c r="F325" s="444" t="s">
        <v>584</v>
      </c>
      <c r="G325" s="385">
        <v>2012</v>
      </c>
      <c r="H325" s="382">
        <v>13072.84</v>
      </c>
      <c r="I325" s="382">
        <v>46</v>
      </c>
      <c r="J325" s="384" t="s">
        <v>598</v>
      </c>
      <c r="K325" s="383"/>
      <c r="L325" s="381"/>
      <c r="M325" s="382"/>
      <c r="N325" s="382"/>
      <c r="O325" s="382"/>
      <c r="P325" s="382"/>
      <c r="Q325" s="383"/>
      <c r="R325" s="356" t="s">
        <v>235</v>
      </c>
      <c r="S325" s="385" t="s">
        <v>599</v>
      </c>
      <c r="T325" s="384" t="s">
        <v>584</v>
      </c>
      <c r="U325" s="386">
        <v>41619</v>
      </c>
      <c r="W325" s="358"/>
      <c r="X325" s="356" t="str">
        <f t="shared" si="66"/>
        <v>NE, NY</v>
      </c>
      <c r="Y325" s="356">
        <f t="shared" si="77"/>
        <v>424</v>
      </c>
      <c r="Z325" s="356" t="str">
        <f t="shared" si="77"/>
        <v>Labor Hours</v>
      </c>
      <c r="AA325" s="356" t="str">
        <f t="shared" si="78"/>
        <v>n/a</v>
      </c>
      <c r="AB325" s="356">
        <f t="shared" si="78"/>
        <v>0.5</v>
      </c>
      <c r="AC325" s="356">
        <f t="shared" si="69"/>
        <v>2014</v>
      </c>
      <c r="AD325" s="356" t="e">
        <f t="shared" si="70"/>
        <v>#DIV/0!</v>
      </c>
      <c r="AE325" s="356">
        <f t="shared" si="71"/>
        <v>200</v>
      </c>
      <c r="AF325" s="356">
        <f t="shared" si="79"/>
        <v>60</v>
      </c>
      <c r="AG325" s="356">
        <f t="shared" si="79"/>
        <v>3.3333333333333335</v>
      </c>
      <c r="AH325" s="356">
        <f t="shared" si="79"/>
        <v>0</v>
      </c>
      <c r="AI325" s="387">
        <f t="shared" ref="AI325:AI366" si="80">IFERROR(AD325/VLOOKUP($X325,$BQ$54:$BT$63,2,FALSE),0)</f>
        <v>0</v>
      </c>
      <c r="AJ325" s="387">
        <f t="shared" ref="AJ325:AJ366" si="81">IFERROR(AF325/VLOOKUP($X325,$BQ$54:$BT$63,3,FALSE),0)</f>
        <v>50.562649932302229</v>
      </c>
      <c r="AK325" s="387">
        <f t="shared" ref="AK325:AK366" si="82">IFERROR(AE325/VLOOKUP($X325,$BQ$54:$BT$63,3,FALSE),0)</f>
        <v>168.54216644100742</v>
      </c>
      <c r="AL325" s="387">
        <f t="shared" si="73"/>
        <v>168.54216644100742</v>
      </c>
      <c r="AM325" s="358"/>
      <c r="AT325" s="358"/>
      <c r="BA325" s="358"/>
      <c r="BI325" s="358"/>
      <c r="BO325" s="358"/>
      <c r="BV325" s="358"/>
    </row>
    <row r="326" spans="1:74" x14ac:dyDescent="0.2">
      <c r="A326" s="356">
        <v>322</v>
      </c>
      <c r="B326" s="360" t="s">
        <v>579</v>
      </c>
      <c r="C326" s="385" t="s">
        <v>584</v>
      </c>
      <c r="D326" s="384" t="s">
        <v>584</v>
      </c>
      <c r="E326" s="384" t="s">
        <v>584</v>
      </c>
      <c r="F326" s="444" t="s">
        <v>584</v>
      </c>
      <c r="G326" s="385">
        <v>2012</v>
      </c>
      <c r="H326" s="382">
        <v>9980</v>
      </c>
      <c r="I326" s="382">
        <v>36</v>
      </c>
      <c r="J326" s="384" t="s">
        <v>598</v>
      </c>
      <c r="K326" s="383"/>
      <c r="L326" s="381"/>
      <c r="M326" s="382"/>
      <c r="N326" s="382"/>
      <c r="O326" s="382"/>
      <c r="P326" s="382"/>
      <c r="Q326" s="383"/>
      <c r="R326" s="356" t="s">
        <v>235</v>
      </c>
      <c r="S326" s="385" t="s">
        <v>599</v>
      </c>
      <c r="T326" s="384" t="s">
        <v>584</v>
      </c>
      <c r="U326" s="386">
        <v>41619</v>
      </c>
      <c r="W326" s="358"/>
      <c r="X326" s="356" t="str">
        <f t="shared" si="66"/>
        <v>NE, NY</v>
      </c>
      <c r="Y326" s="356">
        <f t="shared" si="77"/>
        <v>425</v>
      </c>
      <c r="Z326" s="356" t="str">
        <f t="shared" si="77"/>
        <v>Labor Hours</v>
      </c>
      <c r="AA326" s="356" t="str">
        <f t="shared" si="78"/>
        <v>n/a</v>
      </c>
      <c r="AB326" s="356">
        <f t="shared" si="78"/>
        <v>0.75</v>
      </c>
      <c r="AC326" s="356">
        <f t="shared" si="69"/>
        <v>2014</v>
      </c>
      <c r="AD326" s="356" t="e">
        <f t="shared" si="70"/>
        <v>#DIV/0!</v>
      </c>
      <c r="AE326" s="356">
        <f t="shared" si="71"/>
        <v>200</v>
      </c>
      <c r="AF326" s="356">
        <f t="shared" si="79"/>
        <v>60</v>
      </c>
      <c r="AG326" s="356">
        <f t="shared" si="79"/>
        <v>3.3333333333333335</v>
      </c>
      <c r="AH326" s="356">
        <f t="shared" si="79"/>
        <v>0</v>
      </c>
      <c r="AI326" s="387">
        <f t="shared" si="80"/>
        <v>0</v>
      </c>
      <c r="AJ326" s="387">
        <f t="shared" si="81"/>
        <v>50.562649932302229</v>
      </c>
      <c r="AK326" s="387">
        <f t="shared" si="82"/>
        <v>168.54216644100742</v>
      </c>
      <c r="AL326" s="387">
        <f t="shared" si="73"/>
        <v>168.54216644100742</v>
      </c>
      <c r="AM326" s="358"/>
      <c r="AT326" s="358"/>
      <c r="BA326" s="358"/>
      <c r="BI326" s="358"/>
      <c r="BO326" s="358"/>
      <c r="BV326" s="358"/>
    </row>
    <row r="327" spans="1:74" x14ac:dyDescent="0.2">
      <c r="A327" s="356">
        <v>323</v>
      </c>
      <c r="B327" s="360" t="s">
        <v>579</v>
      </c>
      <c r="C327" s="385" t="s">
        <v>584</v>
      </c>
      <c r="D327" s="384" t="s">
        <v>584</v>
      </c>
      <c r="E327" s="384" t="s">
        <v>584</v>
      </c>
      <c r="F327" s="444" t="s">
        <v>584</v>
      </c>
      <c r="G327" s="385">
        <v>2012</v>
      </c>
      <c r="H327" s="382">
        <v>6285</v>
      </c>
      <c r="I327" s="382">
        <v>23</v>
      </c>
      <c r="J327" s="384" t="s">
        <v>598</v>
      </c>
      <c r="K327" s="383"/>
      <c r="L327" s="381"/>
      <c r="M327" s="382"/>
      <c r="N327" s="382"/>
      <c r="O327" s="382"/>
      <c r="P327" s="382"/>
      <c r="Q327" s="383"/>
      <c r="R327" s="356" t="s">
        <v>235</v>
      </c>
      <c r="S327" s="385" t="s">
        <v>599</v>
      </c>
      <c r="T327" s="384" t="s">
        <v>584</v>
      </c>
      <c r="U327" s="386">
        <v>41619</v>
      </c>
      <c r="W327" s="358"/>
      <c r="X327" s="356" t="str">
        <f t="shared" si="66"/>
        <v>NE, NY</v>
      </c>
      <c r="Y327" s="356">
        <f t="shared" si="77"/>
        <v>426</v>
      </c>
      <c r="Z327" s="356" t="str">
        <f t="shared" si="77"/>
        <v>Labor Hours</v>
      </c>
      <c r="AA327" s="356" t="str">
        <f t="shared" si="78"/>
        <v>n/a</v>
      </c>
      <c r="AB327" s="356">
        <f t="shared" si="78"/>
        <v>1</v>
      </c>
      <c r="AC327" s="356">
        <f t="shared" si="69"/>
        <v>2014</v>
      </c>
      <c r="AD327" s="356" t="e">
        <f t="shared" si="70"/>
        <v>#DIV/0!</v>
      </c>
      <c r="AE327" s="356">
        <f t="shared" si="71"/>
        <v>200</v>
      </c>
      <c r="AF327" s="356">
        <f t="shared" si="79"/>
        <v>60</v>
      </c>
      <c r="AG327" s="356">
        <f t="shared" si="79"/>
        <v>3.3333333333333335</v>
      </c>
      <c r="AH327" s="356">
        <f t="shared" si="79"/>
        <v>0</v>
      </c>
      <c r="AI327" s="387">
        <f t="shared" si="80"/>
        <v>0</v>
      </c>
      <c r="AJ327" s="387">
        <f t="shared" si="81"/>
        <v>50.562649932302229</v>
      </c>
      <c r="AK327" s="387">
        <f t="shared" si="82"/>
        <v>168.54216644100742</v>
      </c>
      <c r="AL327" s="387">
        <f t="shared" si="73"/>
        <v>168.54216644100742</v>
      </c>
      <c r="AM327" s="358"/>
      <c r="AT327" s="358"/>
      <c r="BA327" s="358"/>
      <c r="BI327" s="358"/>
      <c r="BO327" s="358"/>
      <c r="BV327" s="358"/>
    </row>
    <row r="328" spans="1:74" x14ac:dyDescent="0.2">
      <c r="A328" s="356">
        <v>324</v>
      </c>
      <c r="B328" s="360" t="s">
        <v>579</v>
      </c>
      <c r="C328" s="385" t="s">
        <v>584</v>
      </c>
      <c r="D328" s="384" t="s">
        <v>584</v>
      </c>
      <c r="E328" s="384" t="s">
        <v>584</v>
      </c>
      <c r="F328" s="444" t="s">
        <v>584</v>
      </c>
      <c r="G328" s="385">
        <v>2012</v>
      </c>
      <c r="H328" s="382">
        <v>44897</v>
      </c>
      <c r="I328" s="382">
        <v>166</v>
      </c>
      <c r="J328" s="384" t="s">
        <v>598</v>
      </c>
      <c r="K328" s="383"/>
      <c r="L328" s="381"/>
      <c r="M328" s="382"/>
      <c r="N328" s="382"/>
      <c r="O328" s="382"/>
      <c r="P328" s="382"/>
      <c r="Q328" s="383"/>
      <c r="R328" s="356" t="s">
        <v>235</v>
      </c>
      <c r="S328" s="385" t="s">
        <v>599</v>
      </c>
      <c r="T328" s="384" t="s">
        <v>584</v>
      </c>
      <c r="U328" s="386">
        <v>41619</v>
      </c>
      <c r="W328" s="358"/>
      <c r="X328" s="356" t="str">
        <f t="shared" ref="X328:X366" si="83">R431</f>
        <v>NE, NY</v>
      </c>
      <c r="Y328" s="356">
        <f t="shared" si="77"/>
        <v>427</v>
      </c>
      <c r="Z328" s="356" t="str">
        <f t="shared" si="77"/>
        <v>Labor Hours</v>
      </c>
      <c r="AA328" s="356" t="str">
        <f t="shared" si="78"/>
        <v>n/a</v>
      </c>
      <c r="AB328" s="356">
        <f t="shared" si="78"/>
        <v>0.5</v>
      </c>
      <c r="AC328" s="356">
        <f t="shared" ref="AC328:AC366" si="84">G431</f>
        <v>2014</v>
      </c>
      <c r="AD328" s="356" t="e">
        <f t="shared" ref="AD328:AD366" si="85">H431/I431</f>
        <v>#DIV/0!</v>
      </c>
      <c r="AE328" s="356">
        <f t="shared" ref="AE328:AE366" si="86">L431</f>
        <v>300</v>
      </c>
      <c r="AF328" s="356">
        <f t="shared" si="79"/>
        <v>60</v>
      </c>
      <c r="AG328" s="356">
        <f t="shared" si="79"/>
        <v>5</v>
      </c>
      <c r="AH328" s="356">
        <f t="shared" si="79"/>
        <v>0</v>
      </c>
      <c r="AI328" s="387">
        <f t="shared" si="80"/>
        <v>0</v>
      </c>
      <c r="AJ328" s="387">
        <f t="shared" si="81"/>
        <v>50.562649932302229</v>
      </c>
      <c r="AK328" s="387">
        <f t="shared" si="82"/>
        <v>252.81324966151115</v>
      </c>
      <c r="AL328" s="387">
        <f t="shared" ref="AL328:AL366" si="87">AI328+AK328</f>
        <v>252.81324966151115</v>
      </c>
      <c r="AM328" s="358"/>
      <c r="AT328" s="358"/>
      <c r="BA328" s="358"/>
      <c r="BI328" s="358"/>
      <c r="BO328" s="358"/>
      <c r="BV328" s="358"/>
    </row>
    <row r="329" spans="1:74" x14ac:dyDescent="0.2">
      <c r="A329" s="356">
        <v>325</v>
      </c>
      <c r="B329" s="360" t="s">
        <v>579</v>
      </c>
      <c r="C329" s="385" t="s">
        <v>584</v>
      </c>
      <c r="D329" s="384" t="s">
        <v>584</v>
      </c>
      <c r="E329" s="384" t="s">
        <v>584</v>
      </c>
      <c r="F329" s="444" t="s">
        <v>584</v>
      </c>
      <c r="G329" s="385">
        <v>2012</v>
      </c>
      <c r="H329" s="382">
        <v>2686</v>
      </c>
      <c r="I329" s="382">
        <v>10</v>
      </c>
      <c r="J329" s="384" t="s">
        <v>598</v>
      </c>
      <c r="K329" s="383"/>
      <c r="L329" s="381"/>
      <c r="M329" s="382"/>
      <c r="N329" s="382"/>
      <c r="O329" s="382"/>
      <c r="P329" s="382"/>
      <c r="Q329" s="383"/>
      <c r="R329" s="356" t="s">
        <v>235</v>
      </c>
      <c r="S329" s="385" t="s">
        <v>599</v>
      </c>
      <c r="T329" s="384" t="s">
        <v>584</v>
      </c>
      <c r="U329" s="386">
        <v>41619</v>
      </c>
      <c r="W329" s="358"/>
      <c r="X329" s="356" t="str">
        <f t="shared" si="83"/>
        <v>NE, NY</v>
      </c>
      <c r="Y329" s="356">
        <f t="shared" si="77"/>
        <v>428</v>
      </c>
      <c r="Z329" s="356" t="str">
        <f t="shared" si="77"/>
        <v>Labor Hours</v>
      </c>
      <c r="AA329" s="356" t="str">
        <f t="shared" si="78"/>
        <v>n/a</v>
      </c>
      <c r="AB329" s="356">
        <f t="shared" si="78"/>
        <v>0.75</v>
      </c>
      <c r="AC329" s="356">
        <f t="shared" si="84"/>
        <v>2014</v>
      </c>
      <c r="AD329" s="356" t="e">
        <f t="shared" si="85"/>
        <v>#DIV/0!</v>
      </c>
      <c r="AE329" s="356">
        <f t="shared" si="86"/>
        <v>300</v>
      </c>
      <c r="AF329" s="356">
        <f t="shared" si="79"/>
        <v>60</v>
      </c>
      <c r="AG329" s="356">
        <f t="shared" si="79"/>
        <v>5</v>
      </c>
      <c r="AH329" s="356">
        <f t="shared" si="79"/>
        <v>0</v>
      </c>
      <c r="AI329" s="387">
        <f t="shared" si="80"/>
        <v>0</v>
      </c>
      <c r="AJ329" s="387">
        <f t="shared" si="81"/>
        <v>50.562649932302229</v>
      </c>
      <c r="AK329" s="387">
        <f t="shared" si="82"/>
        <v>252.81324966151115</v>
      </c>
      <c r="AL329" s="387">
        <f t="shared" si="87"/>
        <v>252.81324966151115</v>
      </c>
      <c r="AM329" s="358"/>
      <c r="AT329" s="358"/>
      <c r="BA329" s="358"/>
      <c r="BI329" s="358"/>
      <c r="BO329" s="358"/>
      <c r="BV329" s="358"/>
    </row>
    <row r="330" spans="1:74" x14ac:dyDescent="0.2">
      <c r="A330" s="356">
        <v>326</v>
      </c>
      <c r="B330" s="360" t="s">
        <v>579</v>
      </c>
      <c r="C330" s="385" t="s">
        <v>584</v>
      </c>
      <c r="D330" s="384" t="s">
        <v>584</v>
      </c>
      <c r="E330" s="384" t="s">
        <v>584</v>
      </c>
      <c r="F330" s="444" t="s">
        <v>584</v>
      </c>
      <c r="G330" s="385">
        <v>2012</v>
      </c>
      <c r="H330" s="382">
        <v>21851</v>
      </c>
      <c r="I330" s="382">
        <v>84</v>
      </c>
      <c r="J330" s="384" t="s">
        <v>598</v>
      </c>
      <c r="K330" s="383"/>
      <c r="L330" s="381"/>
      <c r="M330" s="382"/>
      <c r="N330" s="382"/>
      <c r="O330" s="382"/>
      <c r="P330" s="382"/>
      <c r="Q330" s="383"/>
      <c r="R330" s="356" t="s">
        <v>235</v>
      </c>
      <c r="S330" s="385" t="s">
        <v>599</v>
      </c>
      <c r="T330" s="384" t="s">
        <v>584</v>
      </c>
      <c r="U330" s="386">
        <v>41619</v>
      </c>
      <c r="W330" s="358"/>
      <c r="X330" s="356" t="str">
        <f t="shared" si="83"/>
        <v>NE, NY</v>
      </c>
      <c r="Y330" s="356">
        <f t="shared" si="77"/>
        <v>429</v>
      </c>
      <c r="Z330" s="356" t="str">
        <f t="shared" si="77"/>
        <v>Labor Hours</v>
      </c>
      <c r="AA330" s="356" t="str">
        <f t="shared" si="78"/>
        <v>n/a</v>
      </c>
      <c r="AB330" s="356">
        <f t="shared" si="78"/>
        <v>1</v>
      </c>
      <c r="AC330" s="356">
        <f t="shared" si="84"/>
        <v>2014</v>
      </c>
      <c r="AD330" s="356" t="e">
        <f t="shared" si="85"/>
        <v>#DIV/0!</v>
      </c>
      <c r="AE330" s="356">
        <f t="shared" si="86"/>
        <v>300</v>
      </c>
      <c r="AF330" s="356">
        <f t="shared" si="79"/>
        <v>60</v>
      </c>
      <c r="AG330" s="356">
        <f t="shared" si="79"/>
        <v>5</v>
      </c>
      <c r="AH330" s="356">
        <f t="shared" si="79"/>
        <v>0</v>
      </c>
      <c r="AI330" s="387">
        <f t="shared" si="80"/>
        <v>0</v>
      </c>
      <c r="AJ330" s="387">
        <f t="shared" si="81"/>
        <v>50.562649932302229</v>
      </c>
      <c r="AK330" s="387">
        <f t="shared" si="82"/>
        <v>252.81324966151115</v>
      </c>
      <c r="AL330" s="387">
        <f t="shared" si="87"/>
        <v>252.81324966151115</v>
      </c>
      <c r="AM330" s="358"/>
      <c r="AT330" s="358"/>
      <c r="BA330" s="358"/>
      <c r="BI330" s="358"/>
      <c r="BO330" s="358"/>
      <c r="BV330" s="358"/>
    </row>
    <row r="331" spans="1:74" x14ac:dyDescent="0.2">
      <c r="A331" s="356">
        <v>327</v>
      </c>
      <c r="B331" s="360" t="s">
        <v>579</v>
      </c>
      <c r="C331" s="385" t="s">
        <v>584</v>
      </c>
      <c r="D331" s="384" t="s">
        <v>584</v>
      </c>
      <c r="E331" s="384" t="s">
        <v>584</v>
      </c>
      <c r="F331" s="444" t="s">
        <v>584</v>
      </c>
      <c r="G331" s="385">
        <v>2012</v>
      </c>
      <c r="H331" s="382">
        <v>6628</v>
      </c>
      <c r="I331" s="382">
        <v>26</v>
      </c>
      <c r="J331" s="384" t="s">
        <v>598</v>
      </c>
      <c r="K331" s="383"/>
      <c r="L331" s="381"/>
      <c r="M331" s="382"/>
      <c r="N331" s="382"/>
      <c r="O331" s="382"/>
      <c r="P331" s="382"/>
      <c r="Q331" s="383"/>
      <c r="R331" s="356" t="s">
        <v>356</v>
      </c>
      <c r="S331" s="385" t="s">
        <v>599</v>
      </c>
      <c r="T331" s="384" t="s">
        <v>584</v>
      </c>
      <c r="U331" s="386">
        <v>41619</v>
      </c>
      <c r="W331" s="358"/>
      <c r="X331" s="356" t="str">
        <f t="shared" si="83"/>
        <v>NE, NY</v>
      </c>
      <c r="Y331" s="356">
        <f t="shared" si="77"/>
        <v>430</v>
      </c>
      <c r="Z331" s="356" t="str">
        <f t="shared" si="77"/>
        <v>Labor Hours</v>
      </c>
      <c r="AA331" s="356" t="str">
        <f t="shared" si="78"/>
        <v>n/a</v>
      </c>
      <c r="AB331" s="356">
        <f t="shared" si="78"/>
        <v>1.25</v>
      </c>
      <c r="AC331" s="356">
        <f t="shared" si="84"/>
        <v>2014</v>
      </c>
      <c r="AD331" s="356" t="e">
        <f t="shared" si="85"/>
        <v>#DIV/0!</v>
      </c>
      <c r="AE331" s="356">
        <f t="shared" si="86"/>
        <v>300</v>
      </c>
      <c r="AF331" s="356">
        <f t="shared" si="79"/>
        <v>60</v>
      </c>
      <c r="AG331" s="356">
        <f t="shared" si="79"/>
        <v>5</v>
      </c>
      <c r="AH331" s="356">
        <f t="shared" si="79"/>
        <v>0</v>
      </c>
      <c r="AI331" s="387">
        <f t="shared" si="80"/>
        <v>0</v>
      </c>
      <c r="AJ331" s="387">
        <f t="shared" si="81"/>
        <v>50.562649932302229</v>
      </c>
      <c r="AK331" s="387">
        <f t="shared" si="82"/>
        <v>252.81324966151115</v>
      </c>
      <c r="AL331" s="387">
        <f t="shared" si="87"/>
        <v>252.81324966151115</v>
      </c>
      <c r="AM331" s="358"/>
      <c r="AT331" s="358"/>
      <c r="BA331" s="358"/>
      <c r="BI331" s="358"/>
      <c r="BO331" s="358"/>
      <c r="BV331" s="358"/>
    </row>
    <row r="332" spans="1:74" x14ac:dyDescent="0.2">
      <c r="A332" s="356">
        <v>328</v>
      </c>
      <c r="B332" s="360" t="s">
        <v>579</v>
      </c>
      <c r="C332" s="385" t="s">
        <v>584</v>
      </c>
      <c r="D332" s="384" t="s">
        <v>584</v>
      </c>
      <c r="E332" s="384" t="s">
        <v>584</v>
      </c>
      <c r="F332" s="444" t="s">
        <v>584</v>
      </c>
      <c r="G332" s="385">
        <v>2012</v>
      </c>
      <c r="H332" s="382">
        <v>17298</v>
      </c>
      <c r="I332" s="382">
        <v>68</v>
      </c>
      <c r="J332" s="384" t="s">
        <v>598</v>
      </c>
      <c r="K332" s="383"/>
      <c r="L332" s="381"/>
      <c r="M332" s="382"/>
      <c r="N332" s="382"/>
      <c r="O332" s="382"/>
      <c r="P332" s="382"/>
      <c r="Q332" s="383"/>
      <c r="R332" s="356" t="s">
        <v>356</v>
      </c>
      <c r="S332" s="385" t="s">
        <v>599</v>
      </c>
      <c r="T332" s="384" t="s">
        <v>584</v>
      </c>
      <c r="U332" s="386">
        <v>41619</v>
      </c>
      <c r="W332" s="358"/>
      <c r="X332" s="356" t="str">
        <f t="shared" si="83"/>
        <v>NE, NY</v>
      </c>
      <c r="Y332" s="356">
        <f t="shared" si="77"/>
        <v>431</v>
      </c>
      <c r="Z332" s="356" t="str">
        <f t="shared" si="77"/>
        <v>Labor Hours</v>
      </c>
      <c r="AA332" s="356" t="str">
        <f t="shared" si="78"/>
        <v>n/a</v>
      </c>
      <c r="AB332" s="356">
        <f t="shared" si="78"/>
        <v>1.5</v>
      </c>
      <c r="AC332" s="356">
        <f t="shared" si="84"/>
        <v>2014</v>
      </c>
      <c r="AD332" s="356" t="e">
        <f t="shared" si="85"/>
        <v>#DIV/0!</v>
      </c>
      <c r="AE332" s="356">
        <f t="shared" si="86"/>
        <v>300</v>
      </c>
      <c r="AF332" s="356">
        <f t="shared" si="79"/>
        <v>60</v>
      </c>
      <c r="AG332" s="356">
        <f t="shared" si="79"/>
        <v>5</v>
      </c>
      <c r="AH332" s="356">
        <f t="shared" si="79"/>
        <v>0</v>
      </c>
      <c r="AI332" s="387">
        <f t="shared" si="80"/>
        <v>0</v>
      </c>
      <c r="AJ332" s="387">
        <f t="shared" si="81"/>
        <v>50.562649932302229</v>
      </c>
      <c r="AK332" s="387">
        <f t="shared" si="82"/>
        <v>252.81324966151115</v>
      </c>
      <c r="AL332" s="387">
        <f t="shared" si="87"/>
        <v>252.81324966151115</v>
      </c>
      <c r="AM332" s="358"/>
      <c r="AT332" s="358"/>
      <c r="BA332" s="358"/>
      <c r="BI332" s="358"/>
      <c r="BO332" s="358"/>
      <c r="BV332" s="358"/>
    </row>
    <row r="333" spans="1:74" x14ac:dyDescent="0.2">
      <c r="A333" s="356">
        <v>329</v>
      </c>
      <c r="B333" s="360" t="s">
        <v>579</v>
      </c>
      <c r="C333" s="385" t="s">
        <v>584</v>
      </c>
      <c r="D333" s="384" t="s">
        <v>584</v>
      </c>
      <c r="E333" s="384" t="s">
        <v>584</v>
      </c>
      <c r="F333" s="444" t="s">
        <v>584</v>
      </c>
      <c r="G333" s="385">
        <v>2012</v>
      </c>
      <c r="H333" s="382">
        <v>26982</v>
      </c>
      <c r="I333" s="382">
        <v>109</v>
      </c>
      <c r="J333" s="384" t="s">
        <v>598</v>
      </c>
      <c r="K333" s="383"/>
      <c r="L333" s="381"/>
      <c r="M333" s="382"/>
      <c r="N333" s="382"/>
      <c r="O333" s="382"/>
      <c r="P333" s="382"/>
      <c r="Q333" s="383"/>
      <c r="R333" s="356" t="s">
        <v>235</v>
      </c>
      <c r="S333" s="385" t="s">
        <v>599</v>
      </c>
      <c r="T333" s="384" t="s">
        <v>584</v>
      </c>
      <c r="U333" s="386">
        <v>41619</v>
      </c>
      <c r="W333" s="358"/>
      <c r="X333" s="356" t="str">
        <f t="shared" si="83"/>
        <v>NE, NY</v>
      </c>
      <c r="Y333" s="356">
        <f t="shared" si="77"/>
        <v>432</v>
      </c>
      <c r="Z333" s="356" t="str">
        <f t="shared" si="77"/>
        <v>Labor Hours</v>
      </c>
      <c r="AA333" s="356" t="str">
        <f t="shared" si="78"/>
        <v>n/a</v>
      </c>
      <c r="AB333" s="356">
        <f t="shared" si="78"/>
        <v>1.25</v>
      </c>
      <c r="AC333" s="356">
        <f t="shared" si="84"/>
        <v>2014</v>
      </c>
      <c r="AD333" s="356" t="e">
        <f t="shared" si="85"/>
        <v>#DIV/0!</v>
      </c>
      <c r="AE333" s="356">
        <f t="shared" si="86"/>
        <v>400</v>
      </c>
      <c r="AF333" s="356">
        <f t="shared" si="79"/>
        <v>60</v>
      </c>
      <c r="AG333" s="356">
        <f t="shared" si="79"/>
        <v>6.666666666666667</v>
      </c>
      <c r="AH333" s="356">
        <f t="shared" si="79"/>
        <v>0</v>
      </c>
      <c r="AI333" s="387">
        <f t="shared" si="80"/>
        <v>0</v>
      </c>
      <c r="AJ333" s="387">
        <f t="shared" si="81"/>
        <v>50.562649932302229</v>
      </c>
      <c r="AK333" s="387">
        <f t="shared" si="82"/>
        <v>337.08433288201485</v>
      </c>
      <c r="AL333" s="387">
        <f t="shared" si="87"/>
        <v>337.08433288201485</v>
      </c>
      <c r="AM333" s="358"/>
      <c r="AT333" s="358"/>
      <c r="BA333" s="358"/>
      <c r="BI333" s="358"/>
      <c r="BO333" s="358"/>
      <c r="BV333" s="358"/>
    </row>
    <row r="334" spans="1:74" x14ac:dyDescent="0.2">
      <c r="A334" s="356">
        <v>330</v>
      </c>
      <c r="B334" s="360" t="s">
        <v>579</v>
      </c>
      <c r="C334" s="385" t="s">
        <v>584</v>
      </c>
      <c r="D334" s="384" t="s">
        <v>584</v>
      </c>
      <c r="E334" s="384" t="s">
        <v>584</v>
      </c>
      <c r="F334" s="444" t="s">
        <v>584</v>
      </c>
      <c r="G334" s="385">
        <v>2012</v>
      </c>
      <c r="H334" s="382">
        <v>10348</v>
      </c>
      <c r="I334" s="382">
        <v>42</v>
      </c>
      <c r="J334" s="384" t="s">
        <v>598</v>
      </c>
      <c r="K334" s="383"/>
      <c r="L334" s="381"/>
      <c r="M334" s="382"/>
      <c r="N334" s="382"/>
      <c r="O334" s="382"/>
      <c r="P334" s="382"/>
      <c r="Q334" s="383"/>
      <c r="R334" s="356" t="s">
        <v>235</v>
      </c>
      <c r="S334" s="385" t="s">
        <v>599</v>
      </c>
      <c r="T334" s="384" t="s">
        <v>584</v>
      </c>
      <c r="U334" s="386">
        <v>41619</v>
      </c>
      <c r="W334" s="358"/>
      <c r="X334" s="356" t="str">
        <f t="shared" si="83"/>
        <v>NE, NY</v>
      </c>
      <c r="Y334" s="356">
        <f t="shared" si="77"/>
        <v>433</v>
      </c>
      <c r="Z334" s="356" t="str">
        <f t="shared" si="77"/>
        <v>Labor Hours</v>
      </c>
      <c r="AA334" s="356" t="str">
        <f t="shared" si="78"/>
        <v>n/a</v>
      </c>
      <c r="AB334" s="356">
        <f t="shared" si="78"/>
        <v>1.5</v>
      </c>
      <c r="AC334" s="356">
        <f t="shared" si="84"/>
        <v>2014</v>
      </c>
      <c r="AD334" s="356" t="e">
        <f t="shared" si="85"/>
        <v>#DIV/0!</v>
      </c>
      <c r="AE334" s="356">
        <f t="shared" si="86"/>
        <v>400</v>
      </c>
      <c r="AF334" s="356">
        <f t="shared" si="79"/>
        <v>60</v>
      </c>
      <c r="AG334" s="356">
        <f t="shared" si="79"/>
        <v>6.666666666666667</v>
      </c>
      <c r="AH334" s="356">
        <f t="shared" si="79"/>
        <v>0</v>
      </c>
      <c r="AI334" s="387">
        <f t="shared" si="80"/>
        <v>0</v>
      </c>
      <c r="AJ334" s="387">
        <f t="shared" si="81"/>
        <v>50.562649932302229</v>
      </c>
      <c r="AK334" s="387">
        <f t="shared" si="82"/>
        <v>337.08433288201485</v>
      </c>
      <c r="AL334" s="387">
        <f t="shared" si="87"/>
        <v>337.08433288201485</v>
      </c>
      <c r="AM334" s="358"/>
      <c r="AT334" s="358"/>
      <c r="BA334" s="358"/>
      <c r="BI334" s="358"/>
      <c r="BO334" s="358"/>
      <c r="BV334" s="358"/>
    </row>
    <row r="335" spans="1:74" x14ac:dyDescent="0.2">
      <c r="A335" s="356">
        <v>331</v>
      </c>
      <c r="B335" s="360" t="s">
        <v>579</v>
      </c>
      <c r="C335" s="385" t="s">
        <v>584</v>
      </c>
      <c r="D335" s="384" t="s">
        <v>584</v>
      </c>
      <c r="E335" s="384" t="s">
        <v>584</v>
      </c>
      <c r="F335" s="444" t="s">
        <v>584</v>
      </c>
      <c r="G335" s="385">
        <v>2012</v>
      </c>
      <c r="H335" s="382">
        <v>25933</v>
      </c>
      <c r="I335" s="382">
        <v>106</v>
      </c>
      <c r="J335" s="384" t="s">
        <v>598</v>
      </c>
      <c r="K335" s="383"/>
      <c r="L335" s="381"/>
      <c r="M335" s="382"/>
      <c r="N335" s="382"/>
      <c r="O335" s="382"/>
      <c r="P335" s="382"/>
      <c r="Q335" s="383"/>
      <c r="R335" s="356" t="s">
        <v>235</v>
      </c>
      <c r="S335" s="385" t="s">
        <v>599</v>
      </c>
      <c r="T335" s="384" t="s">
        <v>584</v>
      </c>
      <c r="U335" s="386">
        <v>41619</v>
      </c>
      <c r="W335" s="358"/>
      <c r="X335" s="356" t="str">
        <f t="shared" si="83"/>
        <v>NE, NY</v>
      </c>
      <c r="Y335" s="356">
        <f t="shared" si="77"/>
        <v>434</v>
      </c>
      <c r="Z335" s="356" t="str">
        <f t="shared" si="77"/>
        <v>Labor Hours</v>
      </c>
      <c r="AA335" s="356" t="str">
        <f t="shared" si="78"/>
        <v>n/a</v>
      </c>
      <c r="AB335" s="356">
        <f t="shared" si="78"/>
        <v>2</v>
      </c>
      <c r="AC335" s="356">
        <f t="shared" si="84"/>
        <v>2014</v>
      </c>
      <c r="AD335" s="356" t="e">
        <f t="shared" si="85"/>
        <v>#DIV/0!</v>
      </c>
      <c r="AE335" s="356">
        <f t="shared" si="86"/>
        <v>400</v>
      </c>
      <c r="AF335" s="356">
        <f t="shared" si="79"/>
        <v>60</v>
      </c>
      <c r="AG335" s="356">
        <f t="shared" si="79"/>
        <v>6.666666666666667</v>
      </c>
      <c r="AH335" s="356">
        <f t="shared" si="79"/>
        <v>0</v>
      </c>
      <c r="AI335" s="387">
        <f t="shared" si="80"/>
        <v>0</v>
      </c>
      <c r="AJ335" s="387">
        <f t="shared" si="81"/>
        <v>50.562649932302229</v>
      </c>
      <c r="AK335" s="387">
        <f t="shared" si="82"/>
        <v>337.08433288201485</v>
      </c>
      <c r="AL335" s="387">
        <f t="shared" si="87"/>
        <v>337.08433288201485</v>
      </c>
      <c r="AM335" s="358"/>
      <c r="AT335" s="358"/>
      <c r="BA335" s="358"/>
      <c r="BI335" s="358"/>
      <c r="BO335" s="358"/>
      <c r="BV335" s="358"/>
    </row>
    <row r="336" spans="1:74" x14ac:dyDescent="0.2">
      <c r="A336" s="356">
        <v>332</v>
      </c>
      <c r="B336" s="360" t="s">
        <v>579</v>
      </c>
      <c r="C336" s="385" t="s">
        <v>584</v>
      </c>
      <c r="D336" s="384" t="s">
        <v>584</v>
      </c>
      <c r="E336" s="384" t="s">
        <v>584</v>
      </c>
      <c r="F336" s="444" t="s">
        <v>584</v>
      </c>
      <c r="G336" s="385">
        <v>2012</v>
      </c>
      <c r="H336" s="382">
        <v>1402</v>
      </c>
      <c r="I336" s="382">
        <v>6</v>
      </c>
      <c r="J336" s="384" t="s">
        <v>598</v>
      </c>
      <c r="K336" s="383"/>
      <c r="L336" s="381"/>
      <c r="M336" s="382"/>
      <c r="N336" s="382"/>
      <c r="O336" s="382"/>
      <c r="P336" s="382"/>
      <c r="Q336" s="383"/>
      <c r="R336" s="356" t="s">
        <v>235</v>
      </c>
      <c r="S336" s="385" t="s">
        <v>599</v>
      </c>
      <c r="T336" s="384" t="s">
        <v>584</v>
      </c>
      <c r="U336" s="386">
        <v>41619</v>
      </c>
      <c r="W336" s="358"/>
      <c r="X336" s="356" t="str">
        <f t="shared" si="83"/>
        <v>NE, NY</v>
      </c>
      <c r="Y336" s="356">
        <f t="shared" si="77"/>
        <v>435</v>
      </c>
      <c r="Z336" s="356" t="str">
        <f t="shared" si="77"/>
        <v>Labor Hours</v>
      </c>
      <c r="AA336" s="356" t="str">
        <f t="shared" si="78"/>
        <v>n/a</v>
      </c>
      <c r="AB336" s="356">
        <f t="shared" si="78"/>
        <v>2.5</v>
      </c>
      <c r="AC336" s="356">
        <f t="shared" si="84"/>
        <v>2014</v>
      </c>
      <c r="AD336" s="356" t="e">
        <f t="shared" si="85"/>
        <v>#DIV/0!</v>
      </c>
      <c r="AE336" s="356">
        <f t="shared" si="86"/>
        <v>400</v>
      </c>
      <c r="AF336" s="356">
        <f t="shared" si="79"/>
        <v>60</v>
      </c>
      <c r="AG336" s="356">
        <f t="shared" si="79"/>
        <v>6.666666666666667</v>
      </c>
      <c r="AH336" s="356">
        <f t="shared" si="79"/>
        <v>0</v>
      </c>
      <c r="AI336" s="387">
        <f t="shared" si="80"/>
        <v>0</v>
      </c>
      <c r="AJ336" s="387">
        <f t="shared" si="81"/>
        <v>50.562649932302229</v>
      </c>
      <c r="AK336" s="387">
        <f t="shared" si="82"/>
        <v>337.08433288201485</v>
      </c>
      <c r="AL336" s="387">
        <f t="shared" si="87"/>
        <v>337.08433288201485</v>
      </c>
      <c r="AM336" s="358"/>
      <c r="AT336" s="358"/>
      <c r="BA336" s="358"/>
      <c r="BI336" s="358"/>
      <c r="BO336" s="358"/>
      <c r="BV336" s="358"/>
    </row>
    <row r="337" spans="1:74" x14ac:dyDescent="0.2">
      <c r="A337" s="356">
        <v>333</v>
      </c>
      <c r="B337" s="360" t="s">
        <v>579</v>
      </c>
      <c r="C337" s="385" t="s">
        <v>584</v>
      </c>
      <c r="D337" s="384" t="s">
        <v>584</v>
      </c>
      <c r="E337" s="384" t="s">
        <v>584</v>
      </c>
      <c r="F337" s="444" t="s">
        <v>584</v>
      </c>
      <c r="G337" s="385">
        <v>2012</v>
      </c>
      <c r="H337" s="382">
        <v>38427</v>
      </c>
      <c r="I337" s="382">
        <v>166</v>
      </c>
      <c r="J337" s="384" t="s">
        <v>598</v>
      </c>
      <c r="K337" s="383"/>
      <c r="L337" s="381"/>
      <c r="M337" s="382"/>
      <c r="N337" s="382"/>
      <c r="O337" s="382"/>
      <c r="P337" s="382"/>
      <c r="Q337" s="383"/>
      <c r="R337" s="356" t="s">
        <v>235</v>
      </c>
      <c r="S337" s="385" t="s">
        <v>599</v>
      </c>
      <c r="T337" s="384" t="s">
        <v>584</v>
      </c>
      <c r="U337" s="386">
        <v>41619</v>
      </c>
      <c r="W337" s="358"/>
      <c r="X337" s="356" t="str">
        <f t="shared" si="83"/>
        <v>NE, NY</v>
      </c>
      <c r="Y337" s="356">
        <f t="shared" si="77"/>
        <v>436</v>
      </c>
      <c r="Z337" s="356" t="str">
        <f t="shared" si="77"/>
        <v>Labor Hours</v>
      </c>
      <c r="AA337" s="356" t="str">
        <f t="shared" si="78"/>
        <v>n/a</v>
      </c>
      <c r="AB337" s="356">
        <f t="shared" si="78"/>
        <v>2</v>
      </c>
      <c r="AC337" s="356">
        <f t="shared" si="84"/>
        <v>2014</v>
      </c>
      <c r="AD337" s="356" t="e">
        <f t="shared" si="85"/>
        <v>#DIV/0!</v>
      </c>
      <c r="AE337" s="356">
        <f t="shared" si="86"/>
        <v>600</v>
      </c>
      <c r="AF337" s="356">
        <f t="shared" si="79"/>
        <v>60</v>
      </c>
      <c r="AG337" s="356">
        <f t="shared" si="79"/>
        <v>10</v>
      </c>
      <c r="AH337" s="356">
        <f t="shared" si="79"/>
        <v>0</v>
      </c>
      <c r="AI337" s="387">
        <f t="shared" si="80"/>
        <v>0</v>
      </c>
      <c r="AJ337" s="387">
        <f t="shared" si="81"/>
        <v>50.562649932302229</v>
      </c>
      <c r="AK337" s="387">
        <f t="shared" si="82"/>
        <v>505.6264993230223</v>
      </c>
      <c r="AL337" s="387">
        <f t="shared" si="87"/>
        <v>505.6264993230223</v>
      </c>
      <c r="AM337" s="358"/>
      <c r="AT337" s="358"/>
      <c r="BA337" s="358"/>
      <c r="BI337" s="358"/>
      <c r="BO337" s="358"/>
      <c r="BV337" s="358"/>
    </row>
    <row r="338" spans="1:74" x14ac:dyDescent="0.2">
      <c r="A338" s="356">
        <v>334</v>
      </c>
      <c r="B338" s="360" t="s">
        <v>579</v>
      </c>
      <c r="C338" s="385" t="s">
        <v>584</v>
      </c>
      <c r="D338" s="384" t="s">
        <v>584</v>
      </c>
      <c r="E338" s="384" t="s">
        <v>584</v>
      </c>
      <c r="F338" s="444" t="s">
        <v>584</v>
      </c>
      <c r="G338" s="385">
        <v>2012</v>
      </c>
      <c r="H338" s="382">
        <v>1141</v>
      </c>
      <c r="I338" s="382">
        <v>5</v>
      </c>
      <c r="J338" s="384" t="s">
        <v>598</v>
      </c>
      <c r="K338" s="383"/>
      <c r="L338" s="381"/>
      <c r="M338" s="382"/>
      <c r="N338" s="382"/>
      <c r="O338" s="382"/>
      <c r="P338" s="382"/>
      <c r="Q338" s="383"/>
      <c r="R338" s="356" t="s">
        <v>235</v>
      </c>
      <c r="S338" s="385" t="s">
        <v>599</v>
      </c>
      <c r="T338" s="384" t="s">
        <v>584</v>
      </c>
      <c r="U338" s="386">
        <v>41619</v>
      </c>
      <c r="W338" s="358"/>
      <c r="X338" s="356" t="str">
        <f t="shared" si="83"/>
        <v>NE, NY</v>
      </c>
      <c r="Y338" s="356">
        <f t="shared" si="77"/>
        <v>437</v>
      </c>
      <c r="Z338" s="356" t="str">
        <f t="shared" si="77"/>
        <v>Labor Hours</v>
      </c>
      <c r="AA338" s="356" t="str">
        <f t="shared" si="78"/>
        <v>n/a</v>
      </c>
      <c r="AB338" s="356">
        <f t="shared" si="78"/>
        <v>2.5</v>
      </c>
      <c r="AC338" s="356">
        <f t="shared" si="84"/>
        <v>2014</v>
      </c>
      <c r="AD338" s="356" t="e">
        <f t="shared" si="85"/>
        <v>#DIV/0!</v>
      </c>
      <c r="AE338" s="356">
        <f t="shared" si="86"/>
        <v>600</v>
      </c>
      <c r="AF338" s="356">
        <f t="shared" si="79"/>
        <v>60</v>
      </c>
      <c r="AG338" s="356">
        <f t="shared" si="79"/>
        <v>10</v>
      </c>
      <c r="AH338" s="356">
        <f t="shared" si="79"/>
        <v>0</v>
      </c>
      <c r="AI338" s="387">
        <f t="shared" si="80"/>
        <v>0</v>
      </c>
      <c r="AJ338" s="387">
        <f t="shared" si="81"/>
        <v>50.562649932302229</v>
      </c>
      <c r="AK338" s="387">
        <f t="shared" si="82"/>
        <v>505.6264993230223</v>
      </c>
      <c r="AL338" s="387">
        <f t="shared" si="87"/>
        <v>505.6264993230223</v>
      </c>
      <c r="AM338" s="358"/>
      <c r="AT338" s="358"/>
      <c r="BA338" s="358"/>
      <c r="BI338" s="358"/>
      <c r="BO338" s="358"/>
      <c r="BV338" s="358"/>
    </row>
    <row r="339" spans="1:74" x14ac:dyDescent="0.2">
      <c r="A339" s="356">
        <v>335</v>
      </c>
      <c r="B339" s="360" t="s">
        <v>579</v>
      </c>
      <c r="C339" s="385" t="s">
        <v>584</v>
      </c>
      <c r="D339" s="384" t="s">
        <v>584</v>
      </c>
      <c r="E339" s="384" t="s">
        <v>584</v>
      </c>
      <c r="F339" s="444" t="s">
        <v>584</v>
      </c>
      <c r="G339" s="385">
        <v>2012</v>
      </c>
      <c r="H339" s="382">
        <v>15590.51</v>
      </c>
      <c r="I339" s="382">
        <v>70</v>
      </c>
      <c r="J339" s="384" t="s">
        <v>598</v>
      </c>
      <c r="K339" s="383"/>
      <c r="L339" s="381"/>
      <c r="M339" s="382"/>
      <c r="N339" s="382"/>
      <c r="O339" s="382"/>
      <c r="P339" s="382"/>
      <c r="Q339" s="383"/>
      <c r="R339" s="356" t="s">
        <v>427</v>
      </c>
      <c r="S339" s="385" t="s">
        <v>599</v>
      </c>
      <c r="T339" s="384" t="s">
        <v>584</v>
      </c>
      <c r="U339" s="386">
        <v>41619</v>
      </c>
      <c r="W339" s="358"/>
      <c r="X339" s="356" t="str">
        <f t="shared" si="83"/>
        <v>NE, NY</v>
      </c>
      <c r="Y339" s="356">
        <f t="shared" si="77"/>
        <v>438</v>
      </c>
      <c r="Z339" s="356" t="str">
        <f t="shared" si="77"/>
        <v>Labor Hours</v>
      </c>
      <c r="AA339" s="356" t="str">
        <f t="shared" si="78"/>
        <v>n/a</v>
      </c>
      <c r="AB339" s="356">
        <f t="shared" si="78"/>
        <v>0.5</v>
      </c>
      <c r="AC339" s="356">
        <f t="shared" si="84"/>
        <v>2014</v>
      </c>
      <c r="AD339" s="356" t="e">
        <f t="shared" si="85"/>
        <v>#DIV/0!</v>
      </c>
      <c r="AE339" s="356">
        <f t="shared" si="86"/>
        <v>200</v>
      </c>
      <c r="AF339" s="356">
        <f t="shared" si="79"/>
        <v>120</v>
      </c>
      <c r="AG339" s="356">
        <f t="shared" si="79"/>
        <v>1.6666666666666667</v>
      </c>
      <c r="AH339" s="356">
        <f t="shared" si="79"/>
        <v>0</v>
      </c>
      <c r="AI339" s="387">
        <f t="shared" si="80"/>
        <v>0</v>
      </c>
      <c r="AJ339" s="387">
        <f t="shared" si="81"/>
        <v>101.12529986460446</v>
      </c>
      <c r="AK339" s="387">
        <f t="shared" si="82"/>
        <v>168.54216644100742</v>
      </c>
      <c r="AL339" s="387">
        <f t="shared" si="87"/>
        <v>168.54216644100742</v>
      </c>
      <c r="AM339" s="358"/>
      <c r="AT339" s="358"/>
      <c r="BA339" s="358"/>
      <c r="BI339" s="358"/>
      <c r="BO339" s="358"/>
      <c r="BV339" s="358"/>
    </row>
    <row r="340" spans="1:74" x14ac:dyDescent="0.2">
      <c r="A340" s="356">
        <v>336</v>
      </c>
      <c r="B340" s="360" t="s">
        <v>579</v>
      </c>
      <c r="C340" s="385" t="s">
        <v>584</v>
      </c>
      <c r="D340" s="384" t="s">
        <v>584</v>
      </c>
      <c r="E340" s="384" t="s">
        <v>584</v>
      </c>
      <c r="F340" s="444" t="s">
        <v>584</v>
      </c>
      <c r="G340" s="385">
        <v>2012</v>
      </c>
      <c r="H340" s="382">
        <v>10000</v>
      </c>
      <c r="I340" s="382">
        <v>46</v>
      </c>
      <c r="J340" s="384" t="s">
        <v>598</v>
      </c>
      <c r="K340" s="383"/>
      <c r="L340" s="381"/>
      <c r="M340" s="382"/>
      <c r="N340" s="382"/>
      <c r="O340" s="382"/>
      <c r="P340" s="382"/>
      <c r="Q340" s="383"/>
      <c r="R340" s="356" t="s">
        <v>235</v>
      </c>
      <c r="S340" s="385" t="s">
        <v>599</v>
      </c>
      <c r="T340" s="384" t="s">
        <v>584</v>
      </c>
      <c r="U340" s="386">
        <v>41619</v>
      </c>
      <c r="W340" s="358"/>
      <c r="X340" s="356" t="str">
        <f t="shared" si="83"/>
        <v>NE, NY</v>
      </c>
      <c r="Y340" s="356">
        <f t="shared" si="77"/>
        <v>439</v>
      </c>
      <c r="Z340" s="356" t="str">
        <f t="shared" si="77"/>
        <v>Labor Hours</v>
      </c>
      <c r="AA340" s="356" t="str">
        <f t="shared" si="78"/>
        <v>n/a</v>
      </c>
      <c r="AB340" s="356">
        <f t="shared" si="78"/>
        <v>0.75</v>
      </c>
      <c r="AC340" s="356">
        <f t="shared" si="84"/>
        <v>2014</v>
      </c>
      <c r="AD340" s="356" t="e">
        <f t="shared" si="85"/>
        <v>#DIV/0!</v>
      </c>
      <c r="AE340" s="356">
        <f t="shared" si="86"/>
        <v>200</v>
      </c>
      <c r="AF340" s="356">
        <f t="shared" si="79"/>
        <v>120</v>
      </c>
      <c r="AG340" s="356">
        <f t="shared" si="79"/>
        <v>1.6666666666666667</v>
      </c>
      <c r="AH340" s="356">
        <f t="shared" si="79"/>
        <v>0</v>
      </c>
      <c r="AI340" s="387">
        <f t="shared" si="80"/>
        <v>0</v>
      </c>
      <c r="AJ340" s="387">
        <f t="shared" si="81"/>
        <v>101.12529986460446</v>
      </c>
      <c r="AK340" s="387">
        <f t="shared" si="82"/>
        <v>168.54216644100742</v>
      </c>
      <c r="AL340" s="387">
        <f t="shared" si="87"/>
        <v>168.54216644100742</v>
      </c>
      <c r="AM340" s="358"/>
      <c r="AT340" s="358"/>
      <c r="BA340" s="358"/>
      <c r="BI340" s="358"/>
      <c r="BO340" s="358"/>
      <c r="BV340" s="358"/>
    </row>
    <row r="341" spans="1:74" x14ac:dyDescent="0.2">
      <c r="A341" s="356">
        <v>337</v>
      </c>
      <c r="B341" s="360" t="s">
        <v>579</v>
      </c>
      <c r="C341" s="385" t="s">
        <v>584</v>
      </c>
      <c r="D341" s="384" t="s">
        <v>584</v>
      </c>
      <c r="E341" s="384" t="s">
        <v>584</v>
      </c>
      <c r="F341" s="444" t="s">
        <v>584</v>
      </c>
      <c r="G341" s="385">
        <v>2012</v>
      </c>
      <c r="H341" s="382">
        <v>10000</v>
      </c>
      <c r="I341" s="382">
        <v>46</v>
      </c>
      <c r="J341" s="384" t="s">
        <v>598</v>
      </c>
      <c r="K341" s="383"/>
      <c r="L341" s="381"/>
      <c r="M341" s="382"/>
      <c r="N341" s="382"/>
      <c r="O341" s="382"/>
      <c r="P341" s="382"/>
      <c r="Q341" s="383"/>
      <c r="R341" s="356" t="s">
        <v>235</v>
      </c>
      <c r="S341" s="385" t="s">
        <v>599</v>
      </c>
      <c r="T341" s="384" t="s">
        <v>584</v>
      </c>
      <c r="U341" s="386">
        <v>41619</v>
      </c>
      <c r="W341" s="358"/>
      <c r="X341" s="356" t="str">
        <f t="shared" si="83"/>
        <v>NE, NY</v>
      </c>
      <c r="Y341" s="356">
        <f t="shared" si="77"/>
        <v>440</v>
      </c>
      <c r="Z341" s="356" t="str">
        <f t="shared" si="77"/>
        <v>Labor Hours</v>
      </c>
      <c r="AA341" s="356" t="str">
        <f t="shared" si="78"/>
        <v>n/a</v>
      </c>
      <c r="AB341" s="356">
        <f t="shared" si="78"/>
        <v>1</v>
      </c>
      <c r="AC341" s="356">
        <f t="shared" si="84"/>
        <v>2014</v>
      </c>
      <c r="AD341" s="356" t="e">
        <f t="shared" si="85"/>
        <v>#DIV/0!</v>
      </c>
      <c r="AE341" s="356">
        <f t="shared" si="86"/>
        <v>200</v>
      </c>
      <c r="AF341" s="356">
        <f t="shared" si="79"/>
        <v>120</v>
      </c>
      <c r="AG341" s="356">
        <f t="shared" si="79"/>
        <v>1.6666666666666667</v>
      </c>
      <c r="AH341" s="356">
        <f t="shared" si="79"/>
        <v>0</v>
      </c>
      <c r="AI341" s="387">
        <f t="shared" si="80"/>
        <v>0</v>
      </c>
      <c r="AJ341" s="387">
        <f t="shared" si="81"/>
        <v>101.12529986460446</v>
      </c>
      <c r="AK341" s="387">
        <f t="shared" si="82"/>
        <v>168.54216644100742</v>
      </c>
      <c r="AL341" s="387">
        <f t="shared" si="87"/>
        <v>168.54216644100742</v>
      </c>
      <c r="AM341" s="358"/>
      <c r="AT341" s="358"/>
      <c r="BA341" s="358"/>
      <c r="BI341" s="358"/>
      <c r="BO341" s="358"/>
      <c r="BV341" s="358"/>
    </row>
    <row r="342" spans="1:74" x14ac:dyDescent="0.2">
      <c r="A342" s="356">
        <v>338</v>
      </c>
      <c r="B342" s="360" t="s">
        <v>579</v>
      </c>
      <c r="C342" s="385" t="s">
        <v>584</v>
      </c>
      <c r="D342" s="384" t="s">
        <v>584</v>
      </c>
      <c r="E342" s="384" t="s">
        <v>584</v>
      </c>
      <c r="F342" s="444" t="s">
        <v>584</v>
      </c>
      <c r="G342" s="385">
        <v>2012</v>
      </c>
      <c r="H342" s="382">
        <v>7304</v>
      </c>
      <c r="I342" s="382">
        <v>34</v>
      </c>
      <c r="J342" s="384" t="s">
        <v>598</v>
      </c>
      <c r="K342" s="383"/>
      <c r="L342" s="381"/>
      <c r="M342" s="382"/>
      <c r="N342" s="382"/>
      <c r="O342" s="382"/>
      <c r="P342" s="382"/>
      <c r="Q342" s="383"/>
      <c r="R342" s="356" t="s">
        <v>235</v>
      </c>
      <c r="S342" s="385" t="s">
        <v>599</v>
      </c>
      <c r="T342" s="384" t="s">
        <v>584</v>
      </c>
      <c r="U342" s="386">
        <v>41619</v>
      </c>
      <c r="W342" s="358"/>
      <c r="X342" s="356" t="str">
        <f t="shared" si="83"/>
        <v>NE, NY</v>
      </c>
      <c r="Y342" s="356">
        <f t="shared" si="77"/>
        <v>441</v>
      </c>
      <c r="Z342" s="356" t="str">
        <f t="shared" si="77"/>
        <v>Labor Hours</v>
      </c>
      <c r="AA342" s="356" t="str">
        <f t="shared" si="78"/>
        <v>n/a</v>
      </c>
      <c r="AB342" s="356">
        <f t="shared" si="78"/>
        <v>0.5</v>
      </c>
      <c r="AC342" s="356">
        <f t="shared" si="84"/>
        <v>2014</v>
      </c>
      <c r="AD342" s="356" t="e">
        <f t="shared" si="85"/>
        <v>#DIV/0!</v>
      </c>
      <c r="AE342" s="356">
        <f t="shared" si="86"/>
        <v>300</v>
      </c>
      <c r="AF342" s="356">
        <f t="shared" si="79"/>
        <v>120</v>
      </c>
      <c r="AG342" s="356">
        <f t="shared" si="79"/>
        <v>2.5</v>
      </c>
      <c r="AH342" s="356">
        <f t="shared" si="79"/>
        <v>0</v>
      </c>
      <c r="AI342" s="387">
        <f t="shared" si="80"/>
        <v>0</v>
      </c>
      <c r="AJ342" s="387">
        <f t="shared" si="81"/>
        <v>101.12529986460446</v>
      </c>
      <c r="AK342" s="387">
        <f t="shared" si="82"/>
        <v>252.81324966151115</v>
      </c>
      <c r="AL342" s="387">
        <f t="shared" si="87"/>
        <v>252.81324966151115</v>
      </c>
      <c r="AM342" s="358"/>
      <c r="AT342" s="358"/>
      <c r="BA342" s="358"/>
      <c r="BI342" s="358"/>
      <c r="BO342" s="358"/>
      <c r="BV342" s="358"/>
    </row>
    <row r="343" spans="1:74" x14ac:dyDescent="0.2">
      <c r="A343" s="356">
        <v>339</v>
      </c>
      <c r="B343" s="360" t="s">
        <v>579</v>
      </c>
      <c r="C343" s="385" t="s">
        <v>584</v>
      </c>
      <c r="D343" s="384" t="s">
        <v>584</v>
      </c>
      <c r="E343" s="384" t="s">
        <v>584</v>
      </c>
      <c r="F343" s="444" t="s">
        <v>584</v>
      </c>
      <c r="G343" s="385">
        <v>2012</v>
      </c>
      <c r="H343" s="382">
        <v>2509</v>
      </c>
      <c r="I343" s="382">
        <v>12</v>
      </c>
      <c r="J343" s="384" t="s">
        <v>598</v>
      </c>
      <c r="K343" s="383"/>
      <c r="L343" s="381"/>
      <c r="M343" s="382"/>
      <c r="N343" s="382"/>
      <c r="O343" s="382"/>
      <c r="P343" s="382"/>
      <c r="Q343" s="383"/>
      <c r="R343" s="356" t="s">
        <v>235</v>
      </c>
      <c r="S343" s="385" t="s">
        <v>599</v>
      </c>
      <c r="T343" s="384" t="s">
        <v>584</v>
      </c>
      <c r="U343" s="386">
        <v>41619</v>
      </c>
      <c r="W343" s="358"/>
      <c r="X343" s="356" t="str">
        <f t="shared" si="83"/>
        <v>NE, NY</v>
      </c>
      <c r="Y343" s="356">
        <f t="shared" si="77"/>
        <v>442</v>
      </c>
      <c r="Z343" s="356" t="str">
        <f t="shared" si="77"/>
        <v>Labor Hours</v>
      </c>
      <c r="AA343" s="356" t="str">
        <f t="shared" si="78"/>
        <v>n/a</v>
      </c>
      <c r="AB343" s="356">
        <f t="shared" si="78"/>
        <v>0.75</v>
      </c>
      <c r="AC343" s="356">
        <f t="shared" si="84"/>
        <v>2014</v>
      </c>
      <c r="AD343" s="356" t="e">
        <f t="shared" si="85"/>
        <v>#DIV/0!</v>
      </c>
      <c r="AE343" s="356">
        <f t="shared" si="86"/>
        <v>300</v>
      </c>
      <c r="AF343" s="356">
        <f t="shared" si="79"/>
        <v>120</v>
      </c>
      <c r="AG343" s="356">
        <f t="shared" si="79"/>
        <v>2.5</v>
      </c>
      <c r="AH343" s="356">
        <f t="shared" si="79"/>
        <v>0</v>
      </c>
      <c r="AI343" s="387">
        <f t="shared" si="80"/>
        <v>0</v>
      </c>
      <c r="AJ343" s="387">
        <f t="shared" si="81"/>
        <v>101.12529986460446</v>
      </c>
      <c r="AK343" s="387">
        <f t="shared" si="82"/>
        <v>252.81324966151115</v>
      </c>
      <c r="AL343" s="387">
        <f t="shared" si="87"/>
        <v>252.81324966151115</v>
      </c>
      <c r="AM343" s="358"/>
      <c r="AT343" s="358"/>
      <c r="BA343" s="358"/>
      <c r="BI343" s="358"/>
      <c r="BO343" s="358"/>
      <c r="BV343" s="358"/>
    </row>
    <row r="344" spans="1:74" x14ac:dyDescent="0.2">
      <c r="A344" s="356">
        <v>340</v>
      </c>
      <c r="B344" s="360" t="s">
        <v>579</v>
      </c>
      <c r="C344" s="385" t="s">
        <v>584</v>
      </c>
      <c r="D344" s="384" t="s">
        <v>584</v>
      </c>
      <c r="E344" s="384" t="s">
        <v>584</v>
      </c>
      <c r="F344" s="444" t="s">
        <v>584</v>
      </c>
      <c r="G344" s="385">
        <v>2012</v>
      </c>
      <c r="H344" s="382">
        <v>42512</v>
      </c>
      <c r="I344" s="382">
        <v>206</v>
      </c>
      <c r="J344" s="384" t="s">
        <v>598</v>
      </c>
      <c r="K344" s="383"/>
      <c r="L344" s="381"/>
      <c r="M344" s="382"/>
      <c r="N344" s="382"/>
      <c r="O344" s="382"/>
      <c r="P344" s="382"/>
      <c r="Q344" s="383"/>
      <c r="R344" s="356" t="s">
        <v>427</v>
      </c>
      <c r="S344" s="385" t="s">
        <v>599</v>
      </c>
      <c r="T344" s="384" t="s">
        <v>584</v>
      </c>
      <c r="U344" s="386">
        <v>41619</v>
      </c>
      <c r="W344" s="358"/>
      <c r="X344" s="356" t="str">
        <f t="shared" si="83"/>
        <v>NE, NY</v>
      </c>
      <c r="Y344" s="356">
        <f t="shared" si="77"/>
        <v>443</v>
      </c>
      <c r="Z344" s="356" t="str">
        <f t="shared" si="77"/>
        <v>Labor Hours</v>
      </c>
      <c r="AA344" s="356" t="str">
        <f t="shared" si="78"/>
        <v>n/a</v>
      </c>
      <c r="AB344" s="356">
        <f t="shared" si="78"/>
        <v>1</v>
      </c>
      <c r="AC344" s="356">
        <f t="shared" si="84"/>
        <v>2014</v>
      </c>
      <c r="AD344" s="356" t="e">
        <f t="shared" si="85"/>
        <v>#DIV/0!</v>
      </c>
      <c r="AE344" s="356">
        <f t="shared" si="86"/>
        <v>300</v>
      </c>
      <c r="AF344" s="356">
        <f t="shared" si="79"/>
        <v>120</v>
      </c>
      <c r="AG344" s="356">
        <f t="shared" si="79"/>
        <v>2.5</v>
      </c>
      <c r="AH344" s="356">
        <f t="shared" si="79"/>
        <v>0</v>
      </c>
      <c r="AI344" s="387">
        <f t="shared" si="80"/>
        <v>0</v>
      </c>
      <c r="AJ344" s="387">
        <f t="shared" si="81"/>
        <v>101.12529986460446</v>
      </c>
      <c r="AK344" s="387">
        <f t="shared" si="82"/>
        <v>252.81324966151115</v>
      </c>
      <c r="AL344" s="387">
        <f t="shared" si="87"/>
        <v>252.81324966151115</v>
      </c>
      <c r="AM344" s="358"/>
      <c r="AT344" s="358"/>
      <c r="BA344" s="358"/>
      <c r="BI344" s="358"/>
      <c r="BO344" s="358"/>
      <c r="BV344" s="358"/>
    </row>
    <row r="345" spans="1:74" x14ac:dyDescent="0.2">
      <c r="A345" s="356">
        <v>341</v>
      </c>
      <c r="B345" s="360" t="s">
        <v>579</v>
      </c>
      <c r="C345" s="385" t="s">
        <v>584</v>
      </c>
      <c r="D345" s="384" t="s">
        <v>584</v>
      </c>
      <c r="E345" s="384" t="s">
        <v>584</v>
      </c>
      <c r="F345" s="444" t="s">
        <v>584</v>
      </c>
      <c r="G345" s="385">
        <v>2012</v>
      </c>
      <c r="H345" s="382">
        <v>1538</v>
      </c>
      <c r="I345" s="382">
        <v>8</v>
      </c>
      <c r="J345" s="384" t="s">
        <v>598</v>
      </c>
      <c r="K345" s="383"/>
      <c r="L345" s="381"/>
      <c r="M345" s="382"/>
      <c r="N345" s="382"/>
      <c r="O345" s="382"/>
      <c r="P345" s="382"/>
      <c r="Q345" s="383"/>
      <c r="R345" s="356" t="s">
        <v>235</v>
      </c>
      <c r="S345" s="385" t="s">
        <v>599</v>
      </c>
      <c r="T345" s="384" t="s">
        <v>584</v>
      </c>
      <c r="U345" s="386">
        <v>41619</v>
      </c>
      <c r="W345" s="358"/>
      <c r="X345" s="356" t="str">
        <f t="shared" si="83"/>
        <v>NE, NY</v>
      </c>
      <c r="Y345" s="356">
        <f t="shared" si="77"/>
        <v>444</v>
      </c>
      <c r="Z345" s="356" t="str">
        <f t="shared" si="77"/>
        <v>Labor Hours</v>
      </c>
      <c r="AA345" s="356" t="str">
        <f t="shared" si="78"/>
        <v>n/a</v>
      </c>
      <c r="AB345" s="356">
        <f t="shared" si="78"/>
        <v>1.25</v>
      </c>
      <c r="AC345" s="356">
        <f t="shared" si="84"/>
        <v>2014</v>
      </c>
      <c r="AD345" s="356" t="e">
        <f t="shared" si="85"/>
        <v>#DIV/0!</v>
      </c>
      <c r="AE345" s="356">
        <f t="shared" si="86"/>
        <v>300</v>
      </c>
      <c r="AF345" s="356">
        <f t="shared" si="79"/>
        <v>120</v>
      </c>
      <c r="AG345" s="356">
        <f t="shared" si="79"/>
        <v>2.5</v>
      </c>
      <c r="AH345" s="356">
        <f t="shared" si="79"/>
        <v>0</v>
      </c>
      <c r="AI345" s="387">
        <f t="shared" si="80"/>
        <v>0</v>
      </c>
      <c r="AJ345" s="387">
        <f t="shared" si="81"/>
        <v>101.12529986460446</v>
      </c>
      <c r="AK345" s="387">
        <f t="shared" si="82"/>
        <v>252.81324966151115</v>
      </c>
      <c r="AL345" s="387">
        <f t="shared" si="87"/>
        <v>252.81324966151115</v>
      </c>
      <c r="AM345" s="358"/>
      <c r="AT345" s="358"/>
      <c r="BA345" s="358"/>
      <c r="BI345" s="358"/>
      <c r="BO345" s="358"/>
      <c r="BV345" s="358"/>
    </row>
    <row r="346" spans="1:74" x14ac:dyDescent="0.2">
      <c r="A346" s="356">
        <v>342</v>
      </c>
      <c r="B346" s="360" t="s">
        <v>579</v>
      </c>
      <c r="C346" s="385" t="s">
        <v>584</v>
      </c>
      <c r="D346" s="384" t="s">
        <v>584</v>
      </c>
      <c r="E346" s="384" t="s">
        <v>584</v>
      </c>
      <c r="F346" s="444" t="s">
        <v>584</v>
      </c>
      <c r="G346" s="385">
        <v>2012</v>
      </c>
      <c r="H346" s="382">
        <v>13644</v>
      </c>
      <c r="I346" s="382">
        <v>74</v>
      </c>
      <c r="J346" s="384" t="s">
        <v>598</v>
      </c>
      <c r="K346" s="383"/>
      <c r="L346" s="381"/>
      <c r="M346" s="382"/>
      <c r="N346" s="382"/>
      <c r="O346" s="382"/>
      <c r="P346" s="382"/>
      <c r="Q346" s="383"/>
      <c r="R346" s="356" t="s">
        <v>356</v>
      </c>
      <c r="S346" s="385" t="s">
        <v>599</v>
      </c>
      <c r="T346" s="384" t="s">
        <v>584</v>
      </c>
      <c r="U346" s="386">
        <v>41619</v>
      </c>
      <c r="W346" s="358"/>
      <c r="X346" s="356" t="str">
        <f t="shared" si="83"/>
        <v>NE, NY</v>
      </c>
      <c r="Y346" s="356">
        <f t="shared" si="77"/>
        <v>445</v>
      </c>
      <c r="Z346" s="356" t="str">
        <f t="shared" si="77"/>
        <v>Labor Hours</v>
      </c>
      <c r="AA346" s="356" t="str">
        <f t="shared" si="78"/>
        <v>n/a</v>
      </c>
      <c r="AB346" s="356">
        <f t="shared" si="78"/>
        <v>1.5</v>
      </c>
      <c r="AC346" s="356">
        <f t="shared" si="84"/>
        <v>2014</v>
      </c>
      <c r="AD346" s="356" t="e">
        <f t="shared" si="85"/>
        <v>#DIV/0!</v>
      </c>
      <c r="AE346" s="356">
        <f t="shared" si="86"/>
        <v>300</v>
      </c>
      <c r="AF346" s="356">
        <f t="shared" si="79"/>
        <v>120</v>
      </c>
      <c r="AG346" s="356">
        <f t="shared" si="79"/>
        <v>2.5</v>
      </c>
      <c r="AH346" s="356">
        <f t="shared" si="79"/>
        <v>0</v>
      </c>
      <c r="AI346" s="387">
        <f t="shared" si="80"/>
        <v>0</v>
      </c>
      <c r="AJ346" s="387">
        <f t="shared" si="81"/>
        <v>101.12529986460446</v>
      </c>
      <c r="AK346" s="387">
        <f t="shared" si="82"/>
        <v>252.81324966151115</v>
      </c>
      <c r="AL346" s="387">
        <f t="shared" si="87"/>
        <v>252.81324966151115</v>
      </c>
      <c r="AM346" s="358"/>
      <c r="AT346" s="358"/>
      <c r="BA346" s="358"/>
      <c r="BI346" s="358"/>
      <c r="BO346" s="358"/>
      <c r="BV346" s="358"/>
    </row>
    <row r="347" spans="1:74" x14ac:dyDescent="0.2">
      <c r="A347" s="356">
        <v>343</v>
      </c>
      <c r="B347" s="360" t="s">
        <v>579</v>
      </c>
      <c r="C347" s="385" t="s">
        <v>584</v>
      </c>
      <c r="D347" s="384" t="s">
        <v>584</v>
      </c>
      <c r="E347" s="384" t="s">
        <v>584</v>
      </c>
      <c r="F347" s="444" t="s">
        <v>584</v>
      </c>
      <c r="G347" s="385">
        <v>2012</v>
      </c>
      <c r="H347" s="382">
        <v>3603</v>
      </c>
      <c r="I347" s="382">
        <v>20</v>
      </c>
      <c r="J347" s="384" t="s">
        <v>598</v>
      </c>
      <c r="K347" s="383"/>
      <c r="L347" s="381"/>
      <c r="M347" s="382"/>
      <c r="N347" s="382"/>
      <c r="O347" s="382"/>
      <c r="P347" s="382"/>
      <c r="Q347" s="383"/>
      <c r="R347" s="356" t="s">
        <v>235</v>
      </c>
      <c r="S347" s="385" t="s">
        <v>599</v>
      </c>
      <c r="T347" s="384" t="s">
        <v>584</v>
      </c>
      <c r="U347" s="386">
        <v>41619</v>
      </c>
      <c r="W347" s="358"/>
      <c r="X347" s="356" t="str">
        <f t="shared" si="83"/>
        <v>NE, NY</v>
      </c>
      <c r="Y347" s="356">
        <f t="shared" si="77"/>
        <v>446</v>
      </c>
      <c r="Z347" s="356" t="str">
        <f t="shared" si="77"/>
        <v>Labor Hours</v>
      </c>
      <c r="AA347" s="356" t="str">
        <f t="shared" si="78"/>
        <v>n/a</v>
      </c>
      <c r="AB347" s="356">
        <f t="shared" si="78"/>
        <v>1.25</v>
      </c>
      <c r="AC347" s="356">
        <f t="shared" si="84"/>
        <v>2014</v>
      </c>
      <c r="AD347" s="356" t="e">
        <f t="shared" si="85"/>
        <v>#DIV/0!</v>
      </c>
      <c r="AE347" s="356">
        <f t="shared" si="86"/>
        <v>400</v>
      </c>
      <c r="AF347" s="356">
        <f t="shared" si="79"/>
        <v>120</v>
      </c>
      <c r="AG347" s="356">
        <f t="shared" si="79"/>
        <v>3.3333333333333335</v>
      </c>
      <c r="AH347" s="356">
        <f t="shared" si="79"/>
        <v>0</v>
      </c>
      <c r="AI347" s="387">
        <f t="shared" si="80"/>
        <v>0</v>
      </c>
      <c r="AJ347" s="387">
        <f t="shared" si="81"/>
        <v>101.12529986460446</v>
      </c>
      <c r="AK347" s="387">
        <f t="shared" si="82"/>
        <v>337.08433288201485</v>
      </c>
      <c r="AL347" s="387">
        <f t="shared" si="87"/>
        <v>337.08433288201485</v>
      </c>
      <c r="AM347" s="358"/>
      <c r="AT347" s="358"/>
      <c r="BA347" s="358"/>
      <c r="BI347" s="358"/>
      <c r="BO347" s="358"/>
      <c r="BV347" s="358"/>
    </row>
    <row r="348" spans="1:74" x14ac:dyDescent="0.2">
      <c r="A348" s="356">
        <v>344</v>
      </c>
      <c r="B348" s="360" t="s">
        <v>579</v>
      </c>
      <c r="C348" s="385" t="s">
        <v>584</v>
      </c>
      <c r="D348" s="384" t="s">
        <v>584</v>
      </c>
      <c r="E348" s="384" t="s">
        <v>584</v>
      </c>
      <c r="F348" s="444" t="s">
        <v>584</v>
      </c>
      <c r="G348" s="385">
        <v>2012</v>
      </c>
      <c r="H348" s="382">
        <v>4788</v>
      </c>
      <c r="I348" s="382">
        <v>27</v>
      </c>
      <c r="J348" s="384" t="s">
        <v>598</v>
      </c>
      <c r="K348" s="383"/>
      <c r="L348" s="381"/>
      <c r="M348" s="382"/>
      <c r="N348" s="382"/>
      <c r="O348" s="382"/>
      <c r="P348" s="382"/>
      <c r="Q348" s="383"/>
      <c r="R348" s="356" t="s">
        <v>235</v>
      </c>
      <c r="S348" s="385" t="s">
        <v>599</v>
      </c>
      <c r="T348" s="384" t="s">
        <v>584</v>
      </c>
      <c r="U348" s="386">
        <v>41619</v>
      </c>
      <c r="W348" s="358"/>
      <c r="X348" s="356" t="str">
        <f t="shared" si="83"/>
        <v>NE, NY</v>
      </c>
      <c r="Y348" s="356">
        <f t="shared" si="77"/>
        <v>447</v>
      </c>
      <c r="Z348" s="356" t="str">
        <f t="shared" si="77"/>
        <v>Labor Hours</v>
      </c>
      <c r="AA348" s="356" t="str">
        <f t="shared" si="78"/>
        <v>n/a</v>
      </c>
      <c r="AB348" s="356">
        <f t="shared" si="78"/>
        <v>1.5</v>
      </c>
      <c r="AC348" s="356">
        <f t="shared" si="84"/>
        <v>2014</v>
      </c>
      <c r="AD348" s="356" t="e">
        <f t="shared" si="85"/>
        <v>#DIV/0!</v>
      </c>
      <c r="AE348" s="356">
        <f t="shared" si="86"/>
        <v>400</v>
      </c>
      <c r="AF348" s="356">
        <f t="shared" si="79"/>
        <v>120</v>
      </c>
      <c r="AG348" s="356">
        <f t="shared" si="79"/>
        <v>3.3333333333333335</v>
      </c>
      <c r="AH348" s="356">
        <f t="shared" si="79"/>
        <v>0</v>
      </c>
      <c r="AI348" s="387">
        <f t="shared" si="80"/>
        <v>0</v>
      </c>
      <c r="AJ348" s="387">
        <f t="shared" si="81"/>
        <v>101.12529986460446</v>
      </c>
      <c r="AK348" s="387">
        <f t="shared" si="82"/>
        <v>337.08433288201485</v>
      </c>
      <c r="AL348" s="387">
        <f t="shared" si="87"/>
        <v>337.08433288201485</v>
      </c>
      <c r="AM348" s="358"/>
      <c r="AT348" s="358"/>
      <c r="BA348" s="358"/>
      <c r="BI348" s="358"/>
      <c r="BO348" s="358"/>
      <c r="BV348" s="358"/>
    </row>
    <row r="349" spans="1:74" x14ac:dyDescent="0.2">
      <c r="A349" s="356">
        <v>345</v>
      </c>
      <c r="B349" s="360" t="s">
        <v>579</v>
      </c>
      <c r="C349" s="385" t="s">
        <v>584</v>
      </c>
      <c r="D349" s="384" t="s">
        <v>584</v>
      </c>
      <c r="E349" s="384" t="s">
        <v>584</v>
      </c>
      <c r="F349" s="444" t="s">
        <v>584</v>
      </c>
      <c r="G349" s="385">
        <v>2012</v>
      </c>
      <c r="H349" s="382">
        <v>3895</v>
      </c>
      <c r="I349" s="382">
        <v>22</v>
      </c>
      <c r="J349" s="384" t="s">
        <v>598</v>
      </c>
      <c r="K349" s="383"/>
      <c r="L349" s="381"/>
      <c r="M349" s="382"/>
      <c r="N349" s="382"/>
      <c r="O349" s="382"/>
      <c r="P349" s="382"/>
      <c r="Q349" s="383"/>
      <c r="R349" s="356" t="s">
        <v>235</v>
      </c>
      <c r="S349" s="385" t="s">
        <v>599</v>
      </c>
      <c r="T349" s="384" t="s">
        <v>584</v>
      </c>
      <c r="U349" s="386">
        <v>41619</v>
      </c>
      <c r="W349" s="358"/>
      <c r="X349" s="356" t="str">
        <f t="shared" si="83"/>
        <v>NE, NY</v>
      </c>
      <c r="Y349" s="356">
        <f t="shared" si="77"/>
        <v>448</v>
      </c>
      <c r="Z349" s="356" t="str">
        <f t="shared" si="77"/>
        <v>Labor Hours</v>
      </c>
      <c r="AA349" s="356" t="str">
        <f t="shared" si="78"/>
        <v>n/a</v>
      </c>
      <c r="AB349" s="356">
        <f t="shared" si="78"/>
        <v>2</v>
      </c>
      <c r="AC349" s="356">
        <f t="shared" si="84"/>
        <v>2014</v>
      </c>
      <c r="AD349" s="356" t="e">
        <f t="shared" si="85"/>
        <v>#DIV/0!</v>
      </c>
      <c r="AE349" s="356">
        <f t="shared" si="86"/>
        <v>400</v>
      </c>
      <c r="AF349" s="356">
        <f t="shared" si="79"/>
        <v>120</v>
      </c>
      <c r="AG349" s="356">
        <f t="shared" si="79"/>
        <v>3.3333333333333335</v>
      </c>
      <c r="AH349" s="356">
        <f t="shared" si="79"/>
        <v>0</v>
      </c>
      <c r="AI349" s="387">
        <f t="shared" si="80"/>
        <v>0</v>
      </c>
      <c r="AJ349" s="387">
        <f t="shared" si="81"/>
        <v>101.12529986460446</v>
      </c>
      <c r="AK349" s="387">
        <f t="shared" si="82"/>
        <v>337.08433288201485</v>
      </c>
      <c r="AL349" s="387">
        <f t="shared" si="87"/>
        <v>337.08433288201485</v>
      </c>
      <c r="AM349" s="358"/>
      <c r="AT349" s="358"/>
      <c r="BA349" s="358"/>
      <c r="BI349" s="358"/>
      <c r="BO349" s="358"/>
      <c r="BV349" s="358"/>
    </row>
    <row r="350" spans="1:74" x14ac:dyDescent="0.2">
      <c r="A350" s="356">
        <v>346</v>
      </c>
      <c r="B350" s="360" t="s">
        <v>579</v>
      </c>
      <c r="C350" s="385" t="s">
        <v>584</v>
      </c>
      <c r="D350" s="384" t="s">
        <v>584</v>
      </c>
      <c r="E350" s="384" t="s">
        <v>584</v>
      </c>
      <c r="F350" s="444" t="s">
        <v>584</v>
      </c>
      <c r="G350" s="385">
        <v>2012</v>
      </c>
      <c r="H350" s="382">
        <v>5631</v>
      </c>
      <c r="I350" s="382">
        <v>32</v>
      </c>
      <c r="J350" s="384" t="s">
        <v>598</v>
      </c>
      <c r="K350" s="383"/>
      <c r="L350" s="381"/>
      <c r="M350" s="382"/>
      <c r="N350" s="382"/>
      <c r="O350" s="382"/>
      <c r="P350" s="382"/>
      <c r="Q350" s="383"/>
      <c r="R350" s="356" t="s">
        <v>235</v>
      </c>
      <c r="S350" s="385" t="s">
        <v>599</v>
      </c>
      <c r="T350" s="384" t="s">
        <v>584</v>
      </c>
      <c r="U350" s="386">
        <v>41619</v>
      </c>
      <c r="W350" s="358"/>
      <c r="X350" s="356" t="str">
        <f t="shared" si="83"/>
        <v>NE, NY</v>
      </c>
      <c r="Y350" s="356">
        <f t="shared" si="77"/>
        <v>449</v>
      </c>
      <c r="Z350" s="356" t="str">
        <f t="shared" si="77"/>
        <v>Labor Hours</v>
      </c>
      <c r="AA350" s="356" t="str">
        <f t="shared" si="78"/>
        <v>n/a</v>
      </c>
      <c r="AB350" s="356">
        <f t="shared" si="78"/>
        <v>2.5</v>
      </c>
      <c r="AC350" s="356">
        <f t="shared" si="84"/>
        <v>2014</v>
      </c>
      <c r="AD350" s="356" t="e">
        <f t="shared" si="85"/>
        <v>#DIV/0!</v>
      </c>
      <c r="AE350" s="356">
        <f t="shared" si="86"/>
        <v>400</v>
      </c>
      <c r="AF350" s="356">
        <f t="shared" si="79"/>
        <v>120</v>
      </c>
      <c r="AG350" s="356">
        <f t="shared" si="79"/>
        <v>3.3333333333333335</v>
      </c>
      <c r="AH350" s="356">
        <f t="shared" si="79"/>
        <v>0</v>
      </c>
      <c r="AI350" s="387">
        <f t="shared" si="80"/>
        <v>0</v>
      </c>
      <c r="AJ350" s="387">
        <f t="shared" si="81"/>
        <v>101.12529986460446</v>
      </c>
      <c r="AK350" s="387">
        <f t="shared" si="82"/>
        <v>337.08433288201485</v>
      </c>
      <c r="AL350" s="387">
        <f t="shared" si="87"/>
        <v>337.08433288201485</v>
      </c>
      <c r="AM350" s="358"/>
      <c r="AT350" s="358"/>
      <c r="BA350" s="358"/>
      <c r="BI350" s="358"/>
      <c r="BO350" s="358"/>
      <c r="BV350" s="358"/>
    </row>
    <row r="351" spans="1:74" x14ac:dyDescent="0.2">
      <c r="A351" s="356">
        <v>347</v>
      </c>
      <c r="B351" s="360" t="s">
        <v>579</v>
      </c>
      <c r="C351" s="385" t="s">
        <v>584</v>
      </c>
      <c r="D351" s="384" t="s">
        <v>584</v>
      </c>
      <c r="E351" s="384" t="s">
        <v>584</v>
      </c>
      <c r="F351" s="444" t="s">
        <v>584</v>
      </c>
      <c r="G351" s="385">
        <v>2012</v>
      </c>
      <c r="H351" s="382">
        <v>4303</v>
      </c>
      <c r="I351" s="382">
        <v>25</v>
      </c>
      <c r="J351" s="384" t="s">
        <v>598</v>
      </c>
      <c r="K351" s="383"/>
      <c r="L351" s="381"/>
      <c r="M351" s="382"/>
      <c r="N351" s="382"/>
      <c r="O351" s="382"/>
      <c r="P351" s="382"/>
      <c r="Q351" s="383"/>
      <c r="R351" s="356" t="s">
        <v>427</v>
      </c>
      <c r="S351" s="385" t="s">
        <v>599</v>
      </c>
      <c r="T351" s="384" t="s">
        <v>584</v>
      </c>
      <c r="U351" s="386">
        <v>41619</v>
      </c>
      <c r="W351" s="358"/>
      <c r="X351" s="356" t="str">
        <f t="shared" si="83"/>
        <v>NE, NY</v>
      </c>
      <c r="Y351" s="356">
        <f t="shared" si="77"/>
        <v>450</v>
      </c>
      <c r="Z351" s="356" t="str">
        <f t="shared" si="77"/>
        <v>Labor Hours</v>
      </c>
      <c r="AA351" s="356" t="str">
        <f t="shared" si="78"/>
        <v>n/a</v>
      </c>
      <c r="AB351" s="356">
        <f t="shared" si="78"/>
        <v>2</v>
      </c>
      <c r="AC351" s="356">
        <f t="shared" si="84"/>
        <v>2014</v>
      </c>
      <c r="AD351" s="356" t="e">
        <f t="shared" si="85"/>
        <v>#DIV/0!</v>
      </c>
      <c r="AE351" s="356">
        <f t="shared" si="86"/>
        <v>600</v>
      </c>
      <c r="AF351" s="356">
        <f t="shared" si="79"/>
        <v>120</v>
      </c>
      <c r="AG351" s="356">
        <f t="shared" si="79"/>
        <v>5</v>
      </c>
      <c r="AH351" s="356">
        <f t="shared" si="79"/>
        <v>0</v>
      </c>
      <c r="AI351" s="387">
        <f t="shared" si="80"/>
        <v>0</v>
      </c>
      <c r="AJ351" s="387">
        <f t="shared" si="81"/>
        <v>101.12529986460446</v>
      </c>
      <c r="AK351" s="387">
        <f t="shared" si="82"/>
        <v>505.6264993230223</v>
      </c>
      <c r="AL351" s="387">
        <f t="shared" si="87"/>
        <v>505.6264993230223</v>
      </c>
      <c r="AM351" s="358"/>
      <c r="AT351" s="358"/>
      <c r="BA351" s="358"/>
      <c r="BI351" s="358"/>
      <c r="BO351" s="358"/>
      <c r="BV351" s="358"/>
    </row>
    <row r="352" spans="1:74" x14ac:dyDescent="0.2">
      <c r="A352" s="356">
        <v>348</v>
      </c>
      <c r="B352" s="360" t="s">
        <v>579</v>
      </c>
      <c r="C352" s="385" t="s">
        <v>584</v>
      </c>
      <c r="D352" s="384" t="s">
        <v>584</v>
      </c>
      <c r="E352" s="384" t="s">
        <v>584</v>
      </c>
      <c r="F352" s="444" t="s">
        <v>584</v>
      </c>
      <c r="G352" s="385">
        <v>2012</v>
      </c>
      <c r="H352" s="382">
        <v>5860</v>
      </c>
      <c r="I352" s="382">
        <v>37</v>
      </c>
      <c r="J352" s="384" t="s">
        <v>598</v>
      </c>
      <c r="K352" s="383"/>
      <c r="L352" s="381"/>
      <c r="M352" s="382"/>
      <c r="N352" s="382"/>
      <c r="O352" s="382"/>
      <c r="P352" s="382"/>
      <c r="Q352" s="383"/>
      <c r="R352" s="356" t="s">
        <v>235</v>
      </c>
      <c r="S352" s="385" t="s">
        <v>599</v>
      </c>
      <c r="T352" s="384" t="s">
        <v>584</v>
      </c>
      <c r="U352" s="386">
        <v>41619</v>
      </c>
      <c r="W352" s="358"/>
      <c r="X352" s="356" t="str">
        <f t="shared" si="83"/>
        <v>NE, NY</v>
      </c>
      <c r="Y352" s="356">
        <f t="shared" si="77"/>
        <v>451</v>
      </c>
      <c r="Z352" s="356" t="str">
        <f t="shared" si="77"/>
        <v>Labor Hours</v>
      </c>
      <c r="AA352" s="356" t="str">
        <f t="shared" si="78"/>
        <v>n/a</v>
      </c>
      <c r="AB352" s="356">
        <f t="shared" si="78"/>
        <v>2.5</v>
      </c>
      <c r="AC352" s="356">
        <f t="shared" si="84"/>
        <v>2014</v>
      </c>
      <c r="AD352" s="356" t="e">
        <f t="shared" si="85"/>
        <v>#DIV/0!</v>
      </c>
      <c r="AE352" s="356">
        <f t="shared" si="86"/>
        <v>600</v>
      </c>
      <c r="AF352" s="356">
        <f t="shared" si="79"/>
        <v>120</v>
      </c>
      <c r="AG352" s="356">
        <f t="shared" si="79"/>
        <v>5</v>
      </c>
      <c r="AH352" s="356">
        <f t="shared" si="79"/>
        <v>0</v>
      </c>
      <c r="AI352" s="387">
        <f t="shared" si="80"/>
        <v>0</v>
      </c>
      <c r="AJ352" s="387">
        <f t="shared" si="81"/>
        <v>101.12529986460446</v>
      </c>
      <c r="AK352" s="387">
        <f t="shared" si="82"/>
        <v>505.6264993230223</v>
      </c>
      <c r="AL352" s="387">
        <f t="shared" si="87"/>
        <v>505.6264993230223</v>
      </c>
      <c r="AM352" s="358"/>
      <c r="AT352" s="358"/>
      <c r="BA352" s="358"/>
      <c r="BI352" s="358"/>
      <c r="BO352" s="358"/>
      <c r="BV352" s="358"/>
    </row>
    <row r="353" spans="1:74" x14ac:dyDescent="0.2">
      <c r="A353" s="356">
        <v>349</v>
      </c>
      <c r="B353" s="360" t="s">
        <v>579</v>
      </c>
      <c r="C353" s="385" t="s">
        <v>584</v>
      </c>
      <c r="D353" s="384" t="s">
        <v>584</v>
      </c>
      <c r="E353" s="384" t="s">
        <v>584</v>
      </c>
      <c r="F353" s="444" t="s">
        <v>584</v>
      </c>
      <c r="G353" s="385">
        <v>2012</v>
      </c>
      <c r="H353" s="382">
        <v>11002</v>
      </c>
      <c r="I353" s="382">
        <v>75</v>
      </c>
      <c r="J353" s="384" t="s">
        <v>598</v>
      </c>
      <c r="K353" s="383"/>
      <c r="L353" s="381"/>
      <c r="M353" s="382"/>
      <c r="N353" s="382"/>
      <c r="O353" s="382"/>
      <c r="P353" s="382"/>
      <c r="Q353" s="383"/>
      <c r="R353" s="356" t="s">
        <v>235</v>
      </c>
      <c r="S353" s="385" t="s">
        <v>599</v>
      </c>
      <c r="T353" s="384" t="s">
        <v>584</v>
      </c>
      <c r="U353" s="386">
        <v>41619</v>
      </c>
      <c r="W353" s="358"/>
      <c r="X353" s="356" t="str">
        <f t="shared" si="83"/>
        <v>NE, NY</v>
      </c>
      <c r="Y353" s="356">
        <f t="shared" si="77"/>
        <v>452</v>
      </c>
      <c r="Z353" s="356" t="str">
        <f t="shared" si="77"/>
        <v>Labor Cost</v>
      </c>
      <c r="AA353" s="356" t="str">
        <f t="shared" si="78"/>
        <v>n/a</v>
      </c>
      <c r="AB353" s="356" t="str">
        <f t="shared" si="78"/>
        <v>n/a</v>
      </c>
      <c r="AC353" s="356">
        <f t="shared" si="84"/>
        <v>2014</v>
      </c>
      <c r="AD353" s="356" t="e">
        <f t="shared" si="85"/>
        <v>#DIV/0!</v>
      </c>
      <c r="AE353" s="356">
        <f t="shared" si="86"/>
        <v>75</v>
      </c>
      <c r="AF353" s="356">
        <f t="shared" si="79"/>
        <v>0</v>
      </c>
      <c r="AG353" s="356">
        <f t="shared" si="79"/>
        <v>0</v>
      </c>
      <c r="AH353" s="356">
        <f t="shared" si="79"/>
        <v>0</v>
      </c>
      <c r="AI353" s="387">
        <f t="shared" si="80"/>
        <v>0</v>
      </c>
      <c r="AJ353" s="387">
        <f t="shared" si="81"/>
        <v>0</v>
      </c>
      <c r="AK353" s="387">
        <f t="shared" si="82"/>
        <v>63.203312415377788</v>
      </c>
      <c r="AL353" s="387">
        <f t="shared" si="87"/>
        <v>63.203312415377788</v>
      </c>
      <c r="AM353" s="358"/>
      <c r="AT353" s="358"/>
      <c r="BA353" s="358"/>
      <c r="BI353" s="358"/>
      <c r="BO353" s="358"/>
      <c r="BV353" s="358"/>
    </row>
    <row r="354" spans="1:74" x14ac:dyDescent="0.2">
      <c r="A354" s="356">
        <v>350</v>
      </c>
      <c r="B354" s="360" t="s">
        <v>579</v>
      </c>
      <c r="C354" s="385" t="s">
        <v>584</v>
      </c>
      <c r="D354" s="384" t="s">
        <v>584</v>
      </c>
      <c r="E354" s="384" t="s">
        <v>584</v>
      </c>
      <c r="F354" s="444" t="s">
        <v>584</v>
      </c>
      <c r="G354" s="385">
        <v>2012</v>
      </c>
      <c r="H354" s="382">
        <v>3788</v>
      </c>
      <c r="I354" s="382">
        <v>26</v>
      </c>
      <c r="J354" s="384" t="s">
        <v>598</v>
      </c>
      <c r="K354" s="383"/>
      <c r="L354" s="381"/>
      <c r="M354" s="382"/>
      <c r="N354" s="382"/>
      <c r="O354" s="382"/>
      <c r="P354" s="382"/>
      <c r="Q354" s="383"/>
      <c r="R354" s="356" t="s">
        <v>235</v>
      </c>
      <c r="S354" s="385" t="s">
        <v>599</v>
      </c>
      <c r="T354" s="384" t="s">
        <v>584</v>
      </c>
      <c r="U354" s="386">
        <v>41619</v>
      </c>
      <c r="W354" s="358"/>
      <c r="X354" s="356" t="str">
        <f t="shared" si="83"/>
        <v>NE</v>
      </c>
      <c r="Y354" s="356">
        <f t="shared" si="77"/>
        <v>453</v>
      </c>
      <c r="Z354" s="356" t="str">
        <f t="shared" si="77"/>
        <v>New Steam Trap</v>
      </c>
      <c r="AA354" s="356" t="str">
        <f t="shared" si="78"/>
        <v>Inverted Bucket</v>
      </c>
      <c r="AB354" s="356">
        <f t="shared" si="78"/>
        <v>0.5</v>
      </c>
      <c r="AC354" s="356">
        <f t="shared" si="84"/>
        <v>2014</v>
      </c>
      <c r="AD354" s="356">
        <f t="shared" si="85"/>
        <v>80</v>
      </c>
      <c r="AE354" s="356">
        <f t="shared" si="86"/>
        <v>0</v>
      </c>
      <c r="AF354" s="356">
        <f t="shared" si="79"/>
        <v>0</v>
      </c>
      <c r="AG354" s="356">
        <f t="shared" si="79"/>
        <v>0</v>
      </c>
      <c r="AH354" s="356">
        <f t="shared" si="79"/>
        <v>0</v>
      </c>
      <c r="AI354" s="387">
        <f t="shared" si="80"/>
        <v>80.825361651396847</v>
      </c>
      <c r="AJ354" s="387">
        <f t="shared" si="81"/>
        <v>0</v>
      </c>
      <c r="AK354" s="387">
        <f t="shared" si="82"/>
        <v>0</v>
      </c>
      <c r="AL354" s="387">
        <f t="shared" si="87"/>
        <v>80.825361651396847</v>
      </c>
      <c r="AM354" s="358"/>
      <c r="AT354" s="358"/>
      <c r="BA354" s="358"/>
      <c r="BI354" s="358"/>
      <c r="BO354" s="358"/>
      <c r="BV354" s="358"/>
    </row>
    <row r="355" spans="1:74" x14ac:dyDescent="0.2">
      <c r="A355" s="356">
        <v>351</v>
      </c>
      <c r="B355" s="360" t="s">
        <v>579</v>
      </c>
      <c r="C355" s="385" t="s">
        <v>584</v>
      </c>
      <c r="D355" s="384" t="s">
        <v>584</v>
      </c>
      <c r="E355" s="384" t="s">
        <v>584</v>
      </c>
      <c r="F355" s="444" t="s">
        <v>584</v>
      </c>
      <c r="G355" s="385">
        <v>2012</v>
      </c>
      <c r="H355" s="382">
        <v>4538</v>
      </c>
      <c r="I355" s="382">
        <v>34</v>
      </c>
      <c r="J355" s="384" t="s">
        <v>598</v>
      </c>
      <c r="K355" s="383"/>
      <c r="L355" s="381"/>
      <c r="M355" s="382"/>
      <c r="N355" s="382"/>
      <c r="O355" s="382"/>
      <c r="P355" s="382"/>
      <c r="Q355" s="383"/>
      <c r="R355" s="356" t="s">
        <v>235</v>
      </c>
      <c r="S355" s="385" t="s">
        <v>599</v>
      </c>
      <c r="T355" s="384" t="s">
        <v>584</v>
      </c>
      <c r="U355" s="386">
        <v>41619</v>
      </c>
      <c r="W355" s="358"/>
      <c r="X355" s="356" t="str">
        <f t="shared" si="83"/>
        <v>NE</v>
      </c>
      <c r="Y355" s="356">
        <f t="shared" si="77"/>
        <v>454</v>
      </c>
      <c r="Z355" s="356" t="str">
        <f t="shared" si="77"/>
        <v>New Steam Trap</v>
      </c>
      <c r="AA355" s="356" t="str">
        <f t="shared" si="78"/>
        <v>F&amp;T</v>
      </c>
      <c r="AB355" s="356">
        <f t="shared" si="78"/>
        <v>0.5</v>
      </c>
      <c r="AC355" s="356">
        <f t="shared" si="84"/>
        <v>2014</v>
      </c>
      <c r="AD355" s="356">
        <f t="shared" si="85"/>
        <v>150</v>
      </c>
      <c r="AE355" s="356">
        <f t="shared" si="86"/>
        <v>0</v>
      </c>
      <c r="AF355" s="356">
        <f t="shared" si="79"/>
        <v>0</v>
      </c>
      <c r="AG355" s="356">
        <f t="shared" si="79"/>
        <v>0</v>
      </c>
      <c r="AH355" s="356">
        <f t="shared" si="79"/>
        <v>0</v>
      </c>
      <c r="AI355" s="387">
        <f t="shared" si="80"/>
        <v>151.54755309636909</v>
      </c>
      <c r="AJ355" s="387">
        <f t="shared" si="81"/>
        <v>0</v>
      </c>
      <c r="AK355" s="387">
        <f t="shared" si="82"/>
        <v>0</v>
      </c>
      <c r="AL355" s="387">
        <f t="shared" si="87"/>
        <v>151.54755309636909</v>
      </c>
      <c r="AM355" s="358"/>
      <c r="AT355" s="358"/>
      <c r="BA355" s="358"/>
      <c r="BI355" s="358"/>
      <c r="BO355" s="358"/>
      <c r="BV355" s="358"/>
    </row>
    <row r="356" spans="1:74" x14ac:dyDescent="0.2">
      <c r="A356" s="356">
        <v>352</v>
      </c>
      <c r="B356" s="360" t="s">
        <v>579</v>
      </c>
      <c r="C356" s="385" t="s">
        <v>584</v>
      </c>
      <c r="D356" s="384" t="s">
        <v>584</v>
      </c>
      <c r="E356" s="384" t="s">
        <v>584</v>
      </c>
      <c r="F356" s="444" t="s">
        <v>584</v>
      </c>
      <c r="G356" s="385">
        <v>2012</v>
      </c>
      <c r="H356" s="382">
        <v>3177</v>
      </c>
      <c r="I356" s="382">
        <v>25</v>
      </c>
      <c r="J356" s="384" t="s">
        <v>598</v>
      </c>
      <c r="K356" s="383"/>
      <c r="L356" s="381"/>
      <c r="M356" s="382"/>
      <c r="N356" s="382"/>
      <c r="O356" s="382"/>
      <c r="P356" s="382"/>
      <c r="Q356" s="383"/>
      <c r="R356" s="356" t="s">
        <v>235</v>
      </c>
      <c r="S356" s="385" t="s">
        <v>599</v>
      </c>
      <c r="T356" s="384" t="s">
        <v>584</v>
      </c>
      <c r="U356" s="386">
        <v>41619</v>
      </c>
      <c r="W356" s="358"/>
      <c r="X356" s="356" t="str">
        <f t="shared" si="83"/>
        <v>NE</v>
      </c>
      <c r="Y356" s="356">
        <f t="shared" si="77"/>
        <v>455</v>
      </c>
      <c r="Z356" s="356" t="str">
        <f t="shared" si="77"/>
        <v>New Steam Trap</v>
      </c>
      <c r="AA356" s="356" t="str">
        <f t="shared" si="78"/>
        <v>Inverted Bucket</v>
      </c>
      <c r="AB356" s="356">
        <f t="shared" si="78"/>
        <v>0.75</v>
      </c>
      <c r="AC356" s="356">
        <f t="shared" si="84"/>
        <v>2014</v>
      </c>
      <c r="AD356" s="356">
        <f t="shared" si="85"/>
        <v>80</v>
      </c>
      <c r="AE356" s="356">
        <f t="shared" si="86"/>
        <v>0</v>
      </c>
      <c r="AF356" s="356">
        <f t="shared" si="79"/>
        <v>0</v>
      </c>
      <c r="AG356" s="356">
        <f t="shared" si="79"/>
        <v>0</v>
      </c>
      <c r="AH356" s="356">
        <f t="shared" si="79"/>
        <v>0</v>
      </c>
      <c r="AI356" s="387">
        <f t="shared" si="80"/>
        <v>80.825361651396847</v>
      </c>
      <c r="AJ356" s="387">
        <f t="shared" si="81"/>
        <v>0</v>
      </c>
      <c r="AK356" s="387">
        <f t="shared" si="82"/>
        <v>0</v>
      </c>
      <c r="AL356" s="387">
        <f t="shared" si="87"/>
        <v>80.825361651396847</v>
      </c>
      <c r="AM356" s="358"/>
      <c r="AT356" s="358"/>
      <c r="BA356" s="358"/>
      <c r="BI356" s="358"/>
      <c r="BO356" s="358"/>
      <c r="BV356" s="358"/>
    </row>
    <row r="357" spans="1:74" x14ac:dyDescent="0.2">
      <c r="A357" s="356">
        <v>353</v>
      </c>
      <c r="B357" s="360" t="s">
        <v>579</v>
      </c>
      <c r="C357" s="385" t="s">
        <v>584</v>
      </c>
      <c r="D357" s="384" t="s">
        <v>584</v>
      </c>
      <c r="E357" s="384" t="s">
        <v>584</v>
      </c>
      <c r="F357" s="444" t="s">
        <v>584</v>
      </c>
      <c r="G357" s="385">
        <v>2012</v>
      </c>
      <c r="H357" s="382">
        <v>3203</v>
      </c>
      <c r="I357" s="382">
        <v>26</v>
      </c>
      <c r="J357" s="384" t="s">
        <v>598</v>
      </c>
      <c r="K357" s="383"/>
      <c r="L357" s="381"/>
      <c r="M357" s="382"/>
      <c r="N357" s="382"/>
      <c r="O357" s="382"/>
      <c r="P357" s="382"/>
      <c r="Q357" s="383"/>
      <c r="R357" s="356" t="s">
        <v>235</v>
      </c>
      <c r="S357" s="385" t="s">
        <v>599</v>
      </c>
      <c r="T357" s="384" t="s">
        <v>584</v>
      </c>
      <c r="U357" s="386">
        <v>41619</v>
      </c>
      <c r="W357" s="358"/>
      <c r="X357" s="356" t="str">
        <f t="shared" si="83"/>
        <v>NE</v>
      </c>
      <c r="Y357" s="356">
        <f t="shared" si="77"/>
        <v>456</v>
      </c>
      <c r="Z357" s="356" t="str">
        <f t="shared" si="77"/>
        <v>New Steam Trap</v>
      </c>
      <c r="AA357" s="356" t="str">
        <f t="shared" si="78"/>
        <v>F&amp;T</v>
      </c>
      <c r="AB357" s="356">
        <f t="shared" si="78"/>
        <v>0.75</v>
      </c>
      <c r="AC357" s="356">
        <f t="shared" si="84"/>
        <v>2014</v>
      </c>
      <c r="AD357" s="356">
        <f t="shared" si="85"/>
        <v>150</v>
      </c>
      <c r="AE357" s="356">
        <f t="shared" si="86"/>
        <v>0</v>
      </c>
      <c r="AF357" s="356">
        <f t="shared" si="79"/>
        <v>0</v>
      </c>
      <c r="AG357" s="356">
        <f t="shared" si="79"/>
        <v>0</v>
      </c>
      <c r="AH357" s="356">
        <f t="shared" si="79"/>
        <v>0</v>
      </c>
      <c r="AI357" s="387">
        <f t="shared" si="80"/>
        <v>151.54755309636909</v>
      </c>
      <c r="AJ357" s="387">
        <f t="shared" si="81"/>
        <v>0</v>
      </c>
      <c r="AK357" s="387">
        <f t="shared" si="82"/>
        <v>0</v>
      </c>
      <c r="AL357" s="387">
        <f t="shared" si="87"/>
        <v>151.54755309636909</v>
      </c>
      <c r="AM357" s="358"/>
      <c r="AT357" s="358"/>
      <c r="BA357" s="358"/>
      <c r="BI357" s="358"/>
      <c r="BO357" s="358"/>
      <c r="BV357" s="358"/>
    </row>
    <row r="358" spans="1:74" x14ac:dyDescent="0.2">
      <c r="A358" s="356">
        <v>354</v>
      </c>
      <c r="B358" s="360" t="s">
        <v>579</v>
      </c>
      <c r="C358" s="385" t="s">
        <v>584</v>
      </c>
      <c r="D358" s="384" t="s">
        <v>584</v>
      </c>
      <c r="E358" s="384" t="s">
        <v>584</v>
      </c>
      <c r="F358" s="444" t="s">
        <v>584</v>
      </c>
      <c r="G358" s="385">
        <v>2012</v>
      </c>
      <c r="H358" s="382">
        <v>3665</v>
      </c>
      <c r="I358" s="382">
        <v>31</v>
      </c>
      <c r="J358" s="384" t="s">
        <v>598</v>
      </c>
      <c r="K358" s="383"/>
      <c r="L358" s="381"/>
      <c r="M358" s="382"/>
      <c r="N358" s="382"/>
      <c r="O358" s="382"/>
      <c r="P358" s="382"/>
      <c r="Q358" s="383"/>
      <c r="R358" s="356" t="s">
        <v>427</v>
      </c>
      <c r="S358" s="385" t="s">
        <v>599</v>
      </c>
      <c r="T358" s="384" t="s">
        <v>584</v>
      </c>
      <c r="U358" s="386">
        <v>41619</v>
      </c>
      <c r="W358" s="358"/>
      <c r="X358" s="356" t="str">
        <f t="shared" si="83"/>
        <v>NE</v>
      </c>
      <c r="Y358" s="356">
        <f t="shared" si="77"/>
        <v>457</v>
      </c>
      <c r="Z358" s="356" t="str">
        <f t="shared" si="77"/>
        <v>New Steam Trap</v>
      </c>
      <c r="AA358" s="356" t="str">
        <f t="shared" si="78"/>
        <v>n/a</v>
      </c>
      <c r="AB358" s="356">
        <f t="shared" si="78"/>
        <v>1</v>
      </c>
      <c r="AC358" s="356">
        <f t="shared" si="84"/>
        <v>2014</v>
      </c>
      <c r="AD358" s="356">
        <f t="shared" si="85"/>
        <v>200</v>
      </c>
      <c r="AE358" s="356">
        <f t="shared" si="86"/>
        <v>0</v>
      </c>
      <c r="AF358" s="356">
        <f t="shared" si="79"/>
        <v>0</v>
      </c>
      <c r="AG358" s="356">
        <f t="shared" si="79"/>
        <v>0</v>
      </c>
      <c r="AH358" s="356">
        <f t="shared" si="79"/>
        <v>0</v>
      </c>
      <c r="AI358" s="387">
        <f t="shared" si="80"/>
        <v>202.06340412849212</v>
      </c>
      <c r="AJ358" s="387">
        <f t="shared" si="81"/>
        <v>0</v>
      </c>
      <c r="AK358" s="387">
        <f t="shared" si="82"/>
        <v>0</v>
      </c>
      <c r="AL358" s="387">
        <f t="shared" si="87"/>
        <v>202.06340412849212</v>
      </c>
      <c r="AM358" s="358"/>
      <c r="AT358" s="358"/>
      <c r="BA358" s="358"/>
      <c r="BI358" s="358"/>
      <c r="BO358" s="358"/>
      <c r="BV358" s="358"/>
    </row>
    <row r="359" spans="1:74" x14ac:dyDescent="0.2">
      <c r="A359" s="356">
        <v>355</v>
      </c>
      <c r="B359" s="360" t="s">
        <v>579</v>
      </c>
      <c r="C359" s="385" t="s">
        <v>584</v>
      </c>
      <c r="D359" s="384" t="s">
        <v>584</v>
      </c>
      <c r="E359" s="384" t="s">
        <v>584</v>
      </c>
      <c r="F359" s="444" t="s">
        <v>584</v>
      </c>
      <c r="G359" s="385">
        <v>2012</v>
      </c>
      <c r="H359" s="382">
        <v>1251</v>
      </c>
      <c r="I359" s="382">
        <v>13</v>
      </c>
      <c r="J359" s="384" t="s">
        <v>598</v>
      </c>
      <c r="K359" s="383"/>
      <c r="L359" s="381"/>
      <c r="M359" s="382"/>
      <c r="N359" s="382"/>
      <c r="O359" s="382"/>
      <c r="P359" s="382"/>
      <c r="Q359" s="383"/>
      <c r="R359" s="356" t="s">
        <v>235</v>
      </c>
      <c r="S359" s="385" t="s">
        <v>599</v>
      </c>
      <c r="T359" s="384" t="s">
        <v>584</v>
      </c>
      <c r="U359" s="386">
        <v>41619</v>
      </c>
      <c r="W359" s="358"/>
      <c r="X359" s="356" t="str">
        <f t="shared" si="83"/>
        <v>NE</v>
      </c>
      <c r="Y359" s="356">
        <f t="shared" si="77"/>
        <v>458</v>
      </c>
      <c r="Z359" s="356" t="str">
        <f t="shared" si="77"/>
        <v>New Steam Trap</v>
      </c>
      <c r="AA359" s="356" t="str">
        <f t="shared" si="78"/>
        <v>n/a</v>
      </c>
      <c r="AB359" s="356">
        <f t="shared" si="78"/>
        <v>1.5</v>
      </c>
      <c r="AC359" s="356">
        <f t="shared" si="84"/>
        <v>2014</v>
      </c>
      <c r="AD359" s="356">
        <f t="shared" si="85"/>
        <v>200</v>
      </c>
      <c r="AE359" s="356">
        <f t="shared" si="86"/>
        <v>0</v>
      </c>
      <c r="AF359" s="356">
        <f t="shared" si="79"/>
        <v>0</v>
      </c>
      <c r="AG359" s="356">
        <f t="shared" si="79"/>
        <v>0</v>
      </c>
      <c r="AH359" s="356">
        <f t="shared" si="79"/>
        <v>0</v>
      </c>
      <c r="AI359" s="387">
        <f t="shared" si="80"/>
        <v>202.06340412849212</v>
      </c>
      <c r="AJ359" s="387">
        <f t="shared" si="81"/>
        <v>0</v>
      </c>
      <c r="AK359" s="387">
        <f t="shared" si="82"/>
        <v>0</v>
      </c>
      <c r="AL359" s="387">
        <f t="shared" si="87"/>
        <v>202.06340412849212</v>
      </c>
      <c r="AM359" s="358"/>
      <c r="AT359" s="358"/>
      <c r="BA359" s="358"/>
      <c r="BI359" s="358"/>
      <c r="BO359" s="358"/>
      <c r="BV359" s="358"/>
    </row>
    <row r="360" spans="1:74" x14ac:dyDescent="0.2">
      <c r="A360" s="356">
        <v>356</v>
      </c>
      <c r="B360" s="360" t="s">
        <v>579</v>
      </c>
      <c r="C360" s="385" t="s">
        <v>584</v>
      </c>
      <c r="D360" s="384" t="s">
        <v>584</v>
      </c>
      <c r="E360" s="384" t="s">
        <v>584</v>
      </c>
      <c r="F360" s="444" t="s">
        <v>584</v>
      </c>
      <c r="G360" s="385">
        <v>2012</v>
      </c>
      <c r="H360" s="382">
        <v>1480.88</v>
      </c>
      <c r="I360" s="382">
        <v>20</v>
      </c>
      <c r="J360" s="384" t="s">
        <v>598</v>
      </c>
      <c r="K360" s="383"/>
      <c r="L360" s="381"/>
      <c r="M360" s="382"/>
      <c r="N360" s="382"/>
      <c r="O360" s="382"/>
      <c r="P360" s="382"/>
      <c r="Q360" s="383"/>
      <c r="R360" s="356" t="s">
        <v>235</v>
      </c>
      <c r="S360" s="385" t="s">
        <v>599</v>
      </c>
      <c r="T360" s="384" t="s">
        <v>584</v>
      </c>
      <c r="U360" s="386">
        <v>41619</v>
      </c>
      <c r="W360" s="358"/>
      <c r="X360" s="356" t="str">
        <f t="shared" si="83"/>
        <v>NE</v>
      </c>
      <c r="Y360" s="356">
        <f t="shared" si="77"/>
        <v>459</v>
      </c>
      <c r="Z360" s="356" t="str">
        <f t="shared" si="77"/>
        <v>New Steam Trap</v>
      </c>
      <c r="AA360" s="356" t="str">
        <f t="shared" si="78"/>
        <v>n/a</v>
      </c>
      <c r="AB360" s="356">
        <f t="shared" si="78"/>
        <v>1.5</v>
      </c>
      <c r="AC360" s="356">
        <f t="shared" si="84"/>
        <v>2014</v>
      </c>
      <c r="AD360" s="356">
        <f t="shared" si="85"/>
        <v>1000</v>
      </c>
      <c r="AE360" s="356">
        <f t="shared" si="86"/>
        <v>0</v>
      </c>
      <c r="AF360" s="356">
        <f t="shared" si="79"/>
        <v>0</v>
      </c>
      <c r="AG360" s="356">
        <f t="shared" si="79"/>
        <v>0</v>
      </c>
      <c r="AH360" s="356">
        <f t="shared" si="79"/>
        <v>0</v>
      </c>
      <c r="AI360" s="387">
        <f t="shared" si="80"/>
        <v>1010.3170206424606</v>
      </c>
      <c r="AJ360" s="387">
        <f t="shared" si="81"/>
        <v>0</v>
      </c>
      <c r="AK360" s="387">
        <f t="shared" si="82"/>
        <v>0</v>
      </c>
      <c r="AL360" s="387">
        <f t="shared" si="87"/>
        <v>1010.3170206424606</v>
      </c>
      <c r="AM360" s="358"/>
      <c r="AT360" s="358"/>
      <c r="BA360" s="358"/>
      <c r="BI360" s="358"/>
      <c r="BO360" s="358"/>
      <c r="BV360" s="358"/>
    </row>
    <row r="361" spans="1:74" x14ac:dyDescent="0.2">
      <c r="A361" s="356">
        <v>357</v>
      </c>
      <c r="B361" s="360" t="s">
        <v>579</v>
      </c>
      <c r="C361" s="385" t="s">
        <v>584</v>
      </c>
      <c r="D361" s="384" t="s">
        <v>584</v>
      </c>
      <c r="E361" s="384" t="s">
        <v>584</v>
      </c>
      <c r="F361" s="444" t="s">
        <v>584</v>
      </c>
      <c r="G361" s="385">
        <v>2012</v>
      </c>
      <c r="H361" s="382">
        <v>12848</v>
      </c>
      <c r="I361" s="382">
        <v>204</v>
      </c>
      <c r="J361" s="384" t="s">
        <v>598</v>
      </c>
      <c r="K361" s="383"/>
      <c r="L361" s="381"/>
      <c r="M361" s="382"/>
      <c r="N361" s="382"/>
      <c r="O361" s="382"/>
      <c r="P361" s="382"/>
      <c r="Q361" s="383"/>
      <c r="R361" s="356" t="s">
        <v>427</v>
      </c>
      <c r="S361" s="385" t="s">
        <v>599</v>
      </c>
      <c r="T361" s="384" t="s">
        <v>584</v>
      </c>
      <c r="U361" s="386">
        <v>41619</v>
      </c>
      <c r="W361" s="358"/>
      <c r="X361" s="356" t="str">
        <f t="shared" si="83"/>
        <v>NE</v>
      </c>
      <c r="Y361" s="356">
        <f t="shared" si="77"/>
        <v>460</v>
      </c>
      <c r="Z361" s="356" t="str">
        <f t="shared" si="77"/>
        <v>New Steam Trap</v>
      </c>
      <c r="AA361" s="356" t="str">
        <f t="shared" si="78"/>
        <v>n/a</v>
      </c>
      <c r="AB361" s="356">
        <f t="shared" si="78"/>
        <v>2</v>
      </c>
      <c r="AC361" s="356">
        <f t="shared" si="84"/>
        <v>2014</v>
      </c>
      <c r="AD361" s="356">
        <f t="shared" si="85"/>
        <v>200</v>
      </c>
      <c r="AE361" s="356">
        <f t="shared" si="86"/>
        <v>0</v>
      </c>
      <c r="AF361" s="356">
        <f t="shared" si="79"/>
        <v>0</v>
      </c>
      <c r="AG361" s="356">
        <f t="shared" si="79"/>
        <v>0</v>
      </c>
      <c r="AH361" s="356">
        <f t="shared" si="79"/>
        <v>0</v>
      </c>
      <c r="AI361" s="387">
        <f t="shared" si="80"/>
        <v>202.06340412849212</v>
      </c>
      <c r="AJ361" s="387">
        <f t="shared" si="81"/>
        <v>0</v>
      </c>
      <c r="AK361" s="387">
        <f t="shared" si="82"/>
        <v>0</v>
      </c>
      <c r="AL361" s="387">
        <f t="shared" si="87"/>
        <v>202.06340412849212</v>
      </c>
      <c r="AM361" s="358"/>
      <c r="AT361" s="358"/>
      <c r="BA361" s="358"/>
      <c r="BI361" s="358"/>
      <c r="BO361" s="358"/>
      <c r="BV361" s="358"/>
    </row>
    <row r="362" spans="1:74" x14ac:dyDescent="0.2">
      <c r="A362" s="356">
        <v>358</v>
      </c>
      <c r="B362" s="360" t="s">
        <v>579</v>
      </c>
      <c r="C362" s="385" t="s">
        <v>584</v>
      </c>
      <c r="D362" s="384" t="s">
        <v>584</v>
      </c>
      <c r="E362" s="384" t="s">
        <v>584</v>
      </c>
      <c r="F362" s="444" t="s">
        <v>584</v>
      </c>
      <c r="G362" s="385">
        <v>2012</v>
      </c>
      <c r="H362" s="382">
        <v>412</v>
      </c>
      <c r="I362" s="382">
        <v>8</v>
      </c>
      <c r="J362" s="384" t="s">
        <v>598</v>
      </c>
      <c r="K362" s="383"/>
      <c r="L362" s="381"/>
      <c r="M362" s="382"/>
      <c r="N362" s="382"/>
      <c r="O362" s="382"/>
      <c r="P362" s="382"/>
      <c r="Q362" s="383"/>
      <c r="R362" s="356" t="s">
        <v>235</v>
      </c>
      <c r="S362" s="385" t="s">
        <v>599</v>
      </c>
      <c r="T362" s="384" t="s">
        <v>584</v>
      </c>
      <c r="U362" s="386">
        <v>41619</v>
      </c>
      <c r="W362" s="358"/>
      <c r="X362" s="356" t="str">
        <f t="shared" si="83"/>
        <v>NE</v>
      </c>
      <c r="Y362" s="356">
        <f t="shared" si="77"/>
        <v>461</v>
      </c>
      <c r="Z362" s="356" t="str">
        <f t="shared" si="77"/>
        <v>New Steam Trap</v>
      </c>
      <c r="AA362" s="356" t="str">
        <f t="shared" si="78"/>
        <v>n/a</v>
      </c>
      <c r="AB362" s="356">
        <f t="shared" si="78"/>
        <v>2</v>
      </c>
      <c r="AC362" s="356">
        <f t="shared" si="84"/>
        <v>2014</v>
      </c>
      <c r="AD362" s="356">
        <f t="shared" si="85"/>
        <v>1000</v>
      </c>
      <c r="AE362" s="356">
        <f t="shared" si="86"/>
        <v>0</v>
      </c>
      <c r="AF362" s="356">
        <f t="shared" si="79"/>
        <v>0</v>
      </c>
      <c r="AG362" s="356">
        <f t="shared" si="79"/>
        <v>0</v>
      </c>
      <c r="AH362" s="356">
        <f t="shared" si="79"/>
        <v>0</v>
      </c>
      <c r="AI362" s="387">
        <f t="shared" si="80"/>
        <v>1010.3170206424606</v>
      </c>
      <c r="AJ362" s="387">
        <f t="shared" si="81"/>
        <v>0</v>
      </c>
      <c r="AK362" s="387">
        <f t="shared" si="82"/>
        <v>0</v>
      </c>
      <c r="AL362" s="387">
        <f t="shared" si="87"/>
        <v>1010.3170206424606</v>
      </c>
      <c r="AM362" s="358"/>
      <c r="AT362" s="358"/>
      <c r="BA362" s="358"/>
      <c r="BI362" s="358"/>
      <c r="BO362" s="358"/>
      <c r="BV362" s="358"/>
    </row>
    <row r="363" spans="1:74" x14ac:dyDescent="0.2">
      <c r="A363" s="356">
        <v>359</v>
      </c>
      <c r="B363" s="360" t="s">
        <v>579</v>
      </c>
      <c r="C363" s="385" t="s">
        <v>584</v>
      </c>
      <c r="D363" s="384" t="s">
        <v>584</v>
      </c>
      <c r="E363" s="384" t="s">
        <v>584</v>
      </c>
      <c r="F363" s="444" t="s">
        <v>584</v>
      </c>
      <c r="G363" s="385">
        <v>2012</v>
      </c>
      <c r="H363" s="382">
        <v>1028.05</v>
      </c>
      <c r="I363" s="382">
        <v>43</v>
      </c>
      <c r="J363" s="384" t="s">
        <v>598</v>
      </c>
      <c r="K363" s="383"/>
      <c r="L363" s="381"/>
      <c r="M363" s="382"/>
      <c r="N363" s="382"/>
      <c r="O363" s="382"/>
      <c r="P363" s="382"/>
      <c r="Q363" s="383"/>
      <c r="R363" s="356" t="s">
        <v>235</v>
      </c>
      <c r="S363" s="385" t="s">
        <v>599</v>
      </c>
      <c r="T363" s="384" t="s">
        <v>584</v>
      </c>
      <c r="U363" s="386">
        <v>41619</v>
      </c>
      <c r="W363" s="358"/>
      <c r="X363" s="356" t="str">
        <f t="shared" si="83"/>
        <v>NE</v>
      </c>
      <c r="Y363" s="356">
        <f t="shared" si="77"/>
        <v>462</v>
      </c>
      <c r="Z363" s="356" t="str">
        <f t="shared" si="77"/>
        <v>New Steam Trap</v>
      </c>
      <c r="AA363" s="356" t="str">
        <f t="shared" si="78"/>
        <v>n/a</v>
      </c>
      <c r="AB363" s="356">
        <f t="shared" si="78"/>
        <v>2.5</v>
      </c>
      <c r="AC363" s="356">
        <f t="shared" si="84"/>
        <v>2014</v>
      </c>
      <c r="AD363" s="356">
        <f t="shared" si="85"/>
        <v>200</v>
      </c>
      <c r="AE363" s="356">
        <f t="shared" si="86"/>
        <v>0</v>
      </c>
      <c r="AF363" s="356">
        <f t="shared" si="79"/>
        <v>0</v>
      </c>
      <c r="AG363" s="356">
        <f t="shared" si="79"/>
        <v>0</v>
      </c>
      <c r="AH363" s="356">
        <f t="shared" si="79"/>
        <v>0</v>
      </c>
      <c r="AI363" s="387">
        <f t="shared" si="80"/>
        <v>202.06340412849212</v>
      </c>
      <c r="AJ363" s="387">
        <f t="shared" si="81"/>
        <v>0</v>
      </c>
      <c r="AK363" s="387">
        <f t="shared" si="82"/>
        <v>0</v>
      </c>
      <c r="AL363" s="387">
        <f t="shared" si="87"/>
        <v>202.06340412849212</v>
      </c>
      <c r="AM363" s="358"/>
      <c r="AT363" s="358"/>
      <c r="BA363" s="358"/>
      <c r="BI363" s="358"/>
      <c r="BO363" s="358"/>
      <c r="BV363" s="358"/>
    </row>
    <row r="364" spans="1:74" x14ac:dyDescent="0.2">
      <c r="A364" s="356">
        <v>360</v>
      </c>
      <c r="B364" s="360" t="s">
        <v>579</v>
      </c>
      <c r="C364" s="385" t="s">
        <v>584</v>
      </c>
      <c r="D364" s="384" t="s">
        <v>584</v>
      </c>
      <c r="E364" s="384" t="s">
        <v>584</v>
      </c>
      <c r="F364" s="444" t="s">
        <v>584</v>
      </c>
      <c r="G364" s="385">
        <v>2012</v>
      </c>
      <c r="H364" s="382">
        <v>0</v>
      </c>
      <c r="I364" s="382">
        <v>7</v>
      </c>
      <c r="J364" s="384" t="s">
        <v>598</v>
      </c>
      <c r="K364" s="383"/>
      <c r="L364" s="381"/>
      <c r="M364" s="382"/>
      <c r="N364" s="382"/>
      <c r="O364" s="382"/>
      <c r="P364" s="382"/>
      <c r="Q364" s="383"/>
      <c r="R364" s="356" t="s">
        <v>427</v>
      </c>
      <c r="S364" s="385" t="s">
        <v>599</v>
      </c>
      <c r="T364" s="384" t="s">
        <v>584</v>
      </c>
      <c r="U364" s="386">
        <v>41619</v>
      </c>
      <c r="W364" s="358"/>
      <c r="X364" s="356" t="str">
        <f t="shared" si="83"/>
        <v>NE</v>
      </c>
      <c r="Y364" s="356">
        <f t="shared" si="77"/>
        <v>463</v>
      </c>
      <c r="Z364" s="356" t="str">
        <f t="shared" si="77"/>
        <v>New Steam Trap</v>
      </c>
      <c r="AA364" s="356" t="str">
        <f t="shared" si="78"/>
        <v>n/a</v>
      </c>
      <c r="AB364" s="356">
        <f t="shared" si="78"/>
        <v>2.5</v>
      </c>
      <c r="AC364" s="356">
        <f t="shared" si="84"/>
        <v>2014</v>
      </c>
      <c r="AD364" s="356">
        <f t="shared" si="85"/>
        <v>5000</v>
      </c>
      <c r="AE364" s="356">
        <f t="shared" si="86"/>
        <v>0</v>
      </c>
      <c r="AF364" s="356">
        <f t="shared" si="79"/>
        <v>0</v>
      </c>
      <c r="AG364" s="356">
        <f t="shared" si="79"/>
        <v>0</v>
      </c>
      <c r="AH364" s="356">
        <f t="shared" si="79"/>
        <v>0</v>
      </c>
      <c r="AI364" s="387">
        <f t="shared" si="80"/>
        <v>5051.5851032123037</v>
      </c>
      <c r="AJ364" s="387">
        <f t="shared" si="81"/>
        <v>0</v>
      </c>
      <c r="AK364" s="387">
        <f t="shared" si="82"/>
        <v>0</v>
      </c>
      <c r="AL364" s="387">
        <f t="shared" si="87"/>
        <v>5051.5851032123037</v>
      </c>
      <c r="AM364" s="358"/>
      <c r="AT364" s="358"/>
      <c r="BA364" s="358"/>
      <c r="BI364" s="358"/>
      <c r="BO364" s="358"/>
      <c r="BV364" s="358"/>
    </row>
    <row r="365" spans="1:74" x14ac:dyDescent="0.2">
      <c r="A365" s="356">
        <v>361</v>
      </c>
      <c r="B365" s="360" t="s">
        <v>579</v>
      </c>
      <c r="C365" s="385" t="s">
        <v>584</v>
      </c>
      <c r="D365" s="384" t="s">
        <v>584</v>
      </c>
      <c r="E365" s="384" t="s">
        <v>584</v>
      </c>
      <c r="F365" s="444" t="s">
        <v>584</v>
      </c>
      <c r="G365" s="385">
        <v>2012</v>
      </c>
      <c r="H365" s="382">
        <v>0</v>
      </c>
      <c r="I365" s="382">
        <v>75</v>
      </c>
      <c r="J365" s="384" t="s">
        <v>598</v>
      </c>
      <c r="K365" s="383"/>
      <c r="L365" s="381"/>
      <c r="M365" s="382"/>
      <c r="N365" s="382"/>
      <c r="O365" s="382"/>
      <c r="P365" s="382"/>
      <c r="Q365" s="383"/>
      <c r="R365" s="356" t="s">
        <v>235</v>
      </c>
      <c r="S365" s="385" t="s">
        <v>599</v>
      </c>
      <c r="T365" s="384" t="s">
        <v>584</v>
      </c>
      <c r="U365" s="386">
        <v>41619</v>
      </c>
      <c r="W365" s="358"/>
      <c r="X365" s="356" t="str">
        <f t="shared" si="83"/>
        <v>NE</v>
      </c>
      <c r="Y365" s="356">
        <f t="shared" si="77"/>
        <v>464</v>
      </c>
      <c r="Z365" s="356" t="str">
        <f t="shared" si="77"/>
        <v>Labor Hours</v>
      </c>
      <c r="AA365" s="356" t="str">
        <f t="shared" si="78"/>
        <v>n/a</v>
      </c>
      <c r="AB365" s="356" t="str">
        <f t="shared" si="78"/>
        <v>n/a</v>
      </c>
      <c r="AC365" s="356">
        <f t="shared" si="84"/>
        <v>2014</v>
      </c>
      <c r="AD365" s="356" t="e">
        <f t="shared" si="85"/>
        <v>#DIV/0!</v>
      </c>
      <c r="AE365" s="356">
        <f t="shared" si="86"/>
        <v>0</v>
      </c>
      <c r="AF365" s="356">
        <f t="shared" si="79"/>
        <v>0</v>
      </c>
      <c r="AG365" s="356">
        <f t="shared" si="79"/>
        <v>0.25</v>
      </c>
      <c r="AH365" s="356">
        <f t="shared" si="79"/>
        <v>0</v>
      </c>
      <c r="AI365" s="387">
        <f t="shared" si="80"/>
        <v>0</v>
      </c>
      <c r="AJ365" s="387">
        <f t="shared" si="81"/>
        <v>0</v>
      </c>
      <c r="AK365" s="387">
        <f t="shared" si="82"/>
        <v>0</v>
      </c>
      <c r="AL365" s="387">
        <f t="shared" si="87"/>
        <v>0</v>
      </c>
      <c r="AM365" s="358"/>
      <c r="AT365" s="358"/>
      <c r="BA365" s="358"/>
      <c r="BI365" s="358"/>
      <c r="BO365" s="358"/>
      <c r="BV365" s="358"/>
    </row>
    <row r="366" spans="1:74" x14ac:dyDescent="0.2">
      <c r="A366" s="356">
        <v>362</v>
      </c>
      <c r="B366" s="360" t="s">
        <v>600</v>
      </c>
      <c r="C366" s="385" t="s">
        <v>584</v>
      </c>
      <c r="D366" s="384" t="s">
        <v>148</v>
      </c>
      <c r="E366" s="384" t="s">
        <v>584</v>
      </c>
      <c r="F366" s="444">
        <v>15</v>
      </c>
      <c r="G366" s="385">
        <v>2014</v>
      </c>
      <c r="H366" s="382">
        <v>35</v>
      </c>
      <c r="I366" s="382">
        <v>1</v>
      </c>
      <c r="J366" s="384" t="s">
        <v>581</v>
      </c>
      <c r="K366" s="383"/>
      <c r="L366" s="381"/>
      <c r="M366" s="382"/>
      <c r="N366" s="382"/>
      <c r="O366" s="382"/>
      <c r="P366" s="382"/>
      <c r="Q366" s="383"/>
      <c r="R366" s="360" t="s">
        <v>588</v>
      </c>
      <c r="S366" s="385" t="s">
        <v>601</v>
      </c>
      <c r="T366" s="384" t="s">
        <v>584</v>
      </c>
      <c r="U366" s="386">
        <v>41695</v>
      </c>
      <c r="W366" s="358"/>
      <c r="X366" s="356" t="str">
        <f t="shared" si="83"/>
        <v>NE</v>
      </c>
      <c r="Y366" s="356">
        <f t="shared" si="77"/>
        <v>465</v>
      </c>
      <c r="Z366" s="356" t="str">
        <f t="shared" si="77"/>
        <v>Labor Hours</v>
      </c>
      <c r="AA366" s="356" t="str">
        <f t="shared" si="78"/>
        <v>n/a</v>
      </c>
      <c r="AB366" s="356" t="str">
        <f t="shared" si="78"/>
        <v>n/a</v>
      </c>
      <c r="AC366" s="356">
        <f t="shared" si="84"/>
        <v>2014</v>
      </c>
      <c r="AD366" s="356" t="e">
        <f t="shared" si="85"/>
        <v>#DIV/0!</v>
      </c>
      <c r="AE366" s="356">
        <f t="shared" si="86"/>
        <v>0</v>
      </c>
      <c r="AF366" s="356">
        <f t="shared" si="79"/>
        <v>0</v>
      </c>
      <c r="AG366" s="356">
        <f t="shared" si="79"/>
        <v>4</v>
      </c>
      <c r="AH366" s="356">
        <f t="shared" si="79"/>
        <v>0</v>
      </c>
      <c r="AI366" s="387">
        <f t="shared" si="80"/>
        <v>0</v>
      </c>
      <c r="AJ366" s="387">
        <f t="shared" si="81"/>
        <v>0</v>
      </c>
      <c r="AK366" s="387">
        <f t="shared" si="82"/>
        <v>0</v>
      </c>
      <c r="AL366" s="387">
        <f t="shared" si="87"/>
        <v>0</v>
      </c>
      <c r="AM366" s="358"/>
      <c r="AT366" s="358"/>
      <c r="BA366" s="358"/>
      <c r="BI366" s="358"/>
      <c r="BO366" s="358"/>
      <c r="BV366" s="358"/>
    </row>
    <row r="367" spans="1:74" x14ac:dyDescent="0.2">
      <c r="A367" s="356">
        <v>363</v>
      </c>
      <c r="B367" s="360" t="s">
        <v>600</v>
      </c>
      <c r="C367" s="385" t="s">
        <v>584</v>
      </c>
      <c r="D367" s="384" t="s">
        <v>602</v>
      </c>
      <c r="E367" s="384" t="s">
        <v>584</v>
      </c>
      <c r="F367" s="444">
        <v>15</v>
      </c>
      <c r="G367" s="385">
        <v>2014</v>
      </c>
      <c r="H367" s="382">
        <v>90</v>
      </c>
      <c r="I367" s="382">
        <v>1</v>
      </c>
      <c r="J367" s="384" t="s">
        <v>581</v>
      </c>
      <c r="K367" s="383"/>
      <c r="L367" s="381"/>
      <c r="M367" s="382"/>
      <c r="N367" s="382"/>
      <c r="O367" s="382"/>
      <c r="P367" s="382"/>
      <c r="Q367" s="383"/>
      <c r="R367" s="360" t="s">
        <v>588</v>
      </c>
      <c r="S367" s="385" t="s">
        <v>601</v>
      </c>
      <c r="T367" s="384" t="s">
        <v>584</v>
      </c>
      <c r="U367" s="386">
        <v>41695</v>
      </c>
      <c r="W367" s="358"/>
      <c r="AI367" s="387"/>
      <c r="AJ367" s="387"/>
      <c r="AK367" s="387"/>
      <c r="AL367" s="387"/>
      <c r="AM367" s="358"/>
      <c r="AT367" s="358"/>
      <c r="BA367" s="358"/>
      <c r="BI367" s="358"/>
      <c r="BO367" s="358"/>
      <c r="BV367" s="358"/>
    </row>
    <row r="368" spans="1:74" x14ac:dyDescent="0.2">
      <c r="A368" s="356">
        <v>364</v>
      </c>
      <c r="B368" s="360" t="s">
        <v>600</v>
      </c>
      <c r="C368" s="385" t="s">
        <v>584</v>
      </c>
      <c r="D368" s="384" t="s">
        <v>571</v>
      </c>
      <c r="E368" s="382">
        <v>0.5</v>
      </c>
      <c r="F368" s="444">
        <v>15</v>
      </c>
      <c r="G368" s="385">
        <v>2014</v>
      </c>
      <c r="H368" s="382">
        <v>106</v>
      </c>
      <c r="I368" s="382">
        <v>1</v>
      </c>
      <c r="J368" s="384" t="s">
        <v>581</v>
      </c>
      <c r="K368" s="383"/>
      <c r="L368" s="381"/>
      <c r="M368" s="382"/>
      <c r="N368" s="382"/>
      <c r="O368" s="382"/>
      <c r="P368" s="382"/>
      <c r="Q368" s="383"/>
      <c r="R368" s="360" t="s">
        <v>588</v>
      </c>
      <c r="S368" s="385" t="s">
        <v>601</v>
      </c>
      <c r="T368" s="384" t="s">
        <v>584</v>
      </c>
      <c r="U368" s="386">
        <v>41695</v>
      </c>
      <c r="W368" s="358"/>
      <c r="AI368" s="387"/>
      <c r="AJ368" s="387"/>
      <c r="AK368" s="387"/>
      <c r="AL368" s="387"/>
      <c r="AM368" s="358"/>
      <c r="AT368" s="358"/>
      <c r="BA368" s="358"/>
      <c r="BI368" s="358"/>
      <c r="BO368" s="358"/>
      <c r="BV368" s="358"/>
    </row>
    <row r="369" spans="1:74" x14ac:dyDescent="0.2">
      <c r="A369" s="356">
        <v>365</v>
      </c>
      <c r="B369" s="360" t="s">
        <v>600</v>
      </c>
      <c r="C369" s="385" t="s">
        <v>584</v>
      </c>
      <c r="D369" s="384" t="s">
        <v>571</v>
      </c>
      <c r="E369" s="382">
        <v>0.75</v>
      </c>
      <c r="F369" s="444">
        <v>15</v>
      </c>
      <c r="G369" s="385">
        <v>2014</v>
      </c>
      <c r="H369" s="382">
        <v>106</v>
      </c>
      <c r="I369" s="382">
        <v>1</v>
      </c>
      <c r="J369" s="384" t="s">
        <v>581</v>
      </c>
      <c r="K369" s="383"/>
      <c r="L369" s="381"/>
      <c r="M369" s="382"/>
      <c r="N369" s="382"/>
      <c r="O369" s="382"/>
      <c r="P369" s="382"/>
      <c r="Q369" s="383"/>
      <c r="R369" s="360" t="s">
        <v>588</v>
      </c>
      <c r="S369" s="385" t="s">
        <v>601</v>
      </c>
      <c r="T369" s="384" t="s">
        <v>584</v>
      </c>
      <c r="U369" s="386">
        <v>41695</v>
      </c>
      <c r="W369" s="358"/>
      <c r="AI369" s="387"/>
      <c r="AJ369" s="387"/>
      <c r="AK369" s="387"/>
      <c r="AL369" s="387"/>
      <c r="AM369" s="358"/>
      <c r="AT369" s="358"/>
      <c r="BA369" s="358"/>
      <c r="BI369" s="358"/>
      <c r="BO369" s="358"/>
      <c r="BV369" s="358"/>
    </row>
    <row r="370" spans="1:74" x14ac:dyDescent="0.2">
      <c r="A370" s="356">
        <v>366</v>
      </c>
      <c r="B370" s="360" t="s">
        <v>600</v>
      </c>
      <c r="C370" s="385" t="s">
        <v>584</v>
      </c>
      <c r="D370" s="384" t="s">
        <v>571</v>
      </c>
      <c r="E370" s="382">
        <v>1</v>
      </c>
      <c r="F370" s="444">
        <v>15</v>
      </c>
      <c r="G370" s="385">
        <v>2014</v>
      </c>
      <c r="H370" s="382">
        <v>138</v>
      </c>
      <c r="I370" s="382">
        <v>1</v>
      </c>
      <c r="J370" s="384" t="s">
        <v>581</v>
      </c>
      <c r="K370" s="383"/>
      <c r="L370" s="381"/>
      <c r="M370" s="382"/>
      <c r="N370" s="382"/>
      <c r="O370" s="382"/>
      <c r="P370" s="382"/>
      <c r="Q370" s="383"/>
      <c r="R370" s="360" t="s">
        <v>588</v>
      </c>
      <c r="S370" s="385" t="s">
        <v>601</v>
      </c>
      <c r="T370" s="384" t="s">
        <v>584</v>
      </c>
      <c r="U370" s="386">
        <v>41695</v>
      </c>
      <c r="W370" s="358"/>
      <c r="AI370" s="387"/>
      <c r="AJ370" s="387"/>
      <c r="AK370" s="387"/>
      <c r="AL370" s="387"/>
      <c r="AM370" s="358"/>
      <c r="AT370" s="358"/>
      <c r="BA370" s="358"/>
      <c r="BI370" s="358"/>
      <c r="BO370" s="358"/>
      <c r="BV370" s="358"/>
    </row>
    <row r="371" spans="1:74" x14ac:dyDescent="0.2">
      <c r="A371" s="356">
        <v>367</v>
      </c>
      <c r="B371" s="360" t="s">
        <v>600</v>
      </c>
      <c r="C371" s="385" t="s">
        <v>584</v>
      </c>
      <c r="D371" s="384" t="s">
        <v>571</v>
      </c>
      <c r="E371" s="382">
        <v>1.5</v>
      </c>
      <c r="F371" s="444">
        <v>15</v>
      </c>
      <c r="G371" s="385">
        <v>2014</v>
      </c>
      <c r="H371" s="382">
        <v>138</v>
      </c>
      <c r="I371" s="382">
        <v>1</v>
      </c>
      <c r="J371" s="384" t="s">
        <v>581</v>
      </c>
      <c r="K371" s="383"/>
      <c r="L371" s="381"/>
      <c r="M371" s="382"/>
      <c r="N371" s="382"/>
      <c r="O371" s="382"/>
      <c r="P371" s="382"/>
      <c r="Q371" s="383"/>
      <c r="R371" s="360" t="s">
        <v>588</v>
      </c>
      <c r="S371" s="385" t="s">
        <v>601</v>
      </c>
      <c r="T371" s="384" t="s">
        <v>584</v>
      </c>
      <c r="U371" s="386">
        <v>41695</v>
      </c>
      <c r="W371" s="358"/>
      <c r="AI371" s="387"/>
      <c r="AJ371" s="387"/>
      <c r="AK371" s="387"/>
      <c r="AL371" s="387"/>
      <c r="AM371" s="358"/>
      <c r="AT371" s="358"/>
      <c r="BA371" s="358"/>
      <c r="BI371" s="358"/>
      <c r="BO371" s="358"/>
      <c r="BV371" s="358"/>
    </row>
    <row r="372" spans="1:74" x14ac:dyDescent="0.2">
      <c r="A372" s="356">
        <v>368</v>
      </c>
      <c r="B372" s="360" t="s">
        <v>600</v>
      </c>
      <c r="C372" s="385" t="s">
        <v>584</v>
      </c>
      <c r="D372" s="384" t="s">
        <v>571</v>
      </c>
      <c r="E372" s="382">
        <v>2</v>
      </c>
      <c r="F372" s="444">
        <v>15</v>
      </c>
      <c r="G372" s="385">
        <v>2014</v>
      </c>
      <c r="H372" s="382">
        <v>348</v>
      </c>
      <c r="I372" s="382">
        <v>1</v>
      </c>
      <c r="J372" s="384" t="s">
        <v>581</v>
      </c>
      <c r="K372" s="383"/>
      <c r="L372" s="381"/>
      <c r="M372" s="382"/>
      <c r="N372" s="382"/>
      <c r="O372" s="382"/>
      <c r="P372" s="382"/>
      <c r="Q372" s="383"/>
      <c r="R372" s="360" t="s">
        <v>588</v>
      </c>
      <c r="S372" s="385" t="s">
        <v>601</v>
      </c>
      <c r="T372" s="384" t="s">
        <v>584</v>
      </c>
      <c r="U372" s="386">
        <v>41695</v>
      </c>
      <c r="W372" s="358"/>
      <c r="AI372" s="387"/>
      <c r="AJ372" s="387"/>
      <c r="AK372" s="387"/>
      <c r="AL372" s="387"/>
      <c r="AM372" s="358"/>
      <c r="AT372" s="358"/>
      <c r="BA372" s="358"/>
      <c r="BI372" s="358"/>
      <c r="BO372" s="358"/>
      <c r="BV372" s="358"/>
    </row>
    <row r="373" spans="1:74" x14ac:dyDescent="0.2">
      <c r="A373" s="356">
        <v>369</v>
      </c>
      <c r="B373" s="360" t="s">
        <v>600</v>
      </c>
      <c r="C373" s="385" t="s">
        <v>584</v>
      </c>
      <c r="D373" s="384" t="s">
        <v>571</v>
      </c>
      <c r="E373" s="382">
        <v>0.5</v>
      </c>
      <c r="F373" s="444">
        <v>15</v>
      </c>
      <c r="G373" s="385">
        <v>2014</v>
      </c>
      <c r="H373" s="382">
        <v>174</v>
      </c>
      <c r="I373" s="382">
        <v>1</v>
      </c>
      <c r="J373" s="384" t="s">
        <v>581</v>
      </c>
      <c r="K373" s="383"/>
      <c r="L373" s="381"/>
      <c r="M373" s="382"/>
      <c r="N373" s="382"/>
      <c r="O373" s="382"/>
      <c r="P373" s="382"/>
      <c r="Q373" s="383"/>
      <c r="R373" s="360" t="s">
        <v>588</v>
      </c>
      <c r="S373" s="385" t="s">
        <v>601</v>
      </c>
      <c r="T373" s="384" t="s">
        <v>584</v>
      </c>
      <c r="U373" s="386">
        <v>41695</v>
      </c>
      <c r="W373" s="358"/>
      <c r="AI373" s="387"/>
      <c r="AJ373" s="387"/>
      <c r="AK373" s="387"/>
      <c r="AL373" s="387"/>
      <c r="AM373" s="358"/>
      <c r="AT373" s="358"/>
      <c r="BA373" s="358"/>
      <c r="BI373" s="358"/>
      <c r="BO373" s="358"/>
      <c r="BV373" s="358"/>
    </row>
    <row r="374" spans="1:74" x14ac:dyDescent="0.2">
      <c r="A374" s="356">
        <v>370</v>
      </c>
      <c r="B374" s="360" t="s">
        <v>600</v>
      </c>
      <c r="C374" s="385" t="s">
        <v>584</v>
      </c>
      <c r="D374" s="384" t="s">
        <v>571</v>
      </c>
      <c r="E374" s="382">
        <v>0.75</v>
      </c>
      <c r="F374" s="444">
        <v>15</v>
      </c>
      <c r="G374" s="385">
        <v>2014</v>
      </c>
      <c r="H374" s="382">
        <v>174</v>
      </c>
      <c r="I374" s="382">
        <v>1</v>
      </c>
      <c r="J374" s="384" t="s">
        <v>581</v>
      </c>
      <c r="K374" s="383"/>
      <c r="L374" s="381"/>
      <c r="M374" s="382"/>
      <c r="N374" s="382"/>
      <c r="O374" s="382"/>
      <c r="P374" s="382"/>
      <c r="Q374" s="383"/>
      <c r="R374" s="360" t="s">
        <v>588</v>
      </c>
      <c r="S374" s="385" t="s">
        <v>601</v>
      </c>
      <c r="T374" s="384" t="s">
        <v>584</v>
      </c>
      <c r="U374" s="386">
        <v>41695</v>
      </c>
      <c r="W374" s="358"/>
      <c r="AI374" s="387"/>
      <c r="AJ374" s="387"/>
      <c r="AK374" s="387"/>
      <c r="AL374" s="387"/>
      <c r="AM374" s="358"/>
      <c r="AT374" s="358"/>
      <c r="BA374" s="358"/>
      <c r="BI374" s="358"/>
      <c r="BO374" s="358"/>
      <c r="BV374" s="358"/>
    </row>
    <row r="375" spans="1:74" x14ac:dyDescent="0.2">
      <c r="A375" s="356">
        <v>371</v>
      </c>
      <c r="B375" s="360" t="s">
        <v>600</v>
      </c>
      <c r="C375" s="385" t="s">
        <v>584</v>
      </c>
      <c r="D375" s="384" t="s">
        <v>571</v>
      </c>
      <c r="E375" s="382">
        <v>1</v>
      </c>
      <c r="F375" s="444">
        <v>15</v>
      </c>
      <c r="G375" s="385">
        <v>2014</v>
      </c>
      <c r="H375" s="382">
        <v>291</v>
      </c>
      <c r="I375" s="382">
        <v>1</v>
      </c>
      <c r="J375" s="384" t="s">
        <v>581</v>
      </c>
      <c r="K375" s="383"/>
      <c r="L375" s="381"/>
      <c r="M375" s="382"/>
      <c r="N375" s="382"/>
      <c r="O375" s="382"/>
      <c r="P375" s="382"/>
      <c r="Q375" s="383"/>
      <c r="R375" s="360" t="s">
        <v>588</v>
      </c>
      <c r="S375" s="385" t="s">
        <v>601</v>
      </c>
      <c r="T375" s="384" t="s">
        <v>584</v>
      </c>
      <c r="U375" s="386">
        <v>41695</v>
      </c>
      <c r="W375" s="358"/>
      <c r="AI375" s="387"/>
      <c r="AJ375" s="387"/>
      <c r="AK375" s="387"/>
      <c r="AL375" s="387"/>
      <c r="AM375" s="358"/>
      <c r="AT375" s="358"/>
      <c r="BA375" s="358"/>
      <c r="BI375" s="358"/>
      <c r="BO375" s="358"/>
      <c r="BV375" s="358"/>
    </row>
    <row r="376" spans="1:74" x14ac:dyDescent="0.2">
      <c r="A376" s="356">
        <v>372</v>
      </c>
      <c r="B376" s="360" t="s">
        <v>600</v>
      </c>
      <c r="C376" s="385" t="s">
        <v>584</v>
      </c>
      <c r="D376" s="384" t="s">
        <v>571</v>
      </c>
      <c r="E376" s="382">
        <v>1.5</v>
      </c>
      <c r="F376" s="444">
        <v>15</v>
      </c>
      <c r="G376" s="385">
        <v>2014</v>
      </c>
      <c r="H376" s="382">
        <v>291</v>
      </c>
      <c r="I376" s="382">
        <v>1</v>
      </c>
      <c r="J376" s="384" t="s">
        <v>581</v>
      </c>
      <c r="K376" s="383"/>
      <c r="L376" s="381"/>
      <c r="M376" s="382"/>
      <c r="N376" s="382"/>
      <c r="O376" s="382"/>
      <c r="P376" s="382"/>
      <c r="Q376" s="383"/>
      <c r="R376" s="360" t="s">
        <v>588</v>
      </c>
      <c r="S376" s="385" t="s">
        <v>601</v>
      </c>
      <c r="T376" s="384" t="s">
        <v>584</v>
      </c>
      <c r="U376" s="386">
        <v>41695</v>
      </c>
      <c r="W376" s="358"/>
      <c r="AI376" s="387"/>
      <c r="AJ376" s="387"/>
      <c r="AK376" s="387"/>
      <c r="AL376" s="387"/>
      <c r="AM376" s="358"/>
      <c r="AT376" s="358"/>
      <c r="BA376" s="358"/>
      <c r="BI376" s="358"/>
      <c r="BO376" s="358"/>
      <c r="BV376" s="358"/>
    </row>
    <row r="377" spans="1:74" x14ac:dyDescent="0.2">
      <c r="A377" s="356">
        <v>373</v>
      </c>
      <c r="B377" s="360" t="s">
        <v>600</v>
      </c>
      <c r="C377" s="385" t="s">
        <v>584</v>
      </c>
      <c r="D377" s="384" t="s">
        <v>571</v>
      </c>
      <c r="E377" s="382">
        <v>2</v>
      </c>
      <c r="F377" s="444">
        <v>15</v>
      </c>
      <c r="G377" s="385">
        <v>2014</v>
      </c>
      <c r="H377" s="382">
        <v>348</v>
      </c>
      <c r="I377" s="382">
        <v>1</v>
      </c>
      <c r="J377" s="384" t="s">
        <v>581</v>
      </c>
      <c r="K377" s="383"/>
      <c r="L377" s="381"/>
      <c r="M377" s="382"/>
      <c r="N377" s="382"/>
      <c r="O377" s="382"/>
      <c r="P377" s="382"/>
      <c r="Q377" s="383"/>
      <c r="R377" s="360" t="s">
        <v>588</v>
      </c>
      <c r="S377" s="385" t="s">
        <v>601</v>
      </c>
      <c r="T377" s="384" t="s">
        <v>584</v>
      </c>
      <c r="U377" s="386">
        <v>41695</v>
      </c>
      <c r="W377" s="358"/>
      <c r="AI377" s="387"/>
      <c r="AJ377" s="387"/>
      <c r="AK377" s="387"/>
      <c r="AL377" s="387"/>
      <c r="AM377" s="358"/>
      <c r="AT377" s="358"/>
      <c r="BA377" s="358"/>
      <c r="BI377" s="358"/>
      <c r="BO377" s="358"/>
      <c r="BV377" s="358"/>
    </row>
    <row r="378" spans="1:74" x14ac:dyDescent="0.2">
      <c r="A378" s="356">
        <v>374</v>
      </c>
      <c r="B378" s="360" t="s">
        <v>603</v>
      </c>
      <c r="C378" s="385" t="s">
        <v>584</v>
      </c>
      <c r="D378" s="384" t="s">
        <v>148</v>
      </c>
      <c r="E378" s="384" t="s">
        <v>584</v>
      </c>
      <c r="F378" s="444">
        <v>15</v>
      </c>
      <c r="G378" s="385">
        <v>2014</v>
      </c>
      <c r="H378" s="382">
        <v>46</v>
      </c>
      <c r="I378" s="382">
        <v>1</v>
      </c>
      <c r="J378" s="384" t="s">
        <v>581</v>
      </c>
      <c r="K378" s="383"/>
      <c r="L378" s="381"/>
      <c r="M378" s="382"/>
      <c r="N378" s="382"/>
      <c r="O378" s="382"/>
      <c r="P378" s="382"/>
      <c r="Q378" s="383"/>
      <c r="R378" s="360" t="s">
        <v>588</v>
      </c>
      <c r="S378" s="385" t="s">
        <v>601</v>
      </c>
      <c r="T378" s="384" t="s">
        <v>584</v>
      </c>
      <c r="U378" s="386">
        <v>41695</v>
      </c>
      <c r="W378" s="358"/>
      <c r="AI378" s="387"/>
      <c r="AJ378" s="387"/>
      <c r="AK378" s="387"/>
      <c r="AL378" s="387"/>
      <c r="AM378" s="358"/>
      <c r="AT378" s="358"/>
      <c r="BA378" s="358"/>
      <c r="BI378" s="358"/>
      <c r="BO378" s="358"/>
      <c r="BV378" s="358"/>
    </row>
    <row r="379" spans="1:74" x14ac:dyDescent="0.2">
      <c r="A379" s="356">
        <v>375</v>
      </c>
      <c r="B379" s="360" t="s">
        <v>603</v>
      </c>
      <c r="C379" s="385" t="s">
        <v>584</v>
      </c>
      <c r="D379" s="384" t="s">
        <v>148</v>
      </c>
      <c r="E379" s="384" t="s">
        <v>584</v>
      </c>
      <c r="F379" s="444">
        <v>15</v>
      </c>
      <c r="G379" s="385">
        <v>2014</v>
      </c>
      <c r="H379" s="382">
        <v>170</v>
      </c>
      <c r="I379" s="382">
        <v>1</v>
      </c>
      <c r="J379" s="384" t="s">
        <v>581</v>
      </c>
      <c r="K379" s="383"/>
      <c r="L379" s="381"/>
      <c r="M379" s="382"/>
      <c r="N379" s="382"/>
      <c r="O379" s="382"/>
      <c r="P379" s="382"/>
      <c r="Q379" s="383"/>
      <c r="R379" s="360" t="s">
        <v>588</v>
      </c>
      <c r="S379" s="385" t="s">
        <v>601</v>
      </c>
      <c r="T379" s="384" t="s">
        <v>584</v>
      </c>
      <c r="U379" s="386">
        <v>41695</v>
      </c>
      <c r="W379" s="358"/>
      <c r="AI379" s="387"/>
      <c r="AJ379" s="387"/>
      <c r="AK379" s="387"/>
      <c r="AL379" s="387"/>
      <c r="AM379" s="358"/>
      <c r="AT379" s="358"/>
      <c r="BA379" s="358"/>
      <c r="BI379" s="358"/>
      <c r="BO379" s="358"/>
      <c r="BV379" s="358"/>
    </row>
    <row r="380" spans="1:74" x14ac:dyDescent="0.2">
      <c r="A380" s="356">
        <v>376</v>
      </c>
      <c r="B380" s="360" t="s">
        <v>603</v>
      </c>
      <c r="C380" s="385" t="s">
        <v>584</v>
      </c>
      <c r="D380" s="384" t="s">
        <v>571</v>
      </c>
      <c r="E380" s="382">
        <v>0.5</v>
      </c>
      <c r="F380" s="444">
        <v>15</v>
      </c>
      <c r="G380" s="385">
        <v>2014</v>
      </c>
      <c r="H380" s="382">
        <v>175</v>
      </c>
      <c r="I380" s="382">
        <v>1</v>
      </c>
      <c r="J380" s="384" t="s">
        <v>581</v>
      </c>
      <c r="K380" s="383"/>
      <c r="L380" s="381"/>
      <c r="M380" s="382"/>
      <c r="N380" s="382"/>
      <c r="O380" s="382"/>
      <c r="P380" s="382"/>
      <c r="Q380" s="383"/>
      <c r="R380" s="360" t="s">
        <v>588</v>
      </c>
      <c r="S380" s="385" t="s">
        <v>601</v>
      </c>
      <c r="T380" s="384" t="s">
        <v>584</v>
      </c>
      <c r="U380" s="386">
        <v>41695</v>
      </c>
      <c r="W380" s="358"/>
      <c r="AI380" s="387"/>
      <c r="AJ380" s="387"/>
      <c r="AK380" s="387"/>
      <c r="AL380" s="387"/>
      <c r="AM380" s="358"/>
      <c r="AT380" s="358"/>
      <c r="BA380" s="358"/>
      <c r="BI380" s="358"/>
      <c r="BO380" s="358"/>
      <c r="BV380" s="358"/>
    </row>
    <row r="381" spans="1:74" x14ac:dyDescent="0.2">
      <c r="A381" s="356">
        <v>377</v>
      </c>
      <c r="B381" s="360" t="s">
        <v>603</v>
      </c>
      <c r="C381" s="385" t="s">
        <v>584</v>
      </c>
      <c r="D381" s="384" t="s">
        <v>571</v>
      </c>
      <c r="E381" s="382">
        <v>0.75</v>
      </c>
      <c r="F381" s="444">
        <v>15</v>
      </c>
      <c r="G381" s="385">
        <v>2014</v>
      </c>
      <c r="H381" s="382">
        <v>175</v>
      </c>
      <c r="I381" s="382">
        <v>1</v>
      </c>
      <c r="J381" s="384" t="s">
        <v>581</v>
      </c>
      <c r="K381" s="383"/>
      <c r="L381" s="381"/>
      <c r="M381" s="382"/>
      <c r="N381" s="382"/>
      <c r="O381" s="382"/>
      <c r="P381" s="382"/>
      <c r="Q381" s="383"/>
      <c r="R381" s="360" t="s">
        <v>588</v>
      </c>
      <c r="S381" s="385" t="s">
        <v>601</v>
      </c>
      <c r="T381" s="384" t="s">
        <v>584</v>
      </c>
      <c r="U381" s="386">
        <v>41695</v>
      </c>
      <c r="W381" s="358"/>
      <c r="AI381" s="387"/>
      <c r="AJ381" s="387"/>
      <c r="AK381" s="387"/>
      <c r="AL381" s="387"/>
      <c r="AM381" s="358"/>
      <c r="AT381" s="358"/>
      <c r="BA381" s="358"/>
      <c r="BI381" s="358"/>
      <c r="BO381" s="358"/>
      <c r="BV381" s="358"/>
    </row>
    <row r="382" spans="1:74" x14ac:dyDescent="0.2">
      <c r="A382" s="356">
        <v>378</v>
      </c>
      <c r="B382" s="360" t="s">
        <v>603</v>
      </c>
      <c r="C382" s="385" t="s">
        <v>584</v>
      </c>
      <c r="D382" s="384" t="s">
        <v>571</v>
      </c>
      <c r="E382" s="382">
        <v>1</v>
      </c>
      <c r="F382" s="444">
        <v>15</v>
      </c>
      <c r="G382" s="385">
        <v>2014</v>
      </c>
      <c r="H382" s="382">
        <v>215</v>
      </c>
      <c r="I382" s="382">
        <v>1</v>
      </c>
      <c r="J382" s="384" t="s">
        <v>581</v>
      </c>
      <c r="K382" s="383"/>
      <c r="L382" s="381"/>
      <c r="M382" s="382"/>
      <c r="N382" s="382"/>
      <c r="O382" s="382"/>
      <c r="P382" s="382"/>
      <c r="Q382" s="383"/>
      <c r="R382" s="360" t="s">
        <v>588</v>
      </c>
      <c r="S382" s="385" t="s">
        <v>601</v>
      </c>
      <c r="T382" s="384" t="s">
        <v>584</v>
      </c>
      <c r="U382" s="386">
        <v>41695</v>
      </c>
      <c r="W382" s="358"/>
      <c r="AI382" s="387"/>
      <c r="AJ382" s="387"/>
      <c r="AK382" s="387"/>
      <c r="AL382" s="387"/>
      <c r="AM382" s="358"/>
      <c r="AT382" s="358"/>
      <c r="BA382" s="358"/>
      <c r="BI382" s="358"/>
      <c r="BO382" s="358"/>
      <c r="BV382" s="358"/>
    </row>
    <row r="383" spans="1:74" x14ac:dyDescent="0.2">
      <c r="A383" s="356">
        <v>379</v>
      </c>
      <c r="B383" s="360" t="s">
        <v>603</v>
      </c>
      <c r="C383" s="385" t="s">
        <v>584</v>
      </c>
      <c r="D383" s="384" t="s">
        <v>571</v>
      </c>
      <c r="E383" s="382">
        <v>1.5</v>
      </c>
      <c r="F383" s="444">
        <v>15</v>
      </c>
      <c r="G383" s="385">
        <v>2014</v>
      </c>
      <c r="H383" s="382">
        <v>215</v>
      </c>
      <c r="I383" s="382">
        <v>1</v>
      </c>
      <c r="J383" s="384" t="s">
        <v>581</v>
      </c>
      <c r="K383" s="383"/>
      <c r="L383" s="381"/>
      <c r="M383" s="382"/>
      <c r="N383" s="382"/>
      <c r="O383" s="382"/>
      <c r="P383" s="382"/>
      <c r="Q383" s="383"/>
      <c r="R383" s="360" t="s">
        <v>588</v>
      </c>
      <c r="S383" s="385" t="s">
        <v>601</v>
      </c>
      <c r="T383" s="384" t="s">
        <v>584</v>
      </c>
      <c r="U383" s="386">
        <v>41695</v>
      </c>
      <c r="W383" s="358"/>
      <c r="AI383" s="387"/>
      <c r="AJ383" s="387"/>
      <c r="AK383" s="387"/>
      <c r="AL383" s="387"/>
      <c r="AM383" s="358"/>
      <c r="AT383" s="358"/>
      <c r="BA383" s="358"/>
      <c r="BI383" s="358"/>
      <c r="BO383" s="358"/>
      <c r="BV383" s="358"/>
    </row>
    <row r="384" spans="1:74" x14ac:dyDescent="0.2">
      <c r="A384" s="356">
        <v>380</v>
      </c>
      <c r="B384" s="360" t="s">
        <v>603</v>
      </c>
      <c r="C384" s="385" t="s">
        <v>584</v>
      </c>
      <c r="D384" s="384" t="s">
        <v>571</v>
      </c>
      <c r="E384" s="382">
        <v>2</v>
      </c>
      <c r="F384" s="444">
        <v>15</v>
      </c>
      <c r="G384" s="385">
        <v>2014</v>
      </c>
      <c r="H384" s="382">
        <v>580</v>
      </c>
      <c r="I384" s="382">
        <v>1</v>
      </c>
      <c r="J384" s="384" t="s">
        <v>581</v>
      </c>
      <c r="K384" s="383"/>
      <c r="L384" s="381"/>
      <c r="M384" s="382"/>
      <c r="N384" s="382"/>
      <c r="O384" s="382"/>
      <c r="P384" s="382"/>
      <c r="Q384" s="383"/>
      <c r="R384" s="360" t="s">
        <v>588</v>
      </c>
      <c r="S384" s="385" t="s">
        <v>601</v>
      </c>
      <c r="T384" s="384" t="s">
        <v>584</v>
      </c>
      <c r="U384" s="386">
        <v>41695</v>
      </c>
      <c r="W384" s="358"/>
      <c r="AI384" s="387"/>
      <c r="AJ384" s="387"/>
      <c r="AK384" s="387"/>
      <c r="AL384" s="387"/>
      <c r="AM384" s="358"/>
      <c r="AT384" s="358"/>
      <c r="BA384" s="358"/>
      <c r="BI384" s="358"/>
      <c r="BO384" s="358"/>
      <c r="BV384" s="358"/>
    </row>
    <row r="385" spans="1:74" x14ac:dyDescent="0.2">
      <c r="A385" s="356">
        <v>381</v>
      </c>
      <c r="B385" s="360" t="s">
        <v>603</v>
      </c>
      <c r="C385" s="385" t="s">
        <v>584</v>
      </c>
      <c r="D385" s="384" t="s">
        <v>571</v>
      </c>
      <c r="E385" s="382">
        <v>0.5</v>
      </c>
      <c r="F385" s="444">
        <v>15</v>
      </c>
      <c r="G385" s="385">
        <v>2014</v>
      </c>
      <c r="H385" s="382">
        <v>360</v>
      </c>
      <c r="I385" s="382">
        <v>1</v>
      </c>
      <c r="J385" s="384" t="s">
        <v>581</v>
      </c>
      <c r="K385" s="383"/>
      <c r="L385" s="381"/>
      <c r="M385" s="382"/>
      <c r="N385" s="382"/>
      <c r="O385" s="382"/>
      <c r="P385" s="382"/>
      <c r="Q385" s="383"/>
      <c r="R385" s="360" t="s">
        <v>588</v>
      </c>
      <c r="S385" s="385" t="s">
        <v>601</v>
      </c>
      <c r="T385" s="384" t="s">
        <v>584</v>
      </c>
      <c r="U385" s="386">
        <v>41695</v>
      </c>
      <c r="W385" s="358"/>
      <c r="AI385" s="387"/>
      <c r="AJ385" s="387"/>
      <c r="AK385" s="387"/>
      <c r="AL385" s="387"/>
      <c r="AM385" s="358"/>
      <c r="AT385" s="358"/>
      <c r="BA385" s="358"/>
      <c r="BI385" s="358"/>
      <c r="BO385" s="358"/>
      <c r="BV385" s="358"/>
    </row>
    <row r="386" spans="1:74" x14ac:dyDescent="0.2">
      <c r="A386" s="356">
        <v>382</v>
      </c>
      <c r="B386" s="360" t="s">
        <v>603</v>
      </c>
      <c r="C386" s="385" t="s">
        <v>584</v>
      </c>
      <c r="D386" s="384" t="s">
        <v>571</v>
      </c>
      <c r="E386" s="382">
        <v>0.75</v>
      </c>
      <c r="F386" s="444">
        <v>15</v>
      </c>
      <c r="G386" s="385">
        <v>2014</v>
      </c>
      <c r="H386" s="382">
        <v>360</v>
      </c>
      <c r="I386" s="382">
        <v>1</v>
      </c>
      <c r="J386" s="384" t="s">
        <v>581</v>
      </c>
      <c r="K386" s="383"/>
      <c r="L386" s="381"/>
      <c r="M386" s="382"/>
      <c r="N386" s="382"/>
      <c r="O386" s="382"/>
      <c r="P386" s="382"/>
      <c r="Q386" s="383"/>
      <c r="R386" s="360" t="s">
        <v>588</v>
      </c>
      <c r="S386" s="385" t="s">
        <v>601</v>
      </c>
      <c r="T386" s="384" t="s">
        <v>584</v>
      </c>
      <c r="U386" s="386">
        <v>41695</v>
      </c>
      <c r="W386" s="358"/>
      <c r="AI386" s="387"/>
      <c r="AJ386" s="387"/>
      <c r="AK386" s="387"/>
      <c r="AL386" s="387"/>
      <c r="AM386" s="358"/>
      <c r="AT386" s="358"/>
      <c r="BA386" s="358"/>
      <c r="BI386" s="358"/>
      <c r="BO386" s="358"/>
      <c r="BV386" s="358"/>
    </row>
    <row r="387" spans="1:74" x14ac:dyDescent="0.2">
      <c r="A387" s="356">
        <v>383</v>
      </c>
      <c r="B387" s="360" t="s">
        <v>603</v>
      </c>
      <c r="C387" s="385" t="s">
        <v>584</v>
      </c>
      <c r="D387" s="384" t="s">
        <v>571</v>
      </c>
      <c r="E387" s="382">
        <v>1</v>
      </c>
      <c r="F387" s="444">
        <v>15</v>
      </c>
      <c r="G387" s="385">
        <v>2014</v>
      </c>
      <c r="H387" s="382">
        <v>975</v>
      </c>
      <c r="I387" s="382">
        <v>1</v>
      </c>
      <c r="J387" s="384" t="s">
        <v>581</v>
      </c>
      <c r="K387" s="383"/>
      <c r="L387" s="381"/>
      <c r="M387" s="382"/>
      <c r="N387" s="382"/>
      <c r="O387" s="382"/>
      <c r="P387" s="382"/>
      <c r="Q387" s="383"/>
      <c r="R387" s="360" t="s">
        <v>588</v>
      </c>
      <c r="S387" s="385" t="s">
        <v>601</v>
      </c>
      <c r="T387" s="384" t="s">
        <v>584</v>
      </c>
      <c r="U387" s="386">
        <v>41695</v>
      </c>
      <c r="W387" s="358"/>
      <c r="AI387" s="387"/>
      <c r="AJ387" s="387"/>
      <c r="AK387" s="387"/>
      <c r="AL387" s="387"/>
      <c r="AM387" s="358"/>
      <c r="AT387" s="358"/>
      <c r="BA387" s="358"/>
      <c r="BI387" s="358"/>
      <c r="BO387" s="358"/>
      <c r="BV387" s="358"/>
    </row>
    <row r="388" spans="1:74" x14ac:dyDescent="0.2">
      <c r="A388" s="356">
        <v>384</v>
      </c>
      <c r="B388" s="360" t="s">
        <v>603</v>
      </c>
      <c r="C388" s="385" t="s">
        <v>584</v>
      </c>
      <c r="D388" s="384" t="s">
        <v>571</v>
      </c>
      <c r="E388" s="382">
        <v>1.5</v>
      </c>
      <c r="F388" s="444">
        <v>15</v>
      </c>
      <c r="G388" s="385">
        <v>2014</v>
      </c>
      <c r="H388" s="382">
        <v>975</v>
      </c>
      <c r="I388" s="382">
        <v>1</v>
      </c>
      <c r="J388" s="384" t="s">
        <v>581</v>
      </c>
      <c r="K388" s="383"/>
      <c r="L388" s="381"/>
      <c r="M388" s="382"/>
      <c r="N388" s="382"/>
      <c r="O388" s="382"/>
      <c r="P388" s="382"/>
      <c r="Q388" s="383"/>
      <c r="R388" s="360" t="s">
        <v>588</v>
      </c>
      <c r="S388" s="385" t="s">
        <v>601</v>
      </c>
      <c r="T388" s="384" t="s">
        <v>584</v>
      </c>
      <c r="U388" s="386">
        <v>41695</v>
      </c>
      <c r="W388" s="358"/>
      <c r="AI388" s="387"/>
      <c r="AJ388" s="387"/>
      <c r="AK388" s="387"/>
      <c r="AL388" s="387"/>
      <c r="AM388" s="358"/>
      <c r="AT388" s="358"/>
      <c r="BA388" s="358"/>
      <c r="BI388" s="358"/>
      <c r="BO388" s="358"/>
      <c r="BV388" s="358"/>
    </row>
    <row r="389" spans="1:74" x14ac:dyDescent="0.2">
      <c r="A389" s="356">
        <v>385</v>
      </c>
      <c r="B389" s="360" t="s">
        <v>603</v>
      </c>
      <c r="C389" s="385" t="s">
        <v>584</v>
      </c>
      <c r="D389" s="384" t="s">
        <v>571</v>
      </c>
      <c r="E389" s="382">
        <v>2</v>
      </c>
      <c r="F389" s="444">
        <v>15</v>
      </c>
      <c r="G389" s="385">
        <v>2014</v>
      </c>
      <c r="H389" s="382">
        <v>1550</v>
      </c>
      <c r="I389" s="382">
        <v>1</v>
      </c>
      <c r="J389" s="384" t="s">
        <v>581</v>
      </c>
      <c r="K389" s="383"/>
      <c r="L389" s="381"/>
      <c r="M389" s="382"/>
      <c r="N389" s="382"/>
      <c r="O389" s="382"/>
      <c r="P389" s="382"/>
      <c r="Q389" s="383"/>
      <c r="R389" s="360" t="s">
        <v>588</v>
      </c>
      <c r="S389" s="385" t="s">
        <v>601</v>
      </c>
      <c r="T389" s="384" t="s">
        <v>584</v>
      </c>
      <c r="U389" s="386">
        <v>41695</v>
      </c>
      <c r="W389" s="358"/>
      <c r="AI389" s="387"/>
      <c r="AJ389" s="387"/>
      <c r="AK389" s="387"/>
      <c r="AL389" s="387"/>
      <c r="AM389" s="358"/>
      <c r="AT389" s="358"/>
      <c r="BA389" s="358"/>
      <c r="BI389" s="358"/>
      <c r="BO389" s="358"/>
      <c r="BV389" s="358"/>
    </row>
    <row r="390" spans="1:74" x14ac:dyDescent="0.2">
      <c r="A390" s="356">
        <v>386</v>
      </c>
      <c r="B390" s="360" t="s">
        <v>604</v>
      </c>
      <c r="C390" s="385" t="s">
        <v>584</v>
      </c>
      <c r="D390" s="384" t="s">
        <v>584</v>
      </c>
      <c r="E390" s="382">
        <v>0.5</v>
      </c>
      <c r="F390" s="444" t="s">
        <v>584</v>
      </c>
      <c r="G390" s="385">
        <v>2014</v>
      </c>
      <c r="H390" s="382"/>
      <c r="I390" s="382"/>
      <c r="J390" s="384"/>
      <c r="K390" s="444" t="s">
        <v>605</v>
      </c>
      <c r="L390" s="381">
        <v>110</v>
      </c>
      <c r="M390" s="382"/>
      <c r="N390" s="382">
        <v>110</v>
      </c>
      <c r="O390" s="382">
        <v>1</v>
      </c>
      <c r="P390" s="382"/>
      <c r="Q390" s="383"/>
      <c r="R390" s="360" t="s">
        <v>588</v>
      </c>
      <c r="S390" s="385" t="s">
        <v>601</v>
      </c>
      <c r="T390" s="384" t="s">
        <v>584</v>
      </c>
      <c r="U390" s="386">
        <v>41695</v>
      </c>
      <c r="W390" s="358"/>
      <c r="AI390" s="387"/>
      <c r="AJ390" s="387"/>
      <c r="AK390" s="387"/>
      <c r="AL390" s="387"/>
      <c r="AM390" s="358"/>
      <c r="AT390" s="358"/>
      <c r="BA390" s="358"/>
      <c r="BI390" s="358"/>
      <c r="BO390" s="358"/>
      <c r="BV390" s="358"/>
    </row>
    <row r="391" spans="1:74" x14ac:dyDescent="0.2">
      <c r="A391" s="356">
        <v>387</v>
      </c>
      <c r="B391" s="360" t="s">
        <v>604</v>
      </c>
      <c r="C391" s="385" t="s">
        <v>584</v>
      </c>
      <c r="D391" s="384" t="s">
        <v>584</v>
      </c>
      <c r="E391" s="382">
        <v>0.75</v>
      </c>
      <c r="F391" s="444" t="s">
        <v>584</v>
      </c>
      <c r="G391" s="385">
        <v>2014</v>
      </c>
      <c r="H391" s="382"/>
      <c r="I391" s="382"/>
      <c r="J391" s="384"/>
      <c r="K391" s="444" t="s">
        <v>605</v>
      </c>
      <c r="L391" s="381">
        <v>110</v>
      </c>
      <c r="M391" s="382"/>
      <c r="N391" s="382">
        <v>110</v>
      </c>
      <c r="O391" s="382">
        <v>1</v>
      </c>
      <c r="P391" s="382"/>
      <c r="Q391" s="383"/>
      <c r="R391" s="360" t="s">
        <v>588</v>
      </c>
      <c r="S391" s="385" t="s">
        <v>601</v>
      </c>
      <c r="T391" s="384" t="s">
        <v>584</v>
      </c>
      <c r="U391" s="386">
        <v>41695</v>
      </c>
      <c r="W391" s="358"/>
      <c r="AI391" s="387"/>
      <c r="AJ391" s="387"/>
      <c r="AK391" s="387"/>
      <c r="AL391" s="387"/>
      <c r="AM391" s="358"/>
      <c r="AT391" s="358"/>
      <c r="BA391" s="358"/>
      <c r="BI391" s="358"/>
      <c r="BO391" s="358"/>
      <c r="BV391" s="358"/>
    </row>
    <row r="392" spans="1:74" x14ac:dyDescent="0.2">
      <c r="A392" s="356">
        <v>388</v>
      </c>
      <c r="B392" s="360" t="s">
        <v>604</v>
      </c>
      <c r="C392" s="385" t="s">
        <v>584</v>
      </c>
      <c r="D392" s="384" t="s">
        <v>584</v>
      </c>
      <c r="E392" s="382">
        <v>1</v>
      </c>
      <c r="F392" s="444" t="s">
        <v>584</v>
      </c>
      <c r="G392" s="385">
        <v>2014</v>
      </c>
      <c r="H392" s="382"/>
      <c r="I392" s="382"/>
      <c r="J392" s="384"/>
      <c r="K392" s="444" t="s">
        <v>605</v>
      </c>
      <c r="L392" s="381">
        <v>165</v>
      </c>
      <c r="M392" s="382"/>
      <c r="N392" s="382">
        <v>110</v>
      </c>
      <c r="O392" s="382">
        <v>1.5</v>
      </c>
      <c r="P392" s="382"/>
      <c r="Q392" s="383"/>
      <c r="R392" s="360" t="s">
        <v>588</v>
      </c>
      <c r="S392" s="385" t="s">
        <v>601</v>
      </c>
      <c r="T392" s="384" t="s">
        <v>584</v>
      </c>
      <c r="U392" s="386">
        <v>41695</v>
      </c>
      <c r="W392" s="358"/>
      <c r="AI392" s="387"/>
      <c r="AJ392" s="387"/>
      <c r="AK392" s="387"/>
      <c r="AL392" s="387"/>
      <c r="AM392" s="358"/>
      <c r="AT392" s="358"/>
      <c r="BA392" s="358"/>
      <c r="BI392" s="358"/>
      <c r="BO392" s="358"/>
      <c r="BV392" s="358"/>
    </row>
    <row r="393" spans="1:74" x14ac:dyDescent="0.2">
      <c r="A393" s="356">
        <v>389</v>
      </c>
      <c r="B393" s="360" t="s">
        <v>604</v>
      </c>
      <c r="C393" s="385" t="s">
        <v>584</v>
      </c>
      <c r="D393" s="384" t="s">
        <v>584</v>
      </c>
      <c r="E393" s="382">
        <v>2</v>
      </c>
      <c r="F393" s="444" t="s">
        <v>584</v>
      </c>
      <c r="G393" s="385">
        <v>2014</v>
      </c>
      <c r="H393" s="382"/>
      <c r="I393" s="382"/>
      <c r="J393" s="384"/>
      <c r="K393" s="444" t="s">
        <v>605</v>
      </c>
      <c r="L393" s="381">
        <v>165</v>
      </c>
      <c r="M393" s="382"/>
      <c r="N393" s="382">
        <v>110</v>
      </c>
      <c r="O393" s="382">
        <v>1.5</v>
      </c>
      <c r="P393" s="382"/>
      <c r="Q393" s="383"/>
      <c r="R393" s="360" t="s">
        <v>588</v>
      </c>
      <c r="S393" s="385" t="s">
        <v>601</v>
      </c>
      <c r="T393" s="384" t="s">
        <v>584</v>
      </c>
      <c r="U393" s="386">
        <v>41695</v>
      </c>
      <c r="W393" s="358"/>
      <c r="AI393" s="387"/>
      <c r="AJ393" s="387"/>
      <c r="AK393" s="387"/>
      <c r="AL393" s="387"/>
      <c r="AM393" s="358"/>
      <c r="AT393" s="358"/>
      <c r="BA393" s="358"/>
      <c r="BI393" s="358"/>
      <c r="BO393" s="358"/>
      <c r="BV393" s="358"/>
    </row>
    <row r="394" spans="1:74" x14ac:dyDescent="0.2">
      <c r="A394" s="356">
        <v>390</v>
      </c>
      <c r="B394" s="360" t="s">
        <v>604</v>
      </c>
      <c r="C394" s="385" t="s">
        <v>584</v>
      </c>
      <c r="D394" s="384" t="s">
        <v>584</v>
      </c>
      <c r="E394" s="382">
        <v>2</v>
      </c>
      <c r="F394" s="444" t="s">
        <v>584</v>
      </c>
      <c r="G394" s="385">
        <v>2014</v>
      </c>
      <c r="H394" s="382"/>
      <c r="I394" s="382"/>
      <c r="J394" s="384"/>
      <c r="K394" s="444" t="s">
        <v>605</v>
      </c>
      <c r="L394" s="381">
        <v>165</v>
      </c>
      <c r="M394" s="382"/>
      <c r="N394" s="382">
        <v>110</v>
      </c>
      <c r="O394" s="382">
        <v>1.5</v>
      </c>
      <c r="P394" s="382"/>
      <c r="Q394" s="383"/>
      <c r="R394" s="360" t="s">
        <v>588</v>
      </c>
      <c r="S394" s="385" t="s">
        <v>601</v>
      </c>
      <c r="T394" s="384" t="s">
        <v>584</v>
      </c>
      <c r="U394" s="386">
        <v>41695</v>
      </c>
      <c r="W394" s="358"/>
      <c r="AI394" s="387"/>
      <c r="AJ394" s="387"/>
      <c r="AK394" s="387"/>
      <c r="AL394" s="387"/>
      <c r="AM394" s="358"/>
      <c r="AT394" s="358"/>
      <c r="BA394" s="358"/>
      <c r="BI394" s="358"/>
      <c r="BO394" s="358"/>
      <c r="BV394" s="358"/>
    </row>
    <row r="395" spans="1:74" x14ac:dyDescent="0.2">
      <c r="A395" s="356">
        <v>391</v>
      </c>
      <c r="B395" s="360" t="s">
        <v>604</v>
      </c>
      <c r="C395" s="385" t="s">
        <v>584</v>
      </c>
      <c r="D395" s="384" t="s">
        <v>584</v>
      </c>
      <c r="E395" s="382">
        <v>3</v>
      </c>
      <c r="F395" s="444" t="s">
        <v>584</v>
      </c>
      <c r="G395" s="385">
        <v>2014</v>
      </c>
      <c r="H395" s="382"/>
      <c r="I395" s="382"/>
      <c r="J395" s="384"/>
      <c r="K395" s="444" t="s">
        <v>605</v>
      </c>
      <c r="L395" s="381">
        <v>165</v>
      </c>
      <c r="M395" s="382"/>
      <c r="N395" s="382">
        <v>110</v>
      </c>
      <c r="O395" s="382">
        <v>1.5</v>
      </c>
      <c r="P395" s="382"/>
      <c r="Q395" s="383"/>
      <c r="R395" s="360" t="s">
        <v>588</v>
      </c>
      <c r="S395" s="385" t="s">
        <v>601</v>
      </c>
      <c r="T395" s="384" t="s">
        <v>584</v>
      </c>
      <c r="U395" s="386">
        <v>41695</v>
      </c>
      <c r="W395" s="358"/>
      <c r="AI395" s="387"/>
      <c r="AJ395" s="387"/>
      <c r="AK395" s="387"/>
      <c r="AL395" s="387"/>
      <c r="AM395" s="358"/>
      <c r="AT395" s="358"/>
      <c r="BA395" s="358"/>
      <c r="BI395" s="358"/>
      <c r="BO395" s="358"/>
      <c r="BV395" s="358"/>
    </row>
    <row r="396" spans="1:74" x14ac:dyDescent="0.2">
      <c r="A396" s="356">
        <v>392</v>
      </c>
      <c r="B396" s="360" t="s">
        <v>604</v>
      </c>
      <c r="C396" s="385" t="s">
        <v>584</v>
      </c>
      <c r="D396" s="384" t="s">
        <v>584</v>
      </c>
      <c r="E396" s="382">
        <v>0.5</v>
      </c>
      <c r="F396" s="444" t="s">
        <v>584</v>
      </c>
      <c r="G396" s="385">
        <v>2014</v>
      </c>
      <c r="H396" s="382"/>
      <c r="I396" s="382"/>
      <c r="J396" s="384"/>
      <c r="K396" s="444" t="s">
        <v>605</v>
      </c>
      <c r="L396" s="381">
        <v>330</v>
      </c>
      <c r="M396" s="382"/>
      <c r="N396" s="382">
        <v>110</v>
      </c>
      <c r="O396" s="382">
        <v>3</v>
      </c>
      <c r="P396" s="382"/>
      <c r="Q396" s="383"/>
      <c r="R396" s="360" t="s">
        <v>588</v>
      </c>
      <c r="S396" s="385" t="s">
        <v>601</v>
      </c>
      <c r="T396" s="384" t="s">
        <v>584</v>
      </c>
      <c r="U396" s="386">
        <v>41695</v>
      </c>
      <c r="W396" s="358"/>
      <c r="AI396" s="387"/>
      <c r="AJ396" s="387"/>
      <c r="AK396" s="387"/>
      <c r="AL396" s="387"/>
      <c r="AM396" s="358"/>
      <c r="AT396" s="358"/>
      <c r="BA396" s="358"/>
      <c r="BI396" s="358"/>
      <c r="BO396" s="358"/>
      <c r="BV396" s="358"/>
    </row>
    <row r="397" spans="1:74" x14ac:dyDescent="0.2">
      <c r="A397" s="356">
        <v>393</v>
      </c>
      <c r="B397" s="360" t="s">
        <v>604</v>
      </c>
      <c r="C397" s="385" t="s">
        <v>584</v>
      </c>
      <c r="D397" s="384" t="s">
        <v>584</v>
      </c>
      <c r="E397" s="382">
        <v>0.75</v>
      </c>
      <c r="F397" s="444" t="s">
        <v>584</v>
      </c>
      <c r="G397" s="385">
        <v>2014</v>
      </c>
      <c r="H397" s="382"/>
      <c r="I397" s="382"/>
      <c r="J397" s="384"/>
      <c r="K397" s="444" t="s">
        <v>605</v>
      </c>
      <c r="L397" s="381">
        <v>330</v>
      </c>
      <c r="M397" s="382"/>
      <c r="N397" s="382">
        <v>110</v>
      </c>
      <c r="O397" s="382">
        <v>3</v>
      </c>
      <c r="P397" s="382"/>
      <c r="Q397" s="383"/>
      <c r="R397" s="360" t="s">
        <v>588</v>
      </c>
      <c r="S397" s="385" t="s">
        <v>601</v>
      </c>
      <c r="T397" s="384" t="s">
        <v>584</v>
      </c>
      <c r="U397" s="386">
        <v>41695</v>
      </c>
      <c r="W397" s="358"/>
      <c r="AI397" s="387"/>
      <c r="AJ397" s="387"/>
      <c r="AK397" s="387"/>
      <c r="AL397" s="387"/>
      <c r="AM397" s="358"/>
      <c r="AT397" s="358"/>
      <c r="BA397" s="358"/>
      <c r="BI397" s="358"/>
      <c r="BO397" s="358"/>
      <c r="BV397" s="358"/>
    </row>
    <row r="398" spans="1:74" x14ac:dyDescent="0.2">
      <c r="A398" s="356">
        <v>394</v>
      </c>
      <c r="B398" s="360" t="s">
        <v>604</v>
      </c>
      <c r="C398" s="385" t="s">
        <v>584</v>
      </c>
      <c r="D398" s="384" t="s">
        <v>584</v>
      </c>
      <c r="E398" s="382">
        <v>1</v>
      </c>
      <c r="F398" s="444" t="s">
        <v>584</v>
      </c>
      <c r="G398" s="385">
        <v>2014</v>
      </c>
      <c r="H398" s="382"/>
      <c r="I398" s="382"/>
      <c r="J398" s="384"/>
      <c r="K398" s="444" t="s">
        <v>605</v>
      </c>
      <c r="L398" s="381">
        <v>330</v>
      </c>
      <c r="M398" s="382"/>
      <c r="N398" s="382">
        <v>110</v>
      </c>
      <c r="O398" s="382">
        <v>3</v>
      </c>
      <c r="P398" s="382"/>
      <c r="Q398" s="383"/>
      <c r="R398" s="360" t="s">
        <v>588</v>
      </c>
      <c r="S398" s="385" t="s">
        <v>601</v>
      </c>
      <c r="T398" s="384" t="s">
        <v>584</v>
      </c>
      <c r="U398" s="386">
        <v>41695</v>
      </c>
      <c r="W398" s="358"/>
      <c r="AI398" s="387"/>
      <c r="AJ398" s="387"/>
      <c r="AK398" s="387"/>
      <c r="AL398" s="387"/>
      <c r="AM398" s="358"/>
      <c r="AT398" s="358"/>
      <c r="BA398" s="358"/>
      <c r="BI398" s="358"/>
      <c r="BO398" s="358"/>
      <c r="BV398" s="358"/>
    </row>
    <row r="399" spans="1:74" x14ac:dyDescent="0.2">
      <c r="A399" s="356">
        <v>395</v>
      </c>
      <c r="B399" s="360" t="s">
        <v>604</v>
      </c>
      <c r="C399" s="385" t="s">
        <v>584</v>
      </c>
      <c r="D399" s="384" t="s">
        <v>584</v>
      </c>
      <c r="E399" s="382">
        <v>2</v>
      </c>
      <c r="F399" s="444" t="s">
        <v>584</v>
      </c>
      <c r="G399" s="385">
        <v>2014</v>
      </c>
      <c r="H399" s="382"/>
      <c r="I399" s="382"/>
      <c r="J399" s="384"/>
      <c r="K399" s="444" t="s">
        <v>605</v>
      </c>
      <c r="L399" s="381">
        <v>330</v>
      </c>
      <c r="M399" s="382"/>
      <c r="N399" s="382">
        <v>110</v>
      </c>
      <c r="O399" s="382">
        <v>3</v>
      </c>
      <c r="P399" s="382"/>
      <c r="Q399" s="383"/>
      <c r="R399" s="360" t="s">
        <v>588</v>
      </c>
      <c r="S399" s="385" t="s">
        <v>601</v>
      </c>
      <c r="T399" s="384" t="s">
        <v>584</v>
      </c>
      <c r="U399" s="386">
        <v>41695</v>
      </c>
      <c r="W399" s="358"/>
      <c r="AI399" s="387"/>
      <c r="AJ399" s="387"/>
      <c r="AK399" s="387"/>
      <c r="AL399" s="387"/>
      <c r="AM399" s="358"/>
      <c r="AT399" s="358"/>
      <c r="BA399" s="358"/>
      <c r="BI399" s="358"/>
      <c r="BO399" s="358"/>
      <c r="BV399" s="358"/>
    </row>
    <row r="400" spans="1:74" x14ac:dyDescent="0.2">
      <c r="A400" s="356">
        <v>396</v>
      </c>
      <c r="B400" s="360" t="s">
        <v>604</v>
      </c>
      <c r="C400" s="385" t="s">
        <v>584</v>
      </c>
      <c r="D400" s="384" t="s">
        <v>584</v>
      </c>
      <c r="E400" s="382">
        <v>2</v>
      </c>
      <c r="F400" s="444" t="s">
        <v>584</v>
      </c>
      <c r="G400" s="385">
        <v>2014</v>
      </c>
      <c r="H400" s="382"/>
      <c r="I400" s="382"/>
      <c r="J400" s="384"/>
      <c r="K400" s="444" t="s">
        <v>605</v>
      </c>
      <c r="L400" s="381">
        <v>330</v>
      </c>
      <c r="M400" s="382"/>
      <c r="N400" s="382">
        <v>110</v>
      </c>
      <c r="O400" s="382">
        <v>3</v>
      </c>
      <c r="P400" s="382"/>
      <c r="Q400" s="383"/>
      <c r="R400" s="360" t="s">
        <v>588</v>
      </c>
      <c r="S400" s="385" t="s">
        <v>601</v>
      </c>
      <c r="T400" s="384" t="s">
        <v>584</v>
      </c>
      <c r="U400" s="386">
        <v>41695</v>
      </c>
      <c r="W400" s="358"/>
      <c r="AI400" s="387"/>
      <c r="AJ400" s="387"/>
      <c r="AK400" s="387"/>
      <c r="AL400" s="387"/>
      <c r="AM400" s="358"/>
      <c r="AT400" s="358"/>
      <c r="BA400" s="358"/>
      <c r="BI400" s="358"/>
      <c r="BO400" s="358"/>
      <c r="BV400" s="358"/>
    </row>
    <row r="401" spans="1:74" x14ac:dyDescent="0.2">
      <c r="A401" s="356">
        <v>397</v>
      </c>
      <c r="B401" s="360" t="s">
        <v>604</v>
      </c>
      <c r="C401" s="385" t="s">
        <v>584</v>
      </c>
      <c r="D401" s="384" t="s">
        <v>584</v>
      </c>
      <c r="E401" s="382">
        <v>3</v>
      </c>
      <c r="F401" s="444" t="s">
        <v>584</v>
      </c>
      <c r="G401" s="385">
        <v>2014</v>
      </c>
      <c r="H401" s="382"/>
      <c r="I401" s="382"/>
      <c r="J401" s="384"/>
      <c r="K401" s="444" t="s">
        <v>605</v>
      </c>
      <c r="L401" s="381">
        <v>330</v>
      </c>
      <c r="M401" s="382"/>
      <c r="N401" s="382">
        <v>110</v>
      </c>
      <c r="O401" s="382">
        <v>3</v>
      </c>
      <c r="P401" s="382"/>
      <c r="Q401" s="383"/>
      <c r="R401" s="360" t="s">
        <v>588</v>
      </c>
      <c r="S401" s="385" t="s">
        <v>601</v>
      </c>
      <c r="T401" s="384" t="s">
        <v>584</v>
      </c>
      <c r="U401" s="386">
        <v>41695</v>
      </c>
      <c r="W401" s="358"/>
      <c r="AI401" s="387"/>
      <c r="AJ401" s="387"/>
      <c r="AK401" s="387"/>
      <c r="AL401" s="387"/>
      <c r="AM401" s="358"/>
      <c r="AT401" s="358"/>
      <c r="BA401" s="358"/>
      <c r="BI401" s="358"/>
      <c r="BO401" s="358"/>
      <c r="BV401" s="358"/>
    </row>
    <row r="402" spans="1:74" x14ac:dyDescent="0.2">
      <c r="A402" s="356">
        <v>398</v>
      </c>
      <c r="B402" s="360" t="s">
        <v>604</v>
      </c>
      <c r="C402" s="385" t="s">
        <v>584</v>
      </c>
      <c r="D402" s="384" t="s">
        <v>584</v>
      </c>
      <c r="E402" s="382">
        <v>0.5</v>
      </c>
      <c r="F402" s="444" t="s">
        <v>584</v>
      </c>
      <c r="G402" s="385">
        <v>2014</v>
      </c>
      <c r="H402" s="382"/>
      <c r="I402" s="382"/>
      <c r="J402" s="384"/>
      <c r="K402" s="444" t="s">
        <v>605</v>
      </c>
      <c r="L402" s="381">
        <v>90</v>
      </c>
      <c r="M402" s="382"/>
      <c r="N402" s="382">
        <v>90</v>
      </c>
      <c r="O402" s="382">
        <v>1</v>
      </c>
      <c r="P402" s="382"/>
      <c r="Q402" s="383"/>
      <c r="R402" s="360" t="s">
        <v>588</v>
      </c>
      <c r="S402" s="385" t="s">
        <v>601</v>
      </c>
      <c r="T402" s="384" t="s">
        <v>584</v>
      </c>
      <c r="U402" s="386">
        <v>41695</v>
      </c>
      <c r="W402" s="358"/>
      <c r="AI402" s="387"/>
      <c r="AJ402" s="387"/>
      <c r="AK402" s="387"/>
      <c r="AL402" s="387"/>
      <c r="AM402" s="358"/>
      <c r="AT402" s="358"/>
      <c r="BA402" s="358"/>
      <c r="BI402" s="358"/>
      <c r="BO402" s="358"/>
      <c r="BV402" s="358"/>
    </row>
    <row r="403" spans="1:74" x14ac:dyDescent="0.2">
      <c r="A403" s="356">
        <v>399</v>
      </c>
      <c r="B403" s="360" t="s">
        <v>604</v>
      </c>
      <c r="C403" s="385" t="s">
        <v>584</v>
      </c>
      <c r="D403" s="384" t="s">
        <v>584</v>
      </c>
      <c r="E403" s="382">
        <v>0.75</v>
      </c>
      <c r="F403" s="444" t="s">
        <v>584</v>
      </c>
      <c r="G403" s="385">
        <v>2014</v>
      </c>
      <c r="H403" s="382"/>
      <c r="I403" s="382"/>
      <c r="J403" s="384"/>
      <c r="K403" s="444" t="s">
        <v>605</v>
      </c>
      <c r="L403" s="381">
        <v>90</v>
      </c>
      <c r="M403" s="382"/>
      <c r="N403" s="382">
        <v>90</v>
      </c>
      <c r="O403" s="382">
        <v>1</v>
      </c>
      <c r="P403" s="382"/>
      <c r="Q403" s="383"/>
      <c r="R403" s="360" t="s">
        <v>588</v>
      </c>
      <c r="S403" s="385" t="s">
        <v>601</v>
      </c>
      <c r="T403" s="384" t="s">
        <v>584</v>
      </c>
      <c r="U403" s="386">
        <v>41695</v>
      </c>
      <c r="W403" s="358"/>
      <c r="AI403" s="387"/>
      <c r="AJ403" s="387"/>
      <c r="AK403" s="387"/>
      <c r="AL403" s="387"/>
      <c r="AM403" s="358"/>
      <c r="AT403" s="358"/>
      <c r="BA403" s="358"/>
      <c r="BI403" s="358"/>
      <c r="BO403" s="358"/>
      <c r="BV403" s="358"/>
    </row>
    <row r="404" spans="1:74" x14ac:dyDescent="0.2">
      <c r="A404" s="356">
        <v>400</v>
      </c>
      <c r="B404" s="360" t="s">
        <v>604</v>
      </c>
      <c r="C404" s="385" t="s">
        <v>584</v>
      </c>
      <c r="D404" s="384" t="s">
        <v>584</v>
      </c>
      <c r="E404" s="382">
        <v>1</v>
      </c>
      <c r="F404" s="444" t="s">
        <v>584</v>
      </c>
      <c r="G404" s="385">
        <v>2014</v>
      </c>
      <c r="H404" s="382"/>
      <c r="I404" s="382"/>
      <c r="J404" s="384"/>
      <c r="K404" s="444" t="s">
        <v>605</v>
      </c>
      <c r="L404" s="381">
        <v>135</v>
      </c>
      <c r="M404" s="382"/>
      <c r="N404" s="382">
        <v>90</v>
      </c>
      <c r="O404" s="382">
        <v>1.5</v>
      </c>
      <c r="P404" s="382"/>
      <c r="Q404" s="383"/>
      <c r="R404" s="360" t="s">
        <v>588</v>
      </c>
      <c r="S404" s="385" t="s">
        <v>601</v>
      </c>
      <c r="T404" s="384" t="s">
        <v>584</v>
      </c>
      <c r="U404" s="386">
        <v>41695</v>
      </c>
      <c r="W404" s="358"/>
      <c r="AI404" s="387"/>
      <c r="AJ404" s="387"/>
      <c r="AK404" s="387"/>
      <c r="AL404" s="387"/>
      <c r="AM404" s="358"/>
      <c r="AT404" s="358"/>
      <c r="BA404" s="358"/>
      <c r="BI404" s="358"/>
      <c r="BO404" s="358"/>
      <c r="BV404" s="358"/>
    </row>
    <row r="405" spans="1:74" x14ac:dyDescent="0.2">
      <c r="A405" s="356">
        <v>401</v>
      </c>
      <c r="B405" s="360" t="s">
        <v>604</v>
      </c>
      <c r="C405" s="385" t="s">
        <v>584</v>
      </c>
      <c r="D405" s="384" t="s">
        <v>584</v>
      </c>
      <c r="E405" s="382">
        <v>2</v>
      </c>
      <c r="F405" s="444" t="s">
        <v>584</v>
      </c>
      <c r="G405" s="385">
        <v>2014</v>
      </c>
      <c r="H405" s="382"/>
      <c r="I405" s="382"/>
      <c r="J405" s="384"/>
      <c r="K405" s="444" t="s">
        <v>605</v>
      </c>
      <c r="L405" s="381">
        <v>135</v>
      </c>
      <c r="M405" s="382"/>
      <c r="N405" s="382">
        <v>90</v>
      </c>
      <c r="O405" s="382">
        <v>1.5</v>
      </c>
      <c r="P405" s="382"/>
      <c r="Q405" s="383"/>
      <c r="R405" s="360" t="s">
        <v>588</v>
      </c>
      <c r="S405" s="385" t="s">
        <v>601</v>
      </c>
      <c r="T405" s="384" t="s">
        <v>584</v>
      </c>
      <c r="U405" s="386">
        <v>41695</v>
      </c>
      <c r="W405" s="358"/>
      <c r="AI405" s="387"/>
      <c r="AJ405" s="387"/>
      <c r="AK405" s="387"/>
      <c r="AL405" s="387"/>
      <c r="AM405" s="358"/>
      <c r="AT405" s="358"/>
      <c r="BA405" s="358"/>
      <c r="BI405" s="358"/>
      <c r="BO405" s="358"/>
      <c r="BV405" s="358"/>
    </row>
    <row r="406" spans="1:74" x14ac:dyDescent="0.2">
      <c r="A406" s="356">
        <v>402</v>
      </c>
      <c r="B406" s="360" t="s">
        <v>604</v>
      </c>
      <c r="C406" s="385" t="s">
        <v>584</v>
      </c>
      <c r="D406" s="384" t="s">
        <v>584</v>
      </c>
      <c r="E406" s="382">
        <v>2</v>
      </c>
      <c r="F406" s="444" t="s">
        <v>584</v>
      </c>
      <c r="G406" s="385">
        <v>2014</v>
      </c>
      <c r="H406" s="382"/>
      <c r="I406" s="382"/>
      <c r="J406" s="384"/>
      <c r="K406" s="444" t="s">
        <v>605</v>
      </c>
      <c r="L406" s="381">
        <v>135</v>
      </c>
      <c r="M406" s="382"/>
      <c r="N406" s="382">
        <v>90</v>
      </c>
      <c r="O406" s="382">
        <v>1.5</v>
      </c>
      <c r="P406" s="382"/>
      <c r="Q406" s="383"/>
      <c r="R406" s="360" t="s">
        <v>588</v>
      </c>
      <c r="S406" s="385" t="s">
        <v>601</v>
      </c>
      <c r="T406" s="384" t="s">
        <v>584</v>
      </c>
      <c r="U406" s="386">
        <v>41695</v>
      </c>
      <c r="W406" s="358"/>
      <c r="AI406" s="387"/>
      <c r="AJ406" s="387"/>
      <c r="AK406" s="387"/>
      <c r="AL406" s="387"/>
      <c r="AM406" s="358"/>
      <c r="AT406" s="358"/>
      <c r="BA406" s="358"/>
      <c r="BI406" s="358"/>
      <c r="BO406" s="358"/>
      <c r="BV406" s="358"/>
    </row>
    <row r="407" spans="1:74" x14ac:dyDescent="0.2">
      <c r="A407" s="356">
        <v>403</v>
      </c>
      <c r="B407" s="360" t="s">
        <v>604</v>
      </c>
      <c r="C407" s="385" t="s">
        <v>584</v>
      </c>
      <c r="D407" s="384" t="s">
        <v>584</v>
      </c>
      <c r="E407" s="382">
        <v>3</v>
      </c>
      <c r="F407" s="444" t="s">
        <v>584</v>
      </c>
      <c r="G407" s="385">
        <v>2014</v>
      </c>
      <c r="H407" s="382"/>
      <c r="I407" s="382"/>
      <c r="J407" s="384"/>
      <c r="K407" s="444" t="s">
        <v>605</v>
      </c>
      <c r="L407" s="381">
        <v>135</v>
      </c>
      <c r="M407" s="382"/>
      <c r="N407" s="382">
        <v>90</v>
      </c>
      <c r="O407" s="382">
        <v>1.5</v>
      </c>
      <c r="P407" s="382"/>
      <c r="Q407" s="383"/>
      <c r="R407" s="360" t="s">
        <v>588</v>
      </c>
      <c r="S407" s="385" t="s">
        <v>601</v>
      </c>
      <c r="T407" s="384" t="s">
        <v>584</v>
      </c>
      <c r="U407" s="386">
        <v>41695</v>
      </c>
      <c r="W407" s="358"/>
      <c r="AI407" s="387"/>
      <c r="AJ407" s="387"/>
      <c r="AK407" s="387"/>
      <c r="AL407" s="387"/>
      <c r="AM407" s="358"/>
      <c r="AT407" s="358"/>
      <c r="BA407" s="358"/>
      <c r="BI407" s="358"/>
      <c r="BO407" s="358"/>
      <c r="BV407" s="358"/>
    </row>
    <row r="408" spans="1:74" x14ac:dyDescent="0.2">
      <c r="A408" s="356">
        <v>404</v>
      </c>
      <c r="B408" s="360" t="s">
        <v>604</v>
      </c>
      <c r="C408" s="385" t="s">
        <v>584</v>
      </c>
      <c r="D408" s="384" t="s">
        <v>584</v>
      </c>
      <c r="E408" s="382">
        <v>0.5</v>
      </c>
      <c r="F408" s="444" t="s">
        <v>584</v>
      </c>
      <c r="G408" s="385">
        <v>2014</v>
      </c>
      <c r="H408" s="382"/>
      <c r="I408" s="382"/>
      <c r="J408" s="384"/>
      <c r="K408" s="444" t="s">
        <v>605</v>
      </c>
      <c r="L408" s="381">
        <v>270</v>
      </c>
      <c r="M408" s="382"/>
      <c r="N408" s="382">
        <v>90</v>
      </c>
      <c r="O408" s="382">
        <v>3</v>
      </c>
      <c r="P408" s="382"/>
      <c r="Q408" s="383"/>
      <c r="R408" s="360" t="s">
        <v>588</v>
      </c>
      <c r="S408" s="385" t="s">
        <v>601</v>
      </c>
      <c r="T408" s="384" t="s">
        <v>584</v>
      </c>
      <c r="U408" s="386">
        <v>41695</v>
      </c>
      <c r="W408" s="358"/>
      <c r="AI408" s="387"/>
      <c r="AJ408" s="387"/>
      <c r="AK408" s="387"/>
      <c r="AL408" s="387"/>
      <c r="AM408" s="358"/>
      <c r="AT408" s="358"/>
      <c r="BA408" s="358"/>
      <c r="BI408" s="358"/>
      <c r="BO408" s="358"/>
      <c r="BV408" s="358"/>
    </row>
    <row r="409" spans="1:74" x14ac:dyDescent="0.2">
      <c r="A409" s="356">
        <v>405</v>
      </c>
      <c r="B409" s="360" t="s">
        <v>604</v>
      </c>
      <c r="C409" s="385" t="s">
        <v>584</v>
      </c>
      <c r="D409" s="384" t="s">
        <v>584</v>
      </c>
      <c r="E409" s="382">
        <v>0.75</v>
      </c>
      <c r="F409" s="444" t="s">
        <v>584</v>
      </c>
      <c r="G409" s="385">
        <v>2014</v>
      </c>
      <c r="H409" s="382"/>
      <c r="I409" s="382"/>
      <c r="J409" s="384"/>
      <c r="K409" s="444" t="s">
        <v>605</v>
      </c>
      <c r="L409" s="381">
        <v>270</v>
      </c>
      <c r="M409" s="382"/>
      <c r="N409" s="382">
        <v>90</v>
      </c>
      <c r="O409" s="382">
        <v>3</v>
      </c>
      <c r="P409" s="382"/>
      <c r="Q409" s="383"/>
      <c r="R409" s="360" t="s">
        <v>588</v>
      </c>
      <c r="S409" s="385" t="s">
        <v>601</v>
      </c>
      <c r="T409" s="384" t="s">
        <v>584</v>
      </c>
      <c r="U409" s="386">
        <v>41695</v>
      </c>
      <c r="W409" s="358"/>
      <c r="AI409" s="387"/>
      <c r="AJ409" s="387"/>
      <c r="AK409" s="387"/>
      <c r="AL409" s="387"/>
      <c r="AM409" s="358"/>
      <c r="AT409" s="358"/>
      <c r="BA409" s="358"/>
      <c r="BI409" s="358"/>
      <c r="BO409" s="358"/>
      <c r="BV409" s="358"/>
    </row>
    <row r="410" spans="1:74" x14ac:dyDescent="0.2">
      <c r="A410" s="356">
        <v>406</v>
      </c>
      <c r="B410" s="360" t="s">
        <v>604</v>
      </c>
      <c r="C410" s="385" t="s">
        <v>584</v>
      </c>
      <c r="D410" s="384" t="s">
        <v>584</v>
      </c>
      <c r="E410" s="382">
        <v>1</v>
      </c>
      <c r="F410" s="444" t="s">
        <v>584</v>
      </c>
      <c r="G410" s="385">
        <v>2014</v>
      </c>
      <c r="H410" s="382"/>
      <c r="I410" s="382"/>
      <c r="J410" s="384"/>
      <c r="K410" s="444" t="s">
        <v>605</v>
      </c>
      <c r="L410" s="381">
        <v>270</v>
      </c>
      <c r="M410" s="382"/>
      <c r="N410" s="382">
        <v>90</v>
      </c>
      <c r="O410" s="382">
        <v>3</v>
      </c>
      <c r="P410" s="382"/>
      <c r="Q410" s="383"/>
      <c r="R410" s="360" t="s">
        <v>588</v>
      </c>
      <c r="S410" s="385" t="s">
        <v>601</v>
      </c>
      <c r="T410" s="384" t="s">
        <v>584</v>
      </c>
      <c r="U410" s="386">
        <v>41695</v>
      </c>
      <c r="W410" s="358"/>
      <c r="AI410" s="387"/>
      <c r="AJ410" s="387"/>
      <c r="AK410" s="387"/>
      <c r="AL410" s="387"/>
      <c r="AM410" s="358"/>
      <c r="AT410" s="358"/>
      <c r="BA410" s="358"/>
      <c r="BI410" s="358"/>
      <c r="BO410" s="358"/>
      <c r="BV410" s="358"/>
    </row>
    <row r="411" spans="1:74" x14ac:dyDescent="0.2">
      <c r="A411" s="356">
        <v>407</v>
      </c>
      <c r="B411" s="360" t="s">
        <v>604</v>
      </c>
      <c r="C411" s="385" t="s">
        <v>584</v>
      </c>
      <c r="D411" s="384" t="s">
        <v>584</v>
      </c>
      <c r="E411" s="382">
        <v>2</v>
      </c>
      <c r="F411" s="444" t="s">
        <v>584</v>
      </c>
      <c r="G411" s="385">
        <v>2014</v>
      </c>
      <c r="H411" s="382"/>
      <c r="I411" s="382"/>
      <c r="J411" s="384"/>
      <c r="K411" s="444" t="s">
        <v>605</v>
      </c>
      <c r="L411" s="381">
        <v>270</v>
      </c>
      <c r="M411" s="382"/>
      <c r="N411" s="382">
        <v>90</v>
      </c>
      <c r="O411" s="382">
        <v>3</v>
      </c>
      <c r="P411" s="382"/>
      <c r="Q411" s="383"/>
      <c r="R411" s="360" t="s">
        <v>588</v>
      </c>
      <c r="S411" s="385" t="s">
        <v>601</v>
      </c>
      <c r="T411" s="384" t="s">
        <v>584</v>
      </c>
      <c r="U411" s="386">
        <v>41695</v>
      </c>
      <c r="W411" s="358"/>
      <c r="AI411" s="387"/>
      <c r="AJ411" s="387"/>
      <c r="AK411" s="387"/>
      <c r="AL411" s="387"/>
      <c r="AM411" s="358"/>
      <c r="AT411" s="358"/>
      <c r="BA411" s="358"/>
      <c r="BI411" s="358"/>
      <c r="BO411" s="358"/>
      <c r="BV411" s="358"/>
    </row>
    <row r="412" spans="1:74" x14ac:dyDescent="0.2">
      <c r="A412" s="356">
        <v>408</v>
      </c>
      <c r="B412" s="360" t="s">
        <v>604</v>
      </c>
      <c r="C412" s="385" t="s">
        <v>584</v>
      </c>
      <c r="D412" s="384" t="s">
        <v>584</v>
      </c>
      <c r="E412" s="382">
        <v>2</v>
      </c>
      <c r="F412" s="444" t="s">
        <v>584</v>
      </c>
      <c r="G412" s="385">
        <v>2014</v>
      </c>
      <c r="H412" s="382"/>
      <c r="I412" s="382"/>
      <c r="J412" s="384"/>
      <c r="K412" s="444" t="s">
        <v>605</v>
      </c>
      <c r="L412" s="381">
        <v>270</v>
      </c>
      <c r="M412" s="382"/>
      <c r="N412" s="382">
        <v>90</v>
      </c>
      <c r="O412" s="382">
        <v>3</v>
      </c>
      <c r="P412" s="382"/>
      <c r="Q412" s="383"/>
      <c r="R412" s="360" t="s">
        <v>588</v>
      </c>
      <c r="S412" s="385" t="s">
        <v>601</v>
      </c>
      <c r="T412" s="384" t="s">
        <v>584</v>
      </c>
      <c r="U412" s="386">
        <v>41695</v>
      </c>
      <c r="W412" s="358"/>
      <c r="AI412" s="387"/>
      <c r="AJ412" s="387"/>
      <c r="AK412" s="387"/>
      <c r="AL412" s="387"/>
      <c r="AM412" s="358"/>
      <c r="AT412" s="358"/>
      <c r="BA412" s="358"/>
      <c r="BI412" s="358"/>
      <c r="BO412" s="358"/>
      <c r="BV412" s="358"/>
    </row>
    <row r="413" spans="1:74" x14ac:dyDescent="0.2">
      <c r="A413" s="356">
        <v>409</v>
      </c>
      <c r="B413" s="360" t="s">
        <v>604</v>
      </c>
      <c r="C413" s="385" t="s">
        <v>584</v>
      </c>
      <c r="D413" s="384" t="s">
        <v>584</v>
      </c>
      <c r="E413" s="382">
        <v>3</v>
      </c>
      <c r="F413" s="444" t="s">
        <v>584</v>
      </c>
      <c r="G413" s="385">
        <v>2014</v>
      </c>
      <c r="H413" s="382"/>
      <c r="I413" s="382"/>
      <c r="J413" s="384"/>
      <c r="K413" s="444" t="s">
        <v>605</v>
      </c>
      <c r="L413" s="381">
        <v>270</v>
      </c>
      <c r="M413" s="382"/>
      <c r="N413" s="382">
        <v>90</v>
      </c>
      <c r="O413" s="382">
        <v>3</v>
      </c>
      <c r="P413" s="382"/>
      <c r="Q413" s="383"/>
      <c r="R413" s="360" t="s">
        <v>588</v>
      </c>
      <c r="S413" s="385" t="s">
        <v>601</v>
      </c>
      <c r="T413" s="384" t="s">
        <v>584</v>
      </c>
      <c r="U413" s="386">
        <v>41695</v>
      </c>
      <c r="W413" s="358"/>
      <c r="AI413" s="387"/>
      <c r="AJ413" s="387"/>
      <c r="AK413" s="387"/>
      <c r="AL413" s="387"/>
      <c r="AM413" s="358"/>
      <c r="AT413" s="358"/>
      <c r="BA413" s="358"/>
      <c r="BI413" s="358"/>
      <c r="BO413" s="358"/>
      <c r="BV413" s="358"/>
    </row>
    <row r="414" spans="1:74" x14ac:dyDescent="0.2">
      <c r="A414" s="356">
        <v>410</v>
      </c>
      <c r="B414" s="360" t="s">
        <v>603</v>
      </c>
      <c r="C414" s="385" t="s">
        <v>584</v>
      </c>
      <c r="D414" s="384" t="s">
        <v>584</v>
      </c>
      <c r="E414" s="382">
        <v>0.5</v>
      </c>
      <c r="F414" s="444" t="s">
        <v>584</v>
      </c>
      <c r="G414" s="385">
        <v>2014</v>
      </c>
      <c r="H414" s="382">
        <v>200</v>
      </c>
      <c r="I414" s="382">
        <v>1</v>
      </c>
      <c r="J414" s="384" t="s">
        <v>581</v>
      </c>
      <c r="K414" s="383"/>
      <c r="L414" s="381"/>
      <c r="M414" s="382"/>
      <c r="N414" s="382"/>
      <c r="O414" s="382"/>
      <c r="P414" s="382"/>
      <c r="Q414" s="383"/>
      <c r="R414" s="360" t="s">
        <v>589</v>
      </c>
      <c r="S414" s="385" t="s">
        <v>606</v>
      </c>
      <c r="T414" s="384" t="s">
        <v>584</v>
      </c>
      <c r="U414" s="386">
        <v>41698</v>
      </c>
      <c r="W414" s="358"/>
      <c r="AI414" s="387"/>
      <c r="AJ414" s="387"/>
      <c r="AK414" s="387"/>
      <c r="AL414" s="387"/>
      <c r="AM414" s="358"/>
      <c r="AT414" s="358"/>
      <c r="BA414" s="358"/>
      <c r="BI414" s="358"/>
      <c r="BO414" s="358"/>
      <c r="BV414" s="358"/>
    </row>
    <row r="415" spans="1:74" x14ac:dyDescent="0.2">
      <c r="A415" s="356">
        <v>411</v>
      </c>
      <c r="B415" s="360" t="s">
        <v>603</v>
      </c>
      <c r="C415" s="385" t="s">
        <v>584</v>
      </c>
      <c r="D415" s="384" t="s">
        <v>584</v>
      </c>
      <c r="E415" s="382">
        <v>0.75</v>
      </c>
      <c r="F415" s="444" t="s">
        <v>584</v>
      </c>
      <c r="G415" s="385">
        <v>2014</v>
      </c>
      <c r="H415" s="382">
        <v>200</v>
      </c>
      <c r="I415" s="382">
        <v>1</v>
      </c>
      <c r="J415" s="384" t="s">
        <v>581</v>
      </c>
      <c r="K415" s="383"/>
      <c r="L415" s="381"/>
      <c r="M415" s="382"/>
      <c r="N415" s="382"/>
      <c r="O415" s="382"/>
      <c r="P415" s="382"/>
      <c r="Q415" s="383"/>
      <c r="R415" s="360" t="s">
        <v>589</v>
      </c>
      <c r="S415" s="385" t="s">
        <v>606</v>
      </c>
      <c r="T415" s="384" t="s">
        <v>584</v>
      </c>
      <c r="U415" s="386">
        <v>41698</v>
      </c>
      <c r="W415" s="358"/>
      <c r="AI415" s="387"/>
      <c r="AJ415" s="387"/>
      <c r="AK415" s="387"/>
      <c r="AL415" s="387"/>
      <c r="AM415" s="358"/>
      <c r="AT415" s="358"/>
      <c r="BA415" s="358"/>
      <c r="BI415" s="358"/>
      <c r="BO415" s="358"/>
      <c r="BV415" s="358"/>
    </row>
    <row r="416" spans="1:74" x14ac:dyDescent="0.2">
      <c r="A416" s="356">
        <v>412</v>
      </c>
      <c r="B416" s="360" t="s">
        <v>603</v>
      </c>
      <c r="C416" s="385" t="s">
        <v>584</v>
      </c>
      <c r="D416" s="384" t="s">
        <v>584</v>
      </c>
      <c r="E416" s="382">
        <v>1</v>
      </c>
      <c r="F416" s="444" t="s">
        <v>584</v>
      </c>
      <c r="G416" s="385">
        <v>2014</v>
      </c>
      <c r="H416" s="382">
        <v>200</v>
      </c>
      <c r="I416" s="382">
        <v>1</v>
      </c>
      <c r="J416" s="384" t="s">
        <v>581</v>
      </c>
      <c r="K416" s="383"/>
      <c r="L416" s="381"/>
      <c r="M416" s="382"/>
      <c r="N416" s="382"/>
      <c r="O416" s="382"/>
      <c r="P416" s="382"/>
      <c r="Q416" s="383"/>
      <c r="R416" s="360" t="s">
        <v>589</v>
      </c>
      <c r="S416" s="385" t="s">
        <v>606</v>
      </c>
      <c r="T416" s="384" t="s">
        <v>584</v>
      </c>
      <c r="U416" s="386">
        <v>41698</v>
      </c>
      <c r="W416" s="358"/>
      <c r="AI416" s="387"/>
      <c r="AJ416" s="387"/>
      <c r="AK416" s="387"/>
      <c r="AL416" s="387"/>
      <c r="AM416" s="358"/>
      <c r="AT416" s="358"/>
      <c r="BA416" s="358"/>
      <c r="BI416" s="358"/>
      <c r="BO416" s="358"/>
      <c r="BV416" s="358"/>
    </row>
    <row r="417" spans="1:74" x14ac:dyDescent="0.2">
      <c r="A417" s="356">
        <v>413</v>
      </c>
      <c r="B417" s="360" t="s">
        <v>603</v>
      </c>
      <c r="C417" s="385" t="s">
        <v>584</v>
      </c>
      <c r="D417" s="384" t="s">
        <v>584</v>
      </c>
      <c r="E417" s="382">
        <v>0.5</v>
      </c>
      <c r="F417" s="444" t="s">
        <v>584</v>
      </c>
      <c r="G417" s="385">
        <v>2014</v>
      </c>
      <c r="H417" s="382">
        <v>300</v>
      </c>
      <c r="I417" s="382">
        <v>1</v>
      </c>
      <c r="J417" s="384" t="s">
        <v>581</v>
      </c>
      <c r="K417" s="383"/>
      <c r="L417" s="381"/>
      <c r="M417" s="382"/>
      <c r="N417" s="382"/>
      <c r="O417" s="382"/>
      <c r="P417" s="382"/>
      <c r="Q417" s="383"/>
      <c r="R417" s="360" t="s">
        <v>589</v>
      </c>
      <c r="S417" s="385" t="s">
        <v>606</v>
      </c>
      <c r="T417" s="384" t="s">
        <v>584</v>
      </c>
      <c r="U417" s="386">
        <v>41698</v>
      </c>
      <c r="W417" s="358"/>
      <c r="AI417" s="387"/>
      <c r="AJ417" s="387"/>
      <c r="AK417" s="387"/>
      <c r="AL417" s="387"/>
      <c r="AM417" s="358"/>
      <c r="AT417" s="358"/>
      <c r="BA417" s="358"/>
      <c r="BI417" s="358"/>
      <c r="BO417" s="358"/>
      <c r="BV417" s="358"/>
    </row>
    <row r="418" spans="1:74" x14ac:dyDescent="0.2">
      <c r="A418" s="356">
        <v>414</v>
      </c>
      <c r="B418" s="360" t="s">
        <v>603</v>
      </c>
      <c r="C418" s="385" t="s">
        <v>584</v>
      </c>
      <c r="D418" s="384" t="s">
        <v>584</v>
      </c>
      <c r="E418" s="382">
        <v>0.75</v>
      </c>
      <c r="F418" s="444" t="s">
        <v>584</v>
      </c>
      <c r="G418" s="385">
        <v>2014</v>
      </c>
      <c r="H418" s="382">
        <v>300</v>
      </c>
      <c r="I418" s="382">
        <v>1</v>
      </c>
      <c r="J418" s="384" t="s">
        <v>581</v>
      </c>
      <c r="K418" s="383"/>
      <c r="L418" s="381"/>
      <c r="M418" s="382"/>
      <c r="N418" s="382"/>
      <c r="O418" s="382"/>
      <c r="P418" s="382"/>
      <c r="Q418" s="383"/>
      <c r="R418" s="360" t="s">
        <v>589</v>
      </c>
      <c r="S418" s="385" t="s">
        <v>606</v>
      </c>
      <c r="T418" s="384" t="s">
        <v>584</v>
      </c>
      <c r="U418" s="386">
        <v>41698</v>
      </c>
      <c r="W418" s="358"/>
      <c r="AI418" s="387"/>
      <c r="AJ418" s="387"/>
      <c r="AK418" s="387"/>
      <c r="AL418" s="387"/>
      <c r="AM418" s="358"/>
      <c r="AT418" s="358"/>
      <c r="BA418" s="358"/>
      <c r="BI418" s="358"/>
      <c r="BO418" s="358"/>
      <c r="BV418" s="358"/>
    </row>
    <row r="419" spans="1:74" x14ac:dyDescent="0.2">
      <c r="A419" s="356">
        <v>415</v>
      </c>
      <c r="B419" s="360" t="s">
        <v>603</v>
      </c>
      <c r="C419" s="385" t="s">
        <v>584</v>
      </c>
      <c r="D419" s="384" t="s">
        <v>584</v>
      </c>
      <c r="E419" s="382">
        <v>1</v>
      </c>
      <c r="F419" s="444" t="s">
        <v>584</v>
      </c>
      <c r="G419" s="385">
        <v>2014</v>
      </c>
      <c r="H419" s="382">
        <v>300</v>
      </c>
      <c r="I419" s="382">
        <v>1</v>
      </c>
      <c r="J419" s="384" t="s">
        <v>581</v>
      </c>
      <c r="K419" s="383"/>
      <c r="L419" s="381"/>
      <c r="M419" s="382"/>
      <c r="N419" s="382"/>
      <c r="O419" s="382"/>
      <c r="P419" s="382"/>
      <c r="Q419" s="383"/>
      <c r="R419" s="360" t="s">
        <v>589</v>
      </c>
      <c r="S419" s="385" t="s">
        <v>606</v>
      </c>
      <c r="T419" s="384" t="s">
        <v>584</v>
      </c>
      <c r="U419" s="386">
        <v>41698</v>
      </c>
      <c r="W419" s="358"/>
      <c r="AI419" s="387"/>
      <c r="AJ419" s="387"/>
      <c r="AK419" s="387"/>
      <c r="AL419" s="387"/>
      <c r="AM419" s="358"/>
      <c r="AT419" s="358"/>
      <c r="BA419" s="358"/>
      <c r="BI419" s="358"/>
      <c r="BO419" s="358"/>
      <c r="BV419" s="358"/>
    </row>
    <row r="420" spans="1:74" x14ac:dyDescent="0.2">
      <c r="A420" s="356">
        <v>416</v>
      </c>
      <c r="B420" s="360" t="s">
        <v>603</v>
      </c>
      <c r="C420" s="385" t="s">
        <v>584</v>
      </c>
      <c r="D420" s="384" t="s">
        <v>584</v>
      </c>
      <c r="E420" s="382">
        <v>1.25</v>
      </c>
      <c r="F420" s="444" t="s">
        <v>584</v>
      </c>
      <c r="G420" s="385">
        <v>2014</v>
      </c>
      <c r="H420" s="382">
        <v>300</v>
      </c>
      <c r="I420" s="382">
        <v>1</v>
      </c>
      <c r="J420" s="384" t="s">
        <v>581</v>
      </c>
      <c r="K420" s="383"/>
      <c r="L420" s="381"/>
      <c r="M420" s="382"/>
      <c r="N420" s="382"/>
      <c r="O420" s="382"/>
      <c r="P420" s="382"/>
      <c r="Q420" s="383"/>
      <c r="R420" s="360" t="s">
        <v>589</v>
      </c>
      <c r="S420" s="385" t="s">
        <v>606</v>
      </c>
      <c r="T420" s="384" t="s">
        <v>584</v>
      </c>
      <c r="U420" s="386">
        <v>41698</v>
      </c>
      <c r="W420" s="358"/>
      <c r="AI420" s="387"/>
      <c r="AJ420" s="387"/>
      <c r="AK420" s="387"/>
      <c r="AL420" s="387"/>
      <c r="AM420" s="358"/>
      <c r="AT420" s="358"/>
      <c r="BA420" s="358"/>
      <c r="BI420" s="358"/>
      <c r="BO420" s="358"/>
      <c r="BV420" s="358"/>
    </row>
    <row r="421" spans="1:74" x14ac:dyDescent="0.2">
      <c r="A421" s="356">
        <v>417</v>
      </c>
      <c r="B421" s="360" t="s">
        <v>603</v>
      </c>
      <c r="C421" s="385" t="s">
        <v>584</v>
      </c>
      <c r="D421" s="384" t="s">
        <v>584</v>
      </c>
      <c r="E421" s="382">
        <v>1.5</v>
      </c>
      <c r="F421" s="444" t="s">
        <v>584</v>
      </c>
      <c r="G421" s="385">
        <v>2014</v>
      </c>
      <c r="H421" s="382">
        <v>300</v>
      </c>
      <c r="I421" s="382">
        <v>1</v>
      </c>
      <c r="J421" s="384" t="s">
        <v>581</v>
      </c>
      <c r="K421" s="383"/>
      <c r="L421" s="381"/>
      <c r="M421" s="382"/>
      <c r="N421" s="382"/>
      <c r="O421" s="382"/>
      <c r="P421" s="382"/>
      <c r="Q421" s="383"/>
      <c r="R421" s="360" t="s">
        <v>589</v>
      </c>
      <c r="S421" s="385" t="s">
        <v>606</v>
      </c>
      <c r="T421" s="384" t="s">
        <v>584</v>
      </c>
      <c r="U421" s="386">
        <v>41698</v>
      </c>
      <c r="W421" s="358"/>
      <c r="AI421" s="387"/>
      <c r="AJ421" s="387"/>
      <c r="AK421" s="387"/>
      <c r="AL421" s="387"/>
      <c r="AM421" s="358"/>
      <c r="AT421" s="358"/>
      <c r="BA421" s="358"/>
      <c r="BI421" s="358"/>
      <c r="BO421" s="358"/>
      <c r="BV421" s="358"/>
    </row>
    <row r="422" spans="1:74" x14ac:dyDescent="0.2">
      <c r="A422" s="356">
        <v>418</v>
      </c>
      <c r="B422" s="360" t="s">
        <v>603</v>
      </c>
      <c r="C422" s="385" t="s">
        <v>584</v>
      </c>
      <c r="D422" s="384" t="s">
        <v>584</v>
      </c>
      <c r="E422" s="382">
        <v>1.25</v>
      </c>
      <c r="F422" s="444" t="s">
        <v>584</v>
      </c>
      <c r="G422" s="385">
        <v>2014</v>
      </c>
      <c r="H422" s="382">
        <v>400</v>
      </c>
      <c r="I422" s="382">
        <v>1</v>
      </c>
      <c r="J422" s="384" t="s">
        <v>581</v>
      </c>
      <c r="K422" s="383"/>
      <c r="L422" s="381"/>
      <c r="M422" s="382"/>
      <c r="N422" s="382"/>
      <c r="O422" s="382"/>
      <c r="P422" s="382"/>
      <c r="Q422" s="383"/>
      <c r="R422" s="360" t="s">
        <v>589</v>
      </c>
      <c r="S422" s="385" t="s">
        <v>606</v>
      </c>
      <c r="T422" s="384" t="s">
        <v>584</v>
      </c>
      <c r="U422" s="386">
        <v>41698</v>
      </c>
      <c r="W422" s="358"/>
      <c r="AI422" s="387"/>
      <c r="AJ422" s="387"/>
      <c r="AK422" s="387"/>
      <c r="AL422" s="387"/>
      <c r="AM422" s="358"/>
      <c r="AT422" s="358"/>
      <c r="BA422" s="358"/>
      <c r="BI422" s="358"/>
      <c r="BO422" s="358"/>
      <c r="BV422" s="358"/>
    </row>
    <row r="423" spans="1:74" x14ac:dyDescent="0.2">
      <c r="A423" s="356">
        <v>419</v>
      </c>
      <c r="B423" s="360" t="s">
        <v>603</v>
      </c>
      <c r="C423" s="385" t="s">
        <v>584</v>
      </c>
      <c r="D423" s="384" t="s">
        <v>584</v>
      </c>
      <c r="E423" s="382">
        <v>1.5</v>
      </c>
      <c r="F423" s="444" t="s">
        <v>584</v>
      </c>
      <c r="G423" s="385">
        <v>2014</v>
      </c>
      <c r="H423" s="382">
        <v>400</v>
      </c>
      <c r="I423" s="382">
        <v>1</v>
      </c>
      <c r="J423" s="384" t="s">
        <v>581</v>
      </c>
      <c r="K423" s="383"/>
      <c r="L423" s="381"/>
      <c r="M423" s="382"/>
      <c r="N423" s="382"/>
      <c r="O423" s="382"/>
      <c r="P423" s="382"/>
      <c r="Q423" s="383"/>
      <c r="R423" s="360" t="s">
        <v>589</v>
      </c>
      <c r="S423" s="385" t="s">
        <v>606</v>
      </c>
      <c r="T423" s="384" t="s">
        <v>584</v>
      </c>
      <c r="U423" s="386">
        <v>41698</v>
      </c>
      <c r="W423" s="358"/>
      <c r="AI423" s="387"/>
      <c r="AJ423" s="387"/>
      <c r="AK423" s="387"/>
      <c r="AL423" s="387"/>
      <c r="AM423" s="358"/>
      <c r="AT423" s="358"/>
      <c r="BA423" s="358"/>
      <c r="BI423" s="358"/>
      <c r="BO423" s="358"/>
      <c r="BV423" s="358"/>
    </row>
    <row r="424" spans="1:74" x14ac:dyDescent="0.2">
      <c r="A424" s="356">
        <v>420</v>
      </c>
      <c r="B424" s="360" t="s">
        <v>603</v>
      </c>
      <c r="C424" s="385" t="s">
        <v>584</v>
      </c>
      <c r="D424" s="384" t="s">
        <v>584</v>
      </c>
      <c r="E424" s="382">
        <v>2</v>
      </c>
      <c r="F424" s="444" t="s">
        <v>584</v>
      </c>
      <c r="G424" s="385">
        <v>2014</v>
      </c>
      <c r="H424" s="382">
        <v>300</v>
      </c>
      <c r="I424" s="382">
        <v>1</v>
      </c>
      <c r="J424" s="384" t="s">
        <v>581</v>
      </c>
      <c r="K424" s="383"/>
      <c r="L424" s="381"/>
      <c r="M424" s="382"/>
      <c r="N424" s="382"/>
      <c r="O424" s="382"/>
      <c r="P424" s="382"/>
      <c r="Q424" s="383"/>
      <c r="R424" s="360" t="s">
        <v>589</v>
      </c>
      <c r="S424" s="385" t="s">
        <v>606</v>
      </c>
      <c r="T424" s="384" t="s">
        <v>584</v>
      </c>
      <c r="U424" s="386">
        <v>41698</v>
      </c>
      <c r="W424" s="358"/>
      <c r="AI424" s="387"/>
      <c r="AJ424" s="387"/>
      <c r="AK424" s="387"/>
      <c r="AL424" s="387"/>
      <c r="AM424" s="358"/>
      <c r="AT424" s="358"/>
      <c r="BA424" s="358"/>
      <c r="BI424" s="358"/>
      <c r="BO424" s="358"/>
      <c r="BV424" s="358"/>
    </row>
    <row r="425" spans="1:74" x14ac:dyDescent="0.2">
      <c r="A425" s="356">
        <v>421</v>
      </c>
      <c r="B425" s="360" t="s">
        <v>603</v>
      </c>
      <c r="C425" s="385" t="s">
        <v>584</v>
      </c>
      <c r="D425" s="384" t="s">
        <v>584</v>
      </c>
      <c r="E425" s="382">
        <v>2.5</v>
      </c>
      <c r="F425" s="444" t="s">
        <v>584</v>
      </c>
      <c r="G425" s="385">
        <v>2014</v>
      </c>
      <c r="H425" s="382">
        <v>300</v>
      </c>
      <c r="I425" s="382">
        <v>1</v>
      </c>
      <c r="J425" s="384" t="s">
        <v>581</v>
      </c>
      <c r="K425" s="383"/>
      <c r="L425" s="381"/>
      <c r="M425" s="382"/>
      <c r="N425" s="382"/>
      <c r="O425" s="382"/>
      <c r="P425" s="382"/>
      <c r="Q425" s="383"/>
      <c r="R425" s="360" t="s">
        <v>589</v>
      </c>
      <c r="S425" s="385" t="s">
        <v>606</v>
      </c>
      <c r="T425" s="384" t="s">
        <v>584</v>
      </c>
      <c r="U425" s="386">
        <v>41698</v>
      </c>
      <c r="W425" s="358"/>
      <c r="AI425" s="387"/>
      <c r="AJ425" s="387"/>
      <c r="AK425" s="387"/>
      <c r="AL425" s="387"/>
      <c r="AM425" s="358"/>
      <c r="AT425" s="358"/>
      <c r="BA425" s="358"/>
      <c r="BI425" s="358"/>
      <c r="BO425" s="358"/>
      <c r="BV425" s="358"/>
    </row>
    <row r="426" spans="1:74" x14ac:dyDescent="0.2">
      <c r="A426" s="356">
        <v>422</v>
      </c>
      <c r="B426" s="360" t="s">
        <v>603</v>
      </c>
      <c r="C426" s="385" t="s">
        <v>584</v>
      </c>
      <c r="D426" s="384" t="s">
        <v>584</v>
      </c>
      <c r="E426" s="382">
        <v>2</v>
      </c>
      <c r="F426" s="444" t="s">
        <v>584</v>
      </c>
      <c r="G426" s="385">
        <v>2014</v>
      </c>
      <c r="H426" s="382">
        <v>500</v>
      </c>
      <c r="I426" s="382">
        <v>1</v>
      </c>
      <c r="J426" s="384" t="s">
        <v>581</v>
      </c>
      <c r="K426" s="383"/>
      <c r="L426" s="381"/>
      <c r="M426" s="382"/>
      <c r="N426" s="382"/>
      <c r="O426" s="382"/>
      <c r="P426" s="382"/>
      <c r="Q426" s="383"/>
      <c r="R426" s="360" t="s">
        <v>589</v>
      </c>
      <c r="S426" s="385" t="s">
        <v>606</v>
      </c>
      <c r="T426" s="384" t="s">
        <v>584</v>
      </c>
      <c r="U426" s="386">
        <v>41698</v>
      </c>
      <c r="W426" s="358"/>
      <c r="AI426" s="387"/>
      <c r="AJ426" s="387"/>
      <c r="AK426" s="387"/>
      <c r="AL426" s="387"/>
      <c r="AM426" s="358"/>
      <c r="AT426" s="358"/>
      <c r="BA426" s="358"/>
      <c r="BI426" s="358"/>
      <c r="BO426" s="358"/>
      <c r="BV426" s="358"/>
    </row>
    <row r="427" spans="1:74" x14ac:dyDescent="0.2">
      <c r="A427" s="356">
        <v>423</v>
      </c>
      <c r="B427" s="360" t="s">
        <v>603</v>
      </c>
      <c r="C427" s="385" t="s">
        <v>584</v>
      </c>
      <c r="D427" s="384" t="s">
        <v>584</v>
      </c>
      <c r="E427" s="382">
        <v>2.5</v>
      </c>
      <c r="F427" s="444" t="s">
        <v>584</v>
      </c>
      <c r="G427" s="385">
        <v>2014</v>
      </c>
      <c r="H427" s="382">
        <v>500</v>
      </c>
      <c r="I427" s="382">
        <v>1</v>
      </c>
      <c r="J427" s="384" t="s">
        <v>581</v>
      </c>
      <c r="K427" s="383"/>
      <c r="L427" s="381"/>
      <c r="M427" s="382"/>
      <c r="N427" s="382"/>
      <c r="O427" s="382"/>
      <c r="P427" s="382"/>
      <c r="Q427" s="383"/>
      <c r="R427" s="360" t="s">
        <v>589</v>
      </c>
      <c r="S427" s="385" t="s">
        <v>606</v>
      </c>
      <c r="T427" s="384" t="s">
        <v>584</v>
      </c>
      <c r="U427" s="386">
        <v>41698</v>
      </c>
      <c r="W427" s="358"/>
      <c r="AI427" s="387"/>
      <c r="AJ427" s="387"/>
      <c r="AK427" s="387"/>
      <c r="AL427" s="387"/>
      <c r="AM427" s="358"/>
      <c r="AT427" s="358"/>
      <c r="BA427" s="358"/>
      <c r="BI427" s="358"/>
      <c r="BO427" s="358"/>
      <c r="BV427" s="358"/>
    </row>
    <row r="428" spans="1:74" x14ac:dyDescent="0.2">
      <c r="A428" s="356">
        <v>424</v>
      </c>
      <c r="B428" s="360" t="s">
        <v>604</v>
      </c>
      <c r="C428" s="385" t="s">
        <v>584</v>
      </c>
      <c r="D428" s="384" t="s">
        <v>584</v>
      </c>
      <c r="E428" s="382">
        <v>0.5</v>
      </c>
      <c r="F428" s="444" t="s">
        <v>584</v>
      </c>
      <c r="G428" s="385">
        <v>2014</v>
      </c>
      <c r="H428" s="382"/>
      <c r="I428" s="382"/>
      <c r="J428" s="384"/>
      <c r="K428" s="444" t="s">
        <v>605</v>
      </c>
      <c r="L428" s="381">
        <v>200</v>
      </c>
      <c r="M428" s="382"/>
      <c r="N428" s="382">
        <v>60</v>
      </c>
      <c r="O428" s="445">
        <v>3.3333333333333335</v>
      </c>
      <c r="P428" s="382"/>
      <c r="Q428" s="383"/>
      <c r="R428" s="360" t="s">
        <v>589</v>
      </c>
      <c r="S428" s="385" t="s">
        <v>606</v>
      </c>
      <c r="T428" s="384" t="s">
        <v>584</v>
      </c>
      <c r="U428" s="386">
        <v>41698</v>
      </c>
      <c r="W428" s="358"/>
      <c r="AI428" s="387"/>
      <c r="AJ428" s="387"/>
      <c r="AK428" s="387"/>
      <c r="AL428" s="387"/>
      <c r="AM428" s="358"/>
      <c r="AT428" s="358"/>
      <c r="BA428" s="358"/>
      <c r="BI428" s="358"/>
      <c r="BO428" s="358"/>
      <c r="BV428" s="358"/>
    </row>
    <row r="429" spans="1:74" x14ac:dyDescent="0.2">
      <c r="A429" s="356">
        <v>425</v>
      </c>
      <c r="B429" s="360" t="s">
        <v>604</v>
      </c>
      <c r="C429" s="385" t="s">
        <v>584</v>
      </c>
      <c r="D429" s="384" t="s">
        <v>584</v>
      </c>
      <c r="E429" s="382">
        <v>0.75</v>
      </c>
      <c r="F429" s="444" t="s">
        <v>584</v>
      </c>
      <c r="G429" s="385">
        <v>2014</v>
      </c>
      <c r="H429" s="382"/>
      <c r="I429" s="382"/>
      <c r="J429" s="384"/>
      <c r="K429" s="444" t="s">
        <v>605</v>
      </c>
      <c r="L429" s="381">
        <v>200</v>
      </c>
      <c r="M429" s="382"/>
      <c r="N429" s="382">
        <v>60</v>
      </c>
      <c r="O429" s="445">
        <v>3.3333333333333335</v>
      </c>
      <c r="P429" s="382"/>
      <c r="Q429" s="383"/>
      <c r="R429" s="360" t="s">
        <v>589</v>
      </c>
      <c r="S429" s="385" t="s">
        <v>606</v>
      </c>
      <c r="T429" s="384" t="s">
        <v>584</v>
      </c>
      <c r="U429" s="386">
        <v>41698</v>
      </c>
      <c r="W429" s="358"/>
      <c r="AI429" s="387"/>
      <c r="AJ429" s="387"/>
      <c r="AK429" s="387"/>
      <c r="AL429" s="387"/>
      <c r="AM429" s="358"/>
      <c r="AT429" s="358"/>
      <c r="BA429" s="358"/>
      <c r="BI429" s="358"/>
      <c r="BO429" s="358"/>
      <c r="BV429" s="358"/>
    </row>
    <row r="430" spans="1:74" x14ac:dyDescent="0.2">
      <c r="A430" s="356">
        <v>426</v>
      </c>
      <c r="B430" s="360" t="s">
        <v>604</v>
      </c>
      <c r="C430" s="385" t="s">
        <v>584</v>
      </c>
      <c r="D430" s="384" t="s">
        <v>584</v>
      </c>
      <c r="E430" s="382">
        <v>1</v>
      </c>
      <c r="F430" s="444" t="s">
        <v>584</v>
      </c>
      <c r="G430" s="385">
        <v>2014</v>
      </c>
      <c r="H430" s="382"/>
      <c r="I430" s="382"/>
      <c r="J430" s="384"/>
      <c r="K430" s="444" t="s">
        <v>605</v>
      </c>
      <c r="L430" s="381">
        <v>200</v>
      </c>
      <c r="M430" s="382"/>
      <c r="N430" s="382">
        <v>60</v>
      </c>
      <c r="O430" s="445">
        <v>3.3333333333333335</v>
      </c>
      <c r="P430" s="382"/>
      <c r="Q430" s="383"/>
      <c r="R430" s="360" t="s">
        <v>589</v>
      </c>
      <c r="S430" s="385" t="s">
        <v>606</v>
      </c>
      <c r="T430" s="384" t="s">
        <v>584</v>
      </c>
      <c r="U430" s="386">
        <v>41698</v>
      </c>
      <c r="W430" s="358"/>
      <c r="AI430" s="387"/>
      <c r="AJ430" s="387"/>
      <c r="AK430" s="387"/>
      <c r="AL430" s="387"/>
      <c r="AM430" s="358"/>
      <c r="AT430" s="358"/>
      <c r="BA430" s="358"/>
      <c r="BI430" s="358"/>
      <c r="BO430" s="358"/>
      <c r="BV430" s="358"/>
    </row>
    <row r="431" spans="1:74" x14ac:dyDescent="0.2">
      <c r="A431" s="356">
        <v>427</v>
      </c>
      <c r="B431" s="360" t="s">
        <v>604</v>
      </c>
      <c r="C431" s="385" t="s">
        <v>584</v>
      </c>
      <c r="D431" s="384" t="s">
        <v>584</v>
      </c>
      <c r="E431" s="382">
        <v>0.5</v>
      </c>
      <c r="F431" s="444" t="s">
        <v>584</v>
      </c>
      <c r="G431" s="385">
        <v>2014</v>
      </c>
      <c r="H431" s="382"/>
      <c r="I431" s="382"/>
      <c r="J431" s="384"/>
      <c r="K431" s="444" t="s">
        <v>605</v>
      </c>
      <c r="L431" s="381">
        <v>300</v>
      </c>
      <c r="M431" s="382"/>
      <c r="N431" s="382">
        <v>60</v>
      </c>
      <c r="O431" s="445">
        <v>5</v>
      </c>
      <c r="P431" s="382"/>
      <c r="Q431" s="383"/>
      <c r="R431" s="360" t="s">
        <v>589</v>
      </c>
      <c r="S431" s="385" t="s">
        <v>606</v>
      </c>
      <c r="T431" s="384" t="s">
        <v>584</v>
      </c>
      <c r="U431" s="386">
        <v>41698</v>
      </c>
      <c r="W431" s="358"/>
      <c r="AI431" s="387"/>
      <c r="AJ431" s="387"/>
      <c r="AK431" s="387"/>
      <c r="AL431" s="387"/>
      <c r="AM431" s="358"/>
      <c r="AT431" s="358"/>
      <c r="BA431" s="358"/>
      <c r="BI431" s="358"/>
      <c r="BO431" s="358"/>
      <c r="BV431" s="358"/>
    </row>
    <row r="432" spans="1:74" x14ac:dyDescent="0.2">
      <c r="A432" s="356">
        <v>428</v>
      </c>
      <c r="B432" s="360" t="s">
        <v>604</v>
      </c>
      <c r="C432" s="385" t="s">
        <v>584</v>
      </c>
      <c r="D432" s="384" t="s">
        <v>584</v>
      </c>
      <c r="E432" s="382">
        <v>0.75</v>
      </c>
      <c r="F432" s="444" t="s">
        <v>584</v>
      </c>
      <c r="G432" s="385">
        <v>2014</v>
      </c>
      <c r="H432" s="382"/>
      <c r="I432" s="382"/>
      <c r="J432" s="384"/>
      <c r="K432" s="444" t="s">
        <v>605</v>
      </c>
      <c r="L432" s="381">
        <v>300</v>
      </c>
      <c r="M432" s="382"/>
      <c r="N432" s="382">
        <v>60</v>
      </c>
      <c r="O432" s="445">
        <v>5</v>
      </c>
      <c r="P432" s="382"/>
      <c r="Q432" s="383"/>
      <c r="R432" s="360" t="s">
        <v>589</v>
      </c>
      <c r="S432" s="385" t="s">
        <v>606</v>
      </c>
      <c r="T432" s="384" t="s">
        <v>584</v>
      </c>
      <c r="U432" s="386">
        <v>41698</v>
      </c>
      <c r="W432" s="358"/>
      <c r="AI432" s="387"/>
      <c r="AJ432" s="387"/>
      <c r="AK432" s="387"/>
      <c r="AL432" s="387"/>
      <c r="AM432" s="358"/>
      <c r="AT432" s="358"/>
      <c r="BA432" s="358"/>
      <c r="BI432" s="358"/>
      <c r="BO432" s="358"/>
      <c r="BV432" s="358"/>
    </row>
    <row r="433" spans="1:74" x14ac:dyDescent="0.2">
      <c r="A433" s="356">
        <v>429</v>
      </c>
      <c r="B433" s="360" t="s">
        <v>604</v>
      </c>
      <c r="C433" s="385" t="s">
        <v>584</v>
      </c>
      <c r="D433" s="384" t="s">
        <v>584</v>
      </c>
      <c r="E433" s="382">
        <v>1</v>
      </c>
      <c r="F433" s="444" t="s">
        <v>584</v>
      </c>
      <c r="G433" s="385">
        <v>2014</v>
      </c>
      <c r="H433" s="382"/>
      <c r="I433" s="382"/>
      <c r="J433" s="384"/>
      <c r="K433" s="444" t="s">
        <v>605</v>
      </c>
      <c r="L433" s="381">
        <v>300</v>
      </c>
      <c r="M433" s="382"/>
      <c r="N433" s="382">
        <v>60</v>
      </c>
      <c r="O433" s="445">
        <v>5</v>
      </c>
      <c r="P433" s="382"/>
      <c r="Q433" s="383"/>
      <c r="R433" s="360" t="s">
        <v>589</v>
      </c>
      <c r="S433" s="385" t="s">
        <v>606</v>
      </c>
      <c r="T433" s="384" t="s">
        <v>584</v>
      </c>
      <c r="U433" s="386">
        <v>41698</v>
      </c>
      <c r="W433" s="358"/>
      <c r="AI433" s="387"/>
      <c r="AJ433" s="387"/>
      <c r="AK433" s="387"/>
      <c r="AL433" s="387"/>
      <c r="AM433" s="358"/>
      <c r="AT433" s="358"/>
      <c r="BA433" s="358"/>
      <c r="BI433" s="358"/>
      <c r="BO433" s="358"/>
      <c r="BV433" s="358"/>
    </row>
    <row r="434" spans="1:74" x14ac:dyDescent="0.2">
      <c r="A434" s="356">
        <v>430</v>
      </c>
      <c r="B434" s="360" t="s">
        <v>604</v>
      </c>
      <c r="C434" s="385" t="s">
        <v>584</v>
      </c>
      <c r="D434" s="384" t="s">
        <v>584</v>
      </c>
      <c r="E434" s="382">
        <v>1.25</v>
      </c>
      <c r="F434" s="444" t="s">
        <v>584</v>
      </c>
      <c r="G434" s="385">
        <v>2014</v>
      </c>
      <c r="H434" s="382"/>
      <c r="I434" s="382"/>
      <c r="J434" s="384"/>
      <c r="K434" s="444" t="s">
        <v>605</v>
      </c>
      <c r="L434" s="381">
        <v>300</v>
      </c>
      <c r="M434" s="382"/>
      <c r="N434" s="382">
        <v>60</v>
      </c>
      <c r="O434" s="445">
        <v>5</v>
      </c>
      <c r="P434" s="382"/>
      <c r="Q434" s="383"/>
      <c r="R434" s="360" t="s">
        <v>589</v>
      </c>
      <c r="S434" s="385" t="s">
        <v>606</v>
      </c>
      <c r="T434" s="384" t="s">
        <v>584</v>
      </c>
      <c r="U434" s="386">
        <v>41698</v>
      </c>
      <c r="W434" s="358"/>
      <c r="AI434" s="387"/>
      <c r="AJ434" s="387"/>
      <c r="AK434" s="387"/>
      <c r="AL434" s="387"/>
      <c r="AM434" s="358"/>
      <c r="AT434" s="358"/>
      <c r="BA434" s="358"/>
      <c r="BI434" s="358"/>
      <c r="BO434" s="358"/>
      <c r="BV434" s="358"/>
    </row>
    <row r="435" spans="1:74" x14ac:dyDescent="0.2">
      <c r="A435" s="356">
        <v>431</v>
      </c>
      <c r="B435" s="360" t="s">
        <v>604</v>
      </c>
      <c r="C435" s="385" t="s">
        <v>584</v>
      </c>
      <c r="D435" s="384" t="s">
        <v>584</v>
      </c>
      <c r="E435" s="382">
        <v>1.5</v>
      </c>
      <c r="F435" s="444" t="s">
        <v>584</v>
      </c>
      <c r="G435" s="385">
        <v>2014</v>
      </c>
      <c r="H435" s="382"/>
      <c r="I435" s="382"/>
      <c r="J435" s="384"/>
      <c r="K435" s="444" t="s">
        <v>605</v>
      </c>
      <c r="L435" s="381">
        <v>300</v>
      </c>
      <c r="M435" s="382"/>
      <c r="N435" s="382">
        <v>60</v>
      </c>
      <c r="O435" s="445">
        <v>5</v>
      </c>
      <c r="P435" s="382"/>
      <c r="Q435" s="383"/>
      <c r="R435" s="360" t="s">
        <v>589</v>
      </c>
      <c r="S435" s="385" t="s">
        <v>606</v>
      </c>
      <c r="T435" s="384" t="s">
        <v>584</v>
      </c>
      <c r="U435" s="386">
        <v>41698</v>
      </c>
      <c r="W435" s="358"/>
      <c r="AI435" s="387"/>
      <c r="AJ435" s="387"/>
      <c r="AK435" s="387"/>
      <c r="AL435" s="387"/>
      <c r="AM435" s="358"/>
      <c r="AT435" s="358"/>
      <c r="BA435" s="358"/>
      <c r="BI435" s="358"/>
      <c r="BO435" s="358"/>
      <c r="BV435" s="358"/>
    </row>
    <row r="436" spans="1:74" x14ac:dyDescent="0.2">
      <c r="A436" s="356">
        <v>432</v>
      </c>
      <c r="B436" s="360" t="s">
        <v>604</v>
      </c>
      <c r="C436" s="385" t="s">
        <v>584</v>
      </c>
      <c r="D436" s="384" t="s">
        <v>584</v>
      </c>
      <c r="E436" s="382">
        <v>1.25</v>
      </c>
      <c r="F436" s="444" t="s">
        <v>584</v>
      </c>
      <c r="G436" s="385">
        <v>2014</v>
      </c>
      <c r="H436" s="382"/>
      <c r="I436" s="382"/>
      <c r="J436" s="384"/>
      <c r="K436" s="444" t="s">
        <v>605</v>
      </c>
      <c r="L436" s="381">
        <v>400</v>
      </c>
      <c r="M436" s="382"/>
      <c r="N436" s="382">
        <v>60</v>
      </c>
      <c r="O436" s="445">
        <v>6.666666666666667</v>
      </c>
      <c r="P436" s="382"/>
      <c r="Q436" s="383"/>
      <c r="R436" s="360" t="s">
        <v>589</v>
      </c>
      <c r="S436" s="385" t="s">
        <v>606</v>
      </c>
      <c r="T436" s="384" t="s">
        <v>584</v>
      </c>
      <c r="U436" s="386">
        <v>41698</v>
      </c>
      <c r="W436" s="358"/>
      <c r="AI436" s="387"/>
      <c r="AJ436" s="387"/>
      <c r="AK436" s="387"/>
      <c r="AL436" s="387"/>
      <c r="AM436" s="358"/>
      <c r="AT436" s="358"/>
      <c r="BA436" s="358"/>
      <c r="BI436" s="358"/>
      <c r="BO436" s="358"/>
      <c r="BV436" s="358"/>
    </row>
    <row r="437" spans="1:74" x14ac:dyDescent="0.2">
      <c r="A437" s="356">
        <v>433</v>
      </c>
      <c r="B437" s="360" t="s">
        <v>604</v>
      </c>
      <c r="C437" s="385" t="s">
        <v>584</v>
      </c>
      <c r="D437" s="384" t="s">
        <v>584</v>
      </c>
      <c r="E437" s="382">
        <v>1.5</v>
      </c>
      <c r="F437" s="444" t="s">
        <v>584</v>
      </c>
      <c r="G437" s="385">
        <v>2014</v>
      </c>
      <c r="H437" s="382"/>
      <c r="I437" s="382"/>
      <c r="J437" s="384"/>
      <c r="K437" s="444" t="s">
        <v>605</v>
      </c>
      <c r="L437" s="381">
        <v>400</v>
      </c>
      <c r="M437" s="382"/>
      <c r="N437" s="382">
        <v>60</v>
      </c>
      <c r="O437" s="445">
        <v>6.666666666666667</v>
      </c>
      <c r="P437" s="382"/>
      <c r="Q437" s="383"/>
      <c r="R437" s="360" t="s">
        <v>589</v>
      </c>
      <c r="S437" s="385" t="s">
        <v>606</v>
      </c>
      <c r="T437" s="384" t="s">
        <v>584</v>
      </c>
      <c r="U437" s="386">
        <v>41698</v>
      </c>
      <c r="W437" s="358"/>
      <c r="AI437" s="387"/>
      <c r="AJ437" s="387"/>
      <c r="AK437" s="387"/>
      <c r="AL437" s="387"/>
      <c r="AM437" s="358"/>
      <c r="AT437" s="358"/>
      <c r="BA437" s="358"/>
      <c r="BI437" s="358"/>
      <c r="BO437" s="358"/>
      <c r="BV437" s="358"/>
    </row>
    <row r="438" spans="1:74" x14ac:dyDescent="0.2">
      <c r="A438" s="356">
        <v>434</v>
      </c>
      <c r="B438" s="360" t="s">
        <v>604</v>
      </c>
      <c r="C438" s="385" t="s">
        <v>584</v>
      </c>
      <c r="D438" s="384" t="s">
        <v>584</v>
      </c>
      <c r="E438" s="382">
        <v>2</v>
      </c>
      <c r="F438" s="444" t="s">
        <v>584</v>
      </c>
      <c r="G438" s="385">
        <v>2014</v>
      </c>
      <c r="H438" s="382"/>
      <c r="I438" s="382"/>
      <c r="J438" s="384"/>
      <c r="K438" s="444" t="s">
        <v>605</v>
      </c>
      <c r="L438" s="381">
        <v>400</v>
      </c>
      <c r="M438" s="382"/>
      <c r="N438" s="382">
        <v>60</v>
      </c>
      <c r="O438" s="445">
        <v>6.666666666666667</v>
      </c>
      <c r="P438" s="382"/>
      <c r="Q438" s="383"/>
      <c r="R438" s="360" t="s">
        <v>589</v>
      </c>
      <c r="S438" s="385" t="s">
        <v>606</v>
      </c>
      <c r="T438" s="384" t="s">
        <v>584</v>
      </c>
      <c r="U438" s="386">
        <v>41698</v>
      </c>
      <c r="W438" s="358"/>
      <c r="AI438" s="387"/>
      <c r="AJ438" s="387"/>
      <c r="AK438" s="387"/>
      <c r="AL438" s="387"/>
      <c r="AM438" s="358"/>
      <c r="AT438" s="358"/>
      <c r="BA438" s="358"/>
      <c r="BI438" s="358"/>
      <c r="BO438" s="358"/>
      <c r="BV438" s="358"/>
    </row>
    <row r="439" spans="1:74" x14ac:dyDescent="0.2">
      <c r="A439" s="356">
        <v>435</v>
      </c>
      <c r="B439" s="360" t="s">
        <v>604</v>
      </c>
      <c r="C439" s="385" t="s">
        <v>584</v>
      </c>
      <c r="D439" s="384" t="s">
        <v>584</v>
      </c>
      <c r="E439" s="382">
        <v>2.5</v>
      </c>
      <c r="F439" s="444" t="s">
        <v>584</v>
      </c>
      <c r="G439" s="385">
        <v>2014</v>
      </c>
      <c r="H439" s="382"/>
      <c r="I439" s="382"/>
      <c r="J439" s="384"/>
      <c r="K439" s="444" t="s">
        <v>605</v>
      </c>
      <c r="L439" s="381">
        <v>400</v>
      </c>
      <c r="M439" s="382"/>
      <c r="N439" s="382">
        <v>60</v>
      </c>
      <c r="O439" s="445">
        <v>6.666666666666667</v>
      </c>
      <c r="P439" s="382"/>
      <c r="Q439" s="383"/>
      <c r="R439" s="360" t="s">
        <v>589</v>
      </c>
      <c r="S439" s="385" t="s">
        <v>606</v>
      </c>
      <c r="T439" s="384" t="s">
        <v>584</v>
      </c>
      <c r="U439" s="386">
        <v>41698</v>
      </c>
      <c r="W439" s="358"/>
      <c r="AI439" s="387"/>
      <c r="AJ439" s="387"/>
      <c r="AK439" s="387"/>
      <c r="AL439" s="387"/>
      <c r="AM439" s="358"/>
      <c r="AT439" s="358"/>
      <c r="BA439" s="358"/>
      <c r="BI439" s="358"/>
      <c r="BO439" s="358"/>
      <c r="BV439" s="358"/>
    </row>
    <row r="440" spans="1:74" x14ac:dyDescent="0.2">
      <c r="A440" s="356">
        <v>436</v>
      </c>
      <c r="B440" s="360" t="s">
        <v>604</v>
      </c>
      <c r="C440" s="385" t="s">
        <v>584</v>
      </c>
      <c r="D440" s="384" t="s">
        <v>584</v>
      </c>
      <c r="E440" s="382">
        <v>2</v>
      </c>
      <c r="F440" s="444" t="s">
        <v>584</v>
      </c>
      <c r="G440" s="385">
        <v>2014</v>
      </c>
      <c r="H440" s="382"/>
      <c r="I440" s="382"/>
      <c r="J440" s="384"/>
      <c r="K440" s="444" t="s">
        <v>605</v>
      </c>
      <c r="L440" s="381">
        <v>600</v>
      </c>
      <c r="M440" s="382"/>
      <c r="N440" s="382">
        <v>60</v>
      </c>
      <c r="O440" s="445">
        <v>10</v>
      </c>
      <c r="P440" s="382"/>
      <c r="Q440" s="383"/>
      <c r="R440" s="360" t="s">
        <v>589</v>
      </c>
      <c r="S440" s="385" t="s">
        <v>606</v>
      </c>
      <c r="T440" s="384" t="s">
        <v>584</v>
      </c>
      <c r="U440" s="386">
        <v>41698</v>
      </c>
      <c r="W440" s="358"/>
      <c r="AI440" s="387"/>
      <c r="AJ440" s="387"/>
      <c r="AK440" s="387"/>
      <c r="AL440" s="387"/>
      <c r="AM440" s="358"/>
      <c r="AT440" s="358"/>
      <c r="BA440" s="358"/>
      <c r="BI440" s="358"/>
      <c r="BO440" s="358"/>
      <c r="BV440" s="358"/>
    </row>
    <row r="441" spans="1:74" x14ac:dyDescent="0.2">
      <c r="A441" s="356">
        <v>437</v>
      </c>
      <c r="B441" s="360" t="s">
        <v>604</v>
      </c>
      <c r="C441" s="385" t="s">
        <v>584</v>
      </c>
      <c r="D441" s="384" t="s">
        <v>584</v>
      </c>
      <c r="E441" s="382">
        <v>2.5</v>
      </c>
      <c r="F441" s="444" t="s">
        <v>584</v>
      </c>
      <c r="G441" s="385">
        <v>2014</v>
      </c>
      <c r="H441" s="382"/>
      <c r="I441" s="382"/>
      <c r="J441" s="384"/>
      <c r="K441" s="444" t="s">
        <v>605</v>
      </c>
      <c r="L441" s="381">
        <v>600</v>
      </c>
      <c r="M441" s="382"/>
      <c r="N441" s="382">
        <v>60</v>
      </c>
      <c r="O441" s="445">
        <v>10</v>
      </c>
      <c r="P441" s="382"/>
      <c r="Q441" s="383"/>
      <c r="R441" s="360" t="s">
        <v>589</v>
      </c>
      <c r="S441" s="385" t="s">
        <v>606</v>
      </c>
      <c r="T441" s="384" t="s">
        <v>584</v>
      </c>
      <c r="U441" s="386">
        <v>41698</v>
      </c>
      <c r="W441" s="358"/>
      <c r="AI441" s="387"/>
      <c r="AJ441" s="387"/>
      <c r="AK441" s="387"/>
      <c r="AL441" s="387"/>
      <c r="AM441" s="358"/>
      <c r="AT441" s="358"/>
      <c r="BA441" s="358"/>
      <c r="BI441" s="358"/>
      <c r="BO441" s="358"/>
      <c r="BV441" s="358"/>
    </row>
    <row r="442" spans="1:74" x14ac:dyDescent="0.2">
      <c r="A442" s="356">
        <v>438</v>
      </c>
      <c r="B442" s="360" t="s">
        <v>604</v>
      </c>
      <c r="C442" s="385" t="s">
        <v>584</v>
      </c>
      <c r="D442" s="384" t="s">
        <v>584</v>
      </c>
      <c r="E442" s="382">
        <v>0.5</v>
      </c>
      <c r="F442" s="444" t="s">
        <v>584</v>
      </c>
      <c r="G442" s="385">
        <v>2014</v>
      </c>
      <c r="H442" s="382"/>
      <c r="I442" s="382"/>
      <c r="J442" s="384"/>
      <c r="K442" s="444" t="s">
        <v>605</v>
      </c>
      <c r="L442" s="381">
        <v>200</v>
      </c>
      <c r="M442" s="382"/>
      <c r="N442" s="446">
        <v>120</v>
      </c>
      <c r="O442" s="445">
        <v>1.6666666666666667</v>
      </c>
      <c r="P442" s="382"/>
      <c r="Q442" s="383"/>
      <c r="R442" s="360" t="s">
        <v>589</v>
      </c>
      <c r="S442" s="385" t="s">
        <v>606</v>
      </c>
      <c r="T442" s="384" t="s">
        <v>584</v>
      </c>
      <c r="U442" s="386">
        <v>41698</v>
      </c>
      <c r="W442" s="358"/>
      <c r="AI442" s="387"/>
      <c r="AJ442" s="387"/>
      <c r="AK442" s="387"/>
      <c r="AL442" s="387"/>
      <c r="AM442" s="358"/>
      <c r="AT442" s="358"/>
      <c r="BA442" s="358"/>
      <c r="BI442" s="358"/>
      <c r="BO442" s="358"/>
      <c r="BV442" s="358"/>
    </row>
    <row r="443" spans="1:74" x14ac:dyDescent="0.2">
      <c r="A443" s="356">
        <v>439</v>
      </c>
      <c r="B443" s="360" t="s">
        <v>604</v>
      </c>
      <c r="C443" s="385" t="s">
        <v>584</v>
      </c>
      <c r="D443" s="384" t="s">
        <v>584</v>
      </c>
      <c r="E443" s="382">
        <v>0.75</v>
      </c>
      <c r="F443" s="444" t="s">
        <v>584</v>
      </c>
      <c r="G443" s="385">
        <v>2014</v>
      </c>
      <c r="H443" s="382"/>
      <c r="I443" s="382"/>
      <c r="J443" s="384"/>
      <c r="K443" s="444" t="s">
        <v>605</v>
      </c>
      <c r="L443" s="381">
        <v>200</v>
      </c>
      <c r="M443" s="382"/>
      <c r="N443" s="446">
        <v>120</v>
      </c>
      <c r="O443" s="445">
        <v>1.6666666666666667</v>
      </c>
      <c r="P443" s="382"/>
      <c r="Q443" s="383"/>
      <c r="R443" s="360" t="s">
        <v>589</v>
      </c>
      <c r="S443" s="385" t="s">
        <v>606</v>
      </c>
      <c r="T443" s="384" t="s">
        <v>584</v>
      </c>
      <c r="U443" s="386">
        <v>41698</v>
      </c>
      <c r="W443" s="358"/>
      <c r="AI443" s="387"/>
      <c r="AJ443" s="387"/>
      <c r="AK443" s="387"/>
      <c r="AL443" s="387"/>
      <c r="AM443" s="358"/>
      <c r="AT443" s="358"/>
      <c r="BA443" s="358"/>
      <c r="BI443" s="358"/>
      <c r="BO443" s="358"/>
      <c r="BV443" s="358"/>
    </row>
    <row r="444" spans="1:74" x14ac:dyDescent="0.2">
      <c r="A444" s="356">
        <v>440</v>
      </c>
      <c r="B444" s="360" t="s">
        <v>604</v>
      </c>
      <c r="C444" s="385" t="s">
        <v>584</v>
      </c>
      <c r="D444" s="384" t="s">
        <v>584</v>
      </c>
      <c r="E444" s="382">
        <v>1</v>
      </c>
      <c r="F444" s="444" t="s">
        <v>584</v>
      </c>
      <c r="G444" s="385">
        <v>2014</v>
      </c>
      <c r="H444" s="382"/>
      <c r="I444" s="382"/>
      <c r="J444" s="384"/>
      <c r="K444" s="444" t="s">
        <v>605</v>
      </c>
      <c r="L444" s="381">
        <v>200</v>
      </c>
      <c r="M444" s="382"/>
      <c r="N444" s="446">
        <v>120</v>
      </c>
      <c r="O444" s="445">
        <v>1.6666666666666667</v>
      </c>
      <c r="P444" s="382"/>
      <c r="Q444" s="383"/>
      <c r="R444" s="360" t="s">
        <v>589</v>
      </c>
      <c r="S444" s="385" t="s">
        <v>606</v>
      </c>
      <c r="T444" s="384" t="s">
        <v>584</v>
      </c>
      <c r="U444" s="386">
        <v>41698</v>
      </c>
      <c r="W444" s="358"/>
      <c r="AI444" s="387"/>
      <c r="AJ444" s="387"/>
      <c r="AK444" s="387"/>
      <c r="AL444" s="387"/>
      <c r="AM444" s="358"/>
      <c r="AT444" s="358"/>
      <c r="BA444" s="358"/>
      <c r="BI444" s="358"/>
      <c r="BO444" s="358"/>
      <c r="BV444" s="358"/>
    </row>
    <row r="445" spans="1:74" x14ac:dyDescent="0.2">
      <c r="A445" s="356">
        <v>441</v>
      </c>
      <c r="B445" s="360" t="s">
        <v>604</v>
      </c>
      <c r="C445" s="385" t="s">
        <v>584</v>
      </c>
      <c r="D445" s="384" t="s">
        <v>584</v>
      </c>
      <c r="E445" s="382">
        <v>0.5</v>
      </c>
      <c r="F445" s="444" t="s">
        <v>584</v>
      </c>
      <c r="G445" s="385">
        <v>2014</v>
      </c>
      <c r="H445" s="382"/>
      <c r="I445" s="382"/>
      <c r="J445" s="384"/>
      <c r="K445" s="444" t="s">
        <v>605</v>
      </c>
      <c r="L445" s="381">
        <v>300</v>
      </c>
      <c r="M445" s="382"/>
      <c r="N445" s="446">
        <v>120</v>
      </c>
      <c r="O445" s="445">
        <v>2.5</v>
      </c>
      <c r="P445" s="382"/>
      <c r="Q445" s="383"/>
      <c r="R445" s="360" t="s">
        <v>589</v>
      </c>
      <c r="S445" s="385" t="s">
        <v>606</v>
      </c>
      <c r="T445" s="384" t="s">
        <v>584</v>
      </c>
      <c r="U445" s="386">
        <v>41698</v>
      </c>
      <c r="W445" s="358"/>
      <c r="AI445" s="387"/>
      <c r="AJ445" s="387"/>
      <c r="AK445" s="387"/>
      <c r="AL445" s="387"/>
      <c r="AM445" s="358"/>
      <c r="AT445" s="358"/>
      <c r="BA445" s="358"/>
      <c r="BI445" s="358"/>
      <c r="BO445" s="358"/>
      <c r="BV445" s="358"/>
    </row>
    <row r="446" spans="1:74" x14ac:dyDescent="0.2">
      <c r="A446" s="356">
        <v>442</v>
      </c>
      <c r="B446" s="360" t="s">
        <v>604</v>
      </c>
      <c r="C446" s="385" t="s">
        <v>584</v>
      </c>
      <c r="D446" s="384" t="s">
        <v>584</v>
      </c>
      <c r="E446" s="382">
        <v>0.75</v>
      </c>
      <c r="F446" s="444" t="s">
        <v>584</v>
      </c>
      <c r="G446" s="385">
        <v>2014</v>
      </c>
      <c r="H446" s="382"/>
      <c r="I446" s="382"/>
      <c r="J446" s="384"/>
      <c r="K446" s="444" t="s">
        <v>605</v>
      </c>
      <c r="L446" s="381">
        <v>300</v>
      </c>
      <c r="M446" s="382"/>
      <c r="N446" s="446">
        <v>120</v>
      </c>
      <c r="O446" s="445">
        <v>2.5</v>
      </c>
      <c r="P446" s="382"/>
      <c r="Q446" s="383"/>
      <c r="R446" s="360" t="s">
        <v>589</v>
      </c>
      <c r="S446" s="385" t="s">
        <v>606</v>
      </c>
      <c r="T446" s="384" t="s">
        <v>584</v>
      </c>
      <c r="U446" s="386">
        <v>41698</v>
      </c>
      <c r="W446" s="358"/>
      <c r="AI446" s="387"/>
      <c r="AJ446" s="387"/>
      <c r="AK446" s="387"/>
      <c r="AL446" s="387"/>
      <c r="AM446" s="358"/>
      <c r="AT446" s="358"/>
      <c r="BA446" s="358"/>
      <c r="BI446" s="358"/>
      <c r="BO446" s="358"/>
      <c r="BV446" s="358"/>
    </row>
    <row r="447" spans="1:74" x14ac:dyDescent="0.2">
      <c r="A447" s="356">
        <v>443</v>
      </c>
      <c r="B447" s="360" t="s">
        <v>604</v>
      </c>
      <c r="C447" s="385" t="s">
        <v>584</v>
      </c>
      <c r="D447" s="384" t="s">
        <v>584</v>
      </c>
      <c r="E447" s="382">
        <v>1</v>
      </c>
      <c r="F447" s="444" t="s">
        <v>584</v>
      </c>
      <c r="G447" s="385">
        <v>2014</v>
      </c>
      <c r="H447" s="382"/>
      <c r="I447" s="382"/>
      <c r="J447" s="384"/>
      <c r="K447" s="444" t="s">
        <v>605</v>
      </c>
      <c r="L447" s="381">
        <v>300</v>
      </c>
      <c r="M447" s="382"/>
      <c r="N447" s="446">
        <v>120</v>
      </c>
      <c r="O447" s="445">
        <v>2.5</v>
      </c>
      <c r="P447" s="382"/>
      <c r="Q447" s="383"/>
      <c r="R447" s="360" t="s">
        <v>589</v>
      </c>
      <c r="S447" s="385" t="s">
        <v>606</v>
      </c>
      <c r="T447" s="384" t="s">
        <v>584</v>
      </c>
      <c r="U447" s="386">
        <v>41698</v>
      </c>
      <c r="W447" s="358"/>
      <c r="AI447" s="387"/>
      <c r="AJ447" s="387"/>
      <c r="AK447" s="387"/>
      <c r="AL447" s="387"/>
      <c r="AM447" s="358"/>
      <c r="AT447" s="358"/>
      <c r="BA447" s="358"/>
      <c r="BI447" s="358"/>
      <c r="BO447" s="358"/>
      <c r="BV447" s="358"/>
    </row>
    <row r="448" spans="1:74" x14ac:dyDescent="0.2">
      <c r="A448" s="356">
        <v>444</v>
      </c>
      <c r="B448" s="360" t="s">
        <v>604</v>
      </c>
      <c r="C448" s="385" t="s">
        <v>584</v>
      </c>
      <c r="D448" s="384" t="s">
        <v>584</v>
      </c>
      <c r="E448" s="382">
        <v>1.25</v>
      </c>
      <c r="F448" s="444" t="s">
        <v>584</v>
      </c>
      <c r="G448" s="385">
        <v>2014</v>
      </c>
      <c r="H448" s="382"/>
      <c r="I448" s="382"/>
      <c r="J448" s="384"/>
      <c r="K448" s="444" t="s">
        <v>605</v>
      </c>
      <c r="L448" s="381">
        <v>300</v>
      </c>
      <c r="M448" s="382"/>
      <c r="N448" s="446">
        <v>120</v>
      </c>
      <c r="O448" s="445">
        <v>2.5</v>
      </c>
      <c r="P448" s="382"/>
      <c r="Q448" s="383"/>
      <c r="R448" s="360" t="s">
        <v>589</v>
      </c>
      <c r="S448" s="385" t="s">
        <v>606</v>
      </c>
      <c r="T448" s="384" t="s">
        <v>584</v>
      </c>
      <c r="U448" s="386">
        <v>41698</v>
      </c>
      <c r="W448" s="358"/>
      <c r="AI448" s="387"/>
      <c r="AJ448" s="387"/>
      <c r="AK448" s="387"/>
      <c r="AL448" s="387"/>
      <c r="AM448" s="358"/>
      <c r="AT448" s="358"/>
      <c r="BA448" s="358"/>
      <c r="BI448" s="358"/>
      <c r="BO448" s="358"/>
      <c r="BV448" s="358"/>
    </row>
    <row r="449" spans="1:74" x14ac:dyDescent="0.2">
      <c r="A449" s="356">
        <v>445</v>
      </c>
      <c r="B449" s="360" t="s">
        <v>604</v>
      </c>
      <c r="C449" s="385" t="s">
        <v>584</v>
      </c>
      <c r="D449" s="384" t="s">
        <v>584</v>
      </c>
      <c r="E449" s="382">
        <v>1.5</v>
      </c>
      <c r="F449" s="444" t="s">
        <v>584</v>
      </c>
      <c r="G449" s="385">
        <v>2014</v>
      </c>
      <c r="H449" s="382"/>
      <c r="I449" s="382"/>
      <c r="J449" s="384"/>
      <c r="K449" s="444" t="s">
        <v>605</v>
      </c>
      <c r="L449" s="381">
        <v>300</v>
      </c>
      <c r="M449" s="382"/>
      <c r="N449" s="446">
        <v>120</v>
      </c>
      <c r="O449" s="445">
        <v>2.5</v>
      </c>
      <c r="P449" s="382"/>
      <c r="Q449" s="383"/>
      <c r="R449" s="360" t="s">
        <v>589</v>
      </c>
      <c r="S449" s="385" t="s">
        <v>606</v>
      </c>
      <c r="T449" s="384" t="s">
        <v>584</v>
      </c>
      <c r="U449" s="386">
        <v>41698</v>
      </c>
      <c r="W449" s="358"/>
      <c r="AI449" s="387"/>
      <c r="AJ449" s="387"/>
      <c r="AK449" s="387"/>
      <c r="AL449" s="387"/>
      <c r="AM449" s="358"/>
      <c r="AT449" s="358"/>
      <c r="BA449" s="358"/>
      <c r="BI449" s="358"/>
      <c r="BO449" s="358"/>
      <c r="BV449" s="358"/>
    </row>
    <row r="450" spans="1:74" x14ac:dyDescent="0.2">
      <c r="A450" s="356">
        <v>446</v>
      </c>
      <c r="B450" s="360" t="s">
        <v>604</v>
      </c>
      <c r="C450" s="385" t="s">
        <v>584</v>
      </c>
      <c r="D450" s="384" t="s">
        <v>584</v>
      </c>
      <c r="E450" s="382">
        <v>1.25</v>
      </c>
      <c r="F450" s="444" t="s">
        <v>584</v>
      </c>
      <c r="G450" s="385">
        <v>2014</v>
      </c>
      <c r="H450" s="382"/>
      <c r="I450" s="382"/>
      <c r="J450" s="384"/>
      <c r="K450" s="444" t="s">
        <v>605</v>
      </c>
      <c r="L450" s="381">
        <v>400</v>
      </c>
      <c r="M450" s="382"/>
      <c r="N450" s="446">
        <v>120</v>
      </c>
      <c r="O450" s="445">
        <v>3.3333333333333335</v>
      </c>
      <c r="P450" s="382"/>
      <c r="Q450" s="383"/>
      <c r="R450" s="360" t="s">
        <v>589</v>
      </c>
      <c r="S450" s="385" t="s">
        <v>606</v>
      </c>
      <c r="T450" s="384" t="s">
        <v>584</v>
      </c>
      <c r="U450" s="386">
        <v>41698</v>
      </c>
      <c r="W450" s="358"/>
      <c r="AI450" s="387"/>
      <c r="AJ450" s="387"/>
      <c r="AK450" s="387"/>
      <c r="AL450" s="387"/>
      <c r="AM450" s="358"/>
      <c r="AT450" s="358"/>
      <c r="BA450" s="358"/>
      <c r="BI450" s="358"/>
      <c r="BO450" s="358"/>
      <c r="BV450" s="358"/>
    </row>
    <row r="451" spans="1:74" x14ac:dyDescent="0.2">
      <c r="A451" s="356">
        <v>447</v>
      </c>
      <c r="B451" s="360" t="s">
        <v>604</v>
      </c>
      <c r="C451" s="385" t="s">
        <v>584</v>
      </c>
      <c r="D451" s="384" t="s">
        <v>584</v>
      </c>
      <c r="E451" s="382">
        <v>1.5</v>
      </c>
      <c r="F451" s="444" t="s">
        <v>584</v>
      </c>
      <c r="G451" s="385">
        <v>2014</v>
      </c>
      <c r="H451" s="382"/>
      <c r="I451" s="382"/>
      <c r="J451" s="384"/>
      <c r="K451" s="444" t="s">
        <v>605</v>
      </c>
      <c r="L451" s="381">
        <v>400</v>
      </c>
      <c r="M451" s="382"/>
      <c r="N451" s="446">
        <v>120</v>
      </c>
      <c r="O451" s="445">
        <v>3.3333333333333335</v>
      </c>
      <c r="P451" s="382"/>
      <c r="Q451" s="383"/>
      <c r="R451" s="360" t="s">
        <v>589</v>
      </c>
      <c r="S451" s="385" t="s">
        <v>606</v>
      </c>
      <c r="T451" s="384" t="s">
        <v>584</v>
      </c>
      <c r="U451" s="386">
        <v>41698</v>
      </c>
      <c r="W451" s="358"/>
      <c r="AI451" s="387"/>
      <c r="AJ451" s="387"/>
      <c r="AK451" s="387"/>
      <c r="AL451" s="387"/>
      <c r="AM451" s="358"/>
      <c r="AT451" s="358"/>
      <c r="BA451" s="358"/>
      <c r="BI451" s="358"/>
      <c r="BO451" s="358"/>
      <c r="BV451" s="358"/>
    </row>
    <row r="452" spans="1:74" x14ac:dyDescent="0.2">
      <c r="A452" s="356">
        <v>448</v>
      </c>
      <c r="B452" s="360" t="s">
        <v>604</v>
      </c>
      <c r="C452" s="385" t="s">
        <v>584</v>
      </c>
      <c r="D452" s="384" t="s">
        <v>584</v>
      </c>
      <c r="E452" s="382">
        <v>2</v>
      </c>
      <c r="F452" s="444" t="s">
        <v>584</v>
      </c>
      <c r="G452" s="385">
        <v>2014</v>
      </c>
      <c r="H452" s="382"/>
      <c r="I452" s="382"/>
      <c r="J452" s="384"/>
      <c r="K452" s="444" t="s">
        <v>605</v>
      </c>
      <c r="L452" s="381">
        <v>400</v>
      </c>
      <c r="M452" s="382"/>
      <c r="N452" s="446">
        <v>120</v>
      </c>
      <c r="O452" s="445">
        <v>3.3333333333333335</v>
      </c>
      <c r="P452" s="382"/>
      <c r="Q452" s="383"/>
      <c r="R452" s="360" t="s">
        <v>589</v>
      </c>
      <c r="S452" s="385" t="s">
        <v>606</v>
      </c>
      <c r="T452" s="384" t="s">
        <v>584</v>
      </c>
      <c r="U452" s="386">
        <v>41698</v>
      </c>
      <c r="W452" s="358"/>
      <c r="AI452" s="387"/>
      <c r="AJ452" s="387"/>
      <c r="AK452" s="387"/>
      <c r="AL452" s="387"/>
      <c r="AM452" s="358"/>
      <c r="AT452" s="358"/>
      <c r="BA452" s="358"/>
      <c r="BI452" s="358"/>
      <c r="BO452" s="358"/>
      <c r="BV452" s="358"/>
    </row>
    <row r="453" spans="1:74" x14ac:dyDescent="0.2">
      <c r="A453" s="356">
        <v>449</v>
      </c>
      <c r="B453" s="360" t="s">
        <v>604</v>
      </c>
      <c r="C453" s="385" t="s">
        <v>584</v>
      </c>
      <c r="D453" s="384" t="s">
        <v>584</v>
      </c>
      <c r="E453" s="382">
        <v>2.5</v>
      </c>
      <c r="F453" s="444" t="s">
        <v>584</v>
      </c>
      <c r="G453" s="385">
        <v>2014</v>
      </c>
      <c r="H453" s="382"/>
      <c r="I453" s="382"/>
      <c r="J453" s="384"/>
      <c r="K453" s="444" t="s">
        <v>605</v>
      </c>
      <c r="L453" s="381">
        <v>400</v>
      </c>
      <c r="M453" s="382"/>
      <c r="N453" s="446">
        <v>120</v>
      </c>
      <c r="O453" s="445">
        <v>3.3333333333333335</v>
      </c>
      <c r="P453" s="382"/>
      <c r="Q453" s="383"/>
      <c r="R453" s="360" t="s">
        <v>589</v>
      </c>
      <c r="S453" s="385" t="s">
        <v>606</v>
      </c>
      <c r="T453" s="384" t="s">
        <v>584</v>
      </c>
      <c r="U453" s="386">
        <v>41698</v>
      </c>
      <c r="W453" s="358"/>
      <c r="AI453" s="387"/>
      <c r="AJ453" s="387"/>
      <c r="AK453" s="387"/>
      <c r="AL453" s="387"/>
      <c r="AM453" s="358"/>
      <c r="AT453" s="358"/>
      <c r="BA453" s="358"/>
      <c r="BI453" s="358"/>
      <c r="BO453" s="358"/>
      <c r="BV453" s="358"/>
    </row>
    <row r="454" spans="1:74" x14ac:dyDescent="0.2">
      <c r="A454" s="356">
        <v>450</v>
      </c>
      <c r="B454" s="360" t="s">
        <v>604</v>
      </c>
      <c r="C454" s="385" t="s">
        <v>584</v>
      </c>
      <c r="D454" s="384" t="s">
        <v>584</v>
      </c>
      <c r="E454" s="382">
        <v>2</v>
      </c>
      <c r="F454" s="444" t="s">
        <v>584</v>
      </c>
      <c r="G454" s="385">
        <v>2014</v>
      </c>
      <c r="H454" s="382"/>
      <c r="I454" s="382"/>
      <c r="J454" s="384"/>
      <c r="K454" s="444" t="s">
        <v>605</v>
      </c>
      <c r="L454" s="381">
        <v>600</v>
      </c>
      <c r="M454" s="382"/>
      <c r="N454" s="446">
        <v>120</v>
      </c>
      <c r="O454" s="445">
        <v>5</v>
      </c>
      <c r="P454" s="382"/>
      <c r="Q454" s="383"/>
      <c r="R454" s="360" t="s">
        <v>589</v>
      </c>
      <c r="S454" s="385" t="s">
        <v>606</v>
      </c>
      <c r="T454" s="384" t="s">
        <v>584</v>
      </c>
      <c r="U454" s="386">
        <v>41698</v>
      </c>
      <c r="W454" s="358"/>
      <c r="AI454" s="387"/>
      <c r="AJ454" s="387"/>
      <c r="AK454" s="387"/>
      <c r="AL454" s="387"/>
      <c r="AM454" s="358"/>
      <c r="AT454" s="358"/>
      <c r="BA454" s="358"/>
      <c r="BI454" s="358"/>
      <c r="BO454" s="358"/>
      <c r="BV454" s="358"/>
    </row>
    <row r="455" spans="1:74" x14ac:dyDescent="0.2">
      <c r="A455" s="356">
        <v>451</v>
      </c>
      <c r="B455" s="360" t="s">
        <v>604</v>
      </c>
      <c r="C455" s="385" t="s">
        <v>584</v>
      </c>
      <c r="D455" s="384" t="s">
        <v>584</v>
      </c>
      <c r="E455" s="382">
        <v>2.5</v>
      </c>
      <c r="F455" s="444" t="s">
        <v>584</v>
      </c>
      <c r="G455" s="385">
        <v>2014</v>
      </c>
      <c r="H455" s="382"/>
      <c r="I455" s="382"/>
      <c r="J455" s="384"/>
      <c r="K455" s="444" t="s">
        <v>605</v>
      </c>
      <c r="L455" s="381">
        <v>600</v>
      </c>
      <c r="M455" s="382"/>
      <c r="N455" s="446">
        <v>120</v>
      </c>
      <c r="O455" s="445">
        <v>5</v>
      </c>
      <c r="P455" s="382"/>
      <c r="Q455" s="383"/>
      <c r="R455" s="360" t="s">
        <v>589</v>
      </c>
      <c r="S455" s="385" t="s">
        <v>606</v>
      </c>
      <c r="T455" s="384" t="s">
        <v>584</v>
      </c>
      <c r="U455" s="386">
        <v>41698</v>
      </c>
      <c r="W455" s="358"/>
      <c r="AI455" s="387"/>
      <c r="AJ455" s="387"/>
      <c r="AK455" s="387"/>
      <c r="AL455" s="387"/>
      <c r="AM455" s="358"/>
      <c r="AT455" s="358"/>
      <c r="BA455" s="358"/>
      <c r="BI455" s="358"/>
      <c r="BO455" s="358"/>
      <c r="BV455" s="358"/>
    </row>
    <row r="456" spans="1:74" x14ac:dyDescent="0.2">
      <c r="A456" s="356">
        <v>452</v>
      </c>
      <c r="B456" s="360" t="s">
        <v>141</v>
      </c>
      <c r="C456" s="385" t="s">
        <v>584</v>
      </c>
      <c r="D456" s="384" t="s">
        <v>584</v>
      </c>
      <c r="E456" s="447" t="s">
        <v>584</v>
      </c>
      <c r="F456" s="444" t="s">
        <v>584</v>
      </c>
      <c r="G456" s="385">
        <v>2014</v>
      </c>
      <c r="I456" s="382"/>
      <c r="J456" s="384"/>
      <c r="K456" s="444" t="s">
        <v>607</v>
      </c>
      <c r="L456" s="382">
        <v>75</v>
      </c>
      <c r="M456" s="382"/>
      <c r="N456" s="382"/>
      <c r="O456" s="382"/>
      <c r="P456" s="382"/>
      <c r="Q456" s="383"/>
      <c r="R456" s="360" t="s">
        <v>589</v>
      </c>
      <c r="S456" s="385" t="s">
        <v>606</v>
      </c>
      <c r="T456" s="384" t="s">
        <v>584</v>
      </c>
      <c r="U456" s="386">
        <v>41698</v>
      </c>
      <c r="W456" s="358"/>
      <c r="AI456" s="387"/>
      <c r="AJ456" s="387"/>
      <c r="AK456" s="387"/>
      <c r="AL456" s="387"/>
      <c r="AM456" s="358"/>
      <c r="AT456" s="358"/>
      <c r="BA456" s="358"/>
      <c r="BI456" s="358"/>
      <c r="BO456" s="358"/>
      <c r="BV456" s="358"/>
    </row>
    <row r="457" spans="1:74" x14ac:dyDescent="0.2">
      <c r="A457" s="356">
        <v>453</v>
      </c>
      <c r="B457" s="360" t="s">
        <v>603</v>
      </c>
      <c r="C457" s="385" t="s">
        <v>584</v>
      </c>
      <c r="D457" s="384" t="s">
        <v>146</v>
      </c>
      <c r="E457" s="382">
        <v>0.5</v>
      </c>
      <c r="F457" s="444" t="s">
        <v>584</v>
      </c>
      <c r="G457" s="385">
        <v>2014</v>
      </c>
      <c r="H457" s="382">
        <v>80</v>
      </c>
      <c r="I457" s="382">
        <v>1</v>
      </c>
      <c r="J457" s="384" t="s">
        <v>581</v>
      </c>
      <c r="K457" s="383"/>
      <c r="L457" s="381"/>
      <c r="M457" s="382"/>
      <c r="N457" s="382"/>
      <c r="O457" s="382"/>
      <c r="P457" s="382"/>
      <c r="Q457" s="383"/>
      <c r="R457" s="360" t="s">
        <v>588</v>
      </c>
      <c r="S457" s="385" t="s">
        <v>608</v>
      </c>
      <c r="T457" s="384" t="s">
        <v>584</v>
      </c>
      <c r="U457" s="386">
        <v>41695</v>
      </c>
      <c r="W457" s="358"/>
      <c r="AI457" s="387"/>
      <c r="AJ457" s="387"/>
      <c r="AK457" s="387"/>
      <c r="AL457" s="387"/>
      <c r="AM457" s="358"/>
      <c r="AT457" s="358"/>
      <c r="BA457" s="358"/>
      <c r="BI457" s="358"/>
      <c r="BO457" s="358"/>
      <c r="BV457" s="358"/>
    </row>
    <row r="458" spans="1:74" x14ac:dyDescent="0.2">
      <c r="A458" s="356">
        <v>454</v>
      </c>
      <c r="B458" s="360" t="s">
        <v>603</v>
      </c>
      <c r="C458" s="385" t="s">
        <v>584</v>
      </c>
      <c r="D458" s="384" t="s">
        <v>571</v>
      </c>
      <c r="E458" s="384">
        <v>0.5</v>
      </c>
      <c r="F458" s="444" t="s">
        <v>584</v>
      </c>
      <c r="G458" s="385">
        <v>2014</v>
      </c>
      <c r="H458" s="382">
        <v>150</v>
      </c>
      <c r="I458" s="382">
        <v>1</v>
      </c>
      <c r="J458" s="384" t="s">
        <v>581</v>
      </c>
      <c r="K458" s="383"/>
      <c r="L458" s="381"/>
      <c r="M458" s="382"/>
      <c r="N458" s="382"/>
      <c r="O458" s="382"/>
      <c r="P458" s="382"/>
      <c r="Q458" s="383"/>
      <c r="R458" s="360" t="s">
        <v>588</v>
      </c>
      <c r="S458" s="385" t="s">
        <v>608</v>
      </c>
      <c r="T458" s="384" t="s">
        <v>584</v>
      </c>
      <c r="U458" s="386">
        <v>41695</v>
      </c>
      <c r="W458" s="358"/>
      <c r="AI458" s="387"/>
      <c r="AJ458" s="387"/>
      <c r="AK458" s="387"/>
      <c r="AL458" s="387"/>
      <c r="AM458" s="358"/>
      <c r="AT458" s="358"/>
      <c r="BA458" s="358"/>
      <c r="BI458" s="358"/>
      <c r="BO458" s="358"/>
      <c r="BV458" s="358"/>
    </row>
    <row r="459" spans="1:74" x14ac:dyDescent="0.2">
      <c r="A459" s="356">
        <v>455</v>
      </c>
      <c r="B459" s="360" t="s">
        <v>603</v>
      </c>
      <c r="C459" s="385" t="s">
        <v>584</v>
      </c>
      <c r="D459" s="384" t="s">
        <v>146</v>
      </c>
      <c r="E459" s="384">
        <v>0.75</v>
      </c>
      <c r="F459" s="444" t="s">
        <v>584</v>
      </c>
      <c r="G459" s="385">
        <v>2014</v>
      </c>
      <c r="H459" s="382">
        <v>80</v>
      </c>
      <c r="I459" s="382">
        <v>1</v>
      </c>
      <c r="J459" s="384" t="s">
        <v>581</v>
      </c>
      <c r="K459" s="383"/>
      <c r="L459" s="381"/>
      <c r="M459" s="382"/>
      <c r="N459" s="382"/>
      <c r="O459" s="382"/>
      <c r="P459" s="382"/>
      <c r="Q459" s="383"/>
      <c r="R459" s="360" t="s">
        <v>588</v>
      </c>
      <c r="S459" s="385" t="s">
        <v>608</v>
      </c>
      <c r="T459" s="384" t="s">
        <v>584</v>
      </c>
      <c r="U459" s="386">
        <v>41695</v>
      </c>
      <c r="W459" s="358"/>
      <c r="AI459" s="387"/>
      <c r="AJ459" s="387"/>
      <c r="AK459" s="387"/>
      <c r="AL459" s="387"/>
      <c r="AM459" s="358"/>
      <c r="AT459" s="358"/>
      <c r="BA459" s="358"/>
      <c r="BI459" s="358"/>
      <c r="BO459" s="358"/>
      <c r="BV459" s="358"/>
    </row>
    <row r="460" spans="1:74" x14ac:dyDescent="0.2">
      <c r="A460" s="356">
        <v>456</v>
      </c>
      <c r="B460" s="360" t="s">
        <v>603</v>
      </c>
      <c r="C460" s="385" t="s">
        <v>584</v>
      </c>
      <c r="D460" s="384" t="s">
        <v>571</v>
      </c>
      <c r="E460" s="384">
        <v>0.75</v>
      </c>
      <c r="F460" s="444" t="s">
        <v>584</v>
      </c>
      <c r="G460" s="385">
        <v>2014</v>
      </c>
      <c r="H460" s="382">
        <v>150</v>
      </c>
      <c r="I460" s="382">
        <v>1</v>
      </c>
      <c r="J460" s="384" t="s">
        <v>581</v>
      </c>
      <c r="K460" s="383"/>
      <c r="L460" s="381"/>
      <c r="M460" s="382"/>
      <c r="N460" s="382"/>
      <c r="O460" s="382"/>
      <c r="P460" s="382"/>
      <c r="Q460" s="383"/>
      <c r="R460" s="360" t="s">
        <v>588</v>
      </c>
      <c r="S460" s="385" t="s">
        <v>608</v>
      </c>
      <c r="T460" s="384" t="s">
        <v>584</v>
      </c>
      <c r="U460" s="386">
        <v>41695</v>
      </c>
      <c r="W460" s="358"/>
      <c r="AI460" s="387"/>
      <c r="AJ460" s="387"/>
      <c r="AK460" s="387"/>
      <c r="AL460" s="387"/>
      <c r="AM460" s="358"/>
      <c r="AT460" s="358"/>
      <c r="BA460" s="358"/>
      <c r="BI460" s="358"/>
      <c r="BO460" s="358"/>
      <c r="BV460" s="358"/>
    </row>
    <row r="461" spans="1:74" x14ac:dyDescent="0.2">
      <c r="A461" s="356">
        <v>457</v>
      </c>
      <c r="B461" s="360" t="s">
        <v>603</v>
      </c>
      <c r="C461" s="385" t="s">
        <v>584</v>
      </c>
      <c r="D461" s="384" t="s">
        <v>584</v>
      </c>
      <c r="E461" s="384">
        <v>1</v>
      </c>
      <c r="F461" s="444" t="s">
        <v>584</v>
      </c>
      <c r="G461" s="385">
        <v>2014</v>
      </c>
      <c r="H461" s="382">
        <v>200</v>
      </c>
      <c r="I461" s="382">
        <v>1</v>
      </c>
      <c r="J461" s="384" t="s">
        <v>581</v>
      </c>
      <c r="K461" s="383"/>
      <c r="L461" s="381"/>
      <c r="M461" s="382"/>
      <c r="N461" s="382"/>
      <c r="O461" s="382"/>
      <c r="P461" s="382"/>
      <c r="Q461" s="383"/>
      <c r="R461" s="360" t="s">
        <v>588</v>
      </c>
      <c r="S461" s="385" t="s">
        <v>608</v>
      </c>
      <c r="T461" s="384" t="s">
        <v>584</v>
      </c>
      <c r="U461" s="386">
        <v>41695</v>
      </c>
      <c r="W461" s="358"/>
      <c r="AI461" s="387"/>
      <c r="AJ461" s="387"/>
      <c r="AK461" s="387"/>
      <c r="AL461" s="387"/>
      <c r="AM461" s="358"/>
      <c r="AT461" s="358"/>
      <c r="BA461" s="358"/>
      <c r="BI461" s="358"/>
      <c r="BO461" s="358"/>
      <c r="BV461" s="358"/>
    </row>
    <row r="462" spans="1:74" x14ac:dyDescent="0.2">
      <c r="A462" s="356">
        <v>458</v>
      </c>
      <c r="B462" s="360" t="s">
        <v>603</v>
      </c>
      <c r="C462" s="385" t="s">
        <v>584</v>
      </c>
      <c r="D462" s="384" t="s">
        <v>584</v>
      </c>
      <c r="E462" s="384">
        <v>1.5</v>
      </c>
      <c r="F462" s="444" t="s">
        <v>584</v>
      </c>
      <c r="G462" s="385">
        <v>2014</v>
      </c>
      <c r="H462" s="382">
        <v>200</v>
      </c>
      <c r="I462" s="382">
        <v>1</v>
      </c>
      <c r="J462" s="384" t="s">
        <v>581</v>
      </c>
      <c r="K462" s="383"/>
      <c r="L462" s="381"/>
      <c r="M462" s="382"/>
      <c r="N462" s="382"/>
      <c r="O462" s="382"/>
      <c r="P462" s="382"/>
      <c r="Q462" s="383"/>
      <c r="R462" s="360" t="s">
        <v>588</v>
      </c>
      <c r="S462" s="385" t="s">
        <v>608</v>
      </c>
      <c r="T462" s="384" t="s">
        <v>584</v>
      </c>
      <c r="U462" s="386">
        <v>41695</v>
      </c>
      <c r="W462" s="358"/>
      <c r="AI462" s="387"/>
      <c r="AJ462" s="387"/>
      <c r="AK462" s="387"/>
      <c r="AL462" s="387"/>
      <c r="AM462" s="358"/>
      <c r="AT462" s="358"/>
      <c r="BA462" s="358"/>
      <c r="BI462" s="358"/>
      <c r="BO462" s="358"/>
      <c r="BV462" s="358"/>
    </row>
    <row r="463" spans="1:74" x14ac:dyDescent="0.2">
      <c r="A463" s="356">
        <v>459</v>
      </c>
      <c r="B463" s="360" t="s">
        <v>603</v>
      </c>
      <c r="C463" s="385" t="s">
        <v>584</v>
      </c>
      <c r="D463" s="384" t="s">
        <v>584</v>
      </c>
      <c r="E463" s="384">
        <v>1.5</v>
      </c>
      <c r="F463" s="444" t="s">
        <v>584</v>
      </c>
      <c r="G463" s="385">
        <v>2014</v>
      </c>
      <c r="H463" s="382">
        <v>1000</v>
      </c>
      <c r="I463" s="382">
        <v>1</v>
      </c>
      <c r="J463" s="384" t="s">
        <v>581</v>
      </c>
      <c r="K463" s="383"/>
      <c r="L463" s="381"/>
      <c r="M463" s="382"/>
      <c r="N463" s="382"/>
      <c r="O463" s="382"/>
      <c r="P463" s="382"/>
      <c r="Q463" s="383"/>
      <c r="R463" s="360" t="s">
        <v>588</v>
      </c>
      <c r="S463" s="385" t="s">
        <v>608</v>
      </c>
      <c r="T463" s="384" t="s">
        <v>584</v>
      </c>
      <c r="U463" s="386">
        <v>41695</v>
      </c>
      <c r="W463" s="358"/>
      <c r="AI463" s="387"/>
      <c r="AJ463" s="387"/>
      <c r="AK463" s="387"/>
      <c r="AL463" s="387"/>
      <c r="AM463" s="358"/>
      <c r="AT463" s="358"/>
      <c r="BA463" s="358"/>
      <c r="BI463" s="358"/>
      <c r="BO463" s="358"/>
      <c r="BV463" s="358"/>
    </row>
    <row r="464" spans="1:74" x14ac:dyDescent="0.2">
      <c r="A464" s="356">
        <v>460</v>
      </c>
      <c r="B464" s="360" t="s">
        <v>603</v>
      </c>
      <c r="C464" s="385" t="s">
        <v>584</v>
      </c>
      <c r="D464" s="384" t="s">
        <v>584</v>
      </c>
      <c r="E464" s="384">
        <v>2</v>
      </c>
      <c r="F464" s="444" t="s">
        <v>584</v>
      </c>
      <c r="G464" s="385">
        <v>2014</v>
      </c>
      <c r="H464" s="382">
        <v>200</v>
      </c>
      <c r="I464" s="382">
        <v>1</v>
      </c>
      <c r="J464" s="384" t="s">
        <v>581</v>
      </c>
      <c r="K464" s="383"/>
      <c r="L464" s="381"/>
      <c r="M464" s="382"/>
      <c r="N464" s="382"/>
      <c r="O464" s="382"/>
      <c r="P464" s="382"/>
      <c r="Q464" s="383"/>
      <c r="R464" s="360" t="s">
        <v>588</v>
      </c>
      <c r="S464" s="385" t="s">
        <v>608</v>
      </c>
      <c r="T464" s="384" t="s">
        <v>584</v>
      </c>
      <c r="U464" s="386">
        <v>41695</v>
      </c>
      <c r="W464" s="358"/>
      <c r="AI464" s="387"/>
      <c r="AJ464" s="387"/>
      <c r="AK464" s="387"/>
      <c r="AL464" s="387"/>
      <c r="AM464" s="358"/>
      <c r="AT464" s="358"/>
      <c r="BA464" s="358"/>
      <c r="BI464" s="358"/>
      <c r="BO464" s="358"/>
      <c r="BV464" s="358"/>
    </row>
    <row r="465" spans="1:74" x14ac:dyDescent="0.2">
      <c r="A465" s="356">
        <v>461</v>
      </c>
      <c r="B465" s="360" t="s">
        <v>603</v>
      </c>
      <c r="C465" s="385" t="s">
        <v>584</v>
      </c>
      <c r="D465" s="384" t="s">
        <v>584</v>
      </c>
      <c r="E465" s="384">
        <v>2</v>
      </c>
      <c r="F465" s="444" t="s">
        <v>584</v>
      </c>
      <c r="G465" s="385">
        <v>2014</v>
      </c>
      <c r="H465" s="382">
        <v>1000</v>
      </c>
      <c r="I465" s="382">
        <v>1</v>
      </c>
      <c r="J465" s="384" t="s">
        <v>581</v>
      </c>
      <c r="K465" s="383"/>
      <c r="L465" s="381"/>
      <c r="M465" s="382"/>
      <c r="N465" s="382"/>
      <c r="O465" s="382"/>
      <c r="P465" s="382"/>
      <c r="Q465" s="383"/>
      <c r="R465" s="360" t="s">
        <v>588</v>
      </c>
      <c r="S465" s="385" t="s">
        <v>608</v>
      </c>
      <c r="T465" s="384" t="s">
        <v>584</v>
      </c>
      <c r="U465" s="386">
        <v>41695</v>
      </c>
      <c r="W465" s="358"/>
      <c r="AI465" s="387"/>
      <c r="AJ465" s="387"/>
      <c r="AK465" s="387"/>
      <c r="AL465" s="387"/>
      <c r="AM465" s="358"/>
      <c r="AT465" s="358"/>
      <c r="BA465" s="358"/>
      <c r="BI465" s="358"/>
      <c r="BO465" s="358"/>
      <c r="BV465" s="358"/>
    </row>
    <row r="466" spans="1:74" x14ac:dyDescent="0.2">
      <c r="A466" s="356">
        <v>462</v>
      </c>
      <c r="B466" s="360" t="s">
        <v>603</v>
      </c>
      <c r="C466" s="385" t="s">
        <v>584</v>
      </c>
      <c r="D466" s="384" t="s">
        <v>584</v>
      </c>
      <c r="E466" s="384">
        <v>2.5</v>
      </c>
      <c r="F466" s="444" t="s">
        <v>584</v>
      </c>
      <c r="G466" s="385">
        <v>2014</v>
      </c>
      <c r="H466" s="382">
        <v>200</v>
      </c>
      <c r="I466" s="382">
        <v>1</v>
      </c>
      <c r="J466" s="384" t="s">
        <v>581</v>
      </c>
      <c r="K466" s="383"/>
      <c r="L466" s="381"/>
      <c r="M466" s="382"/>
      <c r="N466" s="382"/>
      <c r="O466" s="382"/>
      <c r="P466" s="382"/>
      <c r="Q466" s="383"/>
      <c r="R466" s="360" t="s">
        <v>588</v>
      </c>
      <c r="S466" s="385" t="s">
        <v>608</v>
      </c>
      <c r="T466" s="384" t="s">
        <v>584</v>
      </c>
      <c r="U466" s="386">
        <v>41695</v>
      </c>
      <c r="W466" s="358"/>
      <c r="AI466" s="387"/>
      <c r="AJ466" s="387"/>
      <c r="AK466" s="387"/>
      <c r="AL466" s="387"/>
      <c r="AM466" s="358"/>
      <c r="AT466" s="358"/>
      <c r="BA466" s="358"/>
      <c r="BI466" s="358"/>
      <c r="BO466" s="358"/>
      <c r="BV466" s="358"/>
    </row>
    <row r="467" spans="1:74" x14ac:dyDescent="0.2">
      <c r="A467" s="356">
        <v>463</v>
      </c>
      <c r="B467" s="360" t="s">
        <v>603</v>
      </c>
      <c r="C467" s="385" t="s">
        <v>584</v>
      </c>
      <c r="D467" s="384" t="s">
        <v>584</v>
      </c>
      <c r="E467" s="384">
        <v>2.5</v>
      </c>
      <c r="F467" s="444" t="s">
        <v>584</v>
      </c>
      <c r="G467" s="385">
        <v>2014</v>
      </c>
      <c r="H467" s="382">
        <v>5000</v>
      </c>
      <c r="I467" s="382">
        <v>1</v>
      </c>
      <c r="J467" s="384" t="s">
        <v>581</v>
      </c>
      <c r="K467" s="383"/>
      <c r="L467" s="381"/>
      <c r="M467" s="382"/>
      <c r="N467" s="382"/>
      <c r="O467" s="382"/>
      <c r="P467" s="382"/>
      <c r="Q467" s="383"/>
      <c r="R467" s="360" t="s">
        <v>588</v>
      </c>
      <c r="S467" s="385" t="s">
        <v>608</v>
      </c>
      <c r="T467" s="384" t="s">
        <v>584</v>
      </c>
      <c r="U467" s="386">
        <v>41695</v>
      </c>
      <c r="W467" s="358"/>
      <c r="AI467" s="387"/>
      <c r="AJ467" s="387"/>
      <c r="AK467" s="387"/>
      <c r="AL467" s="387"/>
      <c r="AM467" s="358"/>
      <c r="AT467" s="358"/>
      <c r="BA467" s="358"/>
      <c r="BI467" s="358"/>
      <c r="BO467" s="358"/>
      <c r="BV467" s="358"/>
    </row>
    <row r="468" spans="1:74" x14ac:dyDescent="0.2">
      <c r="A468" s="356">
        <v>464</v>
      </c>
      <c r="B468" s="360" t="s">
        <v>604</v>
      </c>
      <c r="C468" s="385" t="s">
        <v>584</v>
      </c>
      <c r="D468" s="384" t="s">
        <v>584</v>
      </c>
      <c r="E468" s="384" t="s">
        <v>584</v>
      </c>
      <c r="F468" s="444" t="s">
        <v>584</v>
      </c>
      <c r="G468" s="385">
        <v>2014</v>
      </c>
      <c r="H468" s="382"/>
      <c r="I468" s="382"/>
      <c r="J468" s="382"/>
      <c r="K468" s="444" t="s">
        <v>605</v>
      </c>
      <c r="L468" s="381"/>
      <c r="M468" s="382"/>
      <c r="N468" s="382"/>
      <c r="O468" s="382">
        <v>0.25</v>
      </c>
      <c r="P468" s="382"/>
      <c r="Q468" s="383"/>
      <c r="R468" s="360" t="s">
        <v>588</v>
      </c>
      <c r="S468" s="385" t="s">
        <v>608</v>
      </c>
      <c r="T468" s="384" t="s">
        <v>584</v>
      </c>
      <c r="U468" s="386">
        <v>41695</v>
      </c>
      <c r="W468" s="358"/>
      <c r="AI468" s="387"/>
      <c r="AJ468" s="387"/>
      <c r="AK468" s="387"/>
      <c r="AL468" s="387"/>
      <c r="AM468" s="358"/>
      <c r="AT468" s="358"/>
      <c r="BA468" s="358"/>
      <c r="BI468" s="358"/>
      <c r="BO468" s="358"/>
      <c r="BV468" s="358"/>
    </row>
    <row r="469" spans="1:74" x14ac:dyDescent="0.2">
      <c r="A469" s="356">
        <v>465</v>
      </c>
      <c r="B469" s="360" t="s">
        <v>604</v>
      </c>
      <c r="C469" s="448" t="s">
        <v>584</v>
      </c>
      <c r="D469" s="449" t="s">
        <v>584</v>
      </c>
      <c r="E469" s="449" t="s">
        <v>584</v>
      </c>
      <c r="F469" s="450" t="s">
        <v>584</v>
      </c>
      <c r="G469" s="448">
        <v>2014</v>
      </c>
      <c r="H469" s="451"/>
      <c r="I469" s="451"/>
      <c r="J469" s="451"/>
      <c r="K469" s="450" t="s">
        <v>605</v>
      </c>
      <c r="L469" s="452"/>
      <c r="M469" s="451"/>
      <c r="N469" s="451"/>
      <c r="O469" s="451">
        <v>4</v>
      </c>
      <c r="P469" s="451"/>
      <c r="Q469" s="453"/>
      <c r="R469" s="360" t="s">
        <v>588</v>
      </c>
      <c r="S469" s="448" t="s">
        <v>608</v>
      </c>
      <c r="T469" s="449" t="s">
        <v>584</v>
      </c>
      <c r="U469" s="454">
        <v>41695</v>
      </c>
      <c r="W469" s="358"/>
      <c r="AI469" s="387"/>
      <c r="AJ469" s="387"/>
      <c r="AK469" s="387"/>
      <c r="AL469" s="387"/>
      <c r="AM469" s="358"/>
      <c r="AT469" s="358"/>
      <c r="BA469" s="358"/>
      <c r="BI469" s="358"/>
      <c r="BO469" s="358"/>
      <c r="BV469" s="358"/>
    </row>
    <row r="470" spans="1:74" ht="39.75" customHeight="1" x14ac:dyDescent="0.2">
      <c r="A470" s="455"/>
      <c r="B470" s="455"/>
      <c r="C470" s="455"/>
      <c r="D470" s="455"/>
      <c r="E470" s="455"/>
      <c r="F470" s="455"/>
      <c r="G470" s="455"/>
      <c r="H470" s="455"/>
      <c r="I470" s="455"/>
      <c r="J470" s="455"/>
      <c r="K470" s="455"/>
      <c r="L470" s="455"/>
      <c r="M470" s="455"/>
      <c r="N470" s="455"/>
      <c r="O470" s="455"/>
      <c r="P470" s="455"/>
      <c r="Q470" s="455"/>
      <c r="R470" s="455"/>
      <c r="S470" s="455"/>
      <c r="T470" s="455"/>
      <c r="U470" s="455"/>
      <c r="V470" s="455"/>
      <c r="W470" s="358"/>
      <c r="AM470" s="358"/>
      <c r="AT470" s="358"/>
      <c r="BA470" s="358"/>
      <c r="BI470" s="358"/>
      <c r="BO470" s="358"/>
      <c r="BV470" s="358"/>
    </row>
    <row r="471" spans="1:74" x14ac:dyDescent="0.2">
      <c r="W471" s="358"/>
      <c r="AM471" s="358"/>
      <c r="AT471" s="358"/>
      <c r="BA471" s="358"/>
      <c r="BI471" s="358"/>
      <c r="BO471" s="358"/>
      <c r="BV471" s="358"/>
    </row>
    <row r="472" spans="1:74" x14ac:dyDescent="0.2">
      <c r="W472" s="358"/>
      <c r="AM472" s="358"/>
      <c r="AT472" s="358"/>
      <c r="BA472" s="358"/>
      <c r="BI472" s="358"/>
      <c r="BO472" s="358"/>
      <c r="BV472" s="358"/>
    </row>
    <row r="473" spans="1:74" x14ac:dyDescent="0.2">
      <c r="W473" s="358"/>
      <c r="AM473" s="358"/>
      <c r="AT473" s="358"/>
      <c r="BA473" s="358"/>
      <c r="BI473" s="358"/>
      <c r="BO473" s="358"/>
      <c r="BV473" s="358"/>
    </row>
    <row r="474" spans="1:74" x14ac:dyDescent="0.2">
      <c r="W474" s="358"/>
      <c r="AM474" s="358"/>
      <c r="AT474" s="358"/>
      <c r="BA474" s="358"/>
      <c r="BI474" s="358"/>
      <c r="BO474" s="358"/>
      <c r="BV474" s="358"/>
    </row>
    <row r="475" spans="1:74" x14ac:dyDescent="0.2">
      <c r="W475" s="358"/>
      <c r="AM475" s="358"/>
      <c r="AT475" s="358"/>
      <c r="BA475" s="358"/>
      <c r="BI475" s="358"/>
      <c r="BO475" s="358"/>
      <c r="BV475" s="358"/>
    </row>
    <row r="476" spans="1:74" x14ac:dyDescent="0.2">
      <c r="W476" s="358"/>
      <c r="AM476" s="358"/>
      <c r="AT476" s="358"/>
      <c r="BA476" s="358"/>
      <c r="BI476" s="358"/>
      <c r="BO476" s="358"/>
      <c r="BV476" s="358"/>
    </row>
    <row r="477" spans="1:74" x14ac:dyDescent="0.2">
      <c r="W477" s="358"/>
      <c r="AM477" s="358"/>
      <c r="AT477" s="358"/>
      <c r="BA477" s="358"/>
      <c r="BI477" s="358"/>
      <c r="BO477" s="358"/>
      <c r="BV477" s="358"/>
    </row>
    <row r="478" spans="1:74" x14ac:dyDescent="0.2">
      <c r="W478" s="358"/>
      <c r="AM478" s="358"/>
      <c r="AT478" s="358"/>
      <c r="BA478" s="358"/>
      <c r="BI478" s="358"/>
      <c r="BO478" s="358"/>
      <c r="BV478" s="358"/>
    </row>
    <row r="479" spans="1:74" x14ac:dyDescent="0.2">
      <c r="W479" s="358"/>
      <c r="AM479" s="358"/>
      <c r="AT479" s="358"/>
      <c r="BA479" s="358"/>
      <c r="BI479" s="358"/>
      <c r="BO479" s="358"/>
      <c r="BV479" s="358"/>
    </row>
    <row r="480" spans="1:74" x14ac:dyDescent="0.2">
      <c r="W480" s="358"/>
      <c r="AM480" s="358"/>
      <c r="AT480" s="358"/>
      <c r="BA480" s="358"/>
      <c r="BI480" s="358"/>
      <c r="BO480" s="358"/>
      <c r="BV480" s="358"/>
    </row>
    <row r="481" spans="23:74" x14ac:dyDescent="0.2">
      <c r="W481" s="358"/>
      <c r="AM481" s="358"/>
      <c r="AT481" s="358"/>
      <c r="BA481" s="358"/>
      <c r="BI481" s="358"/>
      <c r="BO481" s="358"/>
      <c r="BV481" s="358"/>
    </row>
    <row r="482" spans="23:74" x14ac:dyDescent="0.2">
      <c r="W482" s="358"/>
      <c r="AM482" s="358"/>
      <c r="AT482" s="358"/>
      <c r="BA482" s="358"/>
      <c r="BI482" s="358"/>
      <c r="BO482" s="358"/>
      <c r="BV482" s="358"/>
    </row>
    <row r="483" spans="23:74" x14ac:dyDescent="0.2">
      <c r="W483" s="358"/>
      <c r="AM483" s="358"/>
      <c r="AT483" s="358"/>
      <c r="BA483" s="358"/>
      <c r="BI483" s="358"/>
      <c r="BO483" s="358"/>
      <c r="BV483" s="358"/>
    </row>
    <row r="484" spans="23:74" x14ac:dyDescent="0.2">
      <c r="W484" s="358"/>
      <c r="AM484" s="358"/>
      <c r="AT484" s="358"/>
      <c r="BA484" s="358"/>
      <c r="BI484" s="358"/>
      <c r="BO484" s="358"/>
      <c r="BV484" s="358"/>
    </row>
    <row r="485" spans="23:74" x14ac:dyDescent="0.2">
      <c r="W485" s="358"/>
      <c r="AM485" s="358"/>
      <c r="AT485" s="358"/>
      <c r="BA485" s="358"/>
      <c r="BI485" s="358"/>
      <c r="BO485" s="358"/>
      <c r="BV485" s="358"/>
    </row>
    <row r="486" spans="23:74" x14ac:dyDescent="0.2">
      <c r="W486" s="358"/>
      <c r="AM486" s="358"/>
      <c r="AT486" s="358"/>
      <c r="BA486" s="358"/>
      <c r="BI486" s="358"/>
      <c r="BO486" s="358"/>
      <c r="BV486" s="358"/>
    </row>
    <row r="487" spans="23:74" x14ac:dyDescent="0.2">
      <c r="W487" s="358"/>
      <c r="AM487" s="358"/>
      <c r="AT487" s="358"/>
      <c r="BA487" s="358"/>
      <c r="BI487" s="358"/>
      <c r="BO487" s="358"/>
      <c r="BV487" s="358"/>
    </row>
    <row r="488" spans="23:74" x14ac:dyDescent="0.2">
      <c r="W488" s="358"/>
      <c r="AM488" s="358"/>
      <c r="AT488" s="358"/>
      <c r="BA488" s="358"/>
      <c r="BI488" s="358"/>
      <c r="BO488" s="358"/>
      <c r="BV488" s="358"/>
    </row>
    <row r="489" spans="23:74" x14ac:dyDescent="0.2">
      <c r="W489" s="358"/>
      <c r="AM489" s="358"/>
      <c r="AT489" s="358"/>
      <c r="BA489" s="358"/>
      <c r="BI489" s="358"/>
      <c r="BO489" s="358"/>
      <c r="BV489" s="358"/>
    </row>
    <row r="490" spans="23:74" x14ac:dyDescent="0.2">
      <c r="W490" s="358"/>
      <c r="AM490" s="358"/>
      <c r="AT490" s="358"/>
      <c r="BA490" s="358"/>
      <c r="BI490" s="358"/>
      <c r="BO490" s="358"/>
      <c r="BV490" s="358"/>
    </row>
    <row r="491" spans="23:74" x14ac:dyDescent="0.2">
      <c r="W491" s="358"/>
      <c r="AM491" s="358"/>
      <c r="AT491" s="358"/>
      <c r="BA491" s="358"/>
      <c r="BI491" s="358"/>
      <c r="BO491" s="358"/>
      <c r="BV491" s="358"/>
    </row>
    <row r="492" spans="23:74" x14ac:dyDescent="0.2">
      <c r="W492" s="358"/>
      <c r="AM492" s="358"/>
      <c r="AT492" s="358"/>
      <c r="BA492" s="358"/>
      <c r="BI492" s="358"/>
      <c r="BO492" s="358"/>
      <c r="BV492" s="358"/>
    </row>
    <row r="493" spans="23:74" x14ac:dyDescent="0.2">
      <c r="W493" s="358"/>
      <c r="AM493" s="358"/>
      <c r="AT493" s="358"/>
      <c r="BA493" s="358"/>
      <c r="BI493" s="358"/>
      <c r="BO493" s="358"/>
      <c r="BV493" s="358"/>
    </row>
    <row r="494" spans="23:74" x14ac:dyDescent="0.2">
      <c r="W494" s="358"/>
      <c r="AM494" s="358"/>
      <c r="AT494" s="358"/>
      <c r="BA494" s="358"/>
      <c r="BI494" s="358"/>
      <c r="BO494" s="358"/>
      <c r="BV494" s="358"/>
    </row>
    <row r="495" spans="23:74" x14ac:dyDescent="0.2">
      <c r="W495" s="358"/>
      <c r="AM495" s="358"/>
      <c r="AT495" s="358"/>
      <c r="BA495" s="358"/>
      <c r="BI495" s="358"/>
      <c r="BO495" s="358"/>
      <c r="BV495" s="358"/>
    </row>
    <row r="496" spans="23:74" x14ac:dyDescent="0.2">
      <c r="W496" s="358"/>
      <c r="AM496" s="358"/>
      <c r="AT496" s="358"/>
      <c r="BA496" s="358"/>
      <c r="BI496" s="358"/>
      <c r="BO496" s="358"/>
      <c r="BV496" s="358"/>
    </row>
    <row r="497" spans="23:74" x14ac:dyDescent="0.2">
      <c r="W497" s="358"/>
      <c r="AM497" s="358"/>
      <c r="AT497" s="358"/>
      <c r="BA497" s="358"/>
      <c r="BI497" s="358"/>
      <c r="BO497" s="358"/>
      <c r="BV497" s="358"/>
    </row>
    <row r="498" spans="23:74" x14ac:dyDescent="0.2">
      <c r="W498" s="358"/>
      <c r="AM498" s="358"/>
      <c r="AT498" s="358"/>
      <c r="BA498" s="358"/>
      <c r="BI498" s="358"/>
      <c r="BO498" s="358"/>
      <c r="BV498" s="358"/>
    </row>
    <row r="499" spans="23:74" x14ac:dyDescent="0.2">
      <c r="W499" s="358"/>
      <c r="AM499" s="358"/>
      <c r="AT499" s="358"/>
      <c r="BA499" s="358"/>
      <c r="BI499" s="358"/>
      <c r="BO499" s="358"/>
      <c r="BV499" s="358"/>
    </row>
    <row r="500" spans="23:74" x14ac:dyDescent="0.2">
      <c r="W500" s="358"/>
      <c r="AM500" s="358"/>
      <c r="AT500" s="358"/>
      <c r="BA500" s="358"/>
      <c r="BI500" s="358"/>
      <c r="BO500" s="358"/>
      <c r="BV500" s="358"/>
    </row>
    <row r="501" spans="23:74" x14ac:dyDescent="0.2">
      <c r="W501" s="358"/>
      <c r="AM501" s="358"/>
      <c r="AT501" s="358"/>
      <c r="BA501" s="358"/>
      <c r="BI501" s="358"/>
      <c r="BO501" s="358"/>
      <c r="BV501" s="358"/>
    </row>
    <row r="502" spans="23:74" x14ac:dyDescent="0.2">
      <c r="W502" s="358"/>
      <c r="AM502" s="358"/>
      <c r="AT502" s="358"/>
      <c r="BA502" s="358"/>
      <c r="BI502" s="358"/>
      <c r="BO502" s="358"/>
      <c r="BV502" s="358"/>
    </row>
    <row r="503" spans="23:74" x14ac:dyDescent="0.2">
      <c r="W503" s="358"/>
      <c r="AM503" s="358"/>
      <c r="AT503" s="358"/>
      <c r="BA503" s="358"/>
      <c r="BI503" s="358"/>
      <c r="BO503" s="358"/>
      <c r="BV503" s="358"/>
    </row>
    <row r="504" spans="23:74" x14ac:dyDescent="0.2">
      <c r="W504" s="358"/>
      <c r="AM504" s="358"/>
      <c r="AT504" s="358"/>
      <c r="BA504" s="358"/>
      <c r="BI504" s="358"/>
      <c r="BO504" s="358"/>
      <c r="BV504" s="358"/>
    </row>
    <row r="505" spans="23:74" x14ac:dyDescent="0.2">
      <c r="W505" s="358"/>
      <c r="AM505" s="358"/>
      <c r="AT505" s="358"/>
      <c r="BA505" s="358"/>
      <c r="BI505" s="358"/>
      <c r="BO505" s="358"/>
      <c r="BV505" s="358"/>
    </row>
    <row r="506" spans="23:74" x14ac:dyDescent="0.2">
      <c r="W506" s="358"/>
      <c r="AM506" s="358"/>
      <c r="AT506" s="358"/>
      <c r="BA506" s="358"/>
      <c r="BI506" s="358"/>
      <c r="BO506" s="358"/>
      <c r="BV506" s="358"/>
    </row>
    <row r="507" spans="23:74" x14ac:dyDescent="0.2">
      <c r="W507" s="358"/>
      <c r="AM507" s="358"/>
      <c r="AT507" s="358"/>
      <c r="BA507" s="358"/>
      <c r="BI507" s="358"/>
      <c r="BO507" s="358"/>
      <c r="BV507" s="358"/>
    </row>
    <row r="508" spans="23:74" x14ac:dyDescent="0.2">
      <c r="W508" s="358"/>
      <c r="AM508" s="358"/>
      <c r="AT508" s="358"/>
      <c r="BA508" s="358"/>
      <c r="BI508" s="358"/>
      <c r="BO508" s="358"/>
      <c r="BV508" s="358"/>
    </row>
    <row r="509" spans="23:74" x14ac:dyDescent="0.2">
      <c r="W509" s="455"/>
    </row>
    <row r="510" spans="23:74" x14ac:dyDescent="0.2">
      <c r="W510" s="455"/>
    </row>
    <row r="511" spans="23:74" x14ac:dyDescent="0.2">
      <c r="W511" s="455"/>
    </row>
    <row r="512" spans="23:74" x14ac:dyDescent="0.2">
      <c r="W512" s="455"/>
    </row>
    <row r="513" spans="23:23" x14ac:dyDescent="0.2">
      <c r="W513" s="455"/>
    </row>
    <row r="514" spans="23:23" x14ac:dyDescent="0.2">
      <c r="W514" s="455"/>
    </row>
    <row r="515" spans="23:23" x14ac:dyDescent="0.2">
      <c r="W515" s="455"/>
    </row>
    <row r="516" spans="23:23" x14ac:dyDescent="0.2">
      <c r="W516" s="455"/>
    </row>
    <row r="517" spans="23:23" x14ac:dyDescent="0.2">
      <c r="W517" s="455"/>
    </row>
    <row r="518" spans="23:23" x14ac:dyDescent="0.2">
      <c r="W518" s="455"/>
    </row>
    <row r="519" spans="23:23" x14ac:dyDescent="0.2">
      <c r="W519" s="455"/>
    </row>
    <row r="520" spans="23:23" x14ac:dyDescent="0.2">
      <c r="W520" s="455"/>
    </row>
    <row r="521" spans="23:23" x14ac:dyDescent="0.2">
      <c r="W521" s="455"/>
    </row>
    <row r="522" spans="23:23" x14ac:dyDescent="0.2">
      <c r="W522" s="455"/>
    </row>
    <row r="523" spans="23:23" x14ac:dyDescent="0.2">
      <c r="W523" s="455"/>
    </row>
    <row r="524" spans="23:23" x14ac:dyDescent="0.2">
      <c r="W524" s="455"/>
    </row>
    <row r="525" spans="23:23" x14ac:dyDescent="0.2">
      <c r="W525" s="455"/>
    </row>
    <row r="526" spans="23:23" x14ac:dyDescent="0.2">
      <c r="W526" s="455"/>
    </row>
    <row r="527" spans="23:23" x14ac:dyDescent="0.2">
      <c r="W527" s="455"/>
    </row>
    <row r="528" spans="23:23" x14ac:dyDescent="0.2">
      <c r="W528" s="455"/>
    </row>
    <row r="529" spans="23:23" x14ac:dyDescent="0.2">
      <c r="W529" s="455"/>
    </row>
    <row r="530" spans="23:23" x14ac:dyDescent="0.2">
      <c r="W530" s="455"/>
    </row>
    <row r="531" spans="23:23" x14ac:dyDescent="0.2">
      <c r="W531" s="455"/>
    </row>
    <row r="532" spans="23:23" x14ac:dyDescent="0.2">
      <c r="W532" s="455"/>
    </row>
    <row r="533" spans="23:23" x14ac:dyDescent="0.2">
      <c r="W533" s="455"/>
    </row>
    <row r="534" spans="23:23" x14ac:dyDescent="0.2">
      <c r="W534" s="455"/>
    </row>
    <row r="535" spans="23:23" x14ac:dyDescent="0.2">
      <c r="W535" s="455"/>
    </row>
    <row r="536" spans="23:23" x14ac:dyDescent="0.2">
      <c r="W536" s="455"/>
    </row>
    <row r="537" spans="23:23" x14ac:dyDescent="0.2">
      <c r="W537" s="455"/>
    </row>
    <row r="538" spans="23:23" x14ac:dyDescent="0.2">
      <c r="W538" s="455"/>
    </row>
    <row r="539" spans="23:23" x14ac:dyDescent="0.2">
      <c r="W539" s="455"/>
    </row>
    <row r="540" spans="23:23" x14ac:dyDescent="0.2">
      <c r="W540" s="455"/>
    </row>
    <row r="541" spans="23:23" x14ac:dyDescent="0.2">
      <c r="W541" s="455"/>
    </row>
    <row r="542" spans="23:23" x14ac:dyDescent="0.2">
      <c r="W542" s="455"/>
    </row>
    <row r="543" spans="23:23" x14ac:dyDescent="0.2">
      <c r="W543" s="455"/>
    </row>
    <row r="544" spans="23:23" x14ac:dyDescent="0.2">
      <c r="W544" s="455"/>
    </row>
    <row r="545" spans="23:23" x14ac:dyDescent="0.2">
      <c r="W545" s="455"/>
    </row>
    <row r="546" spans="23:23" x14ac:dyDescent="0.2">
      <c r="W546" s="455"/>
    </row>
    <row r="547" spans="23:23" x14ac:dyDescent="0.2">
      <c r="W547" s="455"/>
    </row>
    <row r="548" spans="23:23" x14ac:dyDescent="0.2">
      <c r="W548" s="455"/>
    </row>
    <row r="549" spans="23:23" x14ac:dyDescent="0.2">
      <c r="W549" s="455"/>
    </row>
    <row r="550" spans="23:23" x14ac:dyDescent="0.2">
      <c r="W550" s="455"/>
    </row>
    <row r="551" spans="23:23" x14ac:dyDescent="0.2">
      <c r="W551" s="455"/>
    </row>
    <row r="552" spans="23:23" x14ac:dyDescent="0.2">
      <c r="W552" s="455"/>
    </row>
    <row r="553" spans="23:23" x14ac:dyDescent="0.2">
      <c r="W553" s="455"/>
    </row>
    <row r="554" spans="23:23" x14ac:dyDescent="0.2">
      <c r="W554" s="455"/>
    </row>
    <row r="555" spans="23:23" x14ac:dyDescent="0.2">
      <c r="W555" s="455"/>
    </row>
    <row r="556" spans="23:23" x14ac:dyDescent="0.2">
      <c r="W556" s="455"/>
    </row>
    <row r="557" spans="23:23" x14ac:dyDescent="0.2">
      <c r="W557" s="455"/>
    </row>
    <row r="558" spans="23:23" x14ac:dyDescent="0.2">
      <c r="W558" s="455"/>
    </row>
    <row r="559" spans="23:23" x14ac:dyDescent="0.2">
      <c r="W559" s="455"/>
    </row>
    <row r="560" spans="23:23" x14ac:dyDescent="0.2">
      <c r="W560" s="455"/>
    </row>
    <row r="561" spans="23:23" x14ac:dyDescent="0.2">
      <c r="W561" s="455"/>
    </row>
  </sheetData>
  <autoFilter ref="A4:AL469"/>
  <mergeCells count="11">
    <mergeCell ref="BF4:BH4"/>
    <mergeCell ref="BP37:BR37"/>
    <mergeCell ref="AR103:AS103"/>
    <mergeCell ref="AR218:AS218"/>
    <mergeCell ref="AR234:AS234"/>
    <mergeCell ref="AX4:AZ4"/>
    <mergeCell ref="C3:F3"/>
    <mergeCell ref="G3:K3"/>
    <mergeCell ref="L3:Q3"/>
    <mergeCell ref="S3:U3"/>
    <mergeCell ref="AR4:AS4"/>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
  <sheetViews>
    <sheetView workbookViewId="0"/>
  </sheetViews>
  <sheetFormatPr defaultColWidth="8.85546875" defaultRowHeight="15" x14ac:dyDescent="0.3"/>
  <cols>
    <col min="1" max="15" width="8.85546875" style="348"/>
    <col min="16" max="16" width="29" style="348" bestFit="1" customWidth="1"/>
    <col min="17" max="17" width="64.42578125" style="348" bestFit="1" customWidth="1"/>
    <col min="18" max="18" width="53.28515625" style="348" bestFit="1" customWidth="1"/>
    <col min="19" max="19" width="25.42578125" style="348" bestFit="1" customWidth="1"/>
    <col min="20" max="20" width="23" style="348" bestFit="1" customWidth="1"/>
    <col min="21" max="16384" width="8.85546875" style="348"/>
  </cols>
  <sheetData>
    <row r="1" spans="1:17" ht="21" x14ac:dyDescent="0.4">
      <c r="A1" s="483" t="s">
        <v>80</v>
      </c>
    </row>
    <row r="2" spans="1:17" x14ac:dyDescent="0.3">
      <c r="P2" s="470" t="s">
        <v>611</v>
      </c>
    </row>
    <row r="3" spans="1:17" x14ac:dyDescent="0.3">
      <c r="P3" s="347" t="s">
        <v>54</v>
      </c>
    </row>
    <row r="4" spans="1:17" ht="15.75" thickBot="1" x14ac:dyDescent="0.35">
      <c r="P4" s="13" t="s">
        <v>55</v>
      </c>
      <c r="Q4" s="47" t="s">
        <v>80</v>
      </c>
    </row>
    <row r="5" spans="1:17" ht="15.75" thickBot="1" x14ac:dyDescent="0.35">
      <c r="P5" s="13" t="s">
        <v>81</v>
      </c>
      <c r="Q5" s="47" t="s">
        <v>180</v>
      </c>
    </row>
    <row r="6" spans="1:17" ht="30.75" thickBot="1" x14ac:dyDescent="0.35">
      <c r="P6" s="13" t="s">
        <v>59</v>
      </c>
      <c r="Q6" s="48" t="s">
        <v>153</v>
      </c>
    </row>
    <row r="7" spans="1:17" x14ac:dyDescent="0.3">
      <c r="P7" s="507" t="s">
        <v>61</v>
      </c>
      <c r="Q7" s="533" t="s">
        <v>175</v>
      </c>
    </row>
    <row r="8" spans="1:17" x14ac:dyDescent="0.3">
      <c r="P8" s="508"/>
      <c r="Q8" s="532"/>
    </row>
    <row r="9" spans="1:17" ht="15.75" thickBot="1" x14ac:dyDescent="0.35">
      <c r="P9" s="509"/>
      <c r="Q9" s="49" t="s">
        <v>176</v>
      </c>
    </row>
    <row r="10" spans="1:17" ht="30" x14ac:dyDescent="0.3">
      <c r="P10" s="507" t="s">
        <v>63</v>
      </c>
      <c r="Q10" s="50" t="s">
        <v>177</v>
      </c>
    </row>
    <row r="11" spans="1:17" x14ac:dyDescent="0.3">
      <c r="P11" s="508"/>
      <c r="Q11" s="50" t="s">
        <v>83</v>
      </c>
    </row>
    <row r="12" spans="1:17" ht="30.75" thickBot="1" x14ac:dyDescent="0.35">
      <c r="P12" s="509"/>
      <c r="Q12" s="51" t="s">
        <v>178</v>
      </c>
    </row>
    <row r="13" spans="1:17" x14ac:dyDescent="0.3">
      <c r="P13" s="507" t="s">
        <v>65</v>
      </c>
      <c r="Q13" s="52" t="s">
        <v>84</v>
      </c>
    </row>
    <row r="14" spans="1:17" x14ac:dyDescent="0.3">
      <c r="P14" s="508"/>
      <c r="Q14" s="532" t="s">
        <v>181</v>
      </c>
    </row>
    <row r="15" spans="1:17" x14ac:dyDescent="0.3">
      <c r="P15" s="508"/>
      <c r="Q15" s="532"/>
    </row>
    <row r="16" spans="1:17" ht="30" x14ac:dyDescent="0.3">
      <c r="P16" s="508"/>
      <c r="Q16" s="53" t="s">
        <v>85</v>
      </c>
    </row>
    <row r="17" spans="16:17" x14ac:dyDescent="0.3">
      <c r="P17" s="508"/>
      <c r="Q17" s="53" t="s">
        <v>86</v>
      </c>
    </row>
    <row r="18" spans="16:17" ht="32.25" thickBot="1" x14ac:dyDescent="0.35">
      <c r="P18" s="509"/>
      <c r="Q18" s="54" t="s">
        <v>182</v>
      </c>
    </row>
    <row r="19" spans="16:17" ht="15.75" thickBot="1" x14ac:dyDescent="0.35">
      <c r="P19" s="13" t="s">
        <v>67</v>
      </c>
      <c r="Q19" s="51" t="s">
        <v>179</v>
      </c>
    </row>
    <row r="20" spans="16:17" ht="30.75" thickBot="1" x14ac:dyDescent="0.35">
      <c r="P20" s="13" t="s">
        <v>72</v>
      </c>
      <c r="Q20" s="53" t="s">
        <v>87</v>
      </c>
    </row>
    <row r="21" spans="16:17" ht="30.75" thickBot="1" x14ac:dyDescent="0.35">
      <c r="P21" s="13" t="s">
        <v>74</v>
      </c>
      <c r="Q21" s="54" t="s">
        <v>88</v>
      </c>
    </row>
    <row r="22" spans="16:17" x14ac:dyDescent="0.3">
      <c r="P22" s="12" t="s">
        <v>76</v>
      </c>
      <c r="Q22" s="53" t="s">
        <v>89</v>
      </c>
    </row>
    <row r="23" spans="16:17" ht="45.75" thickBot="1" x14ac:dyDescent="0.35">
      <c r="P23" s="13" t="s">
        <v>78</v>
      </c>
      <c r="Q23" s="464" t="s">
        <v>90</v>
      </c>
    </row>
    <row r="24" spans="16:17" ht="15.75" thickBot="1" x14ac:dyDescent="0.35">
      <c r="P24" s="16" t="s">
        <v>123</v>
      </c>
      <c r="Q24" s="55" t="s">
        <v>128</v>
      </c>
    </row>
    <row r="25" spans="16:17" ht="15.75" thickBot="1" x14ac:dyDescent="0.35">
      <c r="P25" s="38" t="s">
        <v>125</v>
      </c>
      <c r="Q25" s="55" t="s">
        <v>126</v>
      </c>
    </row>
  </sheetData>
  <mergeCells count="5">
    <mergeCell ref="P7:P9"/>
    <mergeCell ref="P10:P12"/>
    <mergeCell ref="P13:P18"/>
    <mergeCell ref="Q14:Q15"/>
    <mergeCell ref="Q7:Q8"/>
  </mergeCells>
  <hyperlinks>
    <hyperlink ref="Q23" r:id="rId1" location="!documentDetail;D=EERE-2009-BT-TP-0013-0025" display="http://www.regulations.gov/ - !documentDetail;D=EERE-2009-BT-TP-0013-0025"/>
    <hyperlink ref="P2" location="Introduction!AB14" display="Return to Measure Index"/>
  </hyperlinks>
  <pageMargins left="0.7" right="0.7" top="0.75" bottom="0.75" header="0.3" footer="0.3"/>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34</vt:i4>
      </vt:variant>
    </vt:vector>
  </HeadingPairs>
  <TitlesOfParts>
    <vt:vector size="47" baseType="lpstr">
      <vt:lpstr>Introduction</vt:lpstr>
      <vt:lpstr>Air Source Heat Pump - README</vt:lpstr>
      <vt:lpstr>Air Source Heat Pump - Results</vt:lpstr>
      <vt:lpstr>LED Refrigeration Lgt - README</vt:lpstr>
      <vt:lpstr>LED Refrigeration Lgt - Results</vt:lpstr>
      <vt:lpstr>Steam Traps - README</vt:lpstr>
      <vt:lpstr>Steam Traps - Results</vt:lpstr>
      <vt:lpstr>Steam Traps - Analysis</vt:lpstr>
      <vt:lpstr>Heat Pump Wtr Heater - README</vt:lpstr>
      <vt:lpstr>Heat Pump Wtr Heater - Results</vt:lpstr>
      <vt:lpstr>Heat Pump Wtr Heater - Analysis</vt:lpstr>
      <vt:lpstr>Unitary AC - README</vt:lpstr>
      <vt:lpstr>Unitary AC - Results</vt:lpstr>
      <vt:lpstr>Introduction!_ftn1</vt:lpstr>
      <vt:lpstr>Introduction!_ftn2</vt:lpstr>
      <vt:lpstr>Introduction!_ftn3</vt:lpstr>
      <vt:lpstr>Introduction!_ftnref1</vt:lpstr>
      <vt:lpstr>Introduction!_ftnref2</vt:lpstr>
      <vt:lpstr>Introduction!_ftnref3</vt:lpstr>
      <vt:lpstr>Introduction!_Market_1._Northern</vt:lpstr>
      <vt:lpstr>Introduction!_Ref344295284</vt:lpstr>
      <vt:lpstr>Introduction!_Ref344295292</vt:lpstr>
      <vt:lpstr>Introduction!_Ref344297284</vt:lpstr>
      <vt:lpstr>Introduction!_Toc304205319</vt:lpstr>
      <vt:lpstr>Introduction!_Toc304205320</vt:lpstr>
      <vt:lpstr>Introduction!_Toc304205321</vt:lpstr>
      <vt:lpstr>Introduction!_Toc304205322</vt:lpstr>
      <vt:lpstr>Introduction!_Toc304205323</vt:lpstr>
      <vt:lpstr>Introduction!_Toc304332671</vt:lpstr>
      <vt:lpstr>Introduction!_Toc304332672</vt:lpstr>
      <vt:lpstr>Introduction!_Toc341682940</vt:lpstr>
      <vt:lpstr>Introduction!_Toc341696469</vt:lpstr>
      <vt:lpstr>Introduction!_Toc341696470</vt:lpstr>
      <vt:lpstr>Introduction!_Toc341696471</vt:lpstr>
      <vt:lpstr>Introduction!_Toc341696472</vt:lpstr>
      <vt:lpstr>Introduction!_Toc341696473</vt:lpstr>
      <vt:lpstr>Introduction!_Toc341696474</vt:lpstr>
      <vt:lpstr>Introduction!_Toc344292073</vt:lpstr>
      <vt:lpstr>Introduction!_Toc344292075</vt:lpstr>
      <vt:lpstr>Introduction!_Toc344292076</vt:lpstr>
      <vt:lpstr>Introduction!_Toc344292077</vt:lpstr>
      <vt:lpstr>Introduction!_Toc344292078</vt:lpstr>
      <vt:lpstr>Introduction!_Toc384907879</vt:lpstr>
      <vt:lpstr>Introduction!_Toc384907881</vt:lpstr>
      <vt:lpstr>Introduction!_Toc384907882</vt:lpstr>
      <vt:lpstr>Introduction!_Toc384907893</vt:lpstr>
      <vt:lpstr>Introduction!_Toc62272964</vt:lpstr>
    </vt:vector>
  </TitlesOfParts>
  <Company>Navigant Consulting,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dc:creator>
  <cp:lastModifiedBy>NB</cp:lastModifiedBy>
  <dcterms:created xsi:type="dcterms:W3CDTF">2014-04-11T13:36:14Z</dcterms:created>
  <dcterms:modified xsi:type="dcterms:W3CDTF">2014-06-03T13:39:25Z</dcterms:modified>
</cp:coreProperties>
</file>