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2980" windowHeight="7890" tabRatio="809" firstSheet="1" activeTab="5"/>
  </bookViews>
  <sheets>
    <sheet name="Chiller EFLH" sheetId="3" state="hidden" r:id="rId1"/>
    <sheet name="M-A TRM V6" sheetId="18" r:id="rId2"/>
    <sheet name="Pennsylvania TRM" sheetId="8" r:id="rId3"/>
    <sheet name="M-A Cooling AC EFLH Update" sheetId="19" r:id="rId4"/>
    <sheet name="M-A Heating HP EFLH Update" sheetId="16" r:id="rId5"/>
    <sheet name="M-A Cooling Chlr EFLH Update" sheetId="20" r:id="rId6"/>
  </sheets>
  <definedNames>
    <definedName name="_ftn1" localSheetId="2">'Pennsylvania TRM'!#REF!</definedName>
    <definedName name="_ftnref1" localSheetId="2">'Pennsylvania TRM'!#REF!</definedName>
    <definedName name="_Ref393871023" localSheetId="2">'Pennsylvania TRM'!#REF!</definedName>
    <definedName name="_Ref394566387" localSheetId="2">'Pennsylvania TRM'!#REF!</definedName>
    <definedName name="_Ref395530180" localSheetId="2">'Pennsylvania TRM'!#REF!</definedName>
    <definedName name="_Toc481146677" localSheetId="1">'M-A TRM V6'!$B$3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20" l="1"/>
  <c r="K4" i="20"/>
  <c r="L4" i="20"/>
  <c r="M4" i="20"/>
  <c r="N4" i="20"/>
  <c r="O4" i="20"/>
  <c r="P4" i="20"/>
  <c r="J5" i="20"/>
  <c r="K5" i="20"/>
  <c r="L5" i="20"/>
  <c r="M5" i="20"/>
  <c r="N5" i="20"/>
  <c r="O5" i="20"/>
  <c r="P5" i="20"/>
  <c r="J6" i="20"/>
  <c r="K6" i="20"/>
  <c r="L6" i="20"/>
  <c r="M6" i="20"/>
  <c r="N6" i="20"/>
  <c r="O6" i="20"/>
  <c r="P6" i="20"/>
  <c r="J7" i="20"/>
  <c r="K7" i="20"/>
  <c r="L7" i="20"/>
  <c r="M7" i="20"/>
  <c r="N7" i="20"/>
  <c r="O7" i="20"/>
  <c r="P7" i="20"/>
  <c r="J8" i="20"/>
  <c r="K8" i="20"/>
  <c r="L8" i="20"/>
  <c r="M8" i="20"/>
  <c r="N8" i="20"/>
  <c r="O8" i="20"/>
  <c r="P8" i="20"/>
  <c r="J9" i="20"/>
  <c r="K9" i="20"/>
  <c r="L9" i="20"/>
  <c r="M9" i="20"/>
  <c r="N9" i="20"/>
  <c r="O9" i="20"/>
  <c r="P9" i="20"/>
  <c r="J10" i="20"/>
  <c r="K10" i="20"/>
  <c r="L10" i="20"/>
  <c r="M10" i="20"/>
  <c r="N10" i="20"/>
  <c r="O10" i="20"/>
  <c r="P10" i="20"/>
  <c r="J11" i="20"/>
  <c r="K11" i="20"/>
  <c r="L11" i="20"/>
  <c r="M11" i="20"/>
  <c r="N11" i="20"/>
  <c r="O11" i="20"/>
  <c r="P11" i="20"/>
  <c r="J12" i="20"/>
  <c r="K12" i="20"/>
  <c r="L12" i="20"/>
  <c r="M12" i="20"/>
  <c r="N12" i="20"/>
  <c r="O12" i="20"/>
  <c r="P12" i="20"/>
  <c r="K3" i="20"/>
  <c r="L3" i="20"/>
  <c r="M3" i="20"/>
  <c r="N3" i="20"/>
  <c r="O3" i="20"/>
  <c r="P3" i="20"/>
  <c r="J3" i="20"/>
  <c r="P24" i="16"/>
  <c r="O24" i="16"/>
  <c r="N24" i="16"/>
  <c r="M24" i="16"/>
  <c r="L24" i="16"/>
  <c r="K24" i="16"/>
  <c r="J24" i="16"/>
  <c r="P23" i="16"/>
  <c r="O23" i="16"/>
  <c r="N23" i="16"/>
  <c r="M23" i="16"/>
  <c r="L23" i="16"/>
  <c r="K23" i="16"/>
  <c r="J23" i="16"/>
  <c r="P22" i="16"/>
  <c r="O22" i="16"/>
  <c r="N22" i="16"/>
  <c r="M22" i="16"/>
  <c r="L22" i="16"/>
  <c r="K22" i="16"/>
  <c r="J22" i="16"/>
  <c r="P21" i="16"/>
  <c r="O21" i="16"/>
  <c r="N21" i="16"/>
  <c r="M21" i="16"/>
  <c r="L21" i="16"/>
  <c r="K21" i="16"/>
  <c r="J21" i="16"/>
  <c r="P20" i="16"/>
  <c r="O20" i="16"/>
  <c r="N20" i="16"/>
  <c r="M20" i="16"/>
  <c r="L20" i="16"/>
  <c r="K20" i="16"/>
  <c r="J20" i="16"/>
  <c r="P19" i="16"/>
  <c r="O19" i="16"/>
  <c r="N19" i="16"/>
  <c r="M19" i="16"/>
  <c r="L19" i="16"/>
  <c r="K19" i="16"/>
  <c r="J19" i="16"/>
  <c r="P18" i="16"/>
  <c r="O18" i="16"/>
  <c r="N18" i="16"/>
  <c r="M18" i="16"/>
  <c r="L18" i="16"/>
  <c r="K18" i="16"/>
  <c r="J18" i="16"/>
  <c r="P17" i="16"/>
  <c r="O17" i="16"/>
  <c r="N17" i="16"/>
  <c r="M17" i="16"/>
  <c r="L17" i="16"/>
  <c r="K17" i="16"/>
  <c r="J17" i="16"/>
  <c r="P16" i="16"/>
  <c r="O16" i="16"/>
  <c r="N16" i="16"/>
  <c r="M16" i="16"/>
  <c r="L16" i="16"/>
  <c r="K16" i="16"/>
  <c r="J16" i="16"/>
  <c r="P15" i="16"/>
  <c r="O15" i="16"/>
  <c r="N15" i="16"/>
  <c r="M15" i="16"/>
  <c r="L15" i="16"/>
  <c r="K15" i="16"/>
  <c r="J15" i="16"/>
  <c r="P14" i="16"/>
  <c r="O14" i="16"/>
  <c r="N14" i="16"/>
  <c r="M14" i="16"/>
  <c r="L14" i="16"/>
  <c r="K14" i="16"/>
  <c r="J14" i="16"/>
  <c r="P13" i="16"/>
  <c r="O13" i="16"/>
  <c r="N13" i="16"/>
  <c r="M13" i="16"/>
  <c r="L13" i="16"/>
  <c r="K13" i="16"/>
  <c r="J13" i="16"/>
  <c r="P12" i="16"/>
  <c r="O12" i="16"/>
  <c r="N12" i="16"/>
  <c r="M12" i="16"/>
  <c r="L12" i="16"/>
  <c r="K12" i="16"/>
  <c r="J12" i="16"/>
  <c r="P11" i="16"/>
  <c r="O11" i="16"/>
  <c r="N11" i="16"/>
  <c r="M11" i="16"/>
  <c r="L11" i="16"/>
  <c r="K11" i="16"/>
  <c r="J11" i="16"/>
  <c r="P10" i="16"/>
  <c r="O10" i="16"/>
  <c r="N10" i="16"/>
  <c r="M10" i="16"/>
  <c r="L10" i="16"/>
  <c r="K10" i="16"/>
  <c r="J10" i="16"/>
  <c r="P9" i="16"/>
  <c r="O9" i="16"/>
  <c r="N9" i="16"/>
  <c r="M9" i="16"/>
  <c r="L9" i="16"/>
  <c r="K9" i="16"/>
  <c r="J9" i="16"/>
  <c r="P8" i="16"/>
  <c r="O8" i="16"/>
  <c r="N8" i="16"/>
  <c r="M8" i="16"/>
  <c r="L8" i="16"/>
  <c r="K8" i="16"/>
  <c r="J8" i="16"/>
  <c r="P7" i="16"/>
  <c r="O7" i="16"/>
  <c r="N7" i="16"/>
  <c r="M7" i="16"/>
  <c r="L7" i="16"/>
  <c r="K7" i="16"/>
  <c r="J7" i="16"/>
  <c r="P6" i="16"/>
  <c r="O6" i="16"/>
  <c r="N6" i="16"/>
  <c r="M6" i="16"/>
  <c r="L6" i="16"/>
  <c r="K6" i="16"/>
  <c r="J6" i="16"/>
  <c r="P5" i="16"/>
  <c r="O5" i="16"/>
  <c r="N5" i="16"/>
  <c r="M5" i="16"/>
  <c r="L5" i="16"/>
  <c r="K5" i="16"/>
  <c r="J5" i="16"/>
  <c r="P4" i="16"/>
  <c r="O4" i="16"/>
  <c r="N4" i="16"/>
  <c r="M4" i="16"/>
  <c r="L4" i="16"/>
  <c r="K4" i="16"/>
  <c r="J4" i="16"/>
  <c r="K3" i="16"/>
  <c r="L3" i="16"/>
  <c r="M3" i="16"/>
  <c r="N3" i="16"/>
  <c r="O3" i="16"/>
  <c r="P3" i="16"/>
  <c r="J3" i="16"/>
  <c r="P24" i="19"/>
  <c r="O24" i="19"/>
  <c r="N24" i="19"/>
  <c r="M24" i="19"/>
  <c r="L24" i="19"/>
  <c r="K24" i="19"/>
  <c r="J24" i="19"/>
  <c r="P23" i="19"/>
  <c r="O23" i="19"/>
  <c r="N23" i="19"/>
  <c r="M23" i="19"/>
  <c r="L23" i="19"/>
  <c r="K23" i="19"/>
  <c r="J23" i="19"/>
  <c r="P22" i="19"/>
  <c r="O22" i="19"/>
  <c r="N22" i="19"/>
  <c r="M22" i="19"/>
  <c r="L22" i="19"/>
  <c r="K22" i="19"/>
  <c r="J22" i="19"/>
  <c r="P21" i="19"/>
  <c r="O21" i="19"/>
  <c r="N21" i="19"/>
  <c r="M21" i="19"/>
  <c r="L21" i="19"/>
  <c r="K21" i="19"/>
  <c r="J21" i="19"/>
  <c r="P20" i="19"/>
  <c r="O20" i="19"/>
  <c r="N20" i="19"/>
  <c r="M20" i="19"/>
  <c r="L20" i="19"/>
  <c r="K20" i="19"/>
  <c r="J20" i="19"/>
  <c r="P19" i="19"/>
  <c r="O19" i="19"/>
  <c r="N19" i="19"/>
  <c r="M19" i="19"/>
  <c r="L19" i="19"/>
  <c r="K19" i="19"/>
  <c r="J19" i="19"/>
  <c r="P18" i="19"/>
  <c r="O18" i="19"/>
  <c r="N18" i="19"/>
  <c r="M18" i="19"/>
  <c r="L18" i="19"/>
  <c r="K18" i="19"/>
  <c r="J18" i="19"/>
  <c r="P17" i="19"/>
  <c r="O17" i="19"/>
  <c r="N17" i="19"/>
  <c r="M17" i="19"/>
  <c r="L17" i="19"/>
  <c r="K17" i="19"/>
  <c r="J17" i="19"/>
  <c r="P16" i="19"/>
  <c r="O16" i="19"/>
  <c r="N16" i="19"/>
  <c r="M16" i="19"/>
  <c r="L16" i="19"/>
  <c r="K16" i="19"/>
  <c r="J16" i="19"/>
  <c r="P15" i="19"/>
  <c r="O15" i="19"/>
  <c r="N15" i="19"/>
  <c r="M15" i="19"/>
  <c r="L15" i="19"/>
  <c r="K15" i="19"/>
  <c r="J15" i="19"/>
  <c r="P14" i="19"/>
  <c r="O14" i="19"/>
  <c r="N14" i="19"/>
  <c r="M14" i="19"/>
  <c r="L14" i="19"/>
  <c r="K14" i="19"/>
  <c r="J14" i="19"/>
  <c r="P13" i="19"/>
  <c r="O13" i="19"/>
  <c r="N13" i="19"/>
  <c r="M13" i="19"/>
  <c r="L13" i="19"/>
  <c r="K13" i="19"/>
  <c r="J13" i="19"/>
  <c r="P12" i="19"/>
  <c r="O12" i="19"/>
  <c r="N12" i="19"/>
  <c r="M12" i="19"/>
  <c r="L12" i="19"/>
  <c r="K12" i="19"/>
  <c r="J12" i="19"/>
  <c r="P11" i="19"/>
  <c r="O11" i="19"/>
  <c r="N11" i="19"/>
  <c r="M11" i="19"/>
  <c r="L11" i="19"/>
  <c r="K11" i="19"/>
  <c r="J11" i="19"/>
  <c r="P10" i="19"/>
  <c r="O10" i="19"/>
  <c r="N10" i="19"/>
  <c r="M10" i="19"/>
  <c r="L10" i="19"/>
  <c r="K10" i="19"/>
  <c r="J10" i="19"/>
  <c r="P9" i="19"/>
  <c r="O9" i="19"/>
  <c r="N9" i="19"/>
  <c r="M9" i="19"/>
  <c r="L9" i="19"/>
  <c r="K9" i="19"/>
  <c r="J9" i="19"/>
  <c r="P8" i="19"/>
  <c r="O8" i="19"/>
  <c r="N8" i="19"/>
  <c r="M8" i="19"/>
  <c r="L8" i="19"/>
  <c r="K8" i="19"/>
  <c r="J8" i="19"/>
  <c r="P7" i="19"/>
  <c r="O7" i="19"/>
  <c r="N7" i="19"/>
  <c r="M7" i="19"/>
  <c r="L7" i="19"/>
  <c r="K7" i="19"/>
  <c r="J7" i="19"/>
  <c r="P6" i="19"/>
  <c r="O6" i="19"/>
  <c r="N6" i="19"/>
  <c r="M6" i="19"/>
  <c r="L6" i="19"/>
  <c r="K6" i="19"/>
  <c r="J6" i="19"/>
  <c r="P5" i="19"/>
  <c r="O5" i="19"/>
  <c r="N5" i="19"/>
  <c r="M5" i="19"/>
  <c r="L5" i="19"/>
  <c r="K5" i="19"/>
  <c r="J5" i="19"/>
  <c r="P4" i="19"/>
  <c r="O4" i="19"/>
  <c r="N4" i="19"/>
  <c r="M4" i="19"/>
  <c r="L4" i="19"/>
  <c r="K4" i="19"/>
  <c r="J4" i="19"/>
  <c r="K3" i="19"/>
  <c r="L3" i="19"/>
  <c r="M3" i="19"/>
  <c r="N3" i="19"/>
  <c r="O3" i="19"/>
  <c r="P3" i="19"/>
  <c r="J3" i="19"/>
  <c r="I33" i="16" l="1"/>
  <c r="I26" i="16"/>
  <c r="I28" i="16"/>
  <c r="I29" i="16"/>
  <c r="I25" i="16"/>
  <c r="I4" i="16"/>
  <c r="I5" i="16"/>
  <c r="I6" i="16"/>
  <c r="I7" i="16"/>
  <c r="I8" i="16"/>
  <c r="I9" i="16"/>
  <c r="I10" i="16"/>
  <c r="I11" i="16"/>
  <c r="I12" i="16"/>
  <c r="I13" i="16"/>
  <c r="I14" i="16"/>
  <c r="I15" i="16"/>
  <c r="I16" i="16"/>
  <c r="I17" i="16"/>
  <c r="I18" i="16"/>
  <c r="I19" i="16"/>
  <c r="I20" i="16"/>
  <c r="I21" i="16"/>
  <c r="I22" i="16"/>
  <c r="I23" i="16"/>
  <c r="I24" i="16"/>
  <c r="I3" i="16"/>
  <c r="I33" i="19"/>
  <c r="I29" i="19"/>
  <c r="I28" i="19"/>
  <c r="I26" i="19"/>
  <c r="I25" i="19"/>
  <c r="I4" i="19"/>
  <c r="I5" i="19"/>
  <c r="I6" i="19"/>
  <c r="I7" i="19"/>
  <c r="I8" i="19"/>
  <c r="I9" i="19"/>
  <c r="I10" i="19"/>
  <c r="I11" i="19"/>
  <c r="I12" i="19"/>
  <c r="I13" i="19"/>
  <c r="I14" i="19"/>
  <c r="I15" i="19"/>
  <c r="I16" i="19"/>
  <c r="I17" i="19"/>
  <c r="I18" i="19"/>
  <c r="I19" i="19"/>
  <c r="I20" i="19"/>
  <c r="I21" i="19"/>
  <c r="I22" i="19"/>
  <c r="I23" i="19"/>
  <c r="I24" i="19"/>
  <c r="I3" i="19"/>
  <c r="I21" i="20"/>
  <c r="I17" i="20"/>
  <c r="I16" i="20"/>
  <c r="I14" i="20"/>
  <c r="I13" i="20"/>
  <c r="I4" i="20"/>
  <c r="I5" i="20"/>
  <c r="I6" i="20"/>
  <c r="I7" i="20"/>
  <c r="I8" i="20"/>
  <c r="I9" i="20"/>
  <c r="I10" i="20"/>
  <c r="I11" i="20"/>
  <c r="I12" i="20"/>
  <c r="I3" i="20"/>
  <c r="P21" i="20"/>
  <c r="O21" i="20"/>
  <c r="N21" i="20"/>
  <c r="M21" i="20"/>
  <c r="L21" i="20"/>
  <c r="K21" i="20"/>
  <c r="J21" i="20"/>
  <c r="H21" i="20"/>
  <c r="G21" i="20"/>
  <c r="F21" i="20"/>
  <c r="E21" i="20"/>
  <c r="D21" i="20"/>
  <c r="C21" i="20"/>
  <c r="B21" i="20"/>
  <c r="C33" i="19"/>
  <c r="D33" i="19"/>
  <c r="E33" i="19"/>
  <c r="F33" i="19"/>
  <c r="G33" i="19"/>
  <c r="H33" i="19"/>
  <c r="J33" i="19"/>
  <c r="K33" i="19"/>
  <c r="L33" i="19"/>
  <c r="M33" i="19"/>
  <c r="N33" i="19"/>
  <c r="O33" i="19"/>
  <c r="P33" i="19"/>
  <c r="B33" i="19"/>
  <c r="P33" i="16"/>
  <c r="O33" i="16"/>
  <c r="N33" i="16"/>
  <c r="M33" i="16"/>
  <c r="L33" i="16"/>
  <c r="K33" i="16"/>
  <c r="J33" i="16"/>
  <c r="H33" i="16"/>
  <c r="G33" i="16"/>
  <c r="F33" i="16"/>
  <c r="E33" i="16"/>
  <c r="D33" i="16"/>
  <c r="C33" i="16"/>
  <c r="B33" i="16"/>
  <c r="H29" i="3" l="1"/>
  <c r="H28" i="3"/>
  <c r="H27" i="3"/>
  <c r="H26" i="3"/>
  <c r="H25" i="3"/>
  <c r="H24" i="3"/>
  <c r="H23" i="3"/>
  <c r="H22" i="3"/>
  <c r="H21" i="3"/>
  <c r="H20" i="3"/>
  <c r="H19" i="3"/>
  <c r="H18" i="3"/>
  <c r="H31" i="3"/>
  <c r="H14" i="3"/>
  <c r="H13" i="3"/>
  <c r="H12" i="3"/>
  <c r="H11" i="3"/>
  <c r="L11" i="3" s="1"/>
  <c r="H10" i="3"/>
  <c r="H9" i="3"/>
  <c r="H8" i="3"/>
  <c r="H7" i="3"/>
  <c r="H6" i="3"/>
  <c r="H5" i="3"/>
  <c r="H4" i="3"/>
  <c r="H3" i="3"/>
  <c r="L20" i="3" l="1"/>
  <c r="O24" i="3"/>
  <c r="O28" i="3"/>
  <c r="O18" i="3"/>
  <c r="O21" i="3"/>
  <c r="O25" i="3"/>
  <c r="O29" i="3"/>
  <c r="O19" i="3"/>
  <c r="O22" i="3"/>
  <c r="O26" i="3"/>
  <c r="O20" i="3"/>
  <c r="O23" i="3"/>
  <c r="O27" i="3"/>
  <c r="L18" i="3"/>
  <c r="L19" i="3"/>
  <c r="L25" i="3"/>
  <c r="L26" i="3"/>
  <c r="L27" i="3"/>
  <c r="L28" i="3"/>
  <c r="I18" i="3"/>
  <c r="M18" i="3"/>
  <c r="I19" i="3"/>
  <c r="M19" i="3"/>
  <c r="I20" i="3"/>
  <c r="M20" i="3"/>
  <c r="I21" i="3"/>
  <c r="M21" i="3"/>
  <c r="I22" i="3"/>
  <c r="M22" i="3"/>
  <c r="I23" i="3"/>
  <c r="M23" i="3"/>
  <c r="I24" i="3"/>
  <c r="M24" i="3"/>
  <c r="I25" i="3"/>
  <c r="M25" i="3"/>
  <c r="I26" i="3"/>
  <c r="M26" i="3"/>
  <c r="I27" i="3"/>
  <c r="M27" i="3"/>
  <c r="I28" i="3"/>
  <c r="M28" i="3"/>
  <c r="I29" i="3"/>
  <c r="M29" i="3"/>
  <c r="J18" i="3"/>
  <c r="N18" i="3"/>
  <c r="J19" i="3"/>
  <c r="N19" i="3"/>
  <c r="J20" i="3"/>
  <c r="N20" i="3"/>
  <c r="J21" i="3"/>
  <c r="N21" i="3"/>
  <c r="J22" i="3"/>
  <c r="N22" i="3"/>
  <c r="J23" i="3"/>
  <c r="N23" i="3"/>
  <c r="J24" i="3"/>
  <c r="N24" i="3"/>
  <c r="J25" i="3"/>
  <c r="N25" i="3"/>
  <c r="J26" i="3"/>
  <c r="N26" i="3"/>
  <c r="J27" i="3"/>
  <c r="N27" i="3"/>
  <c r="J28" i="3"/>
  <c r="N28" i="3"/>
  <c r="J29" i="3"/>
  <c r="N29" i="3"/>
  <c r="L21" i="3"/>
  <c r="L22" i="3"/>
  <c r="L23" i="3"/>
  <c r="L24" i="3"/>
  <c r="L29" i="3"/>
  <c r="K18" i="3"/>
  <c r="K19" i="3"/>
  <c r="K20" i="3"/>
  <c r="K21" i="3"/>
  <c r="K22" i="3"/>
  <c r="K23" i="3"/>
  <c r="K24" i="3"/>
  <c r="K25" i="3"/>
  <c r="K26" i="3"/>
  <c r="K27" i="3"/>
  <c r="K28" i="3"/>
  <c r="K29" i="3"/>
  <c r="K4" i="3"/>
  <c r="L8" i="3"/>
  <c r="L9" i="3"/>
  <c r="L13" i="3"/>
  <c r="K6" i="3"/>
  <c r="O8" i="3"/>
  <c r="K11" i="3"/>
  <c r="L14" i="3"/>
  <c r="O11" i="3"/>
  <c r="L7" i="3"/>
  <c r="L10" i="3"/>
  <c r="L12" i="3"/>
  <c r="O7" i="3"/>
  <c r="K7" i="3"/>
  <c r="O12" i="3"/>
  <c r="K10" i="3"/>
  <c r="K14" i="3"/>
  <c r="L6" i="3"/>
  <c r="K9" i="3"/>
  <c r="O10" i="3"/>
  <c r="K13" i="3"/>
  <c r="O14" i="3"/>
  <c r="L4" i="3"/>
  <c r="K8" i="3"/>
  <c r="O9" i="3"/>
  <c r="K12" i="3"/>
  <c r="O13" i="3"/>
  <c r="N3" i="3"/>
  <c r="J3" i="3"/>
  <c r="M3" i="3"/>
  <c r="N5" i="3"/>
  <c r="J5" i="3"/>
  <c r="M5" i="3"/>
  <c r="I3" i="3"/>
  <c r="O3" i="3"/>
  <c r="I5" i="3"/>
  <c r="O5" i="3"/>
  <c r="K3" i="3"/>
  <c r="N4" i="3"/>
  <c r="J4" i="3"/>
  <c r="M4" i="3"/>
  <c r="K5" i="3"/>
  <c r="N6" i="3"/>
  <c r="J6" i="3"/>
  <c r="M6" i="3"/>
  <c r="O6" i="3"/>
  <c r="L3" i="3"/>
  <c r="I4" i="3"/>
  <c r="O4" i="3"/>
  <c r="L5" i="3"/>
  <c r="I6" i="3"/>
  <c r="N7" i="3"/>
  <c r="J7" i="3"/>
  <c r="M7" i="3"/>
  <c r="I7" i="3"/>
  <c r="N8" i="3"/>
  <c r="J8" i="3"/>
  <c r="M8" i="3"/>
  <c r="I8" i="3"/>
  <c r="N9" i="3"/>
  <c r="J9" i="3"/>
  <c r="M9" i="3"/>
  <c r="I9" i="3"/>
  <c r="N10" i="3"/>
  <c r="J10" i="3"/>
  <c r="M10" i="3"/>
  <c r="I10" i="3"/>
  <c r="N11" i="3"/>
  <c r="J11" i="3"/>
  <c r="M11" i="3"/>
  <c r="I11" i="3"/>
  <c r="N12" i="3"/>
  <c r="J12" i="3"/>
  <c r="M12" i="3"/>
  <c r="I12" i="3"/>
  <c r="N13" i="3"/>
  <c r="J13" i="3"/>
  <c r="M13" i="3"/>
  <c r="I13" i="3"/>
  <c r="N14" i="3"/>
  <c r="J14" i="3"/>
  <c r="M14" i="3"/>
  <c r="I14" i="3"/>
</calcChain>
</file>

<file path=xl/comments1.xml><?xml version="1.0" encoding="utf-8"?>
<comments xmlns="http://schemas.openxmlformats.org/spreadsheetml/2006/main">
  <authors>
    <author>kbrander</author>
  </authors>
  <commentList>
    <comment ref="E16" authorId="0">
      <text>
        <r>
          <rPr>
            <b/>
            <sz val="9"/>
            <color indexed="81"/>
            <rFont val="Tahoma"/>
            <charset val="1"/>
          </rPr>
          <t>kbrander:</t>
        </r>
        <r>
          <rPr>
            <sz val="9"/>
            <color indexed="81"/>
            <rFont val="Tahoma"/>
            <charset val="1"/>
          </rPr>
          <t xml:space="preserve">
value listed in the TRM appears to have a typo, added a 5 to the end to make numbers more reasonable</t>
        </r>
      </text>
    </comment>
    <comment ref="F16" authorId="0">
      <text>
        <r>
          <rPr>
            <b/>
            <sz val="9"/>
            <color indexed="81"/>
            <rFont val="Tahoma"/>
            <charset val="1"/>
          </rPr>
          <t>kbrander:</t>
        </r>
        <r>
          <rPr>
            <sz val="9"/>
            <color indexed="81"/>
            <rFont val="Tahoma"/>
            <charset val="1"/>
          </rPr>
          <t xml:space="preserve">
value listed in the TRM appears to have a typo, added a 5 to the end to make numbers more reasonable</t>
        </r>
      </text>
    </comment>
    <comment ref="E17" authorId="0">
      <text>
        <r>
          <rPr>
            <b/>
            <sz val="9"/>
            <color indexed="81"/>
            <rFont val="Tahoma"/>
            <charset val="1"/>
          </rPr>
          <t>kbrander:</t>
        </r>
        <r>
          <rPr>
            <sz val="9"/>
            <color indexed="81"/>
            <rFont val="Tahoma"/>
            <charset val="1"/>
          </rPr>
          <t xml:space="preserve">
value listed in the TRM appears to have a typo, added a 5 to the end to make numbers more reasonable</t>
        </r>
      </text>
    </comment>
    <comment ref="F17" authorId="0">
      <text>
        <r>
          <rPr>
            <b/>
            <sz val="9"/>
            <color indexed="81"/>
            <rFont val="Tahoma"/>
            <charset val="1"/>
          </rPr>
          <t>kbrander:</t>
        </r>
        <r>
          <rPr>
            <sz val="9"/>
            <color indexed="81"/>
            <rFont val="Tahoma"/>
            <charset val="1"/>
          </rPr>
          <t xml:space="preserve">
</t>
        </r>
      </text>
    </comment>
  </commentList>
</comments>
</file>

<file path=xl/comments2.xml><?xml version="1.0" encoding="utf-8"?>
<comments xmlns="http://schemas.openxmlformats.org/spreadsheetml/2006/main">
  <authors>
    <author>kbrander</author>
  </authors>
  <commentList>
    <comment ref="E16" authorId="0">
      <text>
        <r>
          <rPr>
            <b/>
            <sz val="9"/>
            <color indexed="81"/>
            <rFont val="Tahoma"/>
            <charset val="1"/>
          </rPr>
          <t>kbrander:</t>
        </r>
        <r>
          <rPr>
            <sz val="9"/>
            <color indexed="81"/>
            <rFont val="Tahoma"/>
            <charset val="1"/>
          </rPr>
          <t xml:space="preserve">
value listed in the TRM appears to have a typo, added a 5 to the end to make numbers more reasonable</t>
        </r>
      </text>
    </comment>
    <comment ref="F16" authorId="0">
      <text>
        <r>
          <rPr>
            <b/>
            <sz val="9"/>
            <color indexed="81"/>
            <rFont val="Tahoma"/>
            <charset val="1"/>
          </rPr>
          <t>kbrander:</t>
        </r>
        <r>
          <rPr>
            <sz val="9"/>
            <color indexed="81"/>
            <rFont val="Tahoma"/>
            <charset val="1"/>
          </rPr>
          <t xml:space="preserve">
value listed in the TRM appears to have a typo, added a 5 to the end to make numbers more reasonable</t>
        </r>
      </text>
    </comment>
    <comment ref="E17" authorId="0">
      <text>
        <r>
          <rPr>
            <b/>
            <sz val="9"/>
            <color indexed="81"/>
            <rFont val="Tahoma"/>
            <charset val="1"/>
          </rPr>
          <t>kbrander:</t>
        </r>
        <r>
          <rPr>
            <sz val="9"/>
            <color indexed="81"/>
            <rFont val="Tahoma"/>
            <charset val="1"/>
          </rPr>
          <t xml:space="preserve">
value listed in the TRM appears to have a typo, added a 5 to the end to make numbers more reasonable</t>
        </r>
      </text>
    </comment>
    <comment ref="F17" authorId="0">
      <text>
        <r>
          <rPr>
            <b/>
            <sz val="9"/>
            <color indexed="81"/>
            <rFont val="Tahoma"/>
            <charset val="1"/>
          </rPr>
          <t>kbrander:</t>
        </r>
        <r>
          <rPr>
            <sz val="9"/>
            <color indexed="81"/>
            <rFont val="Tahoma"/>
            <charset val="1"/>
          </rPr>
          <t xml:space="preserve">
</t>
        </r>
      </text>
    </comment>
  </commentList>
</comments>
</file>

<file path=xl/sharedStrings.xml><?xml version="1.0" encoding="utf-8"?>
<sst xmlns="http://schemas.openxmlformats.org/spreadsheetml/2006/main" count="378" uniqueCount="122">
  <si>
    <t>Building Type</t>
  </si>
  <si>
    <t>Principal Building Activity</t>
  </si>
  <si>
    <t>Education</t>
  </si>
  <si>
    <t>College</t>
  </si>
  <si>
    <t>Primary School</t>
  </si>
  <si>
    <t>Secondary School</t>
  </si>
  <si>
    <t>Healthcare</t>
  </si>
  <si>
    <t>Hospital</t>
  </si>
  <si>
    <t>Large Multifamily</t>
  </si>
  <si>
    <t>Midrise Apartment</t>
  </si>
  <si>
    <t>Lodging</t>
  </si>
  <si>
    <t>Large Hotel</t>
  </si>
  <si>
    <t>Nursing Home</t>
  </si>
  <si>
    <t>Mercantile</t>
  </si>
  <si>
    <t>Stand-Alone Retail</t>
  </si>
  <si>
    <t>Office</t>
  </si>
  <si>
    <t>Large Office</t>
  </si>
  <si>
    <t>Public Assembly</t>
  </si>
  <si>
    <t>Religious Worship</t>
  </si>
  <si>
    <t>Other</t>
  </si>
  <si>
    <t>Amarillo</t>
  </si>
  <si>
    <t>Fort Worth</t>
  </si>
  <si>
    <t>Houston</t>
  </si>
  <si>
    <t>Brownsville</t>
  </si>
  <si>
    <t>El Paso</t>
  </si>
  <si>
    <t>CDD</t>
  </si>
  <si>
    <t>Dover, DE</t>
  </si>
  <si>
    <t>Wilmington, DE</t>
  </si>
  <si>
    <t>Baltimore, MD</t>
  </si>
  <si>
    <t>Hagerstown, MD</t>
  </si>
  <si>
    <t>Patuxent River, MD</t>
  </si>
  <si>
    <t>Salisbury, MD</t>
  </si>
  <si>
    <t>Washington D.C.</t>
  </si>
  <si>
    <t>Average Texas</t>
  </si>
  <si>
    <t>Air Cooled Chillers</t>
  </si>
  <si>
    <t xml:space="preserve">Assembly </t>
  </si>
  <si>
    <t xml:space="preserve">Auto Repair </t>
  </si>
  <si>
    <t xml:space="preserve">Big Box Retail </t>
  </si>
  <si>
    <t xml:space="preserve">Fast Food Restaurant </t>
  </si>
  <si>
    <t xml:space="preserve">Full Service Restaurant </t>
  </si>
  <si>
    <t xml:space="preserve">Grocery </t>
  </si>
  <si>
    <t xml:space="preserve">Light Industrial </t>
  </si>
  <si>
    <t xml:space="preserve">Motel </t>
  </si>
  <si>
    <t xml:space="preserve">Religious Worship </t>
  </si>
  <si>
    <t xml:space="preserve">Warehouse </t>
  </si>
  <si>
    <t xml:space="preserve">Other </t>
  </si>
  <si>
    <t>Space and/or Building Type</t>
  </si>
  <si>
    <t>Allentown</t>
  </si>
  <si>
    <t>Erie</t>
  </si>
  <si>
    <t>Harrisburg</t>
  </si>
  <si>
    <t>Philadelphia</t>
  </si>
  <si>
    <t>Pittsburgh</t>
  </si>
  <si>
    <t>Scranton</t>
  </si>
  <si>
    <t>Williamsport</t>
  </si>
  <si>
    <t>Assembly</t>
  </si>
  <si>
    <t>Education - Community College</t>
  </si>
  <si>
    <t>Education - Primary School</t>
  </si>
  <si>
    <t>Education - Relocatable Classroom</t>
  </si>
  <si>
    <t>Education - Secondary School</t>
  </si>
  <si>
    <t>Education - University</t>
  </si>
  <si>
    <t>Grocery</t>
  </si>
  <si>
    <t>Health/Medical - Hospital</t>
  </si>
  <si>
    <t>Health/Medical - Nursing Home</t>
  </si>
  <si>
    <t>Lodging - Hotel</t>
  </si>
  <si>
    <t>Multi-Family (Common Areas)[1]</t>
  </si>
  <si>
    <t>Office - Large</t>
  </si>
  <si>
    <t>Office - Small</t>
  </si>
  <si>
    <t>Restaurant - Fast-Food</t>
  </si>
  <si>
    <t>Restaurant - Sit-Down</t>
  </si>
  <si>
    <t>Retail - Multistory Large</t>
  </si>
  <si>
    <t>Retail - Single-Story Large</t>
  </si>
  <si>
    <t>Retail - Small</t>
  </si>
  <si>
    <t>Storage - Conditioned</t>
  </si>
  <si>
    <t>Warehouse - Refrigerated</t>
  </si>
  <si>
    <t>[1] US Department of Energy. Energy Star Calculator and Bin Analysis Models. The Equivalent Full Load Hours (ELFH) for Pennsylvania are calculated based on the degree day scaling methodology. The EFLH values reported in the Connecticut Program Savings Documentation were adjusted using full load hours (FLH) from the US DOE ENERGY STAR Calculator to account for differences in weather conditions.</t>
  </si>
  <si>
    <t>Manufacturing – 1 Shift/Light Industrial</t>
  </si>
  <si>
    <t>Manufacturing - Bio Tech/High Tech</t>
  </si>
  <si>
    <t xml:space="preserve">Dover, DE </t>
  </si>
  <si>
    <t>Design Temp Heating DB 99%</t>
  </si>
  <si>
    <t>Design Temp Cooling DB 1%</t>
  </si>
  <si>
    <t>City, State</t>
  </si>
  <si>
    <r>
      <t>HOURS</t>
    </r>
    <r>
      <rPr>
        <b/>
        <vertAlign val="subscript"/>
        <sz val="11"/>
        <color rgb="FF000000"/>
        <rFont val="Trebuchet MS"/>
        <family val="2"/>
      </rPr>
      <t>Cool</t>
    </r>
    <r>
      <rPr>
        <b/>
        <sz val="11"/>
        <color rgb="FF000000"/>
        <rFont val="Trebuchet MS"/>
        <family val="2"/>
      </rPr>
      <t xml:space="preserve"> by Equipment Capacity</t>
    </r>
  </si>
  <si>
    <t>&lt; 135 kBtu/h</t>
  </si>
  <si>
    <t>&gt;= 135 kBtu/h</t>
  </si>
  <si>
    <t xml:space="preserve">[1] Full load cooling hours estimated by adjusting the “Mid-Atlantic” hours from “C&amp;I Unitary HVAC Load Shape Project Final Report, KEMA, 2011” by the full-load cooling hour estimates from the ENERGY STAR Central AC Calculator, 2013. For scaling purposes, the analysis assumes the initial Mid-Atlantic values are consistent with Baltimore, MD as suggested by the KEMA study. Because the ENERGY STAR calculator does not provide full load hours estimates for all cities of interest, a second scaling was performed using cooling degree day estimates from Typical Meteorological Year 3 (TMY3) data published by the National Renewable Energy Laboratory. </t>
  </si>
  <si>
    <t xml:space="preserve">Primary School </t>
  </si>
  <si>
    <t xml:space="preserve">Small Office </t>
  </si>
  <si>
    <t xml:space="preserve">Small Retail </t>
  </si>
  <si>
    <t>[1] HOURS estimates developed from data presented in "New York Standard Approach for Estimating Energy Savings from Energy Efficiency Programs", TecMarket Works, October 15, 2010, adjusted to Mid-Atlantic region using heating degree day estimates from Typical Meteorological Year 3 (TMY3) data published by the National Renewable Energy Laboratory.</t>
  </si>
  <si>
    <r>
      <t xml:space="preserve">Full Load Heating </t>
    </r>
    <r>
      <rPr>
        <sz val="8"/>
        <color theme="1"/>
        <rFont val="Times New Roman"/>
        <family val="1"/>
      </rPr>
      <t> </t>
    </r>
    <r>
      <rPr>
        <b/>
        <sz val="12"/>
        <color theme="1"/>
        <rFont val="Trebuchet MS"/>
        <family val="2"/>
      </rPr>
      <t>Hours by Location and Building Type</t>
    </r>
  </si>
  <si>
    <t>Full Load Cooling Hours by Location and Equipment Capacity</t>
  </si>
  <si>
    <r>
      <t>System Type</t>
    </r>
    <r>
      <rPr>
        <b/>
        <vertAlign val="superscript"/>
        <sz val="10"/>
        <color rgb="FF000000"/>
        <rFont val="Trebuchet MS"/>
        <family val="2"/>
      </rPr>
      <t>a</t>
    </r>
  </si>
  <si>
    <t>Community College</t>
  </si>
  <si>
    <t>CAV w/o economizer</t>
  </si>
  <si>
    <t>CAV w/ economizer</t>
  </si>
  <si>
    <t>VAV w/ economizer</t>
  </si>
  <si>
    <t>High School</t>
  </si>
  <si>
    <t>Hotel</t>
  </si>
  <si>
    <t>Large Retail</t>
  </si>
  <si>
    <t>Office Building</t>
  </si>
  <si>
    <t>University</t>
  </si>
  <si>
    <t>[1] HOURS estimates developed from data presented in "New York Standard Approach for Estimating Energy Savings from Energy Efficiency Programs", TecMarket Works, October 15, 2010, adjusted to Mid-Atlantic region using cooling degree day estimates from Typical Meteorological Year 3 (TMY3) data published by the National Renewable Energy Laboratory.</t>
  </si>
  <si>
    <t>Default Electric Chiller Full Load Cooling Hours</t>
  </si>
  <si>
    <t>Electric Chillers</t>
  </si>
  <si>
    <t>Unitary HVAC Systems, Gas Boiler, Gas Furnace</t>
  </si>
  <si>
    <t>Table 3‑25: Air Conditioning EFLHs for Pennsylvania Cities</t>
  </si>
  <si>
    <t>Manufacturing – Bio Tech/High Tech</t>
  </si>
  <si>
    <r>
      <t>Manufacturing – 1</t>
    </r>
    <r>
      <rPr>
        <vertAlign val="superscript"/>
        <sz val="9"/>
        <color rgb="FF000000"/>
        <rFont val="Arial"/>
        <family val="2"/>
      </rPr>
      <t xml:space="preserve"> </t>
    </r>
    <r>
      <rPr>
        <sz val="9"/>
        <color rgb="FF000000"/>
        <rFont val="Arial"/>
        <family val="2"/>
      </rPr>
      <t>Shift/Light Industrial</t>
    </r>
  </si>
  <si>
    <t>Table 3‑30: Chiller EFLHs for Pennsylvania Cities</t>
  </si>
  <si>
    <t>Source: TECHNICAL REFERENCE MANUAL, State of Pennsylvania Act 129 Energy Efficiency and Conservation Program &amp; Act 213 Alternative Energy Portfolio Standards, June 2016</t>
  </si>
  <si>
    <t>HDD (Base 65F)</t>
  </si>
  <si>
    <t>CDD (Base 65F)</t>
  </si>
  <si>
    <t>Source: 2013 ASHRAE Handbook - Fundamentals (IP)</t>
  </si>
  <si>
    <t>Cadmus ACEEE Paper Calculation (EFLHheat)</t>
  </si>
  <si>
    <t>Revised Mid-Atlantic TRM EFLH Cooling, AC</t>
  </si>
  <si>
    <t>Source: Korn, D. and J. Walczyk. 2016. "Exactly What Is a Full Load Cooling Hour and Does Size Really Matter?" Proceedings of the 2016 ACEEE Summer Study on Energy Efficiency in Buildings.</t>
  </si>
  <si>
    <t>Revised Mid-Atlantic TRM EFLH Heating, HP</t>
  </si>
  <si>
    <t>Table 3‑27: Heat Pump EFLHs for Pennsylvania Cities, NOTE: These are heating full load hours. Cooling EFLHs for HPs are equal to AC EFLHs above</t>
  </si>
  <si>
    <t>Cadmus ACEEE Paper Calculation (EFLHcool)</t>
  </si>
  <si>
    <t>Revised Mid-Atlantic TRM EFLH Cooling, Chillers</t>
  </si>
  <si>
    <t xml:space="preserve">Source: MID-ATLANTIC TECHNICAL REFERENCE MANUAL VERSION 6.0 April 2017
</t>
  </si>
  <si>
    <t>PA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</si>
</sst>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5" x14ac:knownFonts="1">
    <font>
      <sz val="11"/>
      <color theme="1"/>
      <name val="Calibri"/>
      <family val="2"/>
      <scheme val="minor"/>
    </font>
    <font>
      <b/>
      <sz val="10"/>
      <color rgb="FFFFFFFF"/>
      <name val="Arial"/>
      <family val="2"/>
    </font>
    <font>
      <sz val="10"/>
      <color rgb="FF000000"/>
      <name val="Arial"/>
      <family val="2"/>
    </font>
    <font>
      <sz val="10"/>
      <color theme="1"/>
      <name val="Arial"/>
      <family val="2"/>
    </font>
    <font>
      <sz val="10"/>
      <color rgb="FF000000"/>
      <name val="Calibri"/>
      <family val="2"/>
    </font>
    <font>
      <sz val="9"/>
      <color theme="1"/>
      <name val="Arial"/>
      <family val="2"/>
    </font>
    <font>
      <sz val="11"/>
      <color theme="1"/>
      <name val="Calibri"/>
      <family val="2"/>
      <scheme val="minor"/>
    </font>
    <font>
      <b/>
      <sz val="10"/>
      <color rgb="FF000000"/>
      <name val="Trebuchet MS"/>
      <family val="2"/>
    </font>
    <font>
      <sz val="10"/>
      <color rgb="FF000000"/>
      <name val="Trebuchet MS"/>
      <family val="2"/>
    </font>
    <font>
      <b/>
      <sz val="10"/>
      <color theme="1"/>
      <name val="Arial Narrow"/>
      <family val="2"/>
    </font>
    <font>
      <sz val="9"/>
      <color indexed="81"/>
      <name val="Tahoma"/>
      <charset val="1"/>
    </font>
    <font>
      <b/>
      <sz val="9"/>
      <color indexed="81"/>
      <name val="Tahoma"/>
      <charset val="1"/>
    </font>
    <font>
      <b/>
      <sz val="11"/>
      <color rgb="FF000000"/>
      <name val="Trebuchet MS"/>
      <family val="2"/>
    </font>
    <font>
      <sz val="11"/>
      <color rgb="FF000000"/>
      <name val="Trebuchet MS"/>
      <family val="2"/>
    </font>
    <font>
      <b/>
      <sz val="12"/>
      <color theme="1"/>
      <name val="Trebuchet MS"/>
      <family val="2"/>
    </font>
    <font>
      <b/>
      <vertAlign val="subscript"/>
      <sz val="11"/>
      <color rgb="FF000000"/>
      <name val="Trebuchet MS"/>
      <family val="2"/>
    </font>
    <font>
      <sz val="10"/>
      <color theme="1"/>
      <name val="Trebuchet MS"/>
      <family val="2"/>
    </font>
    <font>
      <sz val="8"/>
      <color theme="1"/>
      <name val="Times New Roman"/>
      <family val="1"/>
    </font>
    <font>
      <b/>
      <sz val="20"/>
      <color theme="1"/>
      <name val="Trebuchet MS"/>
      <family val="2"/>
    </font>
    <font>
      <b/>
      <vertAlign val="superscript"/>
      <sz val="10"/>
      <color rgb="FF000000"/>
      <name val="Trebuchet MS"/>
      <family val="2"/>
    </font>
    <font>
      <b/>
      <sz val="9"/>
      <color theme="1"/>
      <name val="Arial"/>
      <family val="2"/>
    </font>
    <font>
      <sz val="9"/>
      <color rgb="FF000000"/>
      <name val="Arial"/>
      <family val="2"/>
    </font>
    <font>
      <vertAlign val="superscript"/>
      <sz val="9"/>
      <color rgb="FF000000"/>
      <name val="Arial"/>
      <family val="2"/>
    </font>
    <font>
      <b/>
      <sz val="11"/>
      <color theme="1"/>
      <name val="Trebuchet MS"/>
      <family val="2"/>
    </font>
    <font>
      <sz val="11"/>
      <color theme="1"/>
      <name val="Trebuchet MS"/>
      <family val="2"/>
    </font>
  </fonts>
  <fills count="7">
    <fill>
      <patternFill patternType="none"/>
    </fill>
    <fill>
      <patternFill patternType="gray125"/>
    </fill>
    <fill>
      <patternFill patternType="solid">
        <fgColor rgb="FF0066A4"/>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
      <patternFill patternType="solid">
        <fgColor rgb="FFBFBFBF"/>
        <bgColor indexed="64"/>
      </patternFill>
    </fill>
  </fills>
  <borders count="28">
    <border>
      <left/>
      <right/>
      <top/>
      <bottom/>
      <diagonal/>
    </border>
    <border>
      <left/>
      <right style="medium">
        <color rgb="FFBFBFBF"/>
      </right>
      <top style="thick">
        <color indexed="64"/>
      </top>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BFBFBF"/>
      </right>
      <top style="medium">
        <color indexed="64"/>
      </top>
      <bottom/>
      <diagonal/>
    </border>
    <border>
      <left style="medium">
        <color rgb="FFBFBFBF"/>
      </left>
      <right style="medium">
        <color rgb="FFBFBFBF"/>
      </right>
      <top style="medium">
        <color indexed="64"/>
      </top>
      <bottom/>
      <diagonal/>
    </border>
    <border>
      <left style="medium">
        <color rgb="FFBFBFBF"/>
      </left>
      <right style="medium">
        <color indexed="64"/>
      </right>
      <top style="medium">
        <color indexed="64"/>
      </top>
      <bottom/>
      <diagonal/>
    </border>
    <border>
      <left style="medium">
        <color indexed="64"/>
      </left>
      <right style="medium">
        <color rgb="FFBFBFBF"/>
      </right>
      <top/>
      <bottom style="medium">
        <color rgb="FFBFBFBF"/>
      </bottom>
      <diagonal/>
    </border>
    <border>
      <left/>
      <right style="medium">
        <color indexed="64"/>
      </right>
      <top/>
      <bottom style="medium">
        <color rgb="FFBFBFBF"/>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rgb="FFBFBFBF"/>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BFBFBF"/>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BFBFBF"/>
      </right>
      <top style="thick">
        <color indexed="64"/>
      </top>
      <bottom/>
      <diagonal/>
    </border>
    <border>
      <left/>
      <right style="medium">
        <color indexed="64"/>
      </right>
      <top style="thick">
        <color indexed="64"/>
      </top>
      <bottom/>
      <diagonal/>
    </border>
    <border>
      <left style="medium">
        <color rgb="FFBFBFBF"/>
      </left>
      <right style="medium">
        <color rgb="FFBFBFBF"/>
      </right>
      <top style="medium">
        <color rgb="FFBFBFBF"/>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01">
    <xf numFmtId="0" fontId="0" fillId="0" borderId="0" xfId="0"/>
    <xf numFmtId="0" fontId="2" fillId="0" borderId="2" xfId="0" applyFont="1" applyBorder="1" applyAlignment="1">
      <alignment vertical="center" wrapText="1"/>
    </xf>
    <xf numFmtId="3" fontId="2" fillId="0" borderId="2" xfId="0" applyNumberFormat="1" applyFont="1" applyBorder="1" applyAlignment="1">
      <alignment horizontal="center" vertical="center" wrapText="1"/>
    </xf>
    <xf numFmtId="0" fontId="1" fillId="2" borderId="1" xfId="0" applyFont="1" applyFill="1" applyBorder="1" applyAlignment="1">
      <alignment vertical="center" wrapText="1"/>
    </xf>
    <xf numFmtId="0" fontId="2" fillId="0" borderId="0" xfId="0" applyFont="1" applyFill="1" applyBorder="1" applyAlignment="1">
      <alignment vertical="center" wrapText="1"/>
    </xf>
    <xf numFmtId="0" fontId="1" fillId="2" borderId="6" xfId="0" applyFont="1" applyFill="1" applyBorder="1" applyAlignment="1">
      <alignment horizontal="centerContinuous" vertical="center" wrapText="1"/>
    </xf>
    <xf numFmtId="0" fontId="1" fillId="2" borderId="7" xfId="0" applyFont="1" applyFill="1" applyBorder="1" applyAlignment="1">
      <alignment horizontal="centerContinuous" vertical="center" wrapText="1"/>
    </xf>
    <xf numFmtId="0" fontId="1" fillId="2" borderId="8" xfId="0" applyFont="1" applyFill="1" applyBorder="1" applyAlignment="1">
      <alignment horizontal="centerContinuous" vertical="center" wrapText="1"/>
    </xf>
    <xf numFmtId="0" fontId="1" fillId="2" borderId="12" xfId="0" applyFont="1" applyFill="1" applyBorder="1" applyAlignment="1">
      <alignment vertical="center" wrapText="1"/>
    </xf>
    <xf numFmtId="1" fontId="0" fillId="0" borderId="0" xfId="0" applyNumberFormat="1"/>
    <xf numFmtId="1" fontId="2" fillId="0"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 fillId="2" borderId="16" xfId="0" applyFont="1" applyFill="1" applyBorder="1" applyAlignment="1">
      <alignment horizontal="centerContinuous" vertical="center" wrapText="1"/>
    </xf>
    <xf numFmtId="0" fontId="2" fillId="0" borderId="17" xfId="0" applyFont="1" applyBorder="1" applyAlignment="1">
      <alignment horizontal="center" vertical="center" wrapText="1"/>
    </xf>
    <xf numFmtId="0" fontId="1" fillId="2" borderId="14" xfId="0" applyFont="1" applyFill="1" applyBorder="1" applyAlignment="1">
      <alignment vertical="center" wrapText="1"/>
    </xf>
    <xf numFmtId="0" fontId="0" fillId="0" borderId="12" xfId="0" applyBorder="1"/>
    <xf numFmtId="0" fontId="0" fillId="0" borderId="19" xfId="0" applyBorder="1"/>
    <xf numFmtId="0" fontId="0" fillId="0" borderId="20" xfId="0" applyBorder="1"/>
    <xf numFmtId="1" fontId="2" fillId="0" borderId="2" xfId="0" applyNumberFormat="1" applyFont="1" applyBorder="1" applyAlignment="1">
      <alignment horizontal="center" vertical="center" wrapText="1"/>
    </xf>
    <xf numFmtId="0" fontId="0" fillId="0" borderId="5" xfId="0" applyBorder="1"/>
    <xf numFmtId="0" fontId="1" fillId="2" borderId="21" xfId="0" applyFont="1" applyFill="1" applyBorder="1" applyAlignment="1">
      <alignment vertical="center" wrapText="1"/>
    </xf>
    <xf numFmtId="0" fontId="1" fillId="2" borderId="22" xfId="0" applyFont="1" applyFill="1" applyBorder="1" applyAlignment="1">
      <alignment vertical="center" wrapText="1"/>
    </xf>
    <xf numFmtId="1" fontId="2" fillId="0" borderId="9"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1" fontId="2" fillId="0" borderId="0" xfId="0" applyNumberFormat="1" applyFont="1" applyBorder="1" applyAlignment="1">
      <alignment horizontal="center" vertical="center" wrapText="1"/>
    </xf>
    <xf numFmtId="0" fontId="2" fillId="0" borderId="23" xfId="0" applyFont="1" applyBorder="1" applyAlignment="1">
      <alignment vertical="center" wrapText="1"/>
    </xf>
    <xf numFmtId="0" fontId="0" fillId="0" borderId="0" xfId="0" applyAlignment="1"/>
    <xf numFmtId="0" fontId="14" fillId="0" borderId="0" xfId="0" applyFont="1" applyAlignment="1">
      <alignment vertical="center"/>
    </xf>
    <xf numFmtId="0" fontId="12" fillId="5" borderId="11" xfId="0" applyFont="1" applyFill="1" applyBorder="1" applyAlignment="1">
      <alignment horizontal="center" vertical="center" wrapText="1"/>
    </xf>
    <xf numFmtId="0" fontId="13" fillId="0" borderId="18" xfId="0" applyFont="1" applyBorder="1" applyAlignment="1">
      <alignment vertical="center"/>
    </xf>
    <xf numFmtId="0" fontId="13" fillId="0" borderId="11" xfId="0" applyFont="1" applyBorder="1" applyAlignment="1">
      <alignment horizontal="center" vertical="center"/>
    </xf>
    <xf numFmtId="3" fontId="13" fillId="0" borderId="11" xfId="0" applyNumberFormat="1" applyFont="1" applyBorder="1" applyAlignment="1">
      <alignment horizontal="center" vertical="center"/>
    </xf>
    <xf numFmtId="0" fontId="7" fillId="5" borderId="5" xfId="0" applyFont="1" applyFill="1" applyBorder="1" applyAlignment="1">
      <alignment vertical="center"/>
    </xf>
    <xf numFmtId="0" fontId="7" fillId="5" borderId="24" xfId="0" applyFont="1" applyFill="1" applyBorder="1" applyAlignment="1">
      <alignment horizontal="right" vertical="center" textRotation="180" wrapText="1"/>
    </xf>
    <xf numFmtId="0" fontId="8" fillId="0" borderId="18" xfId="0" applyFont="1" applyBorder="1" applyAlignment="1">
      <alignment vertical="center"/>
    </xf>
    <xf numFmtId="0" fontId="8" fillId="0" borderId="11" xfId="0" applyFont="1" applyBorder="1" applyAlignment="1">
      <alignment horizontal="center" vertical="center"/>
    </xf>
    <xf numFmtId="3" fontId="8" fillId="0" borderId="11" xfId="0" applyNumberFormat="1" applyFont="1" applyBorder="1" applyAlignment="1">
      <alignment horizontal="center" vertical="center"/>
    </xf>
    <xf numFmtId="0" fontId="17" fillId="0" borderId="0" xfId="0" applyFont="1" applyAlignment="1">
      <alignment vertical="center"/>
    </xf>
    <xf numFmtId="0" fontId="12" fillId="5" borderId="18" xfId="0" applyFont="1" applyFill="1" applyBorder="1" applyAlignment="1">
      <alignment horizontal="center" vertical="center" wrapText="1"/>
    </xf>
    <xf numFmtId="0" fontId="18" fillId="0" borderId="0" xfId="0" applyFont="1"/>
    <xf numFmtId="0" fontId="7" fillId="5" borderId="25" xfId="0" applyFont="1" applyFill="1" applyBorder="1" applyAlignment="1">
      <alignment vertical="center"/>
    </xf>
    <xf numFmtId="0" fontId="7" fillId="5" borderId="16" xfId="0" applyFont="1" applyFill="1" applyBorder="1" applyAlignment="1">
      <alignment vertical="center"/>
    </xf>
    <xf numFmtId="0" fontId="7" fillId="5" borderId="18" xfId="0" applyFont="1" applyFill="1" applyBorder="1" applyAlignment="1">
      <alignment vertical="center"/>
    </xf>
    <xf numFmtId="0" fontId="8" fillId="0" borderId="11" xfId="0" applyFont="1" applyBorder="1" applyAlignment="1">
      <alignment vertical="center"/>
    </xf>
    <xf numFmtId="0" fontId="16" fillId="0" borderId="0" xfId="0" applyFont="1" applyAlignment="1">
      <alignment vertical="center"/>
    </xf>
    <xf numFmtId="0" fontId="20" fillId="6" borderId="5" xfId="0" applyFont="1" applyFill="1" applyBorder="1" applyAlignment="1">
      <alignment horizontal="justify" vertical="center" wrapText="1"/>
    </xf>
    <xf numFmtId="0" fontId="20" fillId="6" borderId="24" xfId="0" applyFont="1" applyFill="1" applyBorder="1" applyAlignment="1">
      <alignment horizontal="center" vertical="center" textRotation="90" wrapText="1"/>
    </xf>
    <xf numFmtId="0" fontId="21" fillId="0" borderId="18" xfId="0" applyFont="1" applyBorder="1" applyAlignment="1">
      <alignment horizontal="left" vertical="center" wrapText="1"/>
    </xf>
    <xf numFmtId="0" fontId="5" fillId="0" borderId="11" xfId="0" applyFont="1" applyBorder="1" applyAlignment="1">
      <alignment horizontal="center" vertical="center" wrapText="1"/>
    </xf>
    <xf numFmtId="3" fontId="5" fillId="0" borderId="11" xfId="0" applyNumberFormat="1" applyFont="1" applyBorder="1" applyAlignment="1">
      <alignment horizontal="center" vertical="center" wrapText="1"/>
    </xf>
    <xf numFmtId="0" fontId="20" fillId="6" borderId="5" xfId="0" applyFont="1" applyFill="1" applyBorder="1" applyAlignment="1">
      <alignment horizontal="center" vertical="center" wrapText="1"/>
    </xf>
    <xf numFmtId="0" fontId="21" fillId="0" borderId="18" xfId="0" applyFont="1" applyBorder="1" applyAlignment="1">
      <alignment horizontal="left"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left" vertical="center"/>
    </xf>
    <xf numFmtId="0" fontId="3" fillId="0" borderId="0" xfId="0" applyFont="1" applyAlignment="1">
      <alignment horizontal="justify" vertical="center"/>
    </xf>
    <xf numFmtId="0" fontId="9" fillId="0" borderId="15" xfId="0" applyFont="1" applyBorder="1" applyAlignment="1">
      <alignment vertical="center"/>
    </xf>
    <xf numFmtId="0" fontId="23" fillId="0" borderId="0" xfId="0" applyFont="1"/>
    <xf numFmtId="0" fontId="24" fillId="0" borderId="0" xfId="0" applyFont="1"/>
    <xf numFmtId="0" fontId="24" fillId="3" borderId="5" xfId="0" applyFont="1" applyFill="1" applyBorder="1"/>
    <xf numFmtId="0" fontId="24" fillId="3" borderId="5" xfId="0" applyFont="1" applyFill="1" applyBorder="1" applyAlignment="1">
      <alignment textRotation="90"/>
    </xf>
    <xf numFmtId="0" fontId="24" fillId="0" borderId="5" xfId="0" applyFont="1" applyBorder="1"/>
    <xf numFmtId="3" fontId="24" fillId="0" borderId="5" xfId="0" applyNumberFormat="1" applyFont="1" applyBorder="1"/>
    <xf numFmtId="164" fontId="24" fillId="0" borderId="5" xfId="1" applyNumberFormat="1" applyFont="1" applyBorder="1"/>
    <xf numFmtId="164" fontId="24" fillId="0" borderId="0" xfId="0" applyNumberFormat="1" applyFont="1"/>
    <xf numFmtId="3" fontId="24" fillId="4" borderId="5" xfId="0" applyNumberFormat="1" applyFont="1" applyFill="1" applyBorder="1"/>
    <xf numFmtId="0" fontId="24" fillId="0" borderId="5" xfId="0" applyFont="1" applyFill="1" applyBorder="1"/>
    <xf numFmtId="0" fontId="24" fillId="0" borderId="0" xfId="1" applyNumberFormat="1" applyFont="1" applyFill="1" applyBorder="1" applyAlignment="1">
      <alignment horizontal="left"/>
    </xf>
    <xf numFmtId="0" fontId="24" fillId="0" borderId="0" xfId="0" applyFont="1" applyFill="1" applyBorder="1"/>
    <xf numFmtId="3" fontId="24" fillId="0" borderId="0" xfId="0" applyNumberFormat="1" applyFont="1" applyFill="1" applyBorder="1"/>
    <xf numFmtId="0" fontId="24" fillId="0" borderId="0" xfId="0" applyFont="1" applyFill="1"/>
    <xf numFmtId="0" fontId="24" fillId="0" borderId="13" xfId="0" applyNumberFormat="1" applyFont="1" applyFill="1" applyBorder="1" applyAlignment="1">
      <alignment horizontal="left"/>
    </xf>
    <xf numFmtId="0" fontId="24" fillId="0" borderId="0" xfId="0" applyNumberFormat="1" applyFont="1" applyAlignment="1">
      <alignment horizontal="left"/>
    </xf>
    <xf numFmtId="0" fontId="24" fillId="0" borderId="0" xfId="0" applyNumberFormat="1" applyFont="1" applyFill="1" applyBorder="1" applyAlignment="1">
      <alignment horizontal="left"/>
    </xf>
    <xf numFmtId="1" fontId="24" fillId="0" borderId="0" xfId="0" applyNumberFormat="1" applyFont="1"/>
    <xf numFmtId="9" fontId="24" fillId="0" borderId="0" xfId="2" applyFont="1"/>
    <xf numFmtId="0" fontId="23" fillId="3" borderId="5" xfId="0" applyFont="1" applyFill="1" applyBorder="1" applyAlignment="1">
      <alignment textRotation="90"/>
    </xf>
    <xf numFmtId="3" fontId="24" fillId="3" borderId="5" xfId="0" applyNumberFormat="1" applyFont="1" applyFill="1" applyBorder="1"/>
    <xf numFmtId="0" fontId="24" fillId="3" borderId="0" xfId="0" applyFont="1" applyFill="1" applyBorder="1"/>
    <xf numFmtId="0" fontId="24" fillId="3" borderId="0" xfId="0" applyFont="1" applyFill="1"/>
    <xf numFmtId="1" fontId="24" fillId="3" borderId="0" xfId="0" applyNumberFormat="1" applyFont="1" applyFill="1"/>
    <xf numFmtId="165" fontId="24" fillId="3" borderId="0" xfId="0" applyNumberFormat="1" applyFont="1" applyFill="1" applyBorder="1"/>
    <xf numFmtId="1" fontId="24" fillId="3" borderId="0" xfId="0" applyNumberFormat="1" applyFont="1" applyFill="1" applyBorder="1"/>
    <xf numFmtId="0" fontId="2" fillId="0" borderId="23"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7" fillId="5" borderId="25" xfId="0" applyFont="1" applyFill="1" applyBorder="1" applyAlignment="1">
      <alignment horizontal="right" vertical="center" textRotation="180" wrapText="1"/>
    </xf>
    <xf numFmtId="0" fontId="7" fillId="5" borderId="16" xfId="0" applyFont="1" applyFill="1" applyBorder="1" applyAlignment="1">
      <alignment horizontal="right" vertical="center" textRotation="180" wrapText="1"/>
    </xf>
    <xf numFmtId="0" fontId="7" fillId="5" borderId="18" xfId="0" applyFont="1" applyFill="1" applyBorder="1" applyAlignment="1">
      <alignment horizontal="right" vertical="center" textRotation="180" wrapText="1"/>
    </xf>
    <xf numFmtId="0" fontId="12" fillId="5" borderId="12" xfId="0" applyFont="1" applyFill="1" applyBorder="1" applyAlignment="1">
      <alignment vertical="center" wrapText="1"/>
    </xf>
    <xf numFmtId="0" fontId="12" fillId="5" borderId="26" xfId="0" applyFont="1" applyFill="1" applyBorder="1" applyAlignment="1">
      <alignment vertical="center" wrapText="1"/>
    </xf>
    <xf numFmtId="0" fontId="12" fillId="5" borderId="27"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7" fillId="5" borderId="25" xfId="0" applyFont="1" applyFill="1" applyBorder="1" applyAlignment="1">
      <alignment vertical="center"/>
    </xf>
    <xf numFmtId="0" fontId="7" fillId="5" borderId="16" xfId="0" applyFont="1" applyFill="1" applyBorder="1" applyAlignment="1">
      <alignment vertical="center"/>
    </xf>
    <xf numFmtId="0" fontId="7" fillId="5" borderId="18" xfId="0" applyFont="1" applyFill="1" applyBorder="1" applyAlignment="1">
      <alignment vertical="center"/>
    </xf>
    <xf numFmtId="0" fontId="9" fillId="0" borderId="15" xfId="0" applyFont="1" applyBorder="1" applyAlignment="1">
      <alignment horizontal="lef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G18" sqref="G18"/>
    </sheetView>
  </sheetViews>
  <sheetFormatPr defaultColWidth="23" defaultRowHeight="15" x14ac:dyDescent="0.25"/>
  <cols>
    <col min="1" max="1" width="16.140625" bestFit="1" customWidth="1"/>
    <col min="2" max="2" width="31.85546875" customWidth="1"/>
    <col min="3" max="3" width="8.5703125" bestFit="1" customWidth="1"/>
    <col min="4" max="4" width="10.5703125" bestFit="1" customWidth="1"/>
    <col min="5" max="5" width="8.42578125" bestFit="1" customWidth="1"/>
    <col min="6" max="6" width="11.42578125" bestFit="1" customWidth="1"/>
    <col min="7" max="7" width="8.5703125" bestFit="1" customWidth="1"/>
    <col min="8" max="8" width="13.85546875" bestFit="1" customWidth="1"/>
    <col min="9" max="9" width="13.7109375" bestFit="1" customWidth="1"/>
    <col min="10" max="10" width="15.140625" bestFit="1" customWidth="1"/>
    <col min="11" max="11" width="14.140625" bestFit="1" customWidth="1"/>
    <col min="12" max="12" width="16" bestFit="1" customWidth="1"/>
    <col min="13" max="13" width="18.5703125" bestFit="1" customWidth="1"/>
    <col min="14" max="14" width="13.7109375" bestFit="1" customWidth="1"/>
    <col min="15" max="15" width="16" bestFit="1" customWidth="1"/>
  </cols>
  <sheetData>
    <row r="1" spans="1:15" ht="15.75" thickBot="1" x14ac:dyDescent="0.3">
      <c r="C1" s="15" t="s">
        <v>20</v>
      </c>
      <c r="D1" s="16" t="s">
        <v>21</v>
      </c>
      <c r="E1" s="16" t="s">
        <v>22</v>
      </c>
      <c r="F1" s="16" t="s">
        <v>23</v>
      </c>
      <c r="G1" s="17" t="s">
        <v>24</v>
      </c>
      <c r="H1" s="19" t="s">
        <v>33</v>
      </c>
      <c r="I1" s="15" t="s">
        <v>26</v>
      </c>
      <c r="J1" s="16" t="s">
        <v>27</v>
      </c>
      <c r="K1" s="16" t="s">
        <v>28</v>
      </c>
      <c r="L1" s="16" t="s">
        <v>29</v>
      </c>
      <c r="M1" s="16" t="s">
        <v>30</v>
      </c>
      <c r="N1" s="16" t="s">
        <v>31</v>
      </c>
      <c r="O1" s="17" t="s">
        <v>32</v>
      </c>
    </row>
    <row r="2" spans="1:15" ht="16.5" thickTop="1" thickBot="1" x14ac:dyDescent="0.3">
      <c r="A2" s="8" t="s">
        <v>0</v>
      </c>
      <c r="B2" s="14" t="s">
        <v>1</v>
      </c>
      <c r="C2" s="5" t="s">
        <v>34</v>
      </c>
      <c r="D2" s="6"/>
      <c r="E2" s="6"/>
      <c r="F2" s="6"/>
      <c r="G2" s="7"/>
      <c r="H2" s="12"/>
      <c r="I2" s="20"/>
      <c r="J2" s="3"/>
      <c r="K2" s="3"/>
      <c r="L2" s="3"/>
      <c r="M2" s="3"/>
      <c r="N2" s="3"/>
      <c r="O2" s="21"/>
    </row>
    <row r="3" spans="1:15" ht="15.75" thickBot="1" x14ac:dyDescent="0.3">
      <c r="A3" s="87" t="s">
        <v>2</v>
      </c>
      <c r="B3" s="1" t="s">
        <v>3</v>
      </c>
      <c r="C3" s="2">
        <v>1115</v>
      </c>
      <c r="D3" s="2">
        <v>1587</v>
      </c>
      <c r="E3" s="2">
        <v>1858</v>
      </c>
      <c r="F3" s="2">
        <v>2340</v>
      </c>
      <c r="G3" s="2">
        <v>1278</v>
      </c>
      <c r="H3" s="13">
        <f>AVERAGE(C3:G3)</f>
        <v>1635.6</v>
      </c>
      <c r="I3" s="22">
        <f t="shared" ref="I3:O14" si="0">$H3*I$31/$H$31</f>
        <v>627.04869499483959</v>
      </c>
      <c r="J3" s="18">
        <f t="shared" si="0"/>
        <v>708.23403261090255</v>
      </c>
      <c r="K3" s="18">
        <f t="shared" si="0"/>
        <v>799.03949974868226</v>
      </c>
      <c r="L3" s="18">
        <f t="shared" si="0"/>
        <v>688.20627433426182</v>
      </c>
      <c r="M3" s="18">
        <f t="shared" si="0"/>
        <v>905.2157852531459</v>
      </c>
      <c r="N3" s="18">
        <f t="shared" si="0"/>
        <v>811.7516170004543</v>
      </c>
      <c r="O3" s="23">
        <f t="shared" si="0"/>
        <v>704.06838851886471</v>
      </c>
    </row>
    <row r="4" spans="1:15" ht="15.75" thickBot="1" x14ac:dyDescent="0.3">
      <c r="A4" s="88"/>
      <c r="B4" s="1" t="s">
        <v>4</v>
      </c>
      <c r="C4" s="24">
        <v>576</v>
      </c>
      <c r="D4" s="24">
        <v>726</v>
      </c>
      <c r="E4" s="24">
        <v>818</v>
      </c>
      <c r="F4" s="24">
        <v>937</v>
      </c>
      <c r="G4" s="24">
        <v>751</v>
      </c>
      <c r="H4" s="13">
        <f t="shared" ref="H4:H13" si="1">AVERAGE(C4:G4)</f>
        <v>761.6</v>
      </c>
      <c r="I4" s="22">
        <f t="shared" si="0"/>
        <v>291.97865377113595</v>
      </c>
      <c r="J4" s="18">
        <f t="shared" si="0"/>
        <v>329.78175546372188</v>
      </c>
      <c r="K4" s="18">
        <f t="shared" si="0"/>
        <v>372.06436965553712</v>
      </c>
      <c r="L4" s="18">
        <f t="shared" si="0"/>
        <v>320.45603969978833</v>
      </c>
      <c r="M4" s="18">
        <f t="shared" si="0"/>
        <v>421.50424434384689</v>
      </c>
      <c r="N4" s="18">
        <f t="shared" si="0"/>
        <v>377.98363383929205</v>
      </c>
      <c r="O4" s="23">
        <f t="shared" si="0"/>
        <v>327.84206694544355</v>
      </c>
    </row>
    <row r="5" spans="1:15" ht="15.75" thickBot="1" x14ac:dyDescent="0.3">
      <c r="A5" s="89"/>
      <c r="B5" s="1" t="s">
        <v>5</v>
      </c>
      <c r="C5" s="24">
        <v>802</v>
      </c>
      <c r="D5" s="25">
        <v>1170</v>
      </c>
      <c r="E5" s="2">
        <v>1297</v>
      </c>
      <c r="F5" s="25">
        <v>1503</v>
      </c>
      <c r="G5" s="25">
        <v>1039</v>
      </c>
      <c r="H5" s="13">
        <f t="shared" si="1"/>
        <v>1162.2</v>
      </c>
      <c r="I5" s="22">
        <f t="shared" si="0"/>
        <v>445.5588122542203</v>
      </c>
      <c r="J5" s="18">
        <f t="shared" si="0"/>
        <v>503.24626601882557</v>
      </c>
      <c r="K5" s="18">
        <f t="shared" si="0"/>
        <v>567.76944644651428</v>
      </c>
      <c r="L5" s="18">
        <f t="shared" si="0"/>
        <v>489.01524335490291</v>
      </c>
      <c r="M5" s="18">
        <f t="shared" si="0"/>
        <v>643.21459135559201</v>
      </c>
      <c r="N5" s="18">
        <f t="shared" si="0"/>
        <v>576.80223115549529</v>
      </c>
      <c r="O5" s="23">
        <f t="shared" si="0"/>
        <v>500.28630541490872</v>
      </c>
    </row>
    <row r="6" spans="1:15" ht="15.75" thickBot="1" x14ac:dyDescent="0.3">
      <c r="A6" s="26" t="s">
        <v>6</v>
      </c>
      <c r="B6" s="1" t="s">
        <v>7</v>
      </c>
      <c r="C6" s="25">
        <v>2006</v>
      </c>
      <c r="D6" s="25">
        <v>2784</v>
      </c>
      <c r="E6" s="25">
        <v>3116</v>
      </c>
      <c r="F6" s="25">
        <v>3455</v>
      </c>
      <c r="G6" s="25">
        <v>2355</v>
      </c>
      <c r="H6" s="13">
        <f t="shared" si="1"/>
        <v>2743.2</v>
      </c>
      <c r="I6" s="22">
        <f t="shared" si="0"/>
        <v>1051.6752140559086</v>
      </c>
      <c r="J6" s="18">
        <f t="shared" si="0"/>
        <v>1187.8378566019981</v>
      </c>
      <c r="K6" s="18">
        <f t="shared" si="0"/>
        <v>1340.1352138118032</v>
      </c>
      <c r="L6" s="18">
        <f t="shared" si="0"/>
        <v>1154.2476471959812</v>
      </c>
      <c r="M6" s="18">
        <f t="shared" si="0"/>
        <v>1518.2122414443811</v>
      </c>
      <c r="N6" s="18">
        <f t="shared" si="0"/>
        <v>1361.4557567593827</v>
      </c>
      <c r="O6" s="23">
        <f t="shared" si="0"/>
        <v>1180.8513104579051</v>
      </c>
    </row>
    <row r="7" spans="1:15" ht="15.75" thickBot="1" x14ac:dyDescent="0.3">
      <c r="A7" s="26" t="s">
        <v>8</v>
      </c>
      <c r="B7" s="1" t="s">
        <v>9</v>
      </c>
      <c r="C7" s="24">
        <v>421</v>
      </c>
      <c r="D7" s="25">
        <v>1060</v>
      </c>
      <c r="E7" s="25">
        <v>1295</v>
      </c>
      <c r="F7" s="25">
        <v>1534</v>
      </c>
      <c r="G7" s="24">
        <v>841</v>
      </c>
      <c r="H7" s="13">
        <f t="shared" si="1"/>
        <v>1030.2</v>
      </c>
      <c r="I7" s="22">
        <f t="shared" si="0"/>
        <v>394.95326827077764</v>
      </c>
      <c r="J7" s="18">
        <f t="shared" si="0"/>
        <v>446.08871386387375</v>
      </c>
      <c r="K7" s="18">
        <f t="shared" si="0"/>
        <v>503.28350002512389</v>
      </c>
      <c r="L7" s="18">
        <f t="shared" si="0"/>
        <v>433.47401798676731</v>
      </c>
      <c r="M7" s="18">
        <f t="shared" si="0"/>
        <v>570.15975909011433</v>
      </c>
      <c r="N7" s="18">
        <f t="shared" si="0"/>
        <v>511.29036184511381</v>
      </c>
      <c r="O7" s="23">
        <f t="shared" si="0"/>
        <v>443.46493876995265</v>
      </c>
    </row>
    <row r="8" spans="1:15" ht="15.75" thickBot="1" x14ac:dyDescent="0.3">
      <c r="A8" s="87" t="s">
        <v>10</v>
      </c>
      <c r="B8" s="1" t="s">
        <v>11</v>
      </c>
      <c r="C8" s="25">
        <v>1283</v>
      </c>
      <c r="D8" s="25">
        <v>2086</v>
      </c>
      <c r="E8" s="25">
        <v>2499</v>
      </c>
      <c r="F8" s="25">
        <v>2908</v>
      </c>
      <c r="G8" s="25">
        <v>1815</v>
      </c>
      <c r="H8" s="13">
        <f t="shared" si="1"/>
        <v>2118.1999999999998</v>
      </c>
      <c r="I8" s="22">
        <f t="shared" si="0"/>
        <v>812.06563080097169</v>
      </c>
      <c r="J8" s="18">
        <f t="shared" si="0"/>
        <v>917.20550738347629</v>
      </c>
      <c r="K8" s="18">
        <f t="shared" si="0"/>
        <v>1034.8040281044625</v>
      </c>
      <c r="L8" s="18">
        <f t="shared" si="0"/>
        <v>891.26836041503623</v>
      </c>
      <c r="M8" s="18">
        <f t="shared" si="0"/>
        <v>1172.3086795813242</v>
      </c>
      <c r="N8" s="18">
        <f t="shared" si="0"/>
        <v>1051.2669816155308</v>
      </c>
      <c r="O8" s="23">
        <f t="shared" si="0"/>
        <v>911.81074869201473</v>
      </c>
    </row>
    <row r="9" spans="1:15" ht="15.75" thickBot="1" x14ac:dyDescent="0.3">
      <c r="A9" s="89"/>
      <c r="B9" s="1" t="s">
        <v>12</v>
      </c>
      <c r="C9" s="24">
        <v>428</v>
      </c>
      <c r="D9" s="25">
        <v>1077</v>
      </c>
      <c r="E9" s="25">
        <v>1315</v>
      </c>
      <c r="F9" s="25">
        <v>1558</v>
      </c>
      <c r="G9" s="24">
        <v>854</v>
      </c>
      <c r="H9" s="13">
        <f t="shared" si="1"/>
        <v>1046.4000000000001</v>
      </c>
      <c r="I9" s="22">
        <f t="shared" si="0"/>
        <v>401.1639486687456</v>
      </c>
      <c r="J9" s="18">
        <f t="shared" si="0"/>
        <v>453.10350435561793</v>
      </c>
      <c r="K9" s="18">
        <f t="shared" si="0"/>
        <v>511.19768435865819</v>
      </c>
      <c r="L9" s="18">
        <f t="shared" si="0"/>
        <v>440.29044110012939</v>
      </c>
      <c r="M9" s="18">
        <f t="shared" si="0"/>
        <v>579.12557941360478</v>
      </c>
      <c r="N9" s="18">
        <f t="shared" si="0"/>
        <v>519.33045489684241</v>
      </c>
      <c r="O9" s="23">
        <f t="shared" si="0"/>
        <v>450.43847013092454</v>
      </c>
    </row>
    <row r="10" spans="1:15" ht="15.75" thickBot="1" x14ac:dyDescent="0.3">
      <c r="A10" s="26" t="s">
        <v>13</v>
      </c>
      <c r="B10" s="1" t="s">
        <v>14</v>
      </c>
      <c r="C10" s="24">
        <v>489</v>
      </c>
      <c r="D10" s="24">
        <v>936</v>
      </c>
      <c r="E10" s="25">
        <v>1224</v>
      </c>
      <c r="F10" s="25">
        <v>1394</v>
      </c>
      <c r="G10" s="24">
        <v>722</v>
      </c>
      <c r="H10" s="13">
        <f t="shared" si="1"/>
        <v>953</v>
      </c>
      <c r="I10" s="22">
        <f t="shared" si="0"/>
        <v>365.35669254712781</v>
      </c>
      <c r="J10" s="18">
        <f t="shared" si="0"/>
        <v>412.66020608840194</v>
      </c>
      <c r="K10" s="18">
        <f t="shared" si="0"/>
        <v>465.56899196655309</v>
      </c>
      <c r="L10" s="18">
        <f t="shared" si="0"/>
        <v>400.99081648358492</v>
      </c>
      <c r="M10" s="18">
        <f t="shared" si="0"/>
        <v>527.43375112878948</v>
      </c>
      <c r="N10" s="18">
        <f t="shared" si="0"/>
        <v>472.97584433934514</v>
      </c>
      <c r="O10" s="23">
        <f t="shared" si="0"/>
        <v>410.23304858062983</v>
      </c>
    </row>
    <row r="11" spans="1:15" ht="15.75" thickBot="1" x14ac:dyDescent="0.3">
      <c r="A11" s="29" t="s">
        <v>15</v>
      </c>
      <c r="B11" s="1" t="s">
        <v>16</v>
      </c>
      <c r="C11" s="25">
        <v>1208</v>
      </c>
      <c r="D11" s="25">
        <v>1711</v>
      </c>
      <c r="E11" s="25">
        <v>1820</v>
      </c>
      <c r="F11" s="25">
        <v>2027</v>
      </c>
      <c r="G11" s="25">
        <v>1442</v>
      </c>
      <c r="H11" s="13">
        <f t="shared" si="1"/>
        <v>1641.6</v>
      </c>
      <c r="I11" s="22">
        <f t="shared" si="0"/>
        <v>629.34894699408699</v>
      </c>
      <c r="J11" s="18">
        <f t="shared" si="0"/>
        <v>710.83210316340035</v>
      </c>
      <c r="K11" s="18">
        <f t="shared" si="0"/>
        <v>801.97067913147282</v>
      </c>
      <c r="L11" s="18">
        <f t="shared" si="0"/>
        <v>690.73087548735884</v>
      </c>
      <c r="M11" s="18">
        <f t="shared" si="0"/>
        <v>908.53645944703123</v>
      </c>
      <c r="N11" s="18">
        <f t="shared" si="0"/>
        <v>814.72942924183519</v>
      </c>
      <c r="O11" s="23">
        <f t="shared" si="0"/>
        <v>706.65117791181729</v>
      </c>
    </row>
    <row r="12" spans="1:15" ht="15.75" thickBot="1" x14ac:dyDescent="0.3">
      <c r="A12" s="26" t="s">
        <v>17</v>
      </c>
      <c r="B12" s="1" t="s">
        <v>17</v>
      </c>
      <c r="C12" s="24">
        <v>774</v>
      </c>
      <c r="D12" s="24">
        <v>976</v>
      </c>
      <c r="E12" s="25">
        <v>1100</v>
      </c>
      <c r="F12" s="25">
        <v>1260</v>
      </c>
      <c r="G12" s="25">
        <v>1010</v>
      </c>
      <c r="H12" s="13">
        <f t="shared" si="1"/>
        <v>1024</v>
      </c>
      <c r="I12" s="22">
        <f t="shared" si="0"/>
        <v>392.57634120488859</v>
      </c>
      <c r="J12" s="18">
        <f t="shared" si="0"/>
        <v>443.404040959626</v>
      </c>
      <c r="K12" s="18">
        <f t="shared" si="0"/>
        <v>500.25461466290704</v>
      </c>
      <c r="L12" s="18">
        <f t="shared" si="0"/>
        <v>430.86526346190033</v>
      </c>
      <c r="M12" s="18">
        <f t="shared" si="0"/>
        <v>566.72839575643275</v>
      </c>
      <c r="N12" s="18">
        <f t="shared" si="0"/>
        <v>508.21328919568674</v>
      </c>
      <c r="O12" s="23">
        <f t="shared" si="0"/>
        <v>440.79605639723502</v>
      </c>
    </row>
    <row r="13" spans="1:15" ht="15.75" thickBot="1" x14ac:dyDescent="0.3">
      <c r="A13" s="26" t="s">
        <v>18</v>
      </c>
      <c r="B13" s="1" t="s">
        <v>18</v>
      </c>
      <c r="C13" s="24">
        <v>294</v>
      </c>
      <c r="D13" s="24">
        <v>563</v>
      </c>
      <c r="E13" s="24">
        <v>737</v>
      </c>
      <c r="F13" s="24">
        <v>839</v>
      </c>
      <c r="G13" s="24">
        <v>435</v>
      </c>
      <c r="H13" s="13">
        <f t="shared" si="1"/>
        <v>573.6</v>
      </c>
      <c r="I13" s="22">
        <f t="shared" si="0"/>
        <v>219.90409112805091</v>
      </c>
      <c r="J13" s="18">
        <f t="shared" si="0"/>
        <v>248.37554481879053</v>
      </c>
      <c r="K13" s="18">
        <f t="shared" si="0"/>
        <v>280.22074899476905</v>
      </c>
      <c r="L13" s="18">
        <f t="shared" si="0"/>
        <v>241.35187023608012</v>
      </c>
      <c r="M13" s="18">
        <f t="shared" si="0"/>
        <v>317.4564529354393</v>
      </c>
      <c r="N13" s="18">
        <f t="shared" si="0"/>
        <v>284.67885027602142</v>
      </c>
      <c r="O13" s="23">
        <f t="shared" si="0"/>
        <v>246.9146659662637</v>
      </c>
    </row>
    <row r="14" spans="1:15" ht="15.75" thickBot="1" x14ac:dyDescent="0.3">
      <c r="A14" s="26" t="s">
        <v>19</v>
      </c>
      <c r="B14" s="1" t="s">
        <v>19</v>
      </c>
      <c r="C14" s="24">
        <v>256</v>
      </c>
      <c r="D14" s="24">
        <v>410</v>
      </c>
      <c r="E14" s="24">
        <v>514</v>
      </c>
      <c r="F14" s="24">
        <v>601</v>
      </c>
      <c r="G14" s="24">
        <v>391</v>
      </c>
      <c r="H14" s="13">
        <f>AVERAGE(C14:G14)</f>
        <v>434.4</v>
      </c>
      <c r="I14" s="22">
        <f t="shared" si="0"/>
        <v>166.53824474551132</v>
      </c>
      <c r="J14" s="18">
        <f t="shared" si="0"/>
        <v>188.10030800084135</v>
      </c>
      <c r="K14" s="18">
        <f t="shared" si="0"/>
        <v>212.21738731403008</v>
      </c>
      <c r="L14" s="18">
        <f t="shared" si="0"/>
        <v>182.781123484228</v>
      </c>
      <c r="M14" s="18">
        <f t="shared" si="0"/>
        <v>240.41681163729919</v>
      </c>
      <c r="N14" s="18">
        <f t="shared" si="0"/>
        <v>215.59360627598275</v>
      </c>
      <c r="O14" s="23">
        <f t="shared" si="0"/>
        <v>186.99395204976454</v>
      </c>
    </row>
    <row r="15" spans="1:15" ht="15.75" thickBot="1" x14ac:dyDescent="0.3">
      <c r="G15" s="24"/>
    </row>
    <row r="16" spans="1:15" ht="15.75" thickBot="1" x14ac:dyDescent="0.3">
      <c r="C16" s="15" t="s">
        <v>20</v>
      </c>
      <c r="D16" s="16" t="s">
        <v>21</v>
      </c>
      <c r="E16" s="16" t="s">
        <v>22</v>
      </c>
      <c r="F16" s="16" t="s">
        <v>23</v>
      </c>
      <c r="G16" s="17" t="s">
        <v>24</v>
      </c>
      <c r="H16" s="19" t="s">
        <v>33</v>
      </c>
      <c r="I16" s="15" t="s">
        <v>26</v>
      </c>
      <c r="J16" s="16" t="s">
        <v>27</v>
      </c>
      <c r="K16" s="16" t="s">
        <v>28</v>
      </c>
      <c r="L16" s="16" t="s">
        <v>29</v>
      </c>
      <c r="M16" s="16" t="s">
        <v>30</v>
      </c>
      <c r="N16" s="16" t="s">
        <v>31</v>
      </c>
      <c r="O16" s="17" t="s">
        <v>32</v>
      </c>
    </row>
    <row r="17" spans="1:15" ht="16.5" thickTop="1" thickBot="1" x14ac:dyDescent="0.3">
      <c r="A17" s="8" t="s">
        <v>0</v>
      </c>
      <c r="B17" s="14" t="s">
        <v>1</v>
      </c>
      <c r="C17" s="5" t="s">
        <v>34</v>
      </c>
      <c r="D17" s="6"/>
      <c r="E17" s="6"/>
      <c r="F17" s="6"/>
      <c r="G17" s="7"/>
      <c r="H17" s="12"/>
      <c r="I17" s="20"/>
      <c r="J17" s="3"/>
      <c r="K17" s="3"/>
      <c r="L17" s="3"/>
      <c r="M17" s="3"/>
      <c r="N17" s="3"/>
      <c r="O17" s="21"/>
    </row>
    <row r="18" spans="1:15" ht="15.75" thickBot="1" x14ac:dyDescent="0.3">
      <c r="A18" s="87" t="s">
        <v>2</v>
      </c>
      <c r="B18" s="1" t="s">
        <v>3</v>
      </c>
      <c r="C18" s="2">
        <v>1243</v>
      </c>
      <c r="D18" s="2">
        <v>1761</v>
      </c>
      <c r="E18" s="2">
        <v>2099</v>
      </c>
      <c r="F18" s="2">
        <v>2583</v>
      </c>
      <c r="G18" s="2">
        <v>1458</v>
      </c>
      <c r="H18" s="13">
        <f>AVERAGE(C18:G18)</f>
        <v>1828.8</v>
      </c>
      <c r="I18" s="22">
        <f t="shared" ref="I18:O29" si="2">$H18*I$31/$H$31</f>
        <v>701.11680937060578</v>
      </c>
      <c r="J18" s="18">
        <f t="shared" si="2"/>
        <v>791.89190440133211</v>
      </c>
      <c r="K18" s="18">
        <f t="shared" si="2"/>
        <v>893.42347587453548</v>
      </c>
      <c r="L18" s="18">
        <f t="shared" si="2"/>
        <v>769.49843146398757</v>
      </c>
      <c r="M18" s="18">
        <f t="shared" si="2"/>
        <v>1012.1414942962542</v>
      </c>
      <c r="N18" s="18">
        <f t="shared" si="2"/>
        <v>907.63717117292185</v>
      </c>
      <c r="O18" s="23">
        <f t="shared" si="2"/>
        <v>787.23420697193694</v>
      </c>
    </row>
    <row r="19" spans="1:15" ht="15.75" thickBot="1" x14ac:dyDescent="0.3">
      <c r="A19" s="88"/>
      <c r="B19" s="1" t="s">
        <v>4</v>
      </c>
      <c r="C19" s="24">
        <v>971</v>
      </c>
      <c r="D19" s="25">
        <v>1412</v>
      </c>
      <c r="E19" s="25">
        <v>1627</v>
      </c>
      <c r="F19" s="25">
        <v>1845</v>
      </c>
      <c r="G19" s="25">
        <v>1113</v>
      </c>
      <c r="H19" s="13">
        <f t="shared" ref="H19:H28" si="3">AVERAGE(C19:G19)</f>
        <v>1393.6</v>
      </c>
      <c r="I19" s="22">
        <f t="shared" si="2"/>
        <v>534.27186435852809</v>
      </c>
      <c r="J19" s="18">
        <f t="shared" si="2"/>
        <v>603.44518699349101</v>
      </c>
      <c r="K19" s="18">
        <f t="shared" si="2"/>
        <v>680.8152646428</v>
      </c>
      <c r="L19" s="18">
        <f t="shared" si="2"/>
        <v>586.38069449267994</v>
      </c>
      <c r="M19" s="18">
        <f t="shared" si="2"/>
        <v>771.2819260997702</v>
      </c>
      <c r="N19" s="18">
        <f t="shared" si="2"/>
        <v>691.64652326475493</v>
      </c>
      <c r="O19" s="23">
        <f t="shared" si="2"/>
        <v>599.89588300311198</v>
      </c>
    </row>
    <row r="20" spans="1:15" ht="15.75" thickBot="1" x14ac:dyDescent="0.3">
      <c r="A20" s="89"/>
      <c r="B20" s="1" t="s">
        <v>5</v>
      </c>
      <c r="C20" s="25">
        <v>1772</v>
      </c>
      <c r="D20" s="25">
        <v>2234</v>
      </c>
      <c r="E20" s="2">
        <v>1726</v>
      </c>
      <c r="F20" s="25">
        <v>2577</v>
      </c>
      <c r="G20" s="25">
        <v>2196</v>
      </c>
      <c r="H20" s="13">
        <f t="shared" si="3"/>
        <v>2101</v>
      </c>
      <c r="I20" s="22">
        <f t="shared" si="2"/>
        <v>805.4715750697959</v>
      </c>
      <c r="J20" s="18">
        <f t="shared" si="2"/>
        <v>909.75770513298278</v>
      </c>
      <c r="K20" s="18">
        <f t="shared" si="2"/>
        <v>1026.4013138737967</v>
      </c>
      <c r="L20" s="18">
        <f t="shared" si="2"/>
        <v>884.03117044282476</v>
      </c>
      <c r="M20" s="18">
        <f t="shared" si="2"/>
        <v>1162.7894135588529</v>
      </c>
      <c r="N20" s="18">
        <f t="shared" si="2"/>
        <v>1042.7305865235721</v>
      </c>
      <c r="O20" s="23">
        <f t="shared" si="2"/>
        <v>904.40675243221756</v>
      </c>
    </row>
    <row r="21" spans="1:15" ht="15.75" thickBot="1" x14ac:dyDescent="0.3">
      <c r="A21" s="26" t="s">
        <v>6</v>
      </c>
      <c r="B21" s="1" t="s">
        <v>7</v>
      </c>
      <c r="C21" s="25">
        <v>2711</v>
      </c>
      <c r="D21" s="25">
        <v>3683</v>
      </c>
      <c r="E21" s="25">
        <v>4171</v>
      </c>
      <c r="F21" s="25">
        <v>4637</v>
      </c>
      <c r="G21" s="25">
        <v>2992</v>
      </c>
      <c r="H21" s="13">
        <f t="shared" si="3"/>
        <v>3638.8</v>
      </c>
      <c r="I21" s="22">
        <f t="shared" si="2"/>
        <v>1395.026162476903</v>
      </c>
      <c r="J21" s="18">
        <f t="shared" si="2"/>
        <v>1575.643187738171</v>
      </c>
      <c r="K21" s="18">
        <f t="shared" si="2"/>
        <v>1777.6625896829944</v>
      </c>
      <c r="L21" s="18">
        <f t="shared" si="2"/>
        <v>1531.0864459816044</v>
      </c>
      <c r="M21" s="18">
        <f t="shared" si="2"/>
        <v>2013.8782094516675</v>
      </c>
      <c r="N21" s="18">
        <f t="shared" si="2"/>
        <v>1805.9438639895168</v>
      </c>
      <c r="O21" s="23">
        <f t="shared" si="2"/>
        <v>1566.3756738459558</v>
      </c>
    </row>
    <row r="22" spans="1:15" ht="15.75" thickBot="1" x14ac:dyDescent="0.3">
      <c r="A22" s="26" t="s">
        <v>8</v>
      </c>
      <c r="B22" s="1" t="s">
        <v>9</v>
      </c>
      <c r="C22" s="25">
        <v>1098</v>
      </c>
      <c r="D22" s="25">
        <v>2053</v>
      </c>
      <c r="E22" s="25">
        <v>2467</v>
      </c>
      <c r="F22" s="25">
        <v>2840</v>
      </c>
      <c r="G22" s="25">
        <v>1553</v>
      </c>
      <c r="H22" s="13">
        <f t="shared" si="3"/>
        <v>2002.2</v>
      </c>
      <c r="I22" s="22">
        <f t="shared" si="2"/>
        <v>767.59409214885545</v>
      </c>
      <c r="J22" s="18">
        <f t="shared" si="2"/>
        <v>866.97614336851882</v>
      </c>
      <c r="K22" s="18">
        <f t="shared" si="2"/>
        <v>978.13456003718011</v>
      </c>
      <c r="L22" s="18">
        <f t="shared" si="2"/>
        <v>842.45940478849309</v>
      </c>
      <c r="M22" s="18">
        <f t="shared" si="2"/>
        <v>1108.1089784995409</v>
      </c>
      <c r="N22" s="18">
        <f t="shared" si="2"/>
        <v>993.69594494883211</v>
      </c>
      <c r="O22" s="23">
        <f t="shared" si="2"/>
        <v>861.87682042826555</v>
      </c>
    </row>
    <row r="23" spans="1:15" ht="15.75" thickBot="1" x14ac:dyDescent="0.3">
      <c r="A23" s="87" t="s">
        <v>10</v>
      </c>
      <c r="B23" s="1" t="s">
        <v>11</v>
      </c>
      <c r="C23" s="25">
        <v>1553</v>
      </c>
      <c r="D23" s="25">
        <v>2627</v>
      </c>
      <c r="E23" s="25">
        <v>3201</v>
      </c>
      <c r="F23" s="25">
        <v>3713</v>
      </c>
      <c r="G23" s="25">
        <v>2038</v>
      </c>
      <c r="H23" s="13">
        <f t="shared" si="3"/>
        <v>2626.4</v>
      </c>
      <c r="I23" s="22">
        <f t="shared" si="2"/>
        <v>1006.896975137226</v>
      </c>
      <c r="J23" s="18">
        <f t="shared" si="2"/>
        <v>1137.2620831800409</v>
      </c>
      <c r="K23" s="18">
        <f t="shared" si="2"/>
        <v>1283.0749218268154</v>
      </c>
      <c r="L23" s="18">
        <f t="shared" si="2"/>
        <v>1105.1020780823583</v>
      </c>
      <c r="M23" s="18">
        <f t="shared" si="2"/>
        <v>1453.5697838034132</v>
      </c>
      <c r="N23" s="18">
        <f t="shared" si="2"/>
        <v>1303.4876784604999</v>
      </c>
      <c r="O23" s="23">
        <f t="shared" si="2"/>
        <v>1130.5730102750956</v>
      </c>
    </row>
    <row r="24" spans="1:15" ht="15.75" thickBot="1" x14ac:dyDescent="0.3">
      <c r="A24" s="89"/>
      <c r="B24" s="1" t="s">
        <v>12</v>
      </c>
      <c r="C24" s="25">
        <v>1115</v>
      </c>
      <c r="D24" s="25">
        <v>2085</v>
      </c>
      <c r="E24" s="25">
        <v>2506</v>
      </c>
      <c r="F24" s="25">
        <v>2884</v>
      </c>
      <c r="G24" s="25">
        <v>1577</v>
      </c>
      <c r="H24" s="13">
        <f t="shared" si="3"/>
        <v>2033.4</v>
      </c>
      <c r="I24" s="22">
        <f t="shared" si="2"/>
        <v>779.55540254494201</v>
      </c>
      <c r="J24" s="18">
        <f t="shared" si="2"/>
        <v>880.4861102415075</v>
      </c>
      <c r="K24" s="18">
        <f t="shared" si="2"/>
        <v>993.3766928276907</v>
      </c>
      <c r="L24" s="18">
        <f t="shared" si="2"/>
        <v>855.58733078459773</v>
      </c>
      <c r="M24" s="18">
        <f t="shared" si="2"/>
        <v>1125.3764843077447</v>
      </c>
      <c r="N24" s="18">
        <f t="shared" si="2"/>
        <v>1009.1805686040133</v>
      </c>
      <c r="O24" s="23">
        <f t="shared" si="2"/>
        <v>875.30732527161888</v>
      </c>
    </row>
    <row r="25" spans="1:15" ht="15.75" thickBot="1" x14ac:dyDescent="0.3">
      <c r="A25" s="26" t="s">
        <v>13</v>
      </c>
      <c r="B25" s="1" t="s">
        <v>14</v>
      </c>
      <c r="C25" s="24">
        <v>719</v>
      </c>
      <c r="D25" s="25">
        <v>1328</v>
      </c>
      <c r="E25" s="25">
        <v>1712</v>
      </c>
      <c r="F25" s="25">
        <v>1953</v>
      </c>
      <c r="G25" s="24">
        <v>948</v>
      </c>
      <c r="H25" s="13">
        <f t="shared" si="3"/>
        <v>1332</v>
      </c>
      <c r="I25" s="22">
        <f t="shared" si="2"/>
        <v>510.65594383292154</v>
      </c>
      <c r="J25" s="18">
        <f t="shared" si="2"/>
        <v>576.77166265451353</v>
      </c>
      <c r="K25" s="18">
        <f t="shared" si="2"/>
        <v>650.7218229794845</v>
      </c>
      <c r="L25" s="18">
        <f t="shared" si="2"/>
        <v>560.46145598754993</v>
      </c>
      <c r="M25" s="18">
        <f t="shared" si="2"/>
        <v>737.18967104254739</v>
      </c>
      <c r="N25" s="18">
        <f t="shared" si="2"/>
        <v>661.07431758657685</v>
      </c>
      <c r="O25" s="23">
        <f t="shared" si="2"/>
        <v>573.37924523546587</v>
      </c>
    </row>
    <row r="26" spans="1:15" ht="15.75" thickBot="1" x14ac:dyDescent="0.3">
      <c r="A26" s="29" t="s">
        <v>15</v>
      </c>
      <c r="B26" s="1" t="s">
        <v>16</v>
      </c>
      <c r="C26" s="25">
        <v>1506</v>
      </c>
      <c r="D26" s="25">
        <v>2062</v>
      </c>
      <c r="E26" s="25">
        <v>2312</v>
      </c>
      <c r="F26" s="25">
        <v>2570</v>
      </c>
      <c r="G26" s="25">
        <v>1683</v>
      </c>
      <c r="H26" s="13">
        <f t="shared" si="3"/>
        <v>2026.6</v>
      </c>
      <c r="I26" s="22">
        <f t="shared" si="2"/>
        <v>776.94845027912822</v>
      </c>
      <c r="J26" s="18">
        <f t="shared" si="2"/>
        <v>877.54163028200981</v>
      </c>
      <c r="K26" s="18">
        <f t="shared" si="2"/>
        <v>990.05468952719457</v>
      </c>
      <c r="L26" s="18">
        <f t="shared" si="2"/>
        <v>852.72611614442087</v>
      </c>
      <c r="M26" s="18">
        <f t="shared" si="2"/>
        <v>1121.6130535546745</v>
      </c>
      <c r="N26" s="18">
        <f t="shared" si="2"/>
        <v>1005.8057147304479</v>
      </c>
      <c r="O26" s="23">
        <f t="shared" si="2"/>
        <v>872.38016395960585</v>
      </c>
    </row>
    <row r="27" spans="1:15" ht="15.75" thickBot="1" x14ac:dyDescent="0.3">
      <c r="A27" s="26" t="s">
        <v>17</v>
      </c>
      <c r="B27" s="1" t="s">
        <v>17</v>
      </c>
      <c r="C27" s="25">
        <v>1306</v>
      </c>
      <c r="D27" s="25">
        <v>1898</v>
      </c>
      <c r="E27" s="25">
        <v>2188</v>
      </c>
      <c r="F27" s="25">
        <v>2481</v>
      </c>
      <c r="G27" s="25">
        <v>1496</v>
      </c>
      <c r="H27" s="13">
        <f t="shared" si="3"/>
        <v>1873.8</v>
      </c>
      <c r="I27" s="22">
        <f t="shared" si="2"/>
        <v>718.36869936496123</v>
      </c>
      <c r="J27" s="18">
        <f t="shared" si="2"/>
        <v>811.37743354506563</v>
      </c>
      <c r="K27" s="18">
        <f t="shared" si="2"/>
        <v>915.407321245464</v>
      </c>
      <c r="L27" s="18">
        <f t="shared" si="2"/>
        <v>788.43294011221553</v>
      </c>
      <c r="M27" s="18">
        <f t="shared" si="2"/>
        <v>1037.0465507503943</v>
      </c>
      <c r="N27" s="18">
        <f t="shared" si="2"/>
        <v>929.97076298327909</v>
      </c>
      <c r="O27" s="23">
        <f t="shared" si="2"/>
        <v>806.60512741908099</v>
      </c>
    </row>
    <row r="28" spans="1:15" ht="15.75" thickBot="1" x14ac:dyDescent="0.3">
      <c r="A28" s="26" t="s">
        <v>18</v>
      </c>
      <c r="B28" s="1" t="s">
        <v>18</v>
      </c>
      <c r="C28" s="24">
        <v>433</v>
      </c>
      <c r="D28" s="24">
        <v>799</v>
      </c>
      <c r="E28" s="25">
        <v>1031</v>
      </c>
      <c r="F28" s="25">
        <v>1176</v>
      </c>
      <c r="G28" s="24">
        <v>571</v>
      </c>
      <c r="H28" s="13">
        <f t="shared" si="3"/>
        <v>802</v>
      </c>
      <c r="I28" s="22">
        <f t="shared" si="2"/>
        <v>307.46701723273503</v>
      </c>
      <c r="J28" s="18">
        <f t="shared" si="2"/>
        <v>347.2754305172071</v>
      </c>
      <c r="K28" s="18">
        <f t="shared" si="2"/>
        <v>391.80097749965961</v>
      </c>
      <c r="L28" s="18">
        <f t="shared" si="2"/>
        <v>337.45502079730863</v>
      </c>
      <c r="M28" s="18">
        <f t="shared" si="2"/>
        <v>443.86345058267494</v>
      </c>
      <c r="N28" s="18">
        <f t="shared" si="2"/>
        <v>398.03423626459062</v>
      </c>
      <c r="O28" s="23">
        <f t="shared" si="2"/>
        <v>345.23284885799069</v>
      </c>
    </row>
    <row r="29" spans="1:15" ht="15.75" thickBot="1" x14ac:dyDescent="0.3">
      <c r="A29" s="26" t="s">
        <v>19</v>
      </c>
      <c r="B29" s="1" t="s">
        <v>19</v>
      </c>
      <c r="C29" s="24">
        <v>668</v>
      </c>
      <c r="D29" s="25">
        <v>1136</v>
      </c>
      <c r="E29" s="25">
        <v>1440</v>
      </c>
      <c r="F29" s="25">
        <v>1663</v>
      </c>
      <c r="G29" s="24">
        <v>894</v>
      </c>
      <c r="H29" s="13">
        <f>AVERAGE(C29:G29)</f>
        <v>1160.2</v>
      </c>
      <c r="I29" s="22">
        <f t="shared" si="2"/>
        <v>444.79206158780448</v>
      </c>
      <c r="J29" s="18">
        <f t="shared" si="2"/>
        <v>502.38024250132634</v>
      </c>
      <c r="K29" s="18">
        <f t="shared" si="2"/>
        <v>566.79238665225068</v>
      </c>
      <c r="L29" s="18">
        <f t="shared" si="2"/>
        <v>488.17370963720384</v>
      </c>
      <c r="M29" s="18">
        <f t="shared" si="2"/>
        <v>642.10769995763019</v>
      </c>
      <c r="N29" s="18">
        <f t="shared" si="2"/>
        <v>575.809627075035</v>
      </c>
      <c r="O29" s="23">
        <f t="shared" si="2"/>
        <v>499.42537561725788</v>
      </c>
    </row>
    <row r="30" spans="1:15" x14ac:dyDescent="0.25">
      <c r="A30" s="27"/>
      <c r="B30" s="27"/>
      <c r="C30" s="11"/>
      <c r="D30" s="11"/>
      <c r="E30" s="11"/>
      <c r="F30" s="11"/>
      <c r="G30" s="11"/>
      <c r="H30" s="11"/>
      <c r="I30" s="28"/>
      <c r="J30" s="28"/>
      <c r="K30" s="28"/>
      <c r="L30" s="28"/>
      <c r="M30" s="28"/>
      <c r="N30" s="28"/>
      <c r="O30" s="28"/>
    </row>
    <row r="31" spans="1:15" x14ac:dyDescent="0.25">
      <c r="B31" s="4" t="s">
        <v>25</v>
      </c>
      <c r="C31" s="10">
        <v>1347.915</v>
      </c>
      <c r="D31" s="9">
        <v>2570.2350000000001</v>
      </c>
      <c r="E31" s="9">
        <v>2801.7</v>
      </c>
      <c r="F31" s="10">
        <v>3661.62</v>
      </c>
      <c r="G31" s="10">
        <v>2236.0279999999998</v>
      </c>
      <c r="H31" s="10">
        <f>AVERAGE(C31:G31)</f>
        <v>2523.4996000000001</v>
      </c>
      <c r="I31" s="10">
        <v>967.44749999999999</v>
      </c>
      <c r="J31" s="9">
        <v>1092.7049999999999</v>
      </c>
      <c r="K31" s="9">
        <v>1232.8050000000001</v>
      </c>
      <c r="L31" s="9">
        <v>1061.8050000000001</v>
      </c>
      <c r="M31" s="9">
        <v>1396.62</v>
      </c>
      <c r="N31" s="9">
        <v>1252.4179999999999</v>
      </c>
      <c r="O31" s="9">
        <v>1086.278</v>
      </c>
    </row>
  </sheetData>
  <mergeCells count="4">
    <mergeCell ref="A3:A5"/>
    <mergeCell ref="A8:A9"/>
    <mergeCell ref="A18:A20"/>
    <mergeCell ref="A23:A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5"/>
  <sheetViews>
    <sheetView topLeftCell="A13" workbookViewId="0">
      <selection activeCell="I8" sqref="I8"/>
    </sheetView>
  </sheetViews>
  <sheetFormatPr defaultRowHeight="15" x14ac:dyDescent="0.25"/>
  <cols>
    <col min="2" max="2" width="22.28515625" customWidth="1"/>
    <col min="3" max="3" width="20.7109375" customWidth="1"/>
    <col min="4" max="4" width="17.7109375" customWidth="1"/>
  </cols>
  <sheetData>
    <row r="2" spans="2:4" x14ac:dyDescent="0.25">
      <c r="B2" s="30" t="s">
        <v>120</v>
      </c>
    </row>
    <row r="3" spans="2:4" ht="27.75" x14ac:dyDescent="0.45">
      <c r="B3" s="43" t="s">
        <v>104</v>
      </c>
    </row>
    <row r="4" spans="2:4" ht="18.75" thickBot="1" x14ac:dyDescent="0.3">
      <c r="B4" s="31" t="s">
        <v>90</v>
      </c>
    </row>
    <row r="5" spans="2:4" ht="17.25" customHeight="1" thickBot="1" x14ac:dyDescent="0.3">
      <c r="B5" s="93" t="s">
        <v>80</v>
      </c>
      <c r="C5" s="95" t="s">
        <v>81</v>
      </c>
      <c r="D5" s="96"/>
    </row>
    <row r="6" spans="2:4" ht="19.5" customHeight="1" thickBot="1" x14ac:dyDescent="0.3">
      <c r="B6" s="94"/>
      <c r="C6" s="42" t="s">
        <v>82</v>
      </c>
      <c r="D6" s="32" t="s">
        <v>83</v>
      </c>
    </row>
    <row r="7" spans="2:4" ht="17.25" thickBot="1" x14ac:dyDescent="0.3">
      <c r="B7" s="33" t="s">
        <v>26</v>
      </c>
      <c r="C7" s="34">
        <v>910</v>
      </c>
      <c r="D7" s="35">
        <v>1636</v>
      </c>
    </row>
    <row r="8" spans="2:4" ht="17.25" thickBot="1" x14ac:dyDescent="0.3">
      <c r="B8" s="33" t="s">
        <v>27</v>
      </c>
      <c r="C8" s="34">
        <v>980</v>
      </c>
      <c r="D8" s="35">
        <v>1762</v>
      </c>
    </row>
    <row r="9" spans="2:4" ht="17.25" thickBot="1" x14ac:dyDescent="0.3">
      <c r="B9" s="33" t="s">
        <v>28</v>
      </c>
      <c r="C9" s="35">
        <v>1014</v>
      </c>
      <c r="D9" s="35">
        <v>1823</v>
      </c>
    </row>
    <row r="10" spans="2:4" ht="17.25" thickBot="1" x14ac:dyDescent="0.3">
      <c r="B10" s="33" t="s">
        <v>29</v>
      </c>
      <c r="C10" s="34">
        <v>885</v>
      </c>
      <c r="D10" s="35">
        <v>1591</v>
      </c>
    </row>
    <row r="11" spans="2:4" ht="17.25" thickBot="1" x14ac:dyDescent="0.3">
      <c r="B11" s="33" t="s">
        <v>30</v>
      </c>
      <c r="C11" s="35">
        <v>1151</v>
      </c>
      <c r="D11" s="35">
        <v>2069</v>
      </c>
    </row>
    <row r="12" spans="2:4" ht="17.25" thickBot="1" x14ac:dyDescent="0.3">
      <c r="B12" s="33" t="s">
        <v>31</v>
      </c>
      <c r="C12" s="35">
        <v>1008</v>
      </c>
      <c r="D12" s="35">
        <v>1812</v>
      </c>
    </row>
    <row r="13" spans="2:4" ht="17.25" thickBot="1" x14ac:dyDescent="0.3">
      <c r="B13" s="33" t="s">
        <v>32</v>
      </c>
      <c r="C13" s="35">
        <v>1275</v>
      </c>
      <c r="D13" s="35">
        <v>2292</v>
      </c>
    </row>
    <row r="15" spans="2:4" x14ac:dyDescent="0.25">
      <c r="B15" t="s">
        <v>84</v>
      </c>
    </row>
    <row r="18" spans="2:9" ht="18.75" thickBot="1" x14ac:dyDescent="0.3">
      <c r="B18" s="31" t="s">
        <v>89</v>
      </c>
    </row>
    <row r="19" spans="2:9" ht="113.25" customHeight="1" thickBot="1" x14ac:dyDescent="0.3">
      <c r="B19" s="36" t="s">
        <v>0</v>
      </c>
      <c r="C19" s="37" t="s">
        <v>26</v>
      </c>
      <c r="D19" s="37" t="s">
        <v>27</v>
      </c>
      <c r="E19" s="37" t="s">
        <v>28</v>
      </c>
      <c r="F19" s="37" t="s">
        <v>29</v>
      </c>
      <c r="G19" s="37" t="s">
        <v>30</v>
      </c>
      <c r="H19" s="37" t="s">
        <v>31</v>
      </c>
      <c r="I19" s="37" t="s">
        <v>32</v>
      </c>
    </row>
    <row r="20" spans="2:9" ht="15.75" thickBot="1" x14ac:dyDescent="0.3">
      <c r="B20" s="38" t="s">
        <v>35</v>
      </c>
      <c r="C20" s="39">
        <v>676</v>
      </c>
      <c r="D20" s="39">
        <v>692</v>
      </c>
      <c r="E20" s="39">
        <v>620</v>
      </c>
      <c r="F20" s="39">
        <v>657</v>
      </c>
      <c r="G20" s="39">
        <v>451</v>
      </c>
      <c r="H20" s="39">
        <v>507</v>
      </c>
      <c r="I20" s="39">
        <v>559</v>
      </c>
    </row>
    <row r="21" spans="2:9" ht="15.75" thickBot="1" x14ac:dyDescent="0.3">
      <c r="B21" s="38" t="s">
        <v>36</v>
      </c>
      <c r="C21" s="40">
        <v>2292</v>
      </c>
      <c r="D21" s="40">
        <v>2344</v>
      </c>
      <c r="E21" s="40">
        <v>2106</v>
      </c>
      <c r="F21" s="40">
        <v>2229</v>
      </c>
      <c r="G21" s="40">
        <v>1543</v>
      </c>
      <c r="H21" s="40">
        <v>1728</v>
      </c>
      <c r="I21" s="40">
        <v>1901</v>
      </c>
    </row>
    <row r="22" spans="2:9" ht="15.75" thickBot="1" x14ac:dyDescent="0.3">
      <c r="B22" s="38" t="s">
        <v>37</v>
      </c>
      <c r="C22" s="39">
        <v>286</v>
      </c>
      <c r="D22" s="39">
        <v>298</v>
      </c>
      <c r="E22" s="39">
        <v>241</v>
      </c>
      <c r="F22" s="39">
        <v>271</v>
      </c>
      <c r="G22" s="39">
        <v>107</v>
      </c>
      <c r="H22" s="39">
        <v>151</v>
      </c>
      <c r="I22" s="39">
        <v>192</v>
      </c>
    </row>
    <row r="23" spans="2:9" ht="15.75" thickBot="1" x14ac:dyDescent="0.3">
      <c r="B23" s="38" t="s">
        <v>38</v>
      </c>
      <c r="C23" s="39">
        <v>957</v>
      </c>
      <c r="D23" s="39">
        <v>983</v>
      </c>
      <c r="E23" s="39">
        <v>866</v>
      </c>
      <c r="F23" s="39">
        <v>926</v>
      </c>
      <c r="G23" s="39">
        <v>590</v>
      </c>
      <c r="H23" s="39">
        <v>681</v>
      </c>
      <c r="I23" s="39">
        <v>766</v>
      </c>
    </row>
    <row r="24" spans="2:9" ht="15.75" thickBot="1" x14ac:dyDescent="0.3">
      <c r="B24" s="38" t="s">
        <v>39</v>
      </c>
      <c r="C24" s="39">
        <v>988</v>
      </c>
      <c r="D24" s="40">
        <v>1016</v>
      </c>
      <c r="E24" s="39">
        <v>891</v>
      </c>
      <c r="F24" s="39">
        <v>956</v>
      </c>
      <c r="G24" s="39">
        <v>597</v>
      </c>
      <c r="H24" s="39">
        <v>694</v>
      </c>
      <c r="I24" s="39">
        <v>784</v>
      </c>
    </row>
    <row r="25" spans="2:9" ht="15.75" thickBot="1" x14ac:dyDescent="0.3">
      <c r="B25" s="38" t="s">
        <v>40</v>
      </c>
      <c r="C25" s="39">
        <v>286</v>
      </c>
      <c r="D25" s="39">
        <v>298</v>
      </c>
      <c r="E25" s="39">
        <v>241</v>
      </c>
      <c r="F25" s="39">
        <v>271</v>
      </c>
      <c r="G25" s="39">
        <v>107</v>
      </c>
      <c r="H25" s="39">
        <v>151</v>
      </c>
      <c r="I25" s="39">
        <v>192</v>
      </c>
    </row>
    <row r="26" spans="2:9" ht="15.75" thickBot="1" x14ac:dyDescent="0.3">
      <c r="B26" s="38" t="s">
        <v>41</v>
      </c>
      <c r="C26" s="39">
        <v>867</v>
      </c>
      <c r="D26" s="39">
        <v>885</v>
      </c>
      <c r="E26" s="39">
        <v>803</v>
      </c>
      <c r="F26" s="39">
        <v>845</v>
      </c>
      <c r="G26" s="39">
        <v>608</v>
      </c>
      <c r="H26" s="39">
        <v>672</v>
      </c>
      <c r="I26" s="39">
        <v>732</v>
      </c>
    </row>
    <row r="27" spans="2:9" ht="15.75" thickBot="1" x14ac:dyDescent="0.3">
      <c r="B27" s="38" t="s">
        <v>42</v>
      </c>
      <c r="C27" s="39">
        <v>659</v>
      </c>
      <c r="D27" s="39">
        <v>667</v>
      </c>
      <c r="E27" s="39">
        <v>632</v>
      </c>
      <c r="F27" s="39">
        <v>650</v>
      </c>
      <c r="G27" s="39">
        <v>547</v>
      </c>
      <c r="H27" s="39">
        <v>575</v>
      </c>
      <c r="I27" s="39">
        <v>601</v>
      </c>
    </row>
    <row r="28" spans="2:9" ht="15.75" thickBot="1" x14ac:dyDescent="0.3">
      <c r="B28" s="38" t="s">
        <v>85</v>
      </c>
      <c r="C28" s="39">
        <v>978</v>
      </c>
      <c r="D28" s="39">
        <v>993</v>
      </c>
      <c r="E28" s="39">
        <v>926</v>
      </c>
      <c r="F28" s="39">
        <v>960</v>
      </c>
      <c r="G28" s="39">
        <v>767</v>
      </c>
      <c r="H28" s="39">
        <v>819</v>
      </c>
      <c r="I28" s="39">
        <v>868</v>
      </c>
    </row>
    <row r="29" spans="2:9" ht="15.75" thickBot="1" x14ac:dyDescent="0.3">
      <c r="B29" s="38" t="s">
        <v>43</v>
      </c>
      <c r="C29" s="39">
        <v>750</v>
      </c>
      <c r="D29" s="39">
        <v>754</v>
      </c>
      <c r="E29" s="39">
        <v>737</v>
      </c>
      <c r="F29" s="39">
        <v>746</v>
      </c>
      <c r="G29" s="39">
        <v>698</v>
      </c>
      <c r="H29" s="39">
        <v>711</v>
      </c>
      <c r="I29" s="39">
        <v>723</v>
      </c>
    </row>
    <row r="30" spans="2:9" ht="15.75" thickBot="1" x14ac:dyDescent="0.3">
      <c r="B30" s="38" t="s">
        <v>86</v>
      </c>
      <c r="C30" s="39">
        <v>511</v>
      </c>
      <c r="D30" s="39">
        <v>524</v>
      </c>
      <c r="E30" s="39">
        <v>466</v>
      </c>
      <c r="F30" s="39">
        <v>496</v>
      </c>
      <c r="G30" s="39">
        <v>329</v>
      </c>
      <c r="H30" s="39">
        <v>374</v>
      </c>
      <c r="I30" s="39">
        <v>416</v>
      </c>
    </row>
    <row r="31" spans="2:9" ht="15.75" thickBot="1" x14ac:dyDescent="0.3">
      <c r="B31" s="38" t="s">
        <v>87</v>
      </c>
      <c r="C31" s="39">
        <v>657</v>
      </c>
      <c r="D31" s="39">
        <v>674</v>
      </c>
      <c r="E31" s="39">
        <v>595</v>
      </c>
      <c r="F31" s="39">
        <v>636</v>
      </c>
      <c r="G31" s="39">
        <v>410</v>
      </c>
      <c r="H31" s="39">
        <v>471</v>
      </c>
      <c r="I31" s="39">
        <v>528</v>
      </c>
    </row>
    <row r="32" spans="2:9" ht="15.75" thickBot="1" x14ac:dyDescent="0.3">
      <c r="B32" s="38" t="s">
        <v>44</v>
      </c>
      <c r="C32" s="39">
        <v>556</v>
      </c>
      <c r="D32" s="39">
        <v>576</v>
      </c>
      <c r="E32" s="39">
        <v>487</v>
      </c>
      <c r="F32" s="39">
        <v>533</v>
      </c>
      <c r="G32" s="39">
        <v>278</v>
      </c>
      <c r="H32" s="39">
        <v>347</v>
      </c>
      <c r="I32" s="39">
        <v>411</v>
      </c>
    </row>
    <row r="33" spans="2:10" ht="15.75" thickBot="1" x14ac:dyDescent="0.3">
      <c r="B33" s="38" t="s">
        <v>45</v>
      </c>
      <c r="C33" s="39">
        <v>805</v>
      </c>
      <c r="D33" s="39">
        <v>823</v>
      </c>
      <c r="E33" s="39">
        <v>739</v>
      </c>
      <c r="F33" s="39">
        <v>783</v>
      </c>
      <c r="G33" s="39">
        <v>541</v>
      </c>
      <c r="H33" s="39">
        <v>606</v>
      </c>
      <c r="I33" s="39">
        <v>667</v>
      </c>
    </row>
    <row r="35" spans="2:10" x14ac:dyDescent="0.25">
      <c r="B35" t="s">
        <v>88</v>
      </c>
    </row>
    <row r="36" spans="2:10" x14ac:dyDescent="0.25">
      <c r="B36" s="41"/>
    </row>
    <row r="37" spans="2:10" ht="27.75" x14ac:dyDescent="0.45">
      <c r="B37" s="43" t="s">
        <v>103</v>
      </c>
    </row>
    <row r="38" spans="2:10" ht="18.75" thickBot="1" x14ac:dyDescent="0.3">
      <c r="B38" s="31" t="s">
        <v>102</v>
      </c>
    </row>
    <row r="39" spans="2:10" x14ac:dyDescent="0.25">
      <c r="B39" s="44"/>
      <c r="C39" s="97" t="s">
        <v>91</v>
      </c>
      <c r="D39" s="90" t="s">
        <v>26</v>
      </c>
      <c r="E39" s="90" t="s">
        <v>27</v>
      </c>
      <c r="F39" s="90" t="s">
        <v>28</v>
      </c>
      <c r="G39" s="90" t="s">
        <v>29</v>
      </c>
      <c r="H39" s="90" t="s">
        <v>30</v>
      </c>
      <c r="I39" s="90" t="s">
        <v>31</v>
      </c>
      <c r="J39" s="90" t="s">
        <v>32</v>
      </c>
    </row>
    <row r="40" spans="2:10" x14ac:dyDescent="0.25">
      <c r="B40" s="45"/>
      <c r="C40" s="98"/>
      <c r="D40" s="91"/>
      <c r="E40" s="91"/>
      <c r="F40" s="91"/>
      <c r="G40" s="91"/>
      <c r="H40" s="91"/>
      <c r="I40" s="91"/>
      <c r="J40" s="91"/>
    </row>
    <row r="41" spans="2:10" ht="52.5" customHeight="1" thickBot="1" x14ac:dyDescent="0.3">
      <c r="B41" s="46" t="s">
        <v>0</v>
      </c>
      <c r="C41" s="99"/>
      <c r="D41" s="92"/>
      <c r="E41" s="92"/>
      <c r="F41" s="92"/>
      <c r="G41" s="92"/>
      <c r="H41" s="92"/>
      <c r="I41" s="92"/>
      <c r="J41" s="92"/>
    </row>
    <row r="42" spans="2:10" ht="15.75" thickBot="1" x14ac:dyDescent="0.3">
      <c r="B42" s="38" t="s">
        <v>92</v>
      </c>
      <c r="C42" s="47" t="s">
        <v>93</v>
      </c>
      <c r="D42" s="40">
        <v>1010</v>
      </c>
      <c r="E42" s="40">
        <v>1048</v>
      </c>
      <c r="F42" s="40">
        <v>1121</v>
      </c>
      <c r="G42" s="40">
        <v>1044</v>
      </c>
      <c r="H42" s="40">
        <v>1202</v>
      </c>
      <c r="I42" s="40">
        <v>1117</v>
      </c>
      <c r="J42" s="40">
        <v>1274</v>
      </c>
    </row>
    <row r="43" spans="2:10" ht="15.75" thickBot="1" x14ac:dyDescent="0.3">
      <c r="B43" s="38" t="s">
        <v>92</v>
      </c>
      <c r="C43" s="47" t="s">
        <v>94</v>
      </c>
      <c r="D43" s="39">
        <v>752</v>
      </c>
      <c r="E43" s="39">
        <v>781</v>
      </c>
      <c r="F43" s="39">
        <v>836</v>
      </c>
      <c r="G43" s="39">
        <v>777</v>
      </c>
      <c r="H43" s="39">
        <v>897</v>
      </c>
      <c r="I43" s="39">
        <v>833</v>
      </c>
      <c r="J43" s="39">
        <v>952</v>
      </c>
    </row>
    <row r="44" spans="2:10" ht="15.75" thickBot="1" x14ac:dyDescent="0.3">
      <c r="B44" s="38" t="s">
        <v>92</v>
      </c>
      <c r="C44" s="47" t="s">
        <v>95</v>
      </c>
      <c r="D44" s="39">
        <v>585</v>
      </c>
      <c r="E44" s="39">
        <v>607</v>
      </c>
      <c r="F44" s="39">
        <v>649</v>
      </c>
      <c r="G44" s="39">
        <v>605</v>
      </c>
      <c r="H44" s="39">
        <v>695</v>
      </c>
      <c r="I44" s="39">
        <v>647</v>
      </c>
      <c r="J44" s="39">
        <v>736</v>
      </c>
    </row>
    <row r="45" spans="2:10" ht="15.75" thickBot="1" x14ac:dyDescent="0.3">
      <c r="B45" s="38" t="s">
        <v>96</v>
      </c>
      <c r="C45" s="47" t="s">
        <v>93</v>
      </c>
      <c r="D45" s="39">
        <v>819</v>
      </c>
      <c r="E45" s="39">
        <v>830</v>
      </c>
      <c r="F45" s="39">
        <v>851</v>
      </c>
      <c r="G45" s="39">
        <v>829</v>
      </c>
      <c r="H45" s="39">
        <v>875</v>
      </c>
      <c r="I45" s="39">
        <v>850</v>
      </c>
      <c r="J45" s="39">
        <v>896</v>
      </c>
    </row>
    <row r="46" spans="2:10" ht="15.75" thickBot="1" x14ac:dyDescent="0.3">
      <c r="B46" s="38" t="s">
        <v>96</v>
      </c>
      <c r="C46" s="47" t="s">
        <v>94</v>
      </c>
      <c r="D46" s="39">
        <v>428</v>
      </c>
      <c r="E46" s="39">
        <v>440</v>
      </c>
      <c r="F46" s="39">
        <v>463</v>
      </c>
      <c r="G46" s="39">
        <v>439</v>
      </c>
      <c r="H46" s="39">
        <v>489</v>
      </c>
      <c r="I46" s="39">
        <v>462</v>
      </c>
      <c r="J46" s="39">
        <v>511</v>
      </c>
    </row>
    <row r="47" spans="2:10" ht="15.75" thickBot="1" x14ac:dyDescent="0.3">
      <c r="B47" s="38" t="s">
        <v>96</v>
      </c>
      <c r="C47" s="47" t="s">
        <v>95</v>
      </c>
      <c r="D47" s="39">
        <v>306</v>
      </c>
      <c r="E47" s="39">
        <v>316</v>
      </c>
      <c r="F47" s="39">
        <v>336</v>
      </c>
      <c r="G47" s="39">
        <v>315</v>
      </c>
      <c r="H47" s="39">
        <v>359</v>
      </c>
      <c r="I47" s="39">
        <v>335</v>
      </c>
      <c r="J47" s="39">
        <v>379</v>
      </c>
    </row>
    <row r="48" spans="2:10" ht="15.75" thickBot="1" x14ac:dyDescent="0.3">
      <c r="B48" s="38" t="s">
        <v>7</v>
      </c>
      <c r="C48" s="47" t="s">
        <v>93</v>
      </c>
      <c r="D48" s="40">
        <v>2094</v>
      </c>
      <c r="E48" s="40">
        <v>2135</v>
      </c>
      <c r="F48" s="40">
        <v>2213</v>
      </c>
      <c r="G48" s="40">
        <v>2130</v>
      </c>
      <c r="H48" s="40">
        <v>2302</v>
      </c>
      <c r="I48" s="40">
        <v>2210</v>
      </c>
      <c r="J48" s="40">
        <v>2379</v>
      </c>
    </row>
    <row r="49" spans="2:10" ht="15.75" thickBot="1" x14ac:dyDescent="0.3">
      <c r="B49" s="38" t="s">
        <v>7</v>
      </c>
      <c r="C49" s="47" t="s">
        <v>94</v>
      </c>
      <c r="D49" s="40">
        <v>1307</v>
      </c>
      <c r="E49" s="40">
        <v>1341</v>
      </c>
      <c r="F49" s="40">
        <v>1406</v>
      </c>
      <c r="G49" s="40">
        <v>1338</v>
      </c>
      <c r="H49" s="40">
        <v>1479</v>
      </c>
      <c r="I49" s="40">
        <v>1403</v>
      </c>
      <c r="J49" s="40">
        <v>1543</v>
      </c>
    </row>
    <row r="50" spans="2:10" ht="15.75" thickBot="1" x14ac:dyDescent="0.3">
      <c r="B50" s="38" t="s">
        <v>7</v>
      </c>
      <c r="C50" s="47" t="s">
        <v>95</v>
      </c>
      <c r="D50" s="40">
        <v>1142</v>
      </c>
      <c r="E50" s="40">
        <v>1165</v>
      </c>
      <c r="F50" s="40">
        <v>1208</v>
      </c>
      <c r="G50" s="40">
        <v>1162</v>
      </c>
      <c r="H50" s="40">
        <v>1257</v>
      </c>
      <c r="I50" s="40">
        <v>1206</v>
      </c>
      <c r="J50" s="40">
        <v>1300</v>
      </c>
    </row>
    <row r="51" spans="2:10" ht="15.75" thickBot="1" x14ac:dyDescent="0.3">
      <c r="B51" s="38" t="s">
        <v>97</v>
      </c>
      <c r="C51" s="47" t="s">
        <v>93</v>
      </c>
      <c r="D51" s="40">
        <v>3166</v>
      </c>
      <c r="E51" s="40">
        <v>3165</v>
      </c>
      <c r="F51" s="40">
        <v>3163</v>
      </c>
      <c r="G51" s="40">
        <v>3165</v>
      </c>
      <c r="H51" s="40">
        <v>3161</v>
      </c>
      <c r="I51" s="40">
        <v>3163</v>
      </c>
      <c r="J51" s="40">
        <v>3159</v>
      </c>
    </row>
    <row r="52" spans="2:10" ht="15.75" thickBot="1" x14ac:dyDescent="0.3">
      <c r="B52" s="38" t="s">
        <v>97</v>
      </c>
      <c r="C52" s="47" t="s">
        <v>94</v>
      </c>
      <c r="D52" s="40">
        <v>2972</v>
      </c>
      <c r="E52" s="40">
        <v>2972</v>
      </c>
      <c r="F52" s="40">
        <v>2971</v>
      </c>
      <c r="G52" s="40">
        <v>2972</v>
      </c>
      <c r="H52" s="40">
        <v>2971</v>
      </c>
      <c r="I52" s="40">
        <v>2971</v>
      </c>
      <c r="J52" s="40">
        <v>2971</v>
      </c>
    </row>
    <row r="53" spans="2:10" ht="15.75" thickBot="1" x14ac:dyDescent="0.3">
      <c r="B53" s="38" t="s">
        <v>97</v>
      </c>
      <c r="C53" s="47" t="s">
        <v>95</v>
      </c>
      <c r="D53" s="40">
        <v>2953</v>
      </c>
      <c r="E53" s="40">
        <v>2958</v>
      </c>
      <c r="F53" s="40">
        <v>2967</v>
      </c>
      <c r="G53" s="40">
        <v>2957</v>
      </c>
      <c r="H53" s="40">
        <v>2977</v>
      </c>
      <c r="I53" s="40">
        <v>2966</v>
      </c>
      <c r="J53" s="40">
        <v>2986</v>
      </c>
    </row>
    <row r="54" spans="2:10" ht="15.75" thickBot="1" x14ac:dyDescent="0.3">
      <c r="B54" s="38" t="s">
        <v>98</v>
      </c>
      <c r="C54" s="47" t="s">
        <v>93</v>
      </c>
      <c r="D54" s="40">
        <v>1719</v>
      </c>
      <c r="E54" s="40">
        <v>1730</v>
      </c>
      <c r="F54" s="40">
        <v>1750</v>
      </c>
      <c r="G54" s="40">
        <v>1729</v>
      </c>
      <c r="H54" s="40">
        <v>1772</v>
      </c>
      <c r="I54" s="40">
        <v>1749</v>
      </c>
      <c r="J54" s="40">
        <v>1792</v>
      </c>
    </row>
    <row r="55" spans="2:10" ht="15.75" thickBot="1" x14ac:dyDescent="0.3">
      <c r="B55" s="38" t="s">
        <v>98</v>
      </c>
      <c r="C55" s="47" t="s">
        <v>94</v>
      </c>
      <c r="D55" s="39">
        <v>987</v>
      </c>
      <c r="E55" s="40">
        <v>1011</v>
      </c>
      <c r="F55" s="40">
        <v>1057</v>
      </c>
      <c r="G55" s="40">
        <v>1009</v>
      </c>
      <c r="H55" s="40">
        <v>1109</v>
      </c>
      <c r="I55" s="40">
        <v>1055</v>
      </c>
      <c r="J55" s="40">
        <v>1155</v>
      </c>
    </row>
    <row r="56" spans="2:10" ht="15.75" thickBot="1" x14ac:dyDescent="0.3">
      <c r="B56" s="38" t="s">
        <v>98</v>
      </c>
      <c r="C56" s="47" t="s">
        <v>95</v>
      </c>
      <c r="D56" s="39">
        <v>817</v>
      </c>
      <c r="E56" s="39">
        <v>838</v>
      </c>
      <c r="F56" s="39">
        <v>877</v>
      </c>
      <c r="G56" s="39">
        <v>835</v>
      </c>
      <c r="H56" s="39">
        <v>921</v>
      </c>
      <c r="I56" s="39">
        <v>875</v>
      </c>
      <c r="J56" s="39">
        <v>959</v>
      </c>
    </row>
    <row r="57" spans="2:10" ht="15.75" thickBot="1" x14ac:dyDescent="0.3">
      <c r="B57" s="38" t="s">
        <v>99</v>
      </c>
      <c r="C57" s="47" t="s">
        <v>93</v>
      </c>
      <c r="D57" s="40">
        <v>2162</v>
      </c>
      <c r="E57" s="40">
        <v>2193</v>
      </c>
      <c r="F57" s="40">
        <v>2252</v>
      </c>
      <c r="G57" s="40">
        <v>2189</v>
      </c>
      <c r="H57" s="40">
        <v>2318</v>
      </c>
      <c r="I57" s="40">
        <v>2249</v>
      </c>
      <c r="J57" s="40">
        <v>2377</v>
      </c>
    </row>
    <row r="58" spans="2:10" ht="15.75" thickBot="1" x14ac:dyDescent="0.3">
      <c r="B58" s="38" t="s">
        <v>99</v>
      </c>
      <c r="C58" s="47" t="s">
        <v>94</v>
      </c>
      <c r="D58" s="39">
        <v>700</v>
      </c>
      <c r="E58" s="39">
        <v>710</v>
      </c>
      <c r="F58" s="39">
        <v>729</v>
      </c>
      <c r="G58" s="39">
        <v>709</v>
      </c>
      <c r="H58" s="39">
        <v>750</v>
      </c>
      <c r="I58" s="39">
        <v>728</v>
      </c>
      <c r="J58" s="39">
        <v>768</v>
      </c>
    </row>
    <row r="59" spans="2:10" ht="15.75" thickBot="1" x14ac:dyDescent="0.3">
      <c r="B59" s="38" t="s">
        <v>99</v>
      </c>
      <c r="C59" s="47" t="s">
        <v>95</v>
      </c>
      <c r="D59" s="39">
        <v>670</v>
      </c>
      <c r="E59" s="39">
        <v>685</v>
      </c>
      <c r="F59" s="39">
        <v>716</v>
      </c>
      <c r="G59" s="39">
        <v>684</v>
      </c>
      <c r="H59" s="39">
        <v>749</v>
      </c>
      <c r="I59" s="39">
        <v>714</v>
      </c>
      <c r="J59" s="39">
        <v>779</v>
      </c>
    </row>
    <row r="60" spans="2:10" ht="15.75" thickBot="1" x14ac:dyDescent="0.3">
      <c r="B60" s="38" t="s">
        <v>100</v>
      </c>
      <c r="C60" s="47" t="s">
        <v>93</v>
      </c>
      <c r="D60" s="40">
        <v>1103</v>
      </c>
      <c r="E60" s="40">
        <v>1135</v>
      </c>
      <c r="F60" s="40">
        <v>1198</v>
      </c>
      <c r="G60" s="40">
        <v>1132</v>
      </c>
      <c r="H60" s="40">
        <v>1267</v>
      </c>
      <c r="I60" s="40">
        <v>1194</v>
      </c>
      <c r="J60" s="40">
        <v>1329</v>
      </c>
    </row>
    <row r="61" spans="2:10" ht="15.75" thickBot="1" x14ac:dyDescent="0.3">
      <c r="B61" s="38" t="s">
        <v>100</v>
      </c>
      <c r="C61" s="47" t="s">
        <v>94</v>
      </c>
      <c r="D61" s="39">
        <v>796</v>
      </c>
      <c r="E61" s="39">
        <v>822</v>
      </c>
      <c r="F61" s="39">
        <v>871</v>
      </c>
      <c r="G61" s="39">
        <v>819</v>
      </c>
      <c r="H61" s="39">
        <v>925</v>
      </c>
      <c r="I61" s="39">
        <v>868</v>
      </c>
      <c r="J61" s="39">
        <v>974</v>
      </c>
    </row>
    <row r="62" spans="2:10" ht="15.75" thickBot="1" x14ac:dyDescent="0.3">
      <c r="B62" s="38" t="s">
        <v>100</v>
      </c>
      <c r="C62" s="47" t="s">
        <v>95</v>
      </c>
      <c r="D62" s="39">
        <v>626</v>
      </c>
      <c r="E62" s="39">
        <v>645</v>
      </c>
      <c r="F62" s="39">
        <v>682</v>
      </c>
      <c r="G62" s="39">
        <v>643</v>
      </c>
      <c r="H62" s="39">
        <v>724</v>
      </c>
      <c r="I62" s="39">
        <v>680</v>
      </c>
      <c r="J62" s="39">
        <v>760</v>
      </c>
    </row>
    <row r="64" spans="2:10" x14ac:dyDescent="0.25">
      <c r="B64" t="s">
        <v>101</v>
      </c>
    </row>
    <row r="65" spans="2:2" x14ac:dyDescent="0.25">
      <c r="B65" s="48"/>
    </row>
  </sheetData>
  <mergeCells count="10">
    <mergeCell ref="G39:G41"/>
    <mergeCell ref="H39:H41"/>
    <mergeCell ref="I39:I41"/>
    <mergeCell ref="J39:J41"/>
    <mergeCell ref="B5:B6"/>
    <mergeCell ref="C5:D5"/>
    <mergeCell ref="C39:C41"/>
    <mergeCell ref="D39:D41"/>
    <mergeCell ref="E39:E41"/>
    <mergeCell ref="F39:F4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9"/>
  <sheetViews>
    <sheetView workbookViewId="0">
      <selection activeCell="K13" sqref="K13"/>
    </sheetView>
  </sheetViews>
  <sheetFormatPr defaultRowHeight="15" x14ac:dyDescent="0.25"/>
  <cols>
    <col min="2" max="2" width="35" customWidth="1"/>
    <col min="3" max="9" width="7.140625" customWidth="1"/>
    <col min="11" max="11" width="30.5703125" customWidth="1"/>
    <col min="12" max="18" width="7" customWidth="1"/>
    <col min="20" max="20" width="30.5703125" customWidth="1"/>
    <col min="21" max="27" width="8.140625" customWidth="1"/>
  </cols>
  <sheetData>
    <row r="2" spans="2:20" x14ac:dyDescent="0.25">
      <c r="B2" t="s">
        <v>109</v>
      </c>
    </row>
    <row r="4" spans="2:20" ht="15.75" thickBot="1" x14ac:dyDescent="0.3">
      <c r="B4" s="100" t="s">
        <v>105</v>
      </c>
      <c r="C4" s="100"/>
      <c r="D4" s="100"/>
      <c r="E4" s="100"/>
      <c r="F4" s="100"/>
      <c r="G4" s="100"/>
      <c r="H4" s="100"/>
      <c r="I4" s="100"/>
    </row>
    <row r="5" spans="2:20" ht="60" thickBot="1" x14ac:dyDescent="0.3">
      <c r="B5" s="49" t="s">
        <v>46</v>
      </c>
      <c r="C5" s="50" t="s">
        <v>47</v>
      </c>
      <c r="D5" s="50" t="s">
        <v>48</v>
      </c>
      <c r="E5" s="50" t="s">
        <v>49</v>
      </c>
      <c r="F5" s="50" t="s">
        <v>50</v>
      </c>
      <c r="G5" s="50" t="s">
        <v>51</v>
      </c>
      <c r="H5" s="50" t="s">
        <v>52</v>
      </c>
      <c r="I5" s="50" t="s">
        <v>53</v>
      </c>
    </row>
    <row r="6" spans="2:20" ht="15.75" thickBot="1" x14ac:dyDescent="0.3">
      <c r="B6" s="51" t="s">
        <v>54</v>
      </c>
      <c r="C6" s="52">
        <v>753</v>
      </c>
      <c r="D6" s="52">
        <v>607</v>
      </c>
      <c r="E6" s="52">
        <v>820</v>
      </c>
      <c r="F6" s="53">
        <v>1087</v>
      </c>
      <c r="G6" s="52">
        <v>706</v>
      </c>
      <c r="H6" s="52">
        <v>629</v>
      </c>
      <c r="I6" s="52">
        <v>685</v>
      </c>
    </row>
    <row r="7" spans="2:20" ht="15.75" thickBot="1" x14ac:dyDescent="0.3">
      <c r="B7" s="51" t="s">
        <v>55</v>
      </c>
      <c r="C7" s="52">
        <v>603</v>
      </c>
      <c r="D7" s="52">
        <v>436</v>
      </c>
      <c r="E7" s="52">
        <v>620</v>
      </c>
      <c r="F7" s="52">
        <v>695</v>
      </c>
      <c r="G7" s="52">
        <v>557</v>
      </c>
      <c r="H7" s="52">
        <v>515</v>
      </c>
      <c r="I7" s="52">
        <v>594</v>
      </c>
    </row>
    <row r="8" spans="2:20" ht="15.75" thickBot="1" x14ac:dyDescent="0.3">
      <c r="B8" s="51" t="s">
        <v>56</v>
      </c>
      <c r="C8" s="52">
        <v>250</v>
      </c>
      <c r="D8" s="52">
        <v>154</v>
      </c>
      <c r="E8" s="52">
        <v>277</v>
      </c>
      <c r="F8" s="52">
        <v>302</v>
      </c>
      <c r="G8" s="52">
        <v>255</v>
      </c>
      <c r="H8" s="52">
        <v>204</v>
      </c>
      <c r="I8" s="52">
        <v>208</v>
      </c>
    </row>
    <row r="9" spans="2:20" ht="15.75" thickBot="1" x14ac:dyDescent="0.3">
      <c r="B9" s="51" t="s">
        <v>57</v>
      </c>
      <c r="C9" s="52">
        <v>301</v>
      </c>
      <c r="D9" s="52">
        <v>198</v>
      </c>
      <c r="E9" s="52">
        <v>326</v>
      </c>
      <c r="F9" s="52">
        <v>359</v>
      </c>
      <c r="G9" s="52">
        <v>303</v>
      </c>
      <c r="H9" s="52">
        <v>229</v>
      </c>
      <c r="I9" s="52">
        <v>246</v>
      </c>
    </row>
    <row r="10" spans="2:20" ht="15.75" thickBot="1" x14ac:dyDescent="0.3">
      <c r="B10" s="51" t="s">
        <v>58</v>
      </c>
      <c r="C10" s="52">
        <v>249</v>
      </c>
      <c r="D10" s="52">
        <v>204</v>
      </c>
      <c r="E10" s="52">
        <v>327</v>
      </c>
      <c r="F10" s="52">
        <v>375</v>
      </c>
      <c r="G10" s="52">
        <v>262</v>
      </c>
      <c r="H10" s="52">
        <v>219</v>
      </c>
      <c r="I10" s="52">
        <v>264</v>
      </c>
    </row>
    <row r="11" spans="2:20" ht="15.75" thickBot="1" x14ac:dyDescent="0.3">
      <c r="B11" s="51" t="s">
        <v>59</v>
      </c>
      <c r="C11" s="52">
        <v>677</v>
      </c>
      <c r="D11" s="52">
        <v>520</v>
      </c>
      <c r="E11" s="52">
        <v>693</v>
      </c>
      <c r="F11" s="52">
        <v>773</v>
      </c>
      <c r="G11" s="52">
        <v>630</v>
      </c>
      <c r="H11" s="52">
        <v>550</v>
      </c>
      <c r="I11" s="52">
        <v>595</v>
      </c>
    </row>
    <row r="12" spans="2:20" ht="15.75" thickBot="1" x14ac:dyDescent="0.3">
      <c r="B12" s="51" t="s">
        <v>60</v>
      </c>
      <c r="C12" s="52">
        <v>654</v>
      </c>
      <c r="D12" s="52">
        <v>636</v>
      </c>
      <c r="E12" s="52">
        <v>453</v>
      </c>
      <c r="F12" s="52">
        <v>536</v>
      </c>
      <c r="G12" s="52">
        <v>638</v>
      </c>
      <c r="H12" s="52">
        <v>434</v>
      </c>
      <c r="I12" s="52">
        <v>442</v>
      </c>
    </row>
    <row r="13" spans="2:20" ht="15.75" thickBot="1" x14ac:dyDescent="0.3">
      <c r="B13" s="51" t="s">
        <v>61</v>
      </c>
      <c r="C13" s="53">
        <v>1030</v>
      </c>
      <c r="D13" s="53">
        <v>1038</v>
      </c>
      <c r="E13" s="52">
        <v>892</v>
      </c>
      <c r="F13" s="53">
        <v>1059</v>
      </c>
      <c r="G13" s="52">
        <v>788</v>
      </c>
      <c r="H13" s="53">
        <v>1022</v>
      </c>
      <c r="I13" s="53">
        <v>1013</v>
      </c>
    </row>
    <row r="14" spans="2:20" ht="15.75" thickBot="1" x14ac:dyDescent="0.3">
      <c r="B14" s="51" t="s">
        <v>62</v>
      </c>
      <c r="C14" s="52">
        <v>477</v>
      </c>
      <c r="D14" s="52">
        <v>481</v>
      </c>
      <c r="E14" s="52">
        <v>540</v>
      </c>
      <c r="F14" s="52">
        <v>684</v>
      </c>
      <c r="G14" s="52">
        <v>511</v>
      </c>
      <c r="H14" s="52">
        <v>467</v>
      </c>
      <c r="I14" s="52">
        <v>476</v>
      </c>
    </row>
    <row r="15" spans="2:20" ht="15.75" thickBot="1" x14ac:dyDescent="0.3">
      <c r="B15" s="51" t="s">
        <v>63</v>
      </c>
      <c r="C15" s="53">
        <v>1386</v>
      </c>
      <c r="D15" s="53">
        <v>1392</v>
      </c>
      <c r="E15" s="53">
        <v>1523</v>
      </c>
      <c r="F15" s="53">
        <v>1732</v>
      </c>
      <c r="G15" s="53">
        <v>1478</v>
      </c>
      <c r="H15" s="53">
        <v>1348</v>
      </c>
      <c r="I15" s="53">
        <v>1384</v>
      </c>
    </row>
    <row r="16" spans="2:20" ht="15.75" thickBot="1" x14ac:dyDescent="0.3">
      <c r="B16" s="51" t="s">
        <v>106</v>
      </c>
      <c r="C16" s="52">
        <v>785</v>
      </c>
      <c r="D16" s="52">
        <v>548</v>
      </c>
      <c r="E16" s="52">
        <v>766</v>
      </c>
      <c r="F16" s="52">
        <v>858</v>
      </c>
      <c r="G16" s="52">
        <v>710</v>
      </c>
      <c r="H16" s="52">
        <v>594</v>
      </c>
      <c r="I16" s="52">
        <v>627</v>
      </c>
      <c r="T16" s="59"/>
    </row>
    <row r="17" spans="2:9" ht="15.75" thickBot="1" x14ac:dyDescent="0.3">
      <c r="B17" s="51" t="s">
        <v>107</v>
      </c>
      <c r="C17" s="52">
        <v>355</v>
      </c>
      <c r="D17" s="52">
        <v>274</v>
      </c>
      <c r="E17" s="52">
        <v>465</v>
      </c>
      <c r="F17" s="52">
        <v>506</v>
      </c>
      <c r="G17" s="52">
        <v>349</v>
      </c>
      <c r="H17" s="52">
        <v>296</v>
      </c>
      <c r="I17" s="52">
        <v>329</v>
      </c>
    </row>
    <row r="18" spans="2:9" ht="15.75" thickBot="1" x14ac:dyDescent="0.3">
      <c r="B18" s="51" t="s">
        <v>64</v>
      </c>
      <c r="C18" s="53">
        <v>1395</v>
      </c>
      <c r="D18" s="52">
        <v>769</v>
      </c>
      <c r="E18" s="53">
        <v>1482</v>
      </c>
      <c r="F18" s="53">
        <v>1647</v>
      </c>
      <c r="G18" s="53">
        <v>1176</v>
      </c>
      <c r="H18" s="52">
        <v>991</v>
      </c>
      <c r="I18" s="53">
        <v>1052</v>
      </c>
    </row>
    <row r="19" spans="2:9" ht="15.75" thickBot="1" x14ac:dyDescent="0.3">
      <c r="B19" s="51" t="s">
        <v>65</v>
      </c>
      <c r="C19" s="52">
        <v>480</v>
      </c>
      <c r="D19" s="52">
        <v>433</v>
      </c>
      <c r="E19" s="52">
        <v>601</v>
      </c>
      <c r="F19" s="52">
        <v>754</v>
      </c>
      <c r="G19" s="52">
        <v>749</v>
      </c>
      <c r="H19" s="52">
        <v>595</v>
      </c>
      <c r="I19" s="52">
        <v>490</v>
      </c>
    </row>
    <row r="20" spans="2:9" ht="15.75" thickBot="1" x14ac:dyDescent="0.3">
      <c r="B20" s="51" t="s">
        <v>66</v>
      </c>
      <c r="C20" s="52">
        <v>435</v>
      </c>
      <c r="D20" s="52">
        <v>391</v>
      </c>
      <c r="E20" s="52">
        <v>529</v>
      </c>
      <c r="F20" s="52">
        <v>653</v>
      </c>
      <c r="G20" s="52">
        <v>692</v>
      </c>
      <c r="H20" s="52">
        <v>404</v>
      </c>
      <c r="I20" s="52">
        <v>442</v>
      </c>
    </row>
    <row r="21" spans="2:9" ht="15.75" thickBot="1" x14ac:dyDescent="0.3">
      <c r="B21" s="51" t="s">
        <v>67</v>
      </c>
      <c r="C21" s="52">
        <v>545</v>
      </c>
      <c r="D21" s="52">
        <v>478</v>
      </c>
      <c r="E21" s="52">
        <v>574</v>
      </c>
      <c r="F21" s="52">
        <v>790</v>
      </c>
      <c r="G21" s="52">
        <v>602</v>
      </c>
      <c r="H21" s="52">
        <v>524</v>
      </c>
      <c r="I21" s="52">
        <v>569</v>
      </c>
    </row>
    <row r="22" spans="2:9" ht="15.75" thickBot="1" x14ac:dyDescent="0.3">
      <c r="B22" s="51" t="s">
        <v>68</v>
      </c>
      <c r="C22" s="52">
        <v>555</v>
      </c>
      <c r="D22" s="52">
        <v>548</v>
      </c>
      <c r="E22" s="52">
        <v>605</v>
      </c>
      <c r="F22" s="52">
        <v>791</v>
      </c>
      <c r="G22" s="52">
        <v>662</v>
      </c>
      <c r="H22" s="52">
        <v>519</v>
      </c>
      <c r="I22" s="52">
        <v>618</v>
      </c>
    </row>
    <row r="23" spans="2:9" ht="15.75" thickBot="1" x14ac:dyDescent="0.3">
      <c r="B23" s="51" t="s">
        <v>69</v>
      </c>
      <c r="C23" s="52">
        <v>763</v>
      </c>
      <c r="D23" s="52">
        <v>595</v>
      </c>
      <c r="E23" s="52">
        <v>803</v>
      </c>
      <c r="F23" s="52">
        <v>807</v>
      </c>
      <c r="G23" s="52">
        <v>673</v>
      </c>
      <c r="H23" s="52">
        <v>629</v>
      </c>
      <c r="I23" s="52">
        <v>694</v>
      </c>
    </row>
    <row r="24" spans="2:9" ht="15.75" thickBot="1" x14ac:dyDescent="0.3">
      <c r="B24" s="51" t="s">
        <v>70</v>
      </c>
      <c r="C24" s="52">
        <v>747</v>
      </c>
      <c r="D24" s="52">
        <v>574</v>
      </c>
      <c r="E24" s="52">
        <v>771</v>
      </c>
      <c r="F24" s="52">
        <v>988</v>
      </c>
      <c r="G24" s="52">
        <v>738</v>
      </c>
      <c r="H24" s="52">
        <v>640</v>
      </c>
      <c r="I24" s="52">
        <v>642</v>
      </c>
    </row>
    <row r="25" spans="2:9" ht="15.75" thickBot="1" x14ac:dyDescent="0.3">
      <c r="B25" s="51" t="s">
        <v>71</v>
      </c>
      <c r="C25" s="52">
        <v>695</v>
      </c>
      <c r="D25" s="52">
        <v>692</v>
      </c>
      <c r="E25" s="52">
        <v>652</v>
      </c>
      <c r="F25" s="52">
        <v>938</v>
      </c>
      <c r="G25" s="53">
        <v>1036</v>
      </c>
      <c r="H25" s="52">
        <v>541</v>
      </c>
      <c r="I25" s="52">
        <v>608</v>
      </c>
    </row>
    <row r="26" spans="2:9" ht="15.75" thickBot="1" x14ac:dyDescent="0.3">
      <c r="B26" s="51" t="s">
        <v>72</v>
      </c>
      <c r="C26" s="52">
        <v>174</v>
      </c>
      <c r="D26" s="52">
        <v>114</v>
      </c>
      <c r="E26" s="52">
        <v>235</v>
      </c>
      <c r="F26" s="52">
        <v>346</v>
      </c>
      <c r="G26" s="52">
        <v>192</v>
      </c>
      <c r="H26" s="52">
        <v>130</v>
      </c>
      <c r="I26" s="52">
        <v>178</v>
      </c>
    </row>
    <row r="27" spans="2:9" ht="15.75" thickBot="1" x14ac:dyDescent="0.3">
      <c r="B27" s="51" t="s">
        <v>73</v>
      </c>
      <c r="C27" s="53">
        <v>3130</v>
      </c>
      <c r="D27" s="53">
        <v>3080</v>
      </c>
      <c r="E27" s="53">
        <v>3163</v>
      </c>
      <c r="F27" s="53">
        <v>3200</v>
      </c>
      <c r="G27" s="53">
        <v>3116</v>
      </c>
      <c r="H27" s="53">
        <v>3094</v>
      </c>
      <c r="I27" s="53">
        <v>3135</v>
      </c>
    </row>
    <row r="29" spans="2:9" x14ac:dyDescent="0.25">
      <c r="B29" t="s">
        <v>74</v>
      </c>
    </row>
    <row r="31" spans="2:9" ht="15.75" thickBot="1" x14ac:dyDescent="0.3">
      <c r="B31" s="60" t="s">
        <v>117</v>
      </c>
      <c r="C31" s="60"/>
      <c r="D31" s="60"/>
      <c r="E31" s="60"/>
      <c r="F31" s="60"/>
      <c r="G31" s="60"/>
      <c r="H31" s="60"/>
      <c r="I31" s="60"/>
    </row>
    <row r="32" spans="2:9" ht="67.5" customHeight="1" thickBot="1" x14ac:dyDescent="0.3">
      <c r="B32" s="54" t="s">
        <v>46</v>
      </c>
      <c r="C32" s="50" t="s">
        <v>47</v>
      </c>
      <c r="D32" s="50" t="s">
        <v>48</v>
      </c>
      <c r="E32" s="50" t="s">
        <v>49</v>
      </c>
      <c r="F32" s="50" t="s">
        <v>50</v>
      </c>
      <c r="G32" s="50" t="s">
        <v>51</v>
      </c>
      <c r="H32" s="50" t="s">
        <v>52</v>
      </c>
      <c r="I32" s="50" t="s">
        <v>53</v>
      </c>
    </row>
    <row r="33" spans="2:9" ht="15.75" thickBot="1" x14ac:dyDescent="0.3">
      <c r="B33" s="55" t="s">
        <v>54</v>
      </c>
      <c r="C33" s="56">
        <v>1178</v>
      </c>
      <c r="D33" s="56">
        <v>1437</v>
      </c>
      <c r="E33" s="56">
        <v>1098</v>
      </c>
      <c r="F33" s="56">
        <v>1121</v>
      </c>
      <c r="G33" s="56">
        <v>1163</v>
      </c>
      <c r="H33" s="56">
        <v>1401</v>
      </c>
      <c r="I33" s="53">
        <v>1066</v>
      </c>
    </row>
    <row r="34" spans="2:9" ht="15.75" thickBot="1" x14ac:dyDescent="0.3">
      <c r="B34" s="55" t="s">
        <v>55</v>
      </c>
      <c r="C34" s="57">
        <v>816</v>
      </c>
      <c r="D34" s="57">
        <v>966</v>
      </c>
      <c r="E34" s="57">
        <v>620</v>
      </c>
      <c r="F34" s="57">
        <v>521</v>
      </c>
      <c r="G34" s="57">
        <v>734</v>
      </c>
      <c r="H34" s="57">
        <v>977</v>
      </c>
      <c r="I34" s="52">
        <v>783</v>
      </c>
    </row>
    <row r="35" spans="2:9" ht="15.75" thickBot="1" x14ac:dyDescent="0.3">
      <c r="B35" s="55" t="s">
        <v>56</v>
      </c>
      <c r="C35" s="57">
        <v>795</v>
      </c>
      <c r="D35" s="57">
        <v>830</v>
      </c>
      <c r="E35" s="57">
        <v>651</v>
      </c>
      <c r="F35" s="57">
        <v>557</v>
      </c>
      <c r="G35" s="57">
        <v>819</v>
      </c>
      <c r="H35" s="57">
        <v>879</v>
      </c>
      <c r="I35" s="52">
        <v>543</v>
      </c>
    </row>
    <row r="36" spans="2:9" ht="15.75" thickBot="1" x14ac:dyDescent="0.3">
      <c r="B36" s="55" t="s">
        <v>57</v>
      </c>
      <c r="C36" s="57">
        <v>360</v>
      </c>
      <c r="D36" s="57">
        <v>165</v>
      </c>
      <c r="E36" s="57">
        <v>863</v>
      </c>
      <c r="F36" s="57">
        <v>726</v>
      </c>
      <c r="G36" s="56">
        <v>1056</v>
      </c>
      <c r="H36" s="56">
        <v>1003</v>
      </c>
      <c r="I36" s="52">
        <v>745</v>
      </c>
    </row>
    <row r="37" spans="2:9" ht="15.75" thickBot="1" x14ac:dyDescent="0.3">
      <c r="B37" s="55" t="s">
        <v>58</v>
      </c>
      <c r="C37" s="57">
        <v>752</v>
      </c>
      <c r="D37" s="56">
        <v>1002</v>
      </c>
      <c r="E37" s="57">
        <v>710</v>
      </c>
      <c r="F37" s="57">
        <v>654</v>
      </c>
      <c r="G37" s="57">
        <v>776</v>
      </c>
      <c r="H37" s="57">
        <v>893</v>
      </c>
      <c r="I37" s="52">
        <v>677</v>
      </c>
    </row>
    <row r="38" spans="2:9" ht="15.75" thickBot="1" x14ac:dyDescent="0.3">
      <c r="B38" s="55" t="s">
        <v>59</v>
      </c>
      <c r="C38" s="57">
        <v>621</v>
      </c>
      <c r="D38" s="57">
        <v>748</v>
      </c>
      <c r="E38" s="57">
        <v>483</v>
      </c>
      <c r="F38" s="57">
        <v>407</v>
      </c>
      <c r="G38" s="57">
        <v>567</v>
      </c>
      <c r="H38" s="57">
        <v>670</v>
      </c>
      <c r="I38" s="52">
        <v>527</v>
      </c>
    </row>
    <row r="39" spans="2:9" ht="15.75" thickBot="1" x14ac:dyDescent="0.3">
      <c r="B39" s="55" t="s">
        <v>60</v>
      </c>
      <c r="C39" s="57">
        <v>733</v>
      </c>
      <c r="D39" s="57">
        <v>534</v>
      </c>
      <c r="E39" s="56">
        <v>1269</v>
      </c>
      <c r="F39" s="56">
        <v>1217</v>
      </c>
      <c r="G39" s="57">
        <v>564</v>
      </c>
      <c r="H39" s="56">
        <v>1737</v>
      </c>
      <c r="I39" s="53">
        <v>1419</v>
      </c>
    </row>
    <row r="40" spans="2:9" ht="15.75" thickBot="1" x14ac:dyDescent="0.3">
      <c r="B40" s="55" t="s">
        <v>61</v>
      </c>
      <c r="C40" s="57">
        <v>147</v>
      </c>
      <c r="D40" s="57">
        <v>95</v>
      </c>
      <c r="E40" s="57">
        <v>361</v>
      </c>
      <c r="F40" s="57">
        <v>345</v>
      </c>
      <c r="G40" s="57">
        <v>418</v>
      </c>
      <c r="H40" s="57">
        <v>106</v>
      </c>
      <c r="I40" s="52">
        <v>154</v>
      </c>
    </row>
    <row r="41" spans="2:9" ht="15.75" thickBot="1" x14ac:dyDescent="0.3">
      <c r="B41" s="55" t="s">
        <v>62</v>
      </c>
      <c r="C41" s="57">
        <v>944</v>
      </c>
      <c r="D41" s="56">
        <v>1304</v>
      </c>
      <c r="E41" s="57">
        <v>854</v>
      </c>
      <c r="F41" s="57">
        <v>805</v>
      </c>
      <c r="G41" s="56">
        <v>1023</v>
      </c>
      <c r="H41" s="56">
        <v>1193</v>
      </c>
      <c r="I41" s="52">
        <v>958</v>
      </c>
    </row>
    <row r="42" spans="2:9" ht="15.75" thickBot="1" x14ac:dyDescent="0.3">
      <c r="B42" s="55" t="s">
        <v>63</v>
      </c>
      <c r="C42" s="56">
        <v>2371</v>
      </c>
      <c r="D42" s="56">
        <v>3077</v>
      </c>
      <c r="E42" s="56">
        <v>2159</v>
      </c>
      <c r="F42" s="56">
        <v>2017</v>
      </c>
      <c r="G42" s="56">
        <v>2411</v>
      </c>
      <c r="H42" s="56">
        <v>2591</v>
      </c>
      <c r="I42" s="53">
        <v>2403</v>
      </c>
    </row>
    <row r="43" spans="2:9" ht="15.75" thickBot="1" x14ac:dyDescent="0.3">
      <c r="B43" s="55" t="s">
        <v>76</v>
      </c>
      <c r="C43" s="57">
        <v>178</v>
      </c>
      <c r="D43" s="57">
        <v>193</v>
      </c>
      <c r="E43" s="57">
        <v>138</v>
      </c>
      <c r="F43" s="57">
        <v>111</v>
      </c>
      <c r="G43" s="57">
        <v>172</v>
      </c>
      <c r="H43" s="57">
        <v>176</v>
      </c>
      <c r="I43" s="52">
        <v>141</v>
      </c>
    </row>
    <row r="44" spans="2:9" ht="15.75" thickBot="1" x14ac:dyDescent="0.3">
      <c r="B44" s="55" t="s">
        <v>75</v>
      </c>
      <c r="C44" s="57">
        <v>633</v>
      </c>
      <c r="D44" s="57">
        <v>752</v>
      </c>
      <c r="E44" s="57">
        <v>609</v>
      </c>
      <c r="F44" s="57">
        <v>567</v>
      </c>
      <c r="G44" s="57">
        <v>627</v>
      </c>
      <c r="H44" s="57">
        <v>705</v>
      </c>
      <c r="I44" s="52">
        <v>550</v>
      </c>
    </row>
    <row r="45" spans="2:9" ht="15.75" thickBot="1" x14ac:dyDescent="0.3">
      <c r="B45" s="55" t="s">
        <v>64</v>
      </c>
      <c r="C45" s="57">
        <v>277</v>
      </c>
      <c r="D45" s="57">
        <v>322</v>
      </c>
      <c r="E45" s="57">
        <v>263</v>
      </c>
      <c r="F45" s="57">
        <v>259</v>
      </c>
      <c r="G45" s="57">
        <v>264</v>
      </c>
      <c r="H45" s="57">
        <v>281</v>
      </c>
      <c r="I45" s="52">
        <v>278</v>
      </c>
    </row>
    <row r="46" spans="2:9" ht="15.75" thickBot="1" x14ac:dyDescent="0.3">
      <c r="B46" s="55" t="s">
        <v>65</v>
      </c>
      <c r="C46" s="57">
        <v>218</v>
      </c>
      <c r="D46" s="57">
        <v>292</v>
      </c>
      <c r="E46" s="57">
        <v>230</v>
      </c>
      <c r="F46" s="57">
        <v>22</v>
      </c>
      <c r="G46" s="57">
        <v>30</v>
      </c>
      <c r="H46" s="57">
        <v>176</v>
      </c>
      <c r="I46" s="52">
        <v>231</v>
      </c>
    </row>
    <row r="47" spans="2:9" ht="15.75" thickBot="1" x14ac:dyDescent="0.3">
      <c r="B47" s="55" t="s">
        <v>66</v>
      </c>
      <c r="C47" s="57">
        <v>423</v>
      </c>
      <c r="D47" s="57">
        <v>551</v>
      </c>
      <c r="E47" s="57">
        <v>430</v>
      </c>
      <c r="F47" s="57">
        <v>38</v>
      </c>
      <c r="G47" s="57">
        <v>62</v>
      </c>
      <c r="H47" s="57">
        <v>481</v>
      </c>
      <c r="I47" s="52">
        <v>448</v>
      </c>
    </row>
    <row r="48" spans="2:9" ht="15.75" thickBot="1" x14ac:dyDescent="0.3">
      <c r="B48" s="55" t="s">
        <v>67</v>
      </c>
      <c r="C48" s="56">
        <v>1227</v>
      </c>
      <c r="D48" s="56">
        <v>1627</v>
      </c>
      <c r="E48" s="56">
        <v>1112</v>
      </c>
      <c r="F48" s="56">
        <v>1078</v>
      </c>
      <c r="G48" s="56">
        <v>1363</v>
      </c>
      <c r="H48" s="56">
        <v>1612</v>
      </c>
      <c r="I48" s="53">
        <v>1295</v>
      </c>
    </row>
    <row r="49" spans="2:9" ht="15.75" thickBot="1" x14ac:dyDescent="0.3">
      <c r="B49" s="55" t="s">
        <v>68</v>
      </c>
      <c r="C49" s="56">
        <v>1074</v>
      </c>
      <c r="D49" s="56">
        <v>1747</v>
      </c>
      <c r="E49" s="57">
        <v>968</v>
      </c>
      <c r="F49" s="57">
        <v>908</v>
      </c>
      <c r="G49" s="56">
        <v>1316</v>
      </c>
      <c r="H49" s="56">
        <v>1390</v>
      </c>
      <c r="I49" s="53">
        <v>1187</v>
      </c>
    </row>
    <row r="50" spans="2:9" ht="15.75" thickBot="1" x14ac:dyDescent="0.3">
      <c r="B50" s="55" t="s">
        <v>69</v>
      </c>
      <c r="C50" s="57">
        <v>687</v>
      </c>
      <c r="D50" s="57">
        <v>828</v>
      </c>
      <c r="E50" s="57">
        <v>582</v>
      </c>
      <c r="F50" s="57">
        <v>447</v>
      </c>
      <c r="G50" s="57">
        <v>620</v>
      </c>
      <c r="H50" s="57">
        <v>736</v>
      </c>
      <c r="I50" s="52">
        <v>587</v>
      </c>
    </row>
    <row r="51" spans="2:9" ht="15.75" thickBot="1" x14ac:dyDescent="0.3">
      <c r="B51" s="55" t="s">
        <v>70</v>
      </c>
      <c r="C51" s="57">
        <v>791</v>
      </c>
      <c r="D51" s="57">
        <v>979</v>
      </c>
      <c r="E51" s="57">
        <v>674</v>
      </c>
      <c r="F51" s="57">
        <v>735</v>
      </c>
      <c r="G51" s="57">
        <v>849</v>
      </c>
      <c r="H51" s="57">
        <v>929</v>
      </c>
      <c r="I51" s="52">
        <v>654</v>
      </c>
    </row>
    <row r="52" spans="2:9" ht="15.75" thickBot="1" x14ac:dyDescent="0.3">
      <c r="B52" s="55" t="s">
        <v>71</v>
      </c>
      <c r="C52" s="57">
        <v>949</v>
      </c>
      <c r="D52" s="56">
        <v>1133</v>
      </c>
      <c r="E52" s="57">
        <v>689</v>
      </c>
      <c r="F52" s="57">
        <v>109</v>
      </c>
      <c r="G52" s="57">
        <v>164</v>
      </c>
      <c r="H52" s="57">
        <v>900</v>
      </c>
      <c r="I52" s="52">
        <v>785</v>
      </c>
    </row>
    <row r="53" spans="2:9" ht="15.75" thickBot="1" x14ac:dyDescent="0.3">
      <c r="B53" s="55" t="s">
        <v>72</v>
      </c>
      <c r="C53" s="57">
        <v>847</v>
      </c>
      <c r="D53" s="56">
        <v>1114</v>
      </c>
      <c r="E53" s="57">
        <v>843</v>
      </c>
      <c r="F53" s="57">
        <v>900</v>
      </c>
      <c r="G53" s="57">
        <v>978</v>
      </c>
      <c r="H53" s="56">
        <v>1008</v>
      </c>
      <c r="I53" s="52">
        <v>800</v>
      </c>
    </row>
    <row r="54" spans="2:9" ht="15.75" thickBot="1" x14ac:dyDescent="0.3">
      <c r="B54" s="55" t="s">
        <v>73</v>
      </c>
      <c r="C54" s="57">
        <v>363</v>
      </c>
      <c r="D54" s="57">
        <v>534</v>
      </c>
      <c r="E54" s="57">
        <v>307</v>
      </c>
      <c r="F54" s="57">
        <v>222</v>
      </c>
      <c r="G54" s="57">
        <v>409</v>
      </c>
      <c r="H54" s="57">
        <v>439</v>
      </c>
      <c r="I54" s="52">
        <v>328</v>
      </c>
    </row>
    <row r="56" spans="2:9" x14ac:dyDescent="0.25">
      <c r="B56" t="s">
        <v>74</v>
      </c>
    </row>
    <row r="58" spans="2:9" ht="15.75" thickBot="1" x14ac:dyDescent="0.3">
      <c r="B58" s="100" t="s">
        <v>108</v>
      </c>
      <c r="C58" s="100"/>
      <c r="D58" s="100"/>
      <c r="E58" s="100"/>
      <c r="F58" s="100"/>
      <c r="G58" s="100"/>
      <c r="H58" s="100"/>
      <c r="I58" s="100"/>
    </row>
    <row r="59" spans="2:9" ht="61.5" customHeight="1" thickBot="1" x14ac:dyDescent="0.3">
      <c r="B59" s="49" t="s">
        <v>46</v>
      </c>
      <c r="C59" s="50" t="s">
        <v>47</v>
      </c>
      <c r="D59" s="50" t="s">
        <v>48</v>
      </c>
      <c r="E59" s="50" t="s">
        <v>49</v>
      </c>
      <c r="F59" s="50" t="s">
        <v>50</v>
      </c>
      <c r="G59" s="50" t="s">
        <v>51</v>
      </c>
      <c r="H59" s="50" t="s">
        <v>52</v>
      </c>
      <c r="I59" s="50" t="s">
        <v>53</v>
      </c>
    </row>
    <row r="60" spans="2:9" ht="15.75" thickBot="1" x14ac:dyDescent="0.3">
      <c r="B60" s="58" t="s">
        <v>55</v>
      </c>
      <c r="C60" s="57">
        <v>634</v>
      </c>
      <c r="D60" s="57">
        <v>453</v>
      </c>
      <c r="E60" s="57">
        <v>661</v>
      </c>
      <c r="F60" s="57">
        <v>734</v>
      </c>
      <c r="G60" s="57">
        <v>564</v>
      </c>
      <c r="H60" s="57">
        <v>502</v>
      </c>
      <c r="I60" s="52">
        <v>608</v>
      </c>
    </row>
    <row r="61" spans="2:9" ht="15.75" thickBot="1" x14ac:dyDescent="0.3">
      <c r="B61" s="58" t="s">
        <v>58</v>
      </c>
      <c r="C61" s="57">
        <v>275</v>
      </c>
      <c r="D61" s="57">
        <v>214</v>
      </c>
      <c r="E61" s="57">
        <v>344</v>
      </c>
      <c r="F61" s="57">
        <v>389</v>
      </c>
      <c r="G61" s="57">
        <v>282</v>
      </c>
      <c r="H61" s="57">
        <v>244</v>
      </c>
      <c r="I61" s="52">
        <v>316</v>
      </c>
    </row>
    <row r="62" spans="2:9" ht="15.75" thickBot="1" x14ac:dyDescent="0.3">
      <c r="B62" s="58" t="s">
        <v>59</v>
      </c>
      <c r="C62" s="57">
        <v>695</v>
      </c>
      <c r="D62" s="57">
        <v>526</v>
      </c>
      <c r="E62" s="57">
        <v>730</v>
      </c>
      <c r="F62" s="57">
        <v>805</v>
      </c>
      <c r="G62" s="57">
        <v>635</v>
      </c>
      <c r="H62" s="57">
        <v>545</v>
      </c>
      <c r="I62" s="52">
        <v>629</v>
      </c>
    </row>
    <row r="63" spans="2:9" ht="15.75" thickBot="1" x14ac:dyDescent="0.3">
      <c r="B63" s="58" t="s">
        <v>61</v>
      </c>
      <c r="C63" s="56">
        <v>1240</v>
      </c>
      <c r="D63" s="56">
        <v>1100</v>
      </c>
      <c r="E63" s="56">
        <v>1362</v>
      </c>
      <c r="F63" s="56">
        <v>1556</v>
      </c>
      <c r="G63" s="56">
        <v>1185</v>
      </c>
      <c r="H63" s="56">
        <v>1134</v>
      </c>
      <c r="I63" s="53">
        <v>1208</v>
      </c>
    </row>
    <row r="64" spans="2:9" ht="15.75" thickBot="1" x14ac:dyDescent="0.3">
      <c r="B64" s="58" t="s">
        <v>62</v>
      </c>
      <c r="C64" s="57">
        <v>459</v>
      </c>
      <c r="D64" s="57">
        <v>408</v>
      </c>
      <c r="E64" s="57">
        <v>520</v>
      </c>
      <c r="F64" s="57">
        <v>622</v>
      </c>
      <c r="G64" s="57">
        <v>472</v>
      </c>
      <c r="H64" s="57">
        <v>418</v>
      </c>
      <c r="I64" s="52">
        <v>462</v>
      </c>
    </row>
    <row r="65" spans="2:9" ht="15.75" thickBot="1" x14ac:dyDescent="0.3">
      <c r="B65" s="58" t="s">
        <v>63</v>
      </c>
      <c r="C65" s="56">
        <v>1397</v>
      </c>
      <c r="D65" s="56">
        <v>1317</v>
      </c>
      <c r="E65" s="56">
        <v>1511</v>
      </c>
      <c r="F65" s="56">
        <v>1654</v>
      </c>
      <c r="G65" s="56">
        <v>1432</v>
      </c>
      <c r="H65" s="56">
        <v>1352</v>
      </c>
      <c r="I65" s="53">
        <v>1415</v>
      </c>
    </row>
    <row r="66" spans="2:9" ht="15.75" thickBot="1" x14ac:dyDescent="0.3">
      <c r="B66" s="58" t="s">
        <v>106</v>
      </c>
      <c r="C66" s="57">
        <v>708</v>
      </c>
      <c r="D66" s="57">
        <v>527</v>
      </c>
      <c r="E66" s="57">
        <v>700</v>
      </c>
      <c r="F66" s="57">
        <v>780</v>
      </c>
      <c r="G66" s="57">
        <v>631</v>
      </c>
      <c r="H66" s="57">
        <v>574</v>
      </c>
      <c r="I66" s="52">
        <v>614</v>
      </c>
    </row>
    <row r="67" spans="2:9" ht="15.75" thickBot="1" x14ac:dyDescent="0.3">
      <c r="B67" s="58" t="s">
        <v>65</v>
      </c>
      <c r="C67" s="57">
        <v>463</v>
      </c>
      <c r="D67" s="57">
        <v>411</v>
      </c>
      <c r="E67" s="57">
        <v>546</v>
      </c>
      <c r="F67" s="57">
        <v>604</v>
      </c>
      <c r="G67" s="57">
        <v>451</v>
      </c>
      <c r="H67" s="57">
        <v>427</v>
      </c>
      <c r="I67" s="52">
        <v>472</v>
      </c>
    </row>
    <row r="68" spans="2:9" ht="15.75" thickBot="1" x14ac:dyDescent="0.3">
      <c r="B68" s="58" t="s">
        <v>66</v>
      </c>
      <c r="C68" s="57">
        <v>429</v>
      </c>
      <c r="D68" s="57">
        <v>374</v>
      </c>
      <c r="E68" s="57">
        <v>495</v>
      </c>
      <c r="F68" s="57">
        <v>567</v>
      </c>
      <c r="G68" s="57">
        <v>434</v>
      </c>
      <c r="H68" s="57">
        <v>393</v>
      </c>
      <c r="I68" s="52">
        <v>433</v>
      </c>
    </row>
    <row r="69" spans="2:9" ht="15.75" thickBot="1" x14ac:dyDescent="0.3">
      <c r="B69" s="58" t="s">
        <v>69</v>
      </c>
      <c r="C69" s="57">
        <v>749</v>
      </c>
      <c r="D69" s="57">
        <v>609</v>
      </c>
      <c r="E69" s="57">
        <v>836</v>
      </c>
      <c r="F69" s="57">
        <v>897</v>
      </c>
      <c r="G69" s="57">
        <v>699</v>
      </c>
      <c r="H69" s="57">
        <v>659</v>
      </c>
      <c r="I69" s="52">
        <v>742</v>
      </c>
    </row>
  </sheetData>
  <mergeCells count="2">
    <mergeCell ref="B4:I4"/>
    <mergeCell ref="B58:I5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
  <sheetViews>
    <sheetView workbookViewId="0">
      <selection activeCell="R10" sqref="R10"/>
    </sheetView>
  </sheetViews>
  <sheetFormatPr defaultRowHeight="16.5" x14ac:dyDescent="0.3"/>
  <cols>
    <col min="1" max="1" width="39.85546875" style="62" customWidth="1"/>
    <col min="2" max="9" width="7" style="62" customWidth="1"/>
    <col min="10" max="16" width="8" style="62" customWidth="1"/>
    <col min="17" max="16384" width="9.140625" style="62"/>
  </cols>
  <sheetData>
    <row r="1" spans="1:18" ht="17.25" thickBot="1" x14ac:dyDescent="0.35">
      <c r="A1" s="61" t="s">
        <v>114</v>
      </c>
    </row>
    <row r="2" spans="1:18" ht="93" customHeight="1" thickBot="1" x14ac:dyDescent="0.35">
      <c r="A2" s="63" t="s">
        <v>46</v>
      </c>
      <c r="B2" s="64" t="s">
        <v>47</v>
      </c>
      <c r="C2" s="64" t="s">
        <v>48</v>
      </c>
      <c r="D2" s="64" t="s">
        <v>49</v>
      </c>
      <c r="E2" s="64" t="s">
        <v>50</v>
      </c>
      <c r="F2" s="64" t="s">
        <v>51</v>
      </c>
      <c r="G2" s="64" t="s">
        <v>52</v>
      </c>
      <c r="H2" s="64" t="s">
        <v>53</v>
      </c>
      <c r="I2" s="80" t="s">
        <v>121</v>
      </c>
      <c r="J2" s="64" t="s">
        <v>77</v>
      </c>
      <c r="K2" s="64" t="s">
        <v>27</v>
      </c>
      <c r="L2" s="64" t="s">
        <v>28</v>
      </c>
      <c r="M2" s="64" t="s">
        <v>29</v>
      </c>
      <c r="N2" s="64" t="s">
        <v>30</v>
      </c>
      <c r="O2" s="64" t="s">
        <v>31</v>
      </c>
      <c r="P2" s="64" t="s">
        <v>32</v>
      </c>
    </row>
    <row r="3" spans="1:18" ht="17.25" thickBot="1" x14ac:dyDescent="0.35">
      <c r="A3" s="65" t="s">
        <v>54</v>
      </c>
      <c r="B3" s="66">
        <v>753</v>
      </c>
      <c r="C3" s="66">
        <v>607</v>
      </c>
      <c r="D3" s="66">
        <v>820</v>
      </c>
      <c r="E3" s="66">
        <v>1087</v>
      </c>
      <c r="F3" s="66">
        <v>706</v>
      </c>
      <c r="G3" s="66">
        <v>629</v>
      </c>
      <c r="H3" s="66">
        <v>685</v>
      </c>
      <c r="I3" s="81">
        <f>AVERAGE(B3:H3)</f>
        <v>755.28571428571433</v>
      </c>
      <c r="J3" s="67">
        <f>$I3*(J$33/$I$33)</f>
        <v>937.30345300787258</v>
      </c>
      <c r="K3" s="67">
        <f t="shared" ref="K3:P18" si="0">$I3*(K$33/$I$33)</f>
        <v>922.37121220543463</v>
      </c>
      <c r="L3" s="67">
        <f t="shared" si="0"/>
        <v>944.9064214479871</v>
      </c>
      <c r="M3" s="67">
        <f t="shared" si="0"/>
        <v>860.81949124242988</v>
      </c>
      <c r="N3" s="67">
        <f t="shared" si="0"/>
        <v>1102.8264361246881</v>
      </c>
      <c r="O3" s="67">
        <f t="shared" si="0"/>
        <v>908.55796653262564</v>
      </c>
      <c r="P3" s="67">
        <f t="shared" si="0"/>
        <v>1143.4707548127997</v>
      </c>
      <c r="R3" s="68"/>
    </row>
    <row r="4" spans="1:18" ht="17.25" thickBot="1" x14ac:dyDescent="0.35">
      <c r="A4" s="65" t="s">
        <v>55</v>
      </c>
      <c r="B4" s="65">
        <v>603</v>
      </c>
      <c r="C4" s="65">
        <v>436</v>
      </c>
      <c r="D4" s="65">
        <v>620</v>
      </c>
      <c r="E4" s="65">
        <v>695</v>
      </c>
      <c r="F4" s="65">
        <v>557</v>
      </c>
      <c r="G4" s="65">
        <v>515</v>
      </c>
      <c r="H4" s="65">
        <v>594</v>
      </c>
      <c r="I4" s="81">
        <f t="shared" ref="I4:I24" si="1">AVERAGE(B4:H4)</f>
        <v>574.28571428571433</v>
      </c>
      <c r="J4" s="67">
        <f t="shared" ref="J4:P24" si="2">$I4*(J$33/$I$33)</f>
        <v>712.68391925319611</v>
      </c>
      <c r="K4" s="67">
        <f t="shared" si="0"/>
        <v>701.33010650006577</v>
      </c>
      <c r="L4" s="67">
        <f t="shared" si="0"/>
        <v>718.46487880100403</v>
      </c>
      <c r="M4" s="67">
        <f t="shared" si="0"/>
        <v>654.52891144213515</v>
      </c>
      <c r="N4" s="67">
        <f t="shared" si="0"/>
        <v>838.5402446039808</v>
      </c>
      <c r="O4" s="67">
        <f t="shared" si="0"/>
        <v>690.82712794801489</v>
      </c>
      <c r="P4" s="67">
        <f t="shared" si="0"/>
        <v>869.44437948694065</v>
      </c>
      <c r="R4" s="68"/>
    </row>
    <row r="5" spans="1:18" ht="17.25" thickBot="1" x14ac:dyDescent="0.35">
      <c r="A5" s="65" t="s">
        <v>56</v>
      </c>
      <c r="B5" s="65">
        <v>250</v>
      </c>
      <c r="C5" s="65">
        <v>154</v>
      </c>
      <c r="D5" s="65">
        <v>277</v>
      </c>
      <c r="E5" s="65">
        <v>302</v>
      </c>
      <c r="F5" s="65">
        <v>255</v>
      </c>
      <c r="G5" s="65">
        <v>204</v>
      </c>
      <c r="H5" s="65">
        <v>208</v>
      </c>
      <c r="I5" s="81">
        <f t="shared" si="1"/>
        <v>235.71428571428572</v>
      </c>
      <c r="J5" s="67">
        <f t="shared" si="2"/>
        <v>292.51951909646107</v>
      </c>
      <c r="K5" s="67">
        <f t="shared" si="0"/>
        <v>287.85937207092246</v>
      </c>
      <c r="L5" s="67">
        <f t="shared" si="0"/>
        <v>294.89230100041209</v>
      </c>
      <c r="M5" s="67">
        <f t="shared" si="0"/>
        <v>268.64992633818974</v>
      </c>
      <c r="N5" s="67">
        <f t="shared" si="0"/>
        <v>344.17696606879809</v>
      </c>
      <c r="O5" s="67">
        <f t="shared" si="0"/>
        <v>283.54844803836431</v>
      </c>
      <c r="P5" s="67">
        <f t="shared" si="0"/>
        <v>356.86149904314726</v>
      </c>
      <c r="R5" s="68"/>
    </row>
    <row r="6" spans="1:18" ht="17.25" thickBot="1" x14ac:dyDescent="0.35">
      <c r="A6" s="65" t="s">
        <v>57</v>
      </c>
      <c r="B6" s="65">
        <v>301</v>
      </c>
      <c r="C6" s="65">
        <v>198</v>
      </c>
      <c r="D6" s="65">
        <v>326</v>
      </c>
      <c r="E6" s="65">
        <v>359</v>
      </c>
      <c r="F6" s="66">
        <v>303</v>
      </c>
      <c r="G6" s="66">
        <v>229</v>
      </c>
      <c r="H6" s="65">
        <v>246</v>
      </c>
      <c r="I6" s="81">
        <f t="shared" si="1"/>
        <v>280.28571428571428</v>
      </c>
      <c r="J6" s="67">
        <f t="shared" si="2"/>
        <v>347.83230088924643</v>
      </c>
      <c r="K6" s="67">
        <f t="shared" si="0"/>
        <v>342.29096242615145</v>
      </c>
      <c r="L6" s="67">
        <f t="shared" si="0"/>
        <v>350.65375428048998</v>
      </c>
      <c r="M6" s="67">
        <f t="shared" si="0"/>
        <v>319.44918513668381</v>
      </c>
      <c r="N6" s="67">
        <f t="shared" si="0"/>
        <v>409.25770147089804</v>
      </c>
      <c r="O6" s="67">
        <f t="shared" si="0"/>
        <v>337.16488184925504</v>
      </c>
      <c r="P6" s="67">
        <f t="shared" si="0"/>
        <v>424.3407643167605</v>
      </c>
      <c r="R6" s="68"/>
    </row>
    <row r="7" spans="1:18" ht="17.25" thickBot="1" x14ac:dyDescent="0.35">
      <c r="A7" s="65" t="s">
        <v>58</v>
      </c>
      <c r="B7" s="65">
        <v>249</v>
      </c>
      <c r="C7" s="66">
        <v>204</v>
      </c>
      <c r="D7" s="65">
        <v>327</v>
      </c>
      <c r="E7" s="65">
        <v>375</v>
      </c>
      <c r="F7" s="65">
        <v>262</v>
      </c>
      <c r="G7" s="65">
        <v>219</v>
      </c>
      <c r="H7" s="65">
        <v>264</v>
      </c>
      <c r="I7" s="81">
        <f t="shared" si="1"/>
        <v>271.42857142857144</v>
      </c>
      <c r="J7" s="67">
        <f t="shared" si="2"/>
        <v>336.84065835350066</v>
      </c>
      <c r="K7" s="67">
        <f t="shared" si="0"/>
        <v>331.47442844530468</v>
      </c>
      <c r="L7" s="67">
        <f t="shared" si="0"/>
        <v>339.57295266714118</v>
      </c>
      <c r="M7" s="67">
        <f t="shared" si="0"/>
        <v>309.35446063185486</v>
      </c>
      <c r="N7" s="67">
        <f t="shared" si="0"/>
        <v>396.32499123073717</v>
      </c>
      <c r="O7" s="67">
        <f t="shared" si="0"/>
        <v>326.51033410478317</v>
      </c>
      <c r="P7" s="67">
        <f t="shared" si="0"/>
        <v>410.93142314059378</v>
      </c>
      <c r="R7" s="68"/>
    </row>
    <row r="8" spans="1:18" ht="17.25" thickBot="1" x14ac:dyDescent="0.35">
      <c r="A8" s="65" t="s">
        <v>59</v>
      </c>
      <c r="B8" s="65">
        <v>677</v>
      </c>
      <c r="C8" s="65">
        <v>520</v>
      </c>
      <c r="D8" s="65">
        <v>693</v>
      </c>
      <c r="E8" s="65">
        <v>773</v>
      </c>
      <c r="F8" s="65">
        <v>630</v>
      </c>
      <c r="G8" s="65">
        <v>550</v>
      </c>
      <c r="H8" s="65">
        <v>595</v>
      </c>
      <c r="I8" s="81">
        <f t="shared" si="1"/>
        <v>634</v>
      </c>
      <c r="J8" s="67">
        <f t="shared" si="2"/>
        <v>786.78886409096629</v>
      </c>
      <c r="K8" s="67">
        <f t="shared" si="0"/>
        <v>774.25448075803274</v>
      </c>
      <c r="L8" s="67">
        <f t="shared" si="0"/>
        <v>793.17092838777501</v>
      </c>
      <c r="M8" s="67">
        <f t="shared" si="0"/>
        <v>722.58689278114309</v>
      </c>
      <c r="N8" s="67">
        <f t="shared" si="0"/>
        <v>925.73174267474292</v>
      </c>
      <c r="O8" s="67">
        <f t="shared" si="0"/>
        <v>762.6594014510672</v>
      </c>
      <c r="P8" s="67">
        <f t="shared" si="0"/>
        <v>959.84929257787121</v>
      </c>
      <c r="R8" s="68"/>
    </row>
    <row r="9" spans="1:18" ht="17.25" thickBot="1" x14ac:dyDescent="0.35">
      <c r="A9" s="65" t="s">
        <v>60</v>
      </c>
      <c r="B9" s="65">
        <v>654</v>
      </c>
      <c r="C9" s="65">
        <v>636</v>
      </c>
      <c r="D9" s="66">
        <v>453</v>
      </c>
      <c r="E9" s="66">
        <v>536</v>
      </c>
      <c r="F9" s="65">
        <v>638</v>
      </c>
      <c r="G9" s="66">
        <v>434</v>
      </c>
      <c r="H9" s="66">
        <v>442</v>
      </c>
      <c r="I9" s="81">
        <f t="shared" si="1"/>
        <v>541.85714285714289</v>
      </c>
      <c r="J9" s="67">
        <f t="shared" si="2"/>
        <v>672.44032480780425</v>
      </c>
      <c r="K9" s="67">
        <f t="shared" si="0"/>
        <v>661.72763531212672</v>
      </c>
      <c r="L9" s="67">
        <f t="shared" si="0"/>
        <v>677.89484708761393</v>
      </c>
      <c r="M9" s="67">
        <f t="shared" si="0"/>
        <v>617.56919430348717</v>
      </c>
      <c r="N9" s="67">
        <f t="shared" si="0"/>
        <v>791.18983775694005</v>
      </c>
      <c r="O9" s="67">
        <f t="shared" si="0"/>
        <v>651.81773539970663</v>
      </c>
      <c r="P9" s="67">
        <f t="shared" si="0"/>
        <v>820.34888840645908</v>
      </c>
      <c r="R9" s="68"/>
    </row>
    <row r="10" spans="1:18" ht="17.25" thickBot="1" x14ac:dyDescent="0.35">
      <c r="A10" s="65" t="s">
        <v>61</v>
      </c>
      <c r="B10" s="66">
        <v>1030</v>
      </c>
      <c r="C10" s="69">
        <v>1038</v>
      </c>
      <c r="D10" s="65">
        <v>892</v>
      </c>
      <c r="E10" s="66">
        <v>1059</v>
      </c>
      <c r="F10" s="65">
        <v>788</v>
      </c>
      <c r="G10" s="66">
        <v>1022</v>
      </c>
      <c r="H10" s="66">
        <v>1013</v>
      </c>
      <c r="I10" s="81">
        <f t="shared" si="1"/>
        <v>977.42857142857144</v>
      </c>
      <c r="J10" s="67">
        <f t="shared" si="2"/>
        <v>1212.9809391866586</v>
      </c>
      <c r="K10" s="67">
        <f t="shared" si="0"/>
        <v>1193.656862854092</v>
      </c>
      <c r="L10" s="67">
        <f t="shared" si="0"/>
        <v>1222.8200748150421</v>
      </c>
      <c r="M10" s="67">
        <f t="shared" si="0"/>
        <v>1114.001694549027</v>
      </c>
      <c r="N10" s="67">
        <f t="shared" si="0"/>
        <v>1427.1871526319494</v>
      </c>
      <c r="O10" s="67">
        <f t="shared" si="0"/>
        <v>1175.7808978657506</v>
      </c>
      <c r="P10" s="67">
        <f t="shared" si="0"/>
        <v>1479.7856826989173</v>
      </c>
      <c r="R10" s="68"/>
    </row>
    <row r="11" spans="1:18" ht="17.25" thickBot="1" x14ac:dyDescent="0.35">
      <c r="A11" s="65" t="s">
        <v>62</v>
      </c>
      <c r="B11" s="65">
        <v>477</v>
      </c>
      <c r="C11" s="66">
        <v>481</v>
      </c>
      <c r="D11" s="65">
        <v>540</v>
      </c>
      <c r="E11" s="65">
        <v>684</v>
      </c>
      <c r="F11" s="66">
        <v>511</v>
      </c>
      <c r="G11" s="66">
        <v>467</v>
      </c>
      <c r="H11" s="65">
        <v>476</v>
      </c>
      <c r="I11" s="81">
        <f t="shared" si="1"/>
        <v>519.42857142857144</v>
      </c>
      <c r="J11" s="67">
        <f t="shared" si="2"/>
        <v>644.60664935438331</v>
      </c>
      <c r="K11" s="67">
        <f t="shared" si="0"/>
        <v>634.33737990901466</v>
      </c>
      <c r="L11" s="67">
        <f t="shared" si="0"/>
        <v>649.83539784090806</v>
      </c>
      <c r="M11" s="67">
        <f t="shared" si="0"/>
        <v>592.00674676706547</v>
      </c>
      <c r="N11" s="67">
        <f t="shared" si="0"/>
        <v>758.44087795524229</v>
      </c>
      <c r="O11" s="67">
        <f t="shared" si="0"/>
        <v>624.83767094999553</v>
      </c>
      <c r="P11" s="67">
        <f t="shared" si="0"/>
        <v>786.39297607326262</v>
      </c>
      <c r="R11" s="68"/>
    </row>
    <row r="12" spans="1:18" ht="17.25" thickBot="1" x14ac:dyDescent="0.35">
      <c r="A12" s="65" t="s">
        <v>63</v>
      </c>
      <c r="B12" s="66">
        <v>1386</v>
      </c>
      <c r="C12" s="66">
        <v>1392</v>
      </c>
      <c r="D12" s="66">
        <v>1523</v>
      </c>
      <c r="E12" s="66">
        <v>1732</v>
      </c>
      <c r="F12" s="66">
        <v>1478</v>
      </c>
      <c r="G12" s="66">
        <v>1348</v>
      </c>
      <c r="H12" s="66">
        <v>1384</v>
      </c>
      <c r="I12" s="81">
        <f t="shared" si="1"/>
        <v>1463.2857142857142</v>
      </c>
      <c r="J12" s="67">
        <f t="shared" si="2"/>
        <v>1815.9257176394246</v>
      </c>
      <c r="K12" s="67">
        <f t="shared" si="0"/>
        <v>1786.9960897711871</v>
      </c>
      <c r="L12" s="67">
        <f t="shared" si="0"/>
        <v>1830.6556600892245</v>
      </c>
      <c r="M12" s="67">
        <f t="shared" si="0"/>
        <v>1667.7461790800471</v>
      </c>
      <c r="N12" s="67">
        <f t="shared" si="0"/>
        <v>2136.6088869349687</v>
      </c>
      <c r="O12" s="67">
        <f t="shared" si="0"/>
        <v>1760.2343959133125</v>
      </c>
      <c r="P12" s="67">
        <f t="shared" si="0"/>
        <v>2215.3529301205799</v>
      </c>
      <c r="R12" s="68"/>
    </row>
    <row r="13" spans="1:18" ht="17.25" thickBot="1" x14ac:dyDescent="0.35">
      <c r="A13" s="65" t="s">
        <v>106</v>
      </c>
      <c r="B13" s="65">
        <v>785</v>
      </c>
      <c r="C13" s="65">
        <v>548</v>
      </c>
      <c r="D13" s="65">
        <v>766</v>
      </c>
      <c r="E13" s="65">
        <v>858</v>
      </c>
      <c r="F13" s="65">
        <v>710</v>
      </c>
      <c r="G13" s="65">
        <v>594</v>
      </c>
      <c r="H13" s="65">
        <v>627</v>
      </c>
      <c r="I13" s="81">
        <f t="shared" si="1"/>
        <v>698.28571428571433</v>
      </c>
      <c r="J13" s="67">
        <f t="shared" si="2"/>
        <v>866.56691475363755</v>
      </c>
      <c r="K13" s="67">
        <f t="shared" si="0"/>
        <v>852.76158223192067</v>
      </c>
      <c r="L13" s="67">
        <f t="shared" si="0"/>
        <v>873.59610138788742</v>
      </c>
      <c r="M13" s="67">
        <f t="shared" si="0"/>
        <v>795.8550545097404</v>
      </c>
      <c r="N13" s="67">
        <f t="shared" si="0"/>
        <v>1019.5981879662334</v>
      </c>
      <c r="O13" s="67">
        <f t="shared" si="0"/>
        <v>839.99079637062118</v>
      </c>
      <c r="P13" s="67">
        <f t="shared" si="0"/>
        <v>1057.175155953275</v>
      </c>
      <c r="R13" s="68"/>
    </row>
    <row r="14" spans="1:18" ht="17.25" thickBot="1" x14ac:dyDescent="0.35">
      <c r="A14" s="65" t="s">
        <v>75</v>
      </c>
      <c r="B14" s="65">
        <v>355</v>
      </c>
      <c r="C14" s="65">
        <v>274</v>
      </c>
      <c r="D14" s="65">
        <v>465</v>
      </c>
      <c r="E14" s="65">
        <v>506</v>
      </c>
      <c r="F14" s="65">
        <v>349</v>
      </c>
      <c r="G14" s="65">
        <v>296</v>
      </c>
      <c r="H14" s="65">
        <v>329</v>
      </c>
      <c r="I14" s="81">
        <f t="shared" si="1"/>
        <v>367.71428571428572</v>
      </c>
      <c r="J14" s="67">
        <f t="shared" si="2"/>
        <v>456.33044979047929</v>
      </c>
      <c r="K14" s="67">
        <f t="shared" si="0"/>
        <v>449.06062043063906</v>
      </c>
      <c r="L14" s="67">
        <f t="shared" si="0"/>
        <v>460.03198956064284</v>
      </c>
      <c r="M14" s="67">
        <f t="shared" si="0"/>
        <v>419.09388508757604</v>
      </c>
      <c r="N14" s="67">
        <f t="shared" si="0"/>
        <v>536.916067067325</v>
      </c>
      <c r="O14" s="67">
        <f t="shared" si="0"/>
        <v>442.33557893984835</v>
      </c>
      <c r="P14" s="67">
        <f t="shared" si="0"/>
        <v>556.70393850730966</v>
      </c>
      <c r="R14" s="68"/>
    </row>
    <row r="15" spans="1:18" ht="17.25" thickBot="1" x14ac:dyDescent="0.35">
      <c r="A15" s="65" t="s">
        <v>64</v>
      </c>
      <c r="B15" s="66">
        <v>1395</v>
      </c>
      <c r="C15" s="65">
        <v>769</v>
      </c>
      <c r="D15" s="66">
        <v>1482</v>
      </c>
      <c r="E15" s="66">
        <v>1647</v>
      </c>
      <c r="F15" s="66">
        <v>1176</v>
      </c>
      <c r="G15" s="65">
        <v>991</v>
      </c>
      <c r="H15" s="66">
        <v>1052</v>
      </c>
      <c r="I15" s="81">
        <f t="shared" si="1"/>
        <v>1216</v>
      </c>
      <c r="J15" s="67">
        <f t="shared" si="2"/>
        <v>1509.0461494236829</v>
      </c>
      <c r="K15" s="67">
        <f t="shared" si="0"/>
        <v>1485.005439434965</v>
      </c>
      <c r="L15" s="67">
        <f t="shared" si="0"/>
        <v>1521.2868279487925</v>
      </c>
      <c r="M15" s="67">
        <f t="shared" si="0"/>
        <v>1385.9079836307099</v>
      </c>
      <c r="N15" s="67">
        <f t="shared" si="0"/>
        <v>1775.5359607137025</v>
      </c>
      <c r="O15" s="67">
        <f t="shared" si="0"/>
        <v>1462.7662967894285</v>
      </c>
      <c r="P15" s="67">
        <f t="shared" si="0"/>
        <v>1840.9727756698601</v>
      </c>
      <c r="R15" s="68"/>
    </row>
    <row r="16" spans="1:18" ht="17.25" thickBot="1" x14ac:dyDescent="0.35">
      <c r="A16" s="65" t="s">
        <v>65</v>
      </c>
      <c r="B16" s="65">
        <v>480</v>
      </c>
      <c r="C16" s="65">
        <v>433</v>
      </c>
      <c r="D16" s="65">
        <v>601</v>
      </c>
      <c r="E16" s="70">
        <v>754</v>
      </c>
      <c r="F16" s="70">
        <v>749</v>
      </c>
      <c r="G16" s="65">
        <v>595</v>
      </c>
      <c r="H16" s="65">
        <v>490</v>
      </c>
      <c r="I16" s="81">
        <f t="shared" si="1"/>
        <v>586</v>
      </c>
      <c r="J16" s="67">
        <f t="shared" si="2"/>
        <v>727.22125292950511</v>
      </c>
      <c r="K16" s="67">
        <f t="shared" si="0"/>
        <v>715.63584499086301</v>
      </c>
      <c r="L16" s="67">
        <f t="shared" si="0"/>
        <v>733.12013254769113</v>
      </c>
      <c r="M16" s="67">
        <f t="shared" si="0"/>
        <v>667.87999869045723</v>
      </c>
      <c r="N16" s="67">
        <f t="shared" si="0"/>
        <v>855.64479685709671</v>
      </c>
      <c r="O16" s="67">
        <f t="shared" si="0"/>
        <v>704.9186265778003</v>
      </c>
      <c r="P16" s="67">
        <f t="shared" si="0"/>
        <v>887.179314590903</v>
      </c>
      <c r="R16" s="68"/>
    </row>
    <row r="17" spans="1:18" ht="17.25" thickBot="1" x14ac:dyDescent="0.35">
      <c r="A17" s="65" t="s">
        <v>66</v>
      </c>
      <c r="B17" s="65">
        <v>435</v>
      </c>
      <c r="C17" s="65">
        <v>391</v>
      </c>
      <c r="D17" s="65">
        <v>529</v>
      </c>
      <c r="E17" s="70">
        <v>653</v>
      </c>
      <c r="F17" s="70">
        <v>692</v>
      </c>
      <c r="G17" s="65">
        <v>404</v>
      </c>
      <c r="H17" s="65">
        <v>442</v>
      </c>
      <c r="I17" s="81">
        <f t="shared" si="1"/>
        <v>506.57142857142856</v>
      </c>
      <c r="J17" s="67">
        <f t="shared" si="2"/>
        <v>628.65103922184903</v>
      </c>
      <c r="K17" s="67">
        <f t="shared" si="0"/>
        <v>618.63595961423698</v>
      </c>
      <c r="L17" s="67">
        <f t="shared" si="0"/>
        <v>633.75036324088558</v>
      </c>
      <c r="M17" s="67">
        <f t="shared" si="0"/>
        <v>577.35311442134594</v>
      </c>
      <c r="N17" s="67">
        <f t="shared" si="0"/>
        <v>739.66758889694415</v>
      </c>
      <c r="O17" s="67">
        <f t="shared" si="0"/>
        <v>609.37139196608473</v>
      </c>
      <c r="P17" s="67">
        <f t="shared" si="0"/>
        <v>766.92780339818182</v>
      </c>
      <c r="R17" s="68"/>
    </row>
    <row r="18" spans="1:18" ht="17.25" thickBot="1" x14ac:dyDescent="0.35">
      <c r="A18" s="65" t="s">
        <v>67</v>
      </c>
      <c r="B18" s="66">
        <v>545</v>
      </c>
      <c r="C18" s="66">
        <v>478</v>
      </c>
      <c r="D18" s="66">
        <v>574</v>
      </c>
      <c r="E18" s="66">
        <v>790</v>
      </c>
      <c r="F18" s="66">
        <v>602</v>
      </c>
      <c r="G18" s="66">
        <v>524</v>
      </c>
      <c r="H18" s="66">
        <v>569</v>
      </c>
      <c r="I18" s="81">
        <f t="shared" si="1"/>
        <v>583.14285714285711</v>
      </c>
      <c r="J18" s="67">
        <f t="shared" si="2"/>
        <v>723.67556178894188</v>
      </c>
      <c r="K18" s="67">
        <f t="shared" si="0"/>
        <v>712.14664048091242</v>
      </c>
      <c r="L18" s="67">
        <f t="shared" si="0"/>
        <v>729.54568041435266</v>
      </c>
      <c r="M18" s="67">
        <f t="shared" si="0"/>
        <v>664.62363594696399</v>
      </c>
      <c r="N18" s="67">
        <f t="shared" si="0"/>
        <v>851.47295484414155</v>
      </c>
      <c r="O18" s="67">
        <f t="shared" si="0"/>
        <v>701.48167569248676</v>
      </c>
      <c r="P18" s="67">
        <f t="shared" si="0"/>
        <v>882.8537206631072</v>
      </c>
      <c r="R18" s="68"/>
    </row>
    <row r="19" spans="1:18" ht="17.25" thickBot="1" x14ac:dyDescent="0.35">
      <c r="A19" s="65" t="s">
        <v>68</v>
      </c>
      <c r="B19" s="66">
        <v>555</v>
      </c>
      <c r="C19" s="66">
        <v>548</v>
      </c>
      <c r="D19" s="65">
        <v>605</v>
      </c>
      <c r="E19" s="65">
        <v>791</v>
      </c>
      <c r="F19" s="66">
        <v>662</v>
      </c>
      <c r="G19" s="66">
        <v>519</v>
      </c>
      <c r="H19" s="66">
        <v>618</v>
      </c>
      <c r="I19" s="81">
        <f t="shared" si="1"/>
        <v>614</v>
      </c>
      <c r="J19" s="67">
        <f t="shared" si="2"/>
        <v>761.96902610702409</v>
      </c>
      <c r="K19" s="67">
        <f t="shared" si="2"/>
        <v>749.83004918837867</v>
      </c>
      <c r="L19" s="67">
        <f t="shared" si="2"/>
        <v>768.14976345440664</v>
      </c>
      <c r="M19" s="67">
        <f t="shared" si="2"/>
        <v>699.79235357669063</v>
      </c>
      <c r="N19" s="67">
        <f t="shared" si="2"/>
        <v>896.52884858405696</v>
      </c>
      <c r="O19" s="67">
        <f t="shared" si="2"/>
        <v>738.60074525387267</v>
      </c>
      <c r="P19" s="67">
        <f t="shared" si="2"/>
        <v>929.57013508330112</v>
      </c>
      <c r="R19" s="68"/>
    </row>
    <row r="20" spans="1:18" ht="17.25" thickBot="1" x14ac:dyDescent="0.35">
      <c r="A20" s="65" t="s">
        <v>69</v>
      </c>
      <c r="B20" s="65">
        <v>763</v>
      </c>
      <c r="C20" s="65">
        <v>595</v>
      </c>
      <c r="D20" s="65">
        <v>803</v>
      </c>
      <c r="E20" s="65">
        <v>807</v>
      </c>
      <c r="F20" s="65">
        <v>673</v>
      </c>
      <c r="G20" s="65">
        <v>629</v>
      </c>
      <c r="H20" s="65">
        <v>694</v>
      </c>
      <c r="I20" s="81">
        <f t="shared" si="1"/>
        <v>709.14285714285711</v>
      </c>
      <c r="J20" s="67">
        <f t="shared" si="2"/>
        <v>880.04054108777746</v>
      </c>
      <c r="K20" s="67">
        <f t="shared" si="2"/>
        <v>866.02055936973284</v>
      </c>
      <c r="L20" s="67">
        <f t="shared" si="2"/>
        <v>887.17901949457303</v>
      </c>
      <c r="M20" s="67">
        <f t="shared" si="2"/>
        <v>808.22923293501447</v>
      </c>
      <c r="N20" s="67">
        <f t="shared" si="2"/>
        <v>1035.4511876154627</v>
      </c>
      <c r="O20" s="67">
        <f t="shared" si="2"/>
        <v>853.05120973481235</v>
      </c>
      <c r="P20" s="67">
        <f t="shared" si="2"/>
        <v>1073.6124128788986</v>
      </c>
      <c r="R20" s="68"/>
    </row>
    <row r="21" spans="1:18" ht="17.25" thickBot="1" x14ac:dyDescent="0.35">
      <c r="A21" s="65" t="s">
        <v>70</v>
      </c>
      <c r="B21" s="65">
        <v>747</v>
      </c>
      <c r="C21" s="65">
        <v>574</v>
      </c>
      <c r="D21" s="65">
        <v>771</v>
      </c>
      <c r="E21" s="65">
        <v>988</v>
      </c>
      <c r="F21" s="65">
        <v>738</v>
      </c>
      <c r="G21" s="65">
        <v>640</v>
      </c>
      <c r="H21" s="65">
        <v>642</v>
      </c>
      <c r="I21" s="81">
        <f t="shared" si="1"/>
        <v>728.57142857142856</v>
      </c>
      <c r="J21" s="67">
        <f t="shared" si="2"/>
        <v>904.15124084360696</v>
      </c>
      <c r="K21" s="67">
        <f t="shared" si="2"/>
        <v>889.74715003739675</v>
      </c>
      <c r="L21" s="67">
        <f t="shared" si="2"/>
        <v>911.48529400127359</v>
      </c>
      <c r="M21" s="67">
        <f t="shared" si="2"/>
        <v>830.37249959076837</v>
      </c>
      <c r="N21" s="67">
        <f t="shared" si="2"/>
        <v>1063.8197133035576</v>
      </c>
      <c r="O21" s="67">
        <f t="shared" si="2"/>
        <v>876.42247575494423</v>
      </c>
      <c r="P21" s="67">
        <f t="shared" si="2"/>
        <v>1103.0264515879096</v>
      </c>
      <c r="R21" s="68"/>
    </row>
    <row r="22" spans="1:18" ht="17.25" thickBot="1" x14ac:dyDescent="0.35">
      <c r="A22" s="65" t="s">
        <v>71</v>
      </c>
      <c r="B22" s="65">
        <v>695</v>
      </c>
      <c r="C22" s="66">
        <v>692</v>
      </c>
      <c r="D22" s="65">
        <v>652</v>
      </c>
      <c r="E22" s="65">
        <v>938</v>
      </c>
      <c r="F22" s="66">
        <v>1036</v>
      </c>
      <c r="G22" s="65">
        <v>541</v>
      </c>
      <c r="H22" s="65">
        <v>608</v>
      </c>
      <c r="I22" s="81">
        <f t="shared" si="1"/>
        <v>737.42857142857144</v>
      </c>
      <c r="J22" s="67">
        <f t="shared" si="2"/>
        <v>915.14288337935284</v>
      </c>
      <c r="K22" s="67">
        <f t="shared" si="2"/>
        <v>900.56368401824352</v>
      </c>
      <c r="L22" s="67">
        <f t="shared" si="2"/>
        <v>922.56609561462244</v>
      </c>
      <c r="M22" s="67">
        <f t="shared" si="2"/>
        <v>840.46722409559732</v>
      </c>
      <c r="N22" s="67">
        <f t="shared" si="2"/>
        <v>1076.7524235437186</v>
      </c>
      <c r="O22" s="67">
        <f t="shared" si="2"/>
        <v>887.0770234994161</v>
      </c>
      <c r="P22" s="67">
        <f t="shared" si="2"/>
        <v>1116.4357927640765</v>
      </c>
      <c r="R22" s="68"/>
    </row>
    <row r="23" spans="1:18" ht="17.25" thickBot="1" x14ac:dyDescent="0.35">
      <c r="A23" s="65" t="s">
        <v>72</v>
      </c>
      <c r="B23" s="65">
        <v>174</v>
      </c>
      <c r="C23" s="66">
        <v>114</v>
      </c>
      <c r="D23" s="65">
        <v>235</v>
      </c>
      <c r="E23" s="65">
        <v>346</v>
      </c>
      <c r="F23" s="65">
        <v>192</v>
      </c>
      <c r="G23" s="66">
        <v>130</v>
      </c>
      <c r="H23" s="65">
        <v>178</v>
      </c>
      <c r="I23" s="81">
        <f t="shared" si="1"/>
        <v>195.57142857142858</v>
      </c>
      <c r="J23" s="67">
        <f t="shared" si="2"/>
        <v>242.70255857154862</v>
      </c>
      <c r="K23" s="67">
        <f t="shared" si="2"/>
        <v>238.83604870611691</v>
      </c>
      <c r="L23" s="67">
        <f t="shared" si="2"/>
        <v>244.67124852700857</v>
      </c>
      <c r="M23" s="67">
        <f t="shared" si="2"/>
        <v>222.89802979211018</v>
      </c>
      <c r="N23" s="67">
        <f t="shared" si="2"/>
        <v>285.56258578677853</v>
      </c>
      <c r="O23" s="67">
        <f t="shared" si="2"/>
        <v>235.25928809970955</v>
      </c>
      <c r="P23" s="67">
        <f t="shared" si="2"/>
        <v>296.0869043576173</v>
      </c>
      <c r="R23" s="68"/>
    </row>
    <row r="24" spans="1:18" ht="17.25" thickBot="1" x14ac:dyDescent="0.35">
      <c r="A24" s="65" t="s">
        <v>73</v>
      </c>
      <c r="B24" s="66">
        <v>3130</v>
      </c>
      <c r="C24" s="66">
        <v>3080</v>
      </c>
      <c r="D24" s="66">
        <v>3163</v>
      </c>
      <c r="E24" s="66">
        <v>3200</v>
      </c>
      <c r="F24" s="66">
        <v>3116</v>
      </c>
      <c r="G24" s="66">
        <v>3094</v>
      </c>
      <c r="H24" s="66">
        <v>3135</v>
      </c>
      <c r="I24" s="81">
        <f t="shared" si="1"/>
        <v>3131.1428571428573</v>
      </c>
      <c r="J24" s="67">
        <f t="shared" si="2"/>
        <v>3885.7229209431725</v>
      </c>
      <c r="K24" s="67">
        <f t="shared" si="2"/>
        <v>3823.8192224548357</v>
      </c>
      <c r="L24" s="67">
        <f t="shared" si="2"/>
        <v>3917.242092925474</v>
      </c>
      <c r="M24" s="67">
        <f t="shared" si="2"/>
        <v>3568.647930594208</v>
      </c>
      <c r="N24" s="67">
        <f t="shared" si="2"/>
        <v>4571.921661997525</v>
      </c>
      <c r="O24" s="67">
        <f t="shared" si="2"/>
        <v>3766.5544752150722</v>
      </c>
      <c r="P24" s="67">
        <f t="shared" si="2"/>
        <v>4740.4183854713347</v>
      </c>
      <c r="R24" s="68"/>
    </row>
    <row r="25" spans="1:18" x14ac:dyDescent="0.3">
      <c r="A25" s="71" t="s">
        <v>110</v>
      </c>
      <c r="B25" s="72">
        <v>5552</v>
      </c>
      <c r="C25" s="73">
        <v>6080</v>
      </c>
      <c r="D25" s="72">
        <v>5046</v>
      </c>
      <c r="E25" s="72">
        <v>4512</v>
      </c>
      <c r="F25" s="72">
        <v>5583</v>
      </c>
      <c r="G25" s="62">
        <v>6086</v>
      </c>
      <c r="H25" s="72">
        <v>5850</v>
      </c>
      <c r="I25" s="82">
        <f>AVERAGE(B25:H25)</f>
        <v>5529.8571428571431</v>
      </c>
      <c r="J25" s="74">
        <v>4503</v>
      </c>
      <c r="K25" s="74">
        <v>4756</v>
      </c>
      <c r="L25" s="74">
        <v>4552</v>
      </c>
      <c r="M25" s="74">
        <v>4953</v>
      </c>
      <c r="N25" s="74">
        <v>4068</v>
      </c>
      <c r="O25" s="62">
        <v>4363</v>
      </c>
      <c r="P25" s="62">
        <v>3996</v>
      </c>
    </row>
    <row r="26" spans="1:18" x14ac:dyDescent="0.3">
      <c r="A26" s="75" t="s">
        <v>78</v>
      </c>
      <c r="B26" s="72">
        <v>12.6</v>
      </c>
      <c r="C26" s="73">
        <v>10.4</v>
      </c>
      <c r="D26" s="72">
        <v>15.6</v>
      </c>
      <c r="E26" s="72">
        <v>18</v>
      </c>
      <c r="F26" s="72">
        <v>9.9</v>
      </c>
      <c r="G26" s="62">
        <v>9.1</v>
      </c>
      <c r="H26" s="72">
        <v>10.3</v>
      </c>
      <c r="I26" s="82">
        <f>AVERAGE(B26:H26)</f>
        <v>12.27142857142857</v>
      </c>
      <c r="J26" s="74">
        <v>18.399999999999999</v>
      </c>
      <c r="K26" s="74">
        <v>17.3</v>
      </c>
      <c r="L26" s="74">
        <v>17.899999999999999</v>
      </c>
      <c r="M26" s="74">
        <v>16.100000000000001</v>
      </c>
      <c r="N26" s="74">
        <v>20.9</v>
      </c>
      <c r="O26" s="62">
        <v>18.399999999999999</v>
      </c>
      <c r="P26" s="62">
        <v>20.7</v>
      </c>
    </row>
    <row r="27" spans="1:18" x14ac:dyDescent="0.3">
      <c r="A27" s="76"/>
      <c r="I27" s="83"/>
      <c r="J27" s="74"/>
      <c r="K27" s="74"/>
      <c r="L27" s="74"/>
      <c r="M27" s="74"/>
      <c r="N27" s="74"/>
    </row>
    <row r="28" spans="1:18" x14ac:dyDescent="0.3">
      <c r="A28" s="76" t="s">
        <v>111</v>
      </c>
      <c r="B28" s="62">
        <v>838</v>
      </c>
      <c r="C28" s="62">
        <v>659</v>
      </c>
      <c r="D28" s="62">
        <v>1110</v>
      </c>
      <c r="E28" s="62">
        <v>1332</v>
      </c>
      <c r="F28" s="62">
        <v>782</v>
      </c>
      <c r="G28" s="62">
        <v>637</v>
      </c>
      <c r="H28" s="62">
        <v>751</v>
      </c>
      <c r="I28" s="86">
        <f>AVERAGE(B28:H28)</f>
        <v>872.71428571428567</v>
      </c>
      <c r="J28" s="62">
        <v>1170</v>
      </c>
      <c r="K28" s="62">
        <v>1142</v>
      </c>
      <c r="L28" s="62">
        <v>1261</v>
      </c>
      <c r="M28" s="74">
        <v>1092</v>
      </c>
      <c r="N28" s="62">
        <v>1399</v>
      </c>
      <c r="O28" s="62">
        <v>1171</v>
      </c>
      <c r="P28" s="62">
        <v>1555</v>
      </c>
    </row>
    <row r="29" spans="1:18" x14ac:dyDescent="0.3">
      <c r="A29" s="76" t="s">
        <v>79</v>
      </c>
      <c r="B29" s="62">
        <v>88.3</v>
      </c>
      <c r="C29" s="62">
        <v>84.2</v>
      </c>
      <c r="D29" s="62">
        <v>89.7</v>
      </c>
      <c r="E29" s="62">
        <v>90.8</v>
      </c>
      <c r="F29" s="62">
        <v>87</v>
      </c>
      <c r="G29" s="62">
        <v>86.2</v>
      </c>
      <c r="H29" s="62">
        <v>88.2</v>
      </c>
      <c r="I29" s="85">
        <f>AVERAGE(B29:H29)</f>
        <v>87.771428571428586</v>
      </c>
      <c r="J29" s="62">
        <v>89.6</v>
      </c>
      <c r="K29" s="62">
        <v>89.4</v>
      </c>
      <c r="L29" s="62">
        <v>91.3</v>
      </c>
      <c r="M29" s="74">
        <v>90</v>
      </c>
      <c r="N29" s="62">
        <v>90</v>
      </c>
      <c r="O29" s="62">
        <v>90.4</v>
      </c>
      <c r="P29" s="62">
        <v>91.8</v>
      </c>
    </row>
    <row r="30" spans="1:18" x14ac:dyDescent="0.3">
      <c r="I30" s="83"/>
    </row>
    <row r="31" spans="1:18" x14ac:dyDescent="0.3">
      <c r="A31" s="77" t="s">
        <v>112</v>
      </c>
      <c r="I31" s="83"/>
    </row>
    <row r="32" spans="1:18" x14ac:dyDescent="0.3">
      <c r="I32" s="83"/>
    </row>
    <row r="33" spans="1:16" x14ac:dyDescent="0.3">
      <c r="A33" s="77" t="s">
        <v>118</v>
      </c>
      <c r="B33" s="78">
        <f>B28*24/(B29-65)</f>
        <v>863.17596566523616</v>
      </c>
      <c r="C33" s="78">
        <f t="shared" ref="C33:P33" si="3">C28*24/(C29-65)</f>
        <v>823.74999999999989</v>
      </c>
      <c r="D33" s="78">
        <f t="shared" si="3"/>
        <v>1078.5425101214573</v>
      </c>
      <c r="E33" s="78">
        <f t="shared" si="3"/>
        <v>1239.0697674418607</v>
      </c>
      <c r="F33" s="78">
        <f t="shared" si="3"/>
        <v>853.09090909090912</v>
      </c>
      <c r="G33" s="78">
        <f t="shared" si="3"/>
        <v>721.13207547169804</v>
      </c>
      <c r="H33" s="78">
        <f t="shared" si="3"/>
        <v>776.89655172413779</v>
      </c>
      <c r="I33" s="84">
        <f t="shared" si="3"/>
        <v>919.79924717691267</v>
      </c>
      <c r="J33" s="78">
        <f t="shared" si="3"/>
        <v>1141.4634146341466</v>
      </c>
      <c r="K33" s="78">
        <f t="shared" si="3"/>
        <v>1123.2786885245898</v>
      </c>
      <c r="L33" s="78">
        <f t="shared" si="3"/>
        <v>1150.7224334600762</v>
      </c>
      <c r="M33" s="78">
        <f t="shared" si="3"/>
        <v>1048.32</v>
      </c>
      <c r="N33" s="78">
        <f t="shared" si="3"/>
        <v>1343.04</v>
      </c>
      <c r="O33" s="78">
        <f t="shared" si="3"/>
        <v>1106.4566929133855</v>
      </c>
      <c r="P33" s="78">
        <f t="shared" si="3"/>
        <v>1392.5373134328361</v>
      </c>
    </row>
    <row r="34" spans="1:16" x14ac:dyDescent="0.3">
      <c r="A34" s="62" t="s">
        <v>115</v>
      </c>
    </row>
  </sheetData>
  <pageMargins left="0.7" right="0.7" top="0.75" bottom="0.75" header="0.3" footer="0.3"/>
  <pageSetup orientation="portrait"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
  <sheetViews>
    <sheetView topLeftCell="A7" workbookViewId="0">
      <selection activeCell="N16" sqref="N16"/>
    </sheetView>
  </sheetViews>
  <sheetFormatPr defaultRowHeight="16.5" x14ac:dyDescent="0.3"/>
  <cols>
    <col min="1" max="1" width="39.85546875" style="62" customWidth="1"/>
    <col min="2" max="9" width="7" style="62" customWidth="1"/>
    <col min="10" max="16" width="7.85546875" style="62" customWidth="1"/>
    <col min="17" max="16384" width="9.140625" style="62"/>
  </cols>
  <sheetData>
    <row r="1" spans="1:18" ht="17.25" thickBot="1" x14ac:dyDescent="0.35">
      <c r="A1" s="61" t="s">
        <v>116</v>
      </c>
    </row>
    <row r="2" spans="1:18" ht="93" customHeight="1" thickBot="1" x14ac:dyDescent="0.35">
      <c r="A2" s="63" t="s">
        <v>46</v>
      </c>
      <c r="B2" s="64" t="s">
        <v>47</v>
      </c>
      <c r="C2" s="64" t="s">
        <v>48</v>
      </c>
      <c r="D2" s="64" t="s">
        <v>49</v>
      </c>
      <c r="E2" s="64" t="s">
        <v>50</v>
      </c>
      <c r="F2" s="64" t="s">
        <v>51</v>
      </c>
      <c r="G2" s="64" t="s">
        <v>52</v>
      </c>
      <c r="H2" s="64" t="s">
        <v>53</v>
      </c>
      <c r="I2" s="80" t="s">
        <v>121</v>
      </c>
      <c r="J2" s="64" t="s">
        <v>77</v>
      </c>
      <c r="K2" s="64" t="s">
        <v>27</v>
      </c>
      <c r="L2" s="64" t="s">
        <v>28</v>
      </c>
      <c r="M2" s="64" t="s">
        <v>29</v>
      </c>
      <c r="N2" s="64" t="s">
        <v>30</v>
      </c>
      <c r="O2" s="64" t="s">
        <v>31</v>
      </c>
      <c r="P2" s="64" t="s">
        <v>32</v>
      </c>
    </row>
    <row r="3" spans="1:18" ht="17.25" thickBot="1" x14ac:dyDescent="0.35">
      <c r="A3" s="65" t="s">
        <v>54</v>
      </c>
      <c r="B3" s="66">
        <v>1178</v>
      </c>
      <c r="C3" s="66">
        <v>1437</v>
      </c>
      <c r="D3" s="66">
        <v>1098</v>
      </c>
      <c r="E3" s="66">
        <v>1121</v>
      </c>
      <c r="F3" s="66">
        <v>1163</v>
      </c>
      <c r="G3" s="66">
        <v>1401</v>
      </c>
      <c r="H3" s="66">
        <v>1066</v>
      </c>
      <c r="I3" s="81">
        <f>AVERAGE(B3:H3)</f>
        <v>1209.1428571428571</v>
      </c>
      <c r="J3" s="67">
        <f>$I3*(J$33/$I$33)</f>
        <v>1114.1040119520301</v>
      </c>
      <c r="K3" s="67">
        <f t="shared" ref="K3:P18" si="0">$I3*(K$33/$I$33)</f>
        <v>1149.564052696868</v>
      </c>
      <c r="L3" s="67">
        <f t="shared" si="0"/>
        <v>1114.2715809092729</v>
      </c>
      <c r="M3" s="67">
        <f t="shared" si="0"/>
        <v>1167.8018979296496</v>
      </c>
      <c r="N3" s="67">
        <f t="shared" si="0"/>
        <v>1063.5356757421584</v>
      </c>
      <c r="O3" s="67">
        <f t="shared" si="0"/>
        <v>1079.4660901946941</v>
      </c>
      <c r="P3" s="67">
        <f t="shared" si="0"/>
        <v>1039.9955025720528</v>
      </c>
      <c r="R3" s="68"/>
    </row>
    <row r="4" spans="1:18" ht="17.25" thickBot="1" x14ac:dyDescent="0.35">
      <c r="A4" s="65" t="s">
        <v>55</v>
      </c>
      <c r="B4" s="65">
        <v>816</v>
      </c>
      <c r="C4" s="65">
        <v>966</v>
      </c>
      <c r="D4" s="65">
        <v>620</v>
      </c>
      <c r="E4" s="65">
        <v>521</v>
      </c>
      <c r="F4" s="65">
        <v>734</v>
      </c>
      <c r="G4" s="65">
        <v>977</v>
      </c>
      <c r="H4" s="65">
        <v>783</v>
      </c>
      <c r="I4" s="81">
        <f t="shared" ref="I4:I24" si="1">AVERAGE(B4:H4)</f>
        <v>773.85714285714289</v>
      </c>
      <c r="J4" s="67">
        <f t="shared" ref="J4:P24" si="2">$I4*(J$33/$I$33)</f>
        <v>713.03183279113273</v>
      </c>
      <c r="K4" s="67">
        <f t="shared" si="0"/>
        <v>735.72642644836185</v>
      </c>
      <c r="L4" s="67">
        <f t="shared" si="0"/>
        <v>713.13907771568188</v>
      </c>
      <c r="M4" s="67">
        <f t="shared" si="0"/>
        <v>747.39873358753698</v>
      </c>
      <c r="N4" s="67">
        <f t="shared" si="0"/>
        <v>680.6678586360199</v>
      </c>
      <c r="O4" s="67">
        <f t="shared" si="0"/>
        <v>690.86339917115527</v>
      </c>
      <c r="P4" s="67">
        <f t="shared" si="0"/>
        <v>665.60203655869691</v>
      </c>
      <c r="R4" s="68"/>
    </row>
    <row r="5" spans="1:18" ht="17.25" thickBot="1" x14ac:dyDescent="0.35">
      <c r="A5" s="65" t="s">
        <v>56</v>
      </c>
      <c r="B5" s="65">
        <v>795</v>
      </c>
      <c r="C5" s="65">
        <v>830</v>
      </c>
      <c r="D5" s="65">
        <v>651</v>
      </c>
      <c r="E5" s="65">
        <v>557</v>
      </c>
      <c r="F5" s="65">
        <v>819</v>
      </c>
      <c r="G5" s="65">
        <v>879</v>
      </c>
      <c r="H5" s="65">
        <v>543</v>
      </c>
      <c r="I5" s="81">
        <f t="shared" si="1"/>
        <v>724.85714285714289</v>
      </c>
      <c r="J5" s="67">
        <f t="shared" si="2"/>
        <v>667.88324156954172</v>
      </c>
      <c r="K5" s="67">
        <f t="shared" si="0"/>
        <v>689.14083215783421</v>
      </c>
      <c r="L5" s="67">
        <f t="shared" si="0"/>
        <v>667.98369583337092</v>
      </c>
      <c r="M5" s="67">
        <f t="shared" si="0"/>
        <v>700.07405837606836</v>
      </c>
      <c r="N5" s="67">
        <f t="shared" si="0"/>
        <v>637.56852773106232</v>
      </c>
      <c r="O5" s="67">
        <f t="shared" si="0"/>
        <v>647.11849499620484</v>
      </c>
      <c r="P5" s="67">
        <f t="shared" si="0"/>
        <v>623.45666115909694</v>
      </c>
      <c r="R5" s="68"/>
    </row>
    <row r="6" spans="1:18" ht="17.25" thickBot="1" x14ac:dyDescent="0.35">
      <c r="A6" s="65" t="s">
        <v>57</v>
      </c>
      <c r="B6" s="65">
        <v>360</v>
      </c>
      <c r="C6" s="65">
        <v>165</v>
      </c>
      <c r="D6" s="65">
        <v>863</v>
      </c>
      <c r="E6" s="65">
        <v>726</v>
      </c>
      <c r="F6" s="66">
        <v>1056</v>
      </c>
      <c r="G6" s="66">
        <v>1003</v>
      </c>
      <c r="H6" s="65">
        <v>745</v>
      </c>
      <c r="I6" s="81">
        <f t="shared" si="1"/>
        <v>702.57142857142856</v>
      </c>
      <c r="J6" s="67">
        <f t="shared" si="2"/>
        <v>647.34918841919705</v>
      </c>
      <c r="K6" s="67">
        <f t="shared" si="0"/>
        <v>667.95321492948926</v>
      </c>
      <c r="L6" s="67">
        <f t="shared" si="0"/>
        <v>647.44655421925859</v>
      </c>
      <c r="M6" s="67">
        <f t="shared" si="0"/>
        <v>678.55029938776192</v>
      </c>
      <c r="N6" s="67">
        <f t="shared" si="0"/>
        <v>617.96649968099416</v>
      </c>
      <c r="O6" s="67">
        <f t="shared" si="0"/>
        <v>627.22285344724776</v>
      </c>
      <c r="P6" s="67">
        <f t="shared" si="0"/>
        <v>604.28850208522636</v>
      </c>
      <c r="R6" s="68"/>
    </row>
    <row r="7" spans="1:18" ht="17.25" thickBot="1" x14ac:dyDescent="0.35">
      <c r="A7" s="65" t="s">
        <v>58</v>
      </c>
      <c r="B7" s="65">
        <v>752</v>
      </c>
      <c r="C7" s="66">
        <v>1002</v>
      </c>
      <c r="D7" s="65">
        <v>710</v>
      </c>
      <c r="E7" s="65">
        <v>654</v>
      </c>
      <c r="F7" s="65">
        <v>776</v>
      </c>
      <c r="G7" s="65">
        <v>893</v>
      </c>
      <c r="H7" s="65">
        <v>677</v>
      </c>
      <c r="I7" s="81">
        <f t="shared" si="1"/>
        <v>780.57142857142856</v>
      </c>
      <c r="J7" s="67">
        <f t="shared" si="2"/>
        <v>719.21837444540313</v>
      </c>
      <c r="K7" s="67">
        <f t="shared" si="0"/>
        <v>742.10987522869652</v>
      </c>
      <c r="L7" s="67">
        <f t="shared" si="0"/>
        <v>719.32654986865157</v>
      </c>
      <c r="M7" s="67">
        <f t="shared" si="0"/>
        <v>753.88345584683429</v>
      </c>
      <c r="N7" s="67">
        <f t="shared" si="0"/>
        <v>686.57359785623271</v>
      </c>
      <c r="O7" s="67">
        <f t="shared" si="0"/>
        <v>696.85759886859739</v>
      </c>
      <c r="P7" s="67">
        <f t="shared" si="0"/>
        <v>671.37705884377317</v>
      </c>
      <c r="R7" s="68"/>
    </row>
    <row r="8" spans="1:18" ht="17.25" thickBot="1" x14ac:dyDescent="0.35">
      <c r="A8" s="65" t="s">
        <v>59</v>
      </c>
      <c r="B8" s="65">
        <v>621</v>
      </c>
      <c r="C8" s="65">
        <v>748</v>
      </c>
      <c r="D8" s="65">
        <v>483</v>
      </c>
      <c r="E8" s="65">
        <v>407</v>
      </c>
      <c r="F8" s="65">
        <v>567</v>
      </c>
      <c r="G8" s="65">
        <v>670</v>
      </c>
      <c r="H8" s="65">
        <v>527</v>
      </c>
      <c r="I8" s="81">
        <f t="shared" si="1"/>
        <v>574.71428571428567</v>
      </c>
      <c r="J8" s="67">
        <f t="shared" si="2"/>
        <v>529.54163989638664</v>
      </c>
      <c r="K8" s="67">
        <f t="shared" si="0"/>
        <v>546.39605198481797</v>
      </c>
      <c r="L8" s="67">
        <f t="shared" si="0"/>
        <v>529.62128662547309</v>
      </c>
      <c r="M8" s="67">
        <f t="shared" si="0"/>
        <v>555.06463083305539</v>
      </c>
      <c r="N8" s="67">
        <f t="shared" si="0"/>
        <v>505.50614644502633</v>
      </c>
      <c r="O8" s="67">
        <f t="shared" si="0"/>
        <v>513.07798686829562</v>
      </c>
      <c r="P8" s="67">
        <f t="shared" si="0"/>
        <v>494.31733303962289</v>
      </c>
      <c r="R8" s="68"/>
    </row>
    <row r="9" spans="1:18" ht="17.25" thickBot="1" x14ac:dyDescent="0.35">
      <c r="A9" s="65" t="s">
        <v>60</v>
      </c>
      <c r="B9" s="65">
        <v>733</v>
      </c>
      <c r="C9" s="65">
        <v>534</v>
      </c>
      <c r="D9" s="66">
        <v>1269</v>
      </c>
      <c r="E9" s="66">
        <v>1217</v>
      </c>
      <c r="F9" s="65">
        <v>564</v>
      </c>
      <c r="G9" s="66">
        <v>1737</v>
      </c>
      <c r="H9" s="66">
        <v>1419</v>
      </c>
      <c r="I9" s="81">
        <f t="shared" si="1"/>
        <v>1067.5714285714287</v>
      </c>
      <c r="J9" s="67">
        <f t="shared" si="2"/>
        <v>983.66012302900776</v>
      </c>
      <c r="K9" s="67">
        <f t="shared" si="0"/>
        <v>1014.9683560732154</v>
      </c>
      <c r="L9" s="67">
        <f t="shared" si="0"/>
        <v>983.80807232218774</v>
      </c>
      <c r="M9" s="67">
        <f t="shared" si="0"/>
        <v>1031.0708392282932</v>
      </c>
      <c r="N9" s="67">
        <f t="shared" si="0"/>
        <v>939.01253601384099</v>
      </c>
      <c r="O9" s="67">
        <f t="shared" si="0"/>
        <v>953.07775189330687</v>
      </c>
      <c r="P9" s="67">
        <f t="shared" si="0"/>
        <v>918.22854332714451</v>
      </c>
      <c r="R9" s="68"/>
    </row>
    <row r="10" spans="1:18" ht="17.25" thickBot="1" x14ac:dyDescent="0.35">
      <c r="A10" s="65" t="s">
        <v>61</v>
      </c>
      <c r="B10" s="66">
        <v>147</v>
      </c>
      <c r="C10" s="69">
        <v>95</v>
      </c>
      <c r="D10" s="65">
        <v>361</v>
      </c>
      <c r="E10" s="66">
        <v>345</v>
      </c>
      <c r="F10" s="65">
        <v>418</v>
      </c>
      <c r="G10" s="66">
        <v>106</v>
      </c>
      <c r="H10" s="66">
        <v>154</v>
      </c>
      <c r="I10" s="81">
        <f t="shared" si="1"/>
        <v>232.28571428571428</v>
      </c>
      <c r="J10" s="67">
        <f t="shared" si="2"/>
        <v>214.02801552859177</v>
      </c>
      <c r="K10" s="67">
        <f t="shared" si="0"/>
        <v>220.840164187749</v>
      </c>
      <c r="L10" s="67">
        <f t="shared" si="0"/>
        <v>214.06020682401675</v>
      </c>
      <c r="M10" s="67">
        <f t="shared" si="0"/>
        <v>224.3437956088859</v>
      </c>
      <c r="N10" s="67">
        <f t="shared" si="0"/>
        <v>204.31344621417173</v>
      </c>
      <c r="O10" s="67">
        <f t="shared" si="0"/>
        <v>207.37380229874438</v>
      </c>
      <c r="P10" s="67">
        <f t="shared" si="0"/>
        <v>199.79119650072752</v>
      </c>
      <c r="R10" s="68"/>
    </row>
    <row r="11" spans="1:18" ht="17.25" thickBot="1" x14ac:dyDescent="0.35">
      <c r="A11" s="65" t="s">
        <v>62</v>
      </c>
      <c r="B11" s="65">
        <v>944</v>
      </c>
      <c r="C11" s="66">
        <v>1304</v>
      </c>
      <c r="D11" s="65">
        <v>854</v>
      </c>
      <c r="E11" s="65">
        <v>805</v>
      </c>
      <c r="F11" s="66">
        <v>1023</v>
      </c>
      <c r="G11" s="66">
        <v>1193</v>
      </c>
      <c r="H11" s="65">
        <v>958</v>
      </c>
      <c r="I11" s="81">
        <f t="shared" si="1"/>
        <v>1011.5714285714286</v>
      </c>
      <c r="J11" s="67">
        <f t="shared" si="2"/>
        <v>932.06173306147502</v>
      </c>
      <c r="K11" s="67">
        <f t="shared" si="0"/>
        <v>961.72767688404099</v>
      </c>
      <c r="L11" s="67">
        <f t="shared" si="0"/>
        <v>932.20192159954649</v>
      </c>
      <c r="M11" s="67">
        <f t="shared" si="0"/>
        <v>976.98549612947181</v>
      </c>
      <c r="N11" s="67">
        <f t="shared" si="0"/>
        <v>889.75615783674664</v>
      </c>
      <c r="O11" s="67">
        <f t="shared" si="0"/>
        <v>903.08357569336351</v>
      </c>
      <c r="P11" s="67">
        <f t="shared" si="0"/>
        <v>870.06240001331594</v>
      </c>
      <c r="R11" s="68"/>
    </row>
    <row r="12" spans="1:18" ht="17.25" thickBot="1" x14ac:dyDescent="0.35">
      <c r="A12" s="65" t="s">
        <v>63</v>
      </c>
      <c r="B12" s="66">
        <v>2371</v>
      </c>
      <c r="C12" s="66">
        <v>3077</v>
      </c>
      <c r="D12" s="66">
        <v>2159</v>
      </c>
      <c r="E12" s="66">
        <v>2017</v>
      </c>
      <c r="F12" s="66">
        <v>2411</v>
      </c>
      <c r="G12" s="66">
        <v>2591</v>
      </c>
      <c r="H12" s="66">
        <v>2403</v>
      </c>
      <c r="I12" s="81">
        <f t="shared" si="1"/>
        <v>2432.7142857142858</v>
      </c>
      <c r="J12" s="67">
        <f t="shared" si="2"/>
        <v>2241.50250703345</v>
      </c>
      <c r="K12" s="67">
        <f t="shared" si="0"/>
        <v>2312.8457293684978</v>
      </c>
      <c r="L12" s="67">
        <f t="shared" si="0"/>
        <v>2241.8396445302469</v>
      </c>
      <c r="M12" s="67">
        <f t="shared" si="0"/>
        <v>2349.5390500760877</v>
      </c>
      <c r="N12" s="67">
        <f t="shared" si="0"/>
        <v>2139.7624081064764</v>
      </c>
      <c r="O12" s="67">
        <f t="shared" si="0"/>
        <v>2171.8133329307002</v>
      </c>
      <c r="P12" s="67">
        <f t="shared" si="0"/>
        <v>2092.4011594162912</v>
      </c>
      <c r="R12" s="68"/>
    </row>
    <row r="13" spans="1:18" ht="17.25" thickBot="1" x14ac:dyDescent="0.35">
      <c r="A13" s="65" t="s">
        <v>106</v>
      </c>
      <c r="B13" s="65">
        <v>178</v>
      </c>
      <c r="C13" s="65">
        <v>193</v>
      </c>
      <c r="D13" s="65">
        <v>138</v>
      </c>
      <c r="E13" s="65">
        <v>111</v>
      </c>
      <c r="F13" s="65">
        <v>172</v>
      </c>
      <c r="G13" s="65">
        <v>176</v>
      </c>
      <c r="H13" s="65">
        <v>141</v>
      </c>
      <c r="I13" s="81">
        <f t="shared" si="1"/>
        <v>158.42857142857142</v>
      </c>
      <c r="J13" s="67">
        <f t="shared" si="2"/>
        <v>145.9760573316164</v>
      </c>
      <c r="K13" s="67">
        <f t="shared" si="0"/>
        <v>150.6222276040674</v>
      </c>
      <c r="L13" s="67">
        <f t="shared" si="0"/>
        <v>145.99801314134967</v>
      </c>
      <c r="M13" s="67">
        <f t="shared" si="0"/>
        <v>153.01185075661405</v>
      </c>
      <c r="N13" s="67">
        <f t="shared" si="0"/>
        <v>139.35031479183053</v>
      </c>
      <c r="O13" s="67">
        <f t="shared" si="0"/>
        <v>141.43760562688038</v>
      </c>
      <c r="P13" s="67">
        <f t="shared" si="0"/>
        <v>136.26595136488734</v>
      </c>
      <c r="R13" s="68"/>
    </row>
    <row r="14" spans="1:18" ht="17.25" thickBot="1" x14ac:dyDescent="0.35">
      <c r="A14" s="65" t="s">
        <v>75</v>
      </c>
      <c r="B14" s="65">
        <v>633</v>
      </c>
      <c r="C14" s="65">
        <v>752</v>
      </c>
      <c r="D14" s="65">
        <v>609</v>
      </c>
      <c r="E14" s="65">
        <v>567</v>
      </c>
      <c r="F14" s="65">
        <v>627</v>
      </c>
      <c r="G14" s="65">
        <v>705</v>
      </c>
      <c r="H14" s="65">
        <v>550</v>
      </c>
      <c r="I14" s="81">
        <f t="shared" si="1"/>
        <v>634.71428571428567</v>
      </c>
      <c r="J14" s="67">
        <f t="shared" si="2"/>
        <v>584.82562914731443</v>
      </c>
      <c r="K14" s="67">
        <f t="shared" si="0"/>
        <v>603.43963683036202</v>
      </c>
      <c r="L14" s="67">
        <f t="shared" si="0"/>
        <v>584.91359097116015</v>
      </c>
      <c r="M14" s="67">
        <f t="shared" si="0"/>
        <v>613.01321272464952</v>
      </c>
      <c r="N14" s="67">
        <f t="shared" si="0"/>
        <v>558.2808373490559</v>
      </c>
      <c r="O14" s="67">
        <f t="shared" si="0"/>
        <v>566.64317565394913</v>
      </c>
      <c r="P14" s="67">
        <f t="shared" si="0"/>
        <v>545.92391516158204</v>
      </c>
      <c r="R14" s="68"/>
    </row>
    <row r="15" spans="1:18" ht="17.25" thickBot="1" x14ac:dyDescent="0.35">
      <c r="A15" s="65" t="s">
        <v>64</v>
      </c>
      <c r="B15" s="66">
        <v>277</v>
      </c>
      <c r="C15" s="65">
        <v>322</v>
      </c>
      <c r="D15" s="66">
        <v>263</v>
      </c>
      <c r="E15" s="66">
        <v>259</v>
      </c>
      <c r="F15" s="66">
        <v>264</v>
      </c>
      <c r="G15" s="65">
        <v>281</v>
      </c>
      <c r="H15" s="66">
        <v>278</v>
      </c>
      <c r="I15" s="81">
        <f t="shared" si="1"/>
        <v>277.71428571428572</v>
      </c>
      <c r="J15" s="67">
        <f t="shared" si="2"/>
        <v>255.88589310429424</v>
      </c>
      <c r="K15" s="67">
        <f t="shared" si="0"/>
        <v>264.03030699937517</v>
      </c>
      <c r="L15" s="67">
        <f t="shared" si="0"/>
        <v>255.92438011432262</v>
      </c>
      <c r="M15" s="67">
        <f t="shared" si="0"/>
        <v>268.21915046966433</v>
      </c>
      <c r="N15" s="67">
        <f t="shared" si="0"/>
        <v>244.27142647007986</v>
      </c>
      <c r="O15" s="67">
        <f t="shared" si="0"/>
        <v>247.93030237931063</v>
      </c>
      <c r="P15" s="67">
        <f t="shared" si="0"/>
        <v>238.86475153592517</v>
      </c>
      <c r="R15" s="68"/>
    </row>
    <row r="16" spans="1:18" ht="17.25" thickBot="1" x14ac:dyDescent="0.35">
      <c r="A16" s="65" t="s">
        <v>65</v>
      </c>
      <c r="B16" s="65">
        <v>218</v>
      </c>
      <c r="C16" s="65">
        <v>292</v>
      </c>
      <c r="D16" s="65">
        <v>230</v>
      </c>
      <c r="E16" s="70">
        <v>225</v>
      </c>
      <c r="F16" s="70">
        <v>305</v>
      </c>
      <c r="G16" s="65">
        <v>176</v>
      </c>
      <c r="H16" s="65">
        <v>231</v>
      </c>
      <c r="I16" s="81">
        <f t="shared" si="1"/>
        <v>239.57142857142858</v>
      </c>
      <c r="J16" s="67">
        <f t="shared" si="2"/>
        <v>220.74107136620447</v>
      </c>
      <c r="K16" s="67">
        <f t="shared" si="0"/>
        <v>227.76688520470793</v>
      </c>
      <c r="L16" s="67">
        <f t="shared" si="0"/>
        <v>220.77427235170734</v>
      </c>
      <c r="M16" s="67">
        <f t="shared" si="0"/>
        <v>231.38040912429378</v>
      </c>
      <c r="N16" s="67">
        <f t="shared" si="0"/>
        <v>210.72180153823248</v>
      </c>
      <c r="O16" s="67">
        <f t="shared" si="0"/>
        <v>213.87814665128803</v>
      </c>
      <c r="P16" s="67">
        <f t="shared" si="0"/>
        <v>206.05771004410829</v>
      </c>
      <c r="R16" s="68"/>
    </row>
    <row r="17" spans="1:18" ht="17.25" thickBot="1" x14ac:dyDescent="0.35">
      <c r="A17" s="65" t="s">
        <v>66</v>
      </c>
      <c r="B17" s="65">
        <v>423</v>
      </c>
      <c r="C17" s="65">
        <v>551</v>
      </c>
      <c r="D17" s="65">
        <v>430</v>
      </c>
      <c r="E17" s="70">
        <v>385</v>
      </c>
      <c r="F17" s="70">
        <v>625</v>
      </c>
      <c r="G17" s="65">
        <v>481</v>
      </c>
      <c r="H17" s="65">
        <v>448</v>
      </c>
      <c r="I17" s="81">
        <f t="shared" si="1"/>
        <v>477.57142857142856</v>
      </c>
      <c r="J17" s="67">
        <f t="shared" si="2"/>
        <v>440.0342287282179</v>
      </c>
      <c r="K17" s="67">
        <f t="shared" si="0"/>
        <v>454.03977175869915</v>
      </c>
      <c r="L17" s="67">
        <f t="shared" si="0"/>
        <v>440.10041292293232</v>
      </c>
      <c r="M17" s="67">
        <f t="shared" si="0"/>
        <v>461.24311729428388</v>
      </c>
      <c r="N17" s="67">
        <f t="shared" si="0"/>
        <v>420.06140879088321</v>
      </c>
      <c r="O17" s="67">
        <f t="shared" si="0"/>
        <v>426.35339550104703</v>
      </c>
      <c r="P17" s="67">
        <f t="shared" si="0"/>
        <v>410.76381912787951</v>
      </c>
      <c r="R17" s="68"/>
    </row>
    <row r="18" spans="1:18" ht="17.25" thickBot="1" x14ac:dyDescent="0.35">
      <c r="A18" s="65" t="s">
        <v>67</v>
      </c>
      <c r="B18" s="66">
        <v>1227</v>
      </c>
      <c r="C18" s="66">
        <v>1627</v>
      </c>
      <c r="D18" s="66">
        <v>1112</v>
      </c>
      <c r="E18" s="66">
        <v>1078</v>
      </c>
      <c r="F18" s="66">
        <v>1363</v>
      </c>
      <c r="G18" s="66">
        <v>1612</v>
      </c>
      <c r="H18" s="66">
        <v>1295</v>
      </c>
      <c r="I18" s="81">
        <f t="shared" si="1"/>
        <v>1330.5714285714287</v>
      </c>
      <c r="J18" s="67">
        <f t="shared" si="2"/>
        <v>1225.9882759122411</v>
      </c>
      <c r="K18" s="67">
        <f t="shared" si="0"/>
        <v>1265.0094029795168</v>
      </c>
      <c r="L18" s="67">
        <f t="shared" si="0"/>
        <v>1226.1726730374492</v>
      </c>
      <c r="M18" s="67">
        <f t="shared" si="0"/>
        <v>1285.0787898531141</v>
      </c>
      <c r="N18" s="67">
        <f t="shared" si="0"/>
        <v>1170.3415978098374</v>
      </c>
      <c r="O18" s="67">
        <f t="shared" si="0"/>
        <v>1187.8718294037549</v>
      </c>
      <c r="P18" s="67">
        <f t="shared" si="0"/>
        <v>1144.437394961732</v>
      </c>
      <c r="R18" s="68"/>
    </row>
    <row r="19" spans="1:18" ht="17.25" thickBot="1" x14ac:dyDescent="0.35">
      <c r="A19" s="65" t="s">
        <v>68</v>
      </c>
      <c r="B19" s="66">
        <v>1074</v>
      </c>
      <c r="C19" s="66">
        <v>1747</v>
      </c>
      <c r="D19" s="65">
        <v>968</v>
      </c>
      <c r="E19" s="65">
        <v>908</v>
      </c>
      <c r="F19" s="66">
        <v>1316</v>
      </c>
      <c r="G19" s="66">
        <v>1390</v>
      </c>
      <c r="H19" s="66">
        <v>1187</v>
      </c>
      <c r="I19" s="81">
        <f t="shared" si="1"/>
        <v>1227.1428571428571</v>
      </c>
      <c r="J19" s="67">
        <f t="shared" si="2"/>
        <v>1130.6892087273084</v>
      </c>
      <c r="K19" s="67">
        <f t="shared" si="2"/>
        <v>1166.6771281505312</v>
      </c>
      <c r="L19" s="67">
        <f t="shared" si="2"/>
        <v>1130.859272212979</v>
      </c>
      <c r="M19" s="67">
        <f t="shared" si="2"/>
        <v>1185.1864724971279</v>
      </c>
      <c r="N19" s="67">
        <f t="shared" si="2"/>
        <v>1079.3680830133671</v>
      </c>
      <c r="O19" s="67">
        <f t="shared" si="2"/>
        <v>1095.5356468303901</v>
      </c>
      <c r="P19" s="67">
        <f t="shared" si="2"/>
        <v>1055.4774772086405</v>
      </c>
      <c r="R19" s="68"/>
    </row>
    <row r="20" spans="1:18" ht="17.25" thickBot="1" x14ac:dyDescent="0.35">
      <c r="A20" s="65" t="s">
        <v>69</v>
      </c>
      <c r="B20" s="65">
        <v>687</v>
      </c>
      <c r="C20" s="65">
        <v>828</v>
      </c>
      <c r="D20" s="65">
        <v>582</v>
      </c>
      <c r="E20" s="65">
        <v>447</v>
      </c>
      <c r="F20" s="65">
        <v>620</v>
      </c>
      <c r="G20" s="65">
        <v>736</v>
      </c>
      <c r="H20" s="65">
        <v>587</v>
      </c>
      <c r="I20" s="81">
        <f t="shared" si="1"/>
        <v>641</v>
      </c>
      <c r="J20" s="67">
        <f t="shared" si="2"/>
        <v>590.61728516407834</v>
      </c>
      <c r="K20" s="67">
        <f t="shared" si="2"/>
        <v>609.41563143322855</v>
      </c>
      <c r="L20" s="67">
        <f t="shared" si="2"/>
        <v>590.70611809308923</v>
      </c>
      <c r="M20" s="67">
        <f t="shared" si="2"/>
        <v>619.08401654186412</v>
      </c>
      <c r="N20" s="67">
        <f t="shared" si="2"/>
        <v>563.80961449138283</v>
      </c>
      <c r="O20" s="67">
        <f t="shared" si="2"/>
        <v>572.25476686006527</v>
      </c>
      <c r="P20" s="67">
        <f t="shared" si="2"/>
        <v>551.3303190029302</v>
      </c>
      <c r="R20" s="68"/>
    </row>
    <row r="21" spans="1:18" ht="17.25" thickBot="1" x14ac:dyDescent="0.35">
      <c r="A21" s="65" t="s">
        <v>70</v>
      </c>
      <c r="B21" s="65">
        <v>791</v>
      </c>
      <c r="C21" s="65">
        <v>979</v>
      </c>
      <c r="D21" s="65">
        <v>674</v>
      </c>
      <c r="E21" s="65">
        <v>735</v>
      </c>
      <c r="F21" s="65">
        <v>849</v>
      </c>
      <c r="G21" s="65">
        <v>929</v>
      </c>
      <c r="H21" s="65">
        <v>654</v>
      </c>
      <c r="I21" s="81">
        <f t="shared" si="1"/>
        <v>801.57142857142856</v>
      </c>
      <c r="J21" s="67">
        <f t="shared" si="2"/>
        <v>738.56777068322788</v>
      </c>
      <c r="K21" s="67">
        <f t="shared" si="2"/>
        <v>762.07512992463683</v>
      </c>
      <c r="L21" s="67">
        <f t="shared" si="2"/>
        <v>738.67885638964208</v>
      </c>
      <c r="M21" s="67">
        <f t="shared" si="2"/>
        <v>774.16545950889224</v>
      </c>
      <c r="N21" s="67">
        <f t="shared" si="2"/>
        <v>705.044739672643</v>
      </c>
      <c r="O21" s="67">
        <f t="shared" si="2"/>
        <v>715.60541494357608</v>
      </c>
      <c r="P21" s="67">
        <f t="shared" si="2"/>
        <v>689.43936258645886</v>
      </c>
      <c r="R21" s="68"/>
    </row>
    <row r="22" spans="1:18" ht="17.25" thickBot="1" x14ac:dyDescent="0.35">
      <c r="A22" s="65" t="s">
        <v>71</v>
      </c>
      <c r="B22" s="65">
        <v>949</v>
      </c>
      <c r="C22" s="66">
        <v>1133</v>
      </c>
      <c r="D22" s="65">
        <v>689</v>
      </c>
      <c r="E22" s="65">
        <v>109</v>
      </c>
      <c r="F22" s="66">
        <v>164</v>
      </c>
      <c r="G22" s="65">
        <v>900</v>
      </c>
      <c r="H22" s="65">
        <v>785</v>
      </c>
      <c r="I22" s="81">
        <f t="shared" si="1"/>
        <v>675.57142857142856</v>
      </c>
      <c r="J22" s="67">
        <f t="shared" si="2"/>
        <v>622.4713932562795</v>
      </c>
      <c r="K22" s="67">
        <f t="shared" si="2"/>
        <v>642.28360174899444</v>
      </c>
      <c r="L22" s="67">
        <f t="shared" si="2"/>
        <v>622.56501726369936</v>
      </c>
      <c r="M22" s="67">
        <f t="shared" si="2"/>
        <v>652.47343753654457</v>
      </c>
      <c r="N22" s="67">
        <f t="shared" si="2"/>
        <v>594.21788877418089</v>
      </c>
      <c r="O22" s="67">
        <f t="shared" si="2"/>
        <v>603.11851849370373</v>
      </c>
      <c r="P22" s="67">
        <f t="shared" si="2"/>
        <v>581.06554013034474</v>
      </c>
      <c r="R22" s="68"/>
    </row>
    <row r="23" spans="1:18" ht="17.25" thickBot="1" x14ac:dyDescent="0.35">
      <c r="A23" s="65" t="s">
        <v>72</v>
      </c>
      <c r="B23" s="65">
        <v>847</v>
      </c>
      <c r="C23" s="66">
        <v>1114</v>
      </c>
      <c r="D23" s="65">
        <v>843</v>
      </c>
      <c r="E23" s="65">
        <v>900</v>
      </c>
      <c r="F23" s="65">
        <v>978</v>
      </c>
      <c r="G23" s="66">
        <v>1008</v>
      </c>
      <c r="H23" s="65">
        <v>800</v>
      </c>
      <c r="I23" s="81">
        <f t="shared" si="1"/>
        <v>927.14285714285711</v>
      </c>
      <c r="J23" s="67">
        <f t="shared" si="2"/>
        <v>854.26926247266954</v>
      </c>
      <c r="K23" s="67">
        <f t="shared" si="2"/>
        <v>881.45920392281118</v>
      </c>
      <c r="L23" s="67">
        <f t="shared" si="2"/>
        <v>854.39775048454408</v>
      </c>
      <c r="M23" s="67">
        <f t="shared" si="2"/>
        <v>895.4435630391572</v>
      </c>
      <c r="N23" s="67">
        <f t="shared" si="2"/>
        <v>815.49462849321924</v>
      </c>
      <c r="O23" s="67">
        <f t="shared" si="2"/>
        <v>827.70970290212244</v>
      </c>
      <c r="P23" s="67">
        <f t="shared" si="2"/>
        <v>797.44456659884474</v>
      </c>
      <c r="R23" s="68"/>
    </row>
    <row r="24" spans="1:18" ht="17.25" thickBot="1" x14ac:dyDescent="0.35">
      <c r="A24" s="65" t="s">
        <v>73</v>
      </c>
      <c r="B24" s="66">
        <v>363</v>
      </c>
      <c r="C24" s="66">
        <v>534</v>
      </c>
      <c r="D24" s="66">
        <v>307</v>
      </c>
      <c r="E24" s="66">
        <v>222</v>
      </c>
      <c r="F24" s="66">
        <v>409</v>
      </c>
      <c r="G24" s="66">
        <v>439</v>
      </c>
      <c r="H24" s="66">
        <v>328</v>
      </c>
      <c r="I24" s="81">
        <f t="shared" si="1"/>
        <v>371.71428571428572</v>
      </c>
      <c r="J24" s="67">
        <f t="shared" si="2"/>
        <v>342.49747626408106</v>
      </c>
      <c r="K24" s="67">
        <f t="shared" si="2"/>
        <v>353.39858992406084</v>
      </c>
      <c r="L24" s="67">
        <f t="shared" si="2"/>
        <v>342.5489902558989</v>
      </c>
      <c r="M24" s="67">
        <f t="shared" si="2"/>
        <v>359.00526209982854</v>
      </c>
      <c r="N24" s="67">
        <f t="shared" si="2"/>
        <v>326.95177555305958</v>
      </c>
      <c r="O24" s="67">
        <f t="shared" si="2"/>
        <v>331.84909814350118</v>
      </c>
      <c r="P24" s="67">
        <f t="shared" si="2"/>
        <v>319.71506352699447</v>
      </c>
      <c r="R24" s="68"/>
    </row>
    <row r="25" spans="1:18" x14ac:dyDescent="0.3">
      <c r="A25" s="71" t="s">
        <v>110</v>
      </c>
      <c r="B25" s="72">
        <v>5552</v>
      </c>
      <c r="C25" s="73">
        <v>6080</v>
      </c>
      <c r="D25" s="72">
        <v>5046</v>
      </c>
      <c r="E25" s="72">
        <v>4512</v>
      </c>
      <c r="F25" s="72">
        <v>5583</v>
      </c>
      <c r="G25" s="62">
        <v>6086</v>
      </c>
      <c r="H25" s="72">
        <v>5850</v>
      </c>
      <c r="I25" s="82">
        <f>AVERAGE(B25:H25)</f>
        <v>5529.8571428571431</v>
      </c>
      <c r="J25" s="74">
        <v>4503</v>
      </c>
      <c r="K25" s="74">
        <v>4756</v>
      </c>
      <c r="L25" s="74">
        <v>4552</v>
      </c>
      <c r="M25" s="74">
        <v>4953</v>
      </c>
      <c r="N25" s="74">
        <v>4068</v>
      </c>
      <c r="O25" s="62">
        <v>4363</v>
      </c>
      <c r="P25" s="62">
        <v>3996</v>
      </c>
    </row>
    <row r="26" spans="1:18" x14ac:dyDescent="0.3">
      <c r="A26" s="75" t="s">
        <v>78</v>
      </c>
      <c r="B26" s="72">
        <v>12.6</v>
      </c>
      <c r="C26" s="73">
        <v>10.4</v>
      </c>
      <c r="D26" s="72">
        <v>15.6</v>
      </c>
      <c r="E26" s="72">
        <v>18</v>
      </c>
      <c r="F26" s="72">
        <v>9.9</v>
      </c>
      <c r="G26" s="62">
        <v>9.1</v>
      </c>
      <c r="H26" s="72">
        <v>10.3</v>
      </c>
      <c r="I26" s="82">
        <f t="shared" ref="I26:I29" si="3">AVERAGE(B26:H26)</f>
        <v>12.27142857142857</v>
      </c>
      <c r="J26" s="74">
        <v>18.399999999999999</v>
      </c>
      <c r="K26" s="74">
        <v>17.3</v>
      </c>
      <c r="L26" s="74">
        <v>17.899999999999999</v>
      </c>
      <c r="M26" s="74">
        <v>16.100000000000001</v>
      </c>
      <c r="N26" s="74">
        <v>20.9</v>
      </c>
      <c r="O26" s="62">
        <v>18.399999999999999</v>
      </c>
      <c r="P26" s="62">
        <v>20.7</v>
      </c>
    </row>
    <row r="27" spans="1:18" x14ac:dyDescent="0.3">
      <c r="A27" s="76"/>
      <c r="I27" s="82"/>
      <c r="J27" s="74"/>
      <c r="K27" s="74"/>
      <c r="L27" s="74"/>
      <c r="M27" s="74"/>
      <c r="N27" s="74"/>
    </row>
    <row r="28" spans="1:18" x14ac:dyDescent="0.3">
      <c r="A28" s="76" t="s">
        <v>111</v>
      </c>
      <c r="B28" s="62">
        <v>838</v>
      </c>
      <c r="C28" s="62">
        <v>659</v>
      </c>
      <c r="D28" s="62">
        <v>1110</v>
      </c>
      <c r="E28" s="62">
        <v>1332</v>
      </c>
      <c r="F28" s="62">
        <v>782</v>
      </c>
      <c r="G28" s="62">
        <v>637</v>
      </c>
      <c r="H28" s="62">
        <v>751</v>
      </c>
      <c r="I28" s="86">
        <f t="shared" si="3"/>
        <v>872.71428571428567</v>
      </c>
      <c r="J28" s="62">
        <v>1170</v>
      </c>
      <c r="K28" s="62">
        <v>1142</v>
      </c>
      <c r="L28" s="62">
        <v>1261</v>
      </c>
      <c r="M28" s="74">
        <v>1092</v>
      </c>
      <c r="N28" s="62">
        <v>1399</v>
      </c>
      <c r="O28" s="62">
        <v>1171</v>
      </c>
      <c r="P28" s="62">
        <v>1555</v>
      </c>
    </row>
    <row r="29" spans="1:18" x14ac:dyDescent="0.3">
      <c r="A29" s="76" t="s">
        <v>79</v>
      </c>
      <c r="B29" s="62">
        <v>88.3</v>
      </c>
      <c r="C29" s="62">
        <v>84.2</v>
      </c>
      <c r="D29" s="62">
        <v>89.7</v>
      </c>
      <c r="E29" s="62">
        <v>90.8</v>
      </c>
      <c r="F29" s="62">
        <v>87</v>
      </c>
      <c r="G29" s="62">
        <v>86.2</v>
      </c>
      <c r="H29" s="62">
        <v>88.2</v>
      </c>
      <c r="I29" s="85">
        <f t="shared" si="3"/>
        <v>87.771428571428586</v>
      </c>
      <c r="J29" s="62">
        <v>89.6</v>
      </c>
      <c r="K29" s="62">
        <v>89.4</v>
      </c>
      <c r="L29" s="62">
        <v>91.3</v>
      </c>
      <c r="M29" s="74">
        <v>90</v>
      </c>
      <c r="N29" s="62">
        <v>90</v>
      </c>
      <c r="O29" s="62">
        <v>90.4</v>
      </c>
      <c r="P29" s="62">
        <v>91.8</v>
      </c>
    </row>
    <row r="30" spans="1:18" x14ac:dyDescent="0.3">
      <c r="I30" s="83"/>
    </row>
    <row r="31" spans="1:18" x14ac:dyDescent="0.3">
      <c r="A31" s="77" t="s">
        <v>112</v>
      </c>
      <c r="I31" s="83"/>
    </row>
    <row r="32" spans="1:18" x14ac:dyDescent="0.3">
      <c r="I32" s="83"/>
    </row>
    <row r="33" spans="1:16" x14ac:dyDescent="0.3">
      <c r="A33" s="77" t="s">
        <v>113</v>
      </c>
      <c r="B33" s="78">
        <f>B25*24/(65-B26)</f>
        <v>2542.9007633587785</v>
      </c>
      <c r="C33" s="78">
        <f t="shared" ref="C33:P33" si="4">C25*24/(65-C26)</f>
        <v>2672.5274725274726</v>
      </c>
      <c r="D33" s="78">
        <f t="shared" si="4"/>
        <v>2451.4979757085021</v>
      </c>
      <c r="E33" s="78">
        <f t="shared" si="4"/>
        <v>2304</v>
      </c>
      <c r="F33" s="78">
        <f t="shared" si="4"/>
        <v>2431.7967332123412</v>
      </c>
      <c r="G33" s="78">
        <f t="shared" si="4"/>
        <v>2612.9516994633273</v>
      </c>
      <c r="H33" s="78">
        <f t="shared" si="4"/>
        <v>2566.7276051188301</v>
      </c>
      <c r="I33" s="84">
        <f t="shared" si="4"/>
        <v>2516.9764291519914</v>
      </c>
      <c r="J33" s="78">
        <f t="shared" si="4"/>
        <v>2319.1416309012875</v>
      </c>
      <c r="K33" s="78">
        <f t="shared" si="4"/>
        <v>2392.9559748427673</v>
      </c>
      <c r="L33" s="78">
        <f t="shared" si="4"/>
        <v>2319.4904458598726</v>
      </c>
      <c r="M33" s="78">
        <f t="shared" si="4"/>
        <v>2430.9202453987732</v>
      </c>
      <c r="N33" s="78">
        <f t="shared" si="4"/>
        <v>2213.8775510204082</v>
      </c>
      <c r="O33" s="78">
        <f t="shared" si="4"/>
        <v>2247.038626609442</v>
      </c>
      <c r="P33" s="78">
        <f t="shared" si="4"/>
        <v>2164.8758465011288</v>
      </c>
    </row>
    <row r="34" spans="1:16" x14ac:dyDescent="0.3">
      <c r="A34" s="62" t="s">
        <v>115</v>
      </c>
    </row>
  </sheetData>
  <pageMargins left="0.7" right="0.7" top="0.75" bottom="0.75" header="0.3" footer="0.3"/>
  <pageSetup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tabSelected="1" workbookViewId="0">
      <selection activeCell="Q9" sqref="Q9"/>
    </sheetView>
  </sheetViews>
  <sheetFormatPr defaultRowHeight="16.5" x14ac:dyDescent="0.3"/>
  <cols>
    <col min="1" max="1" width="39.85546875" style="62" customWidth="1"/>
    <col min="2" max="9" width="7" style="62" customWidth="1"/>
    <col min="10" max="16" width="7.85546875" style="62" customWidth="1"/>
    <col min="17" max="16384" width="9.140625" style="62"/>
  </cols>
  <sheetData>
    <row r="1" spans="1:28" ht="17.25" thickBot="1" x14ac:dyDescent="0.35">
      <c r="A1" s="61" t="s">
        <v>119</v>
      </c>
    </row>
    <row r="2" spans="1:28" ht="93" customHeight="1" thickBot="1" x14ac:dyDescent="0.35">
      <c r="A2" s="63" t="s">
        <v>46</v>
      </c>
      <c r="B2" s="64" t="s">
        <v>47</v>
      </c>
      <c r="C2" s="64" t="s">
        <v>48</v>
      </c>
      <c r="D2" s="64" t="s">
        <v>49</v>
      </c>
      <c r="E2" s="64" t="s">
        <v>50</v>
      </c>
      <c r="F2" s="64" t="s">
        <v>51</v>
      </c>
      <c r="G2" s="64" t="s">
        <v>52</v>
      </c>
      <c r="H2" s="64" t="s">
        <v>53</v>
      </c>
      <c r="I2" s="80" t="s">
        <v>121</v>
      </c>
      <c r="J2" s="64" t="s">
        <v>77</v>
      </c>
      <c r="K2" s="64" t="s">
        <v>27</v>
      </c>
      <c r="L2" s="64" t="s">
        <v>28</v>
      </c>
      <c r="M2" s="64" t="s">
        <v>29</v>
      </c>
      <c r="N2" s="64" t="s">
        <v>30</v>
      </c>
      <c r="O2" s="64" t="s">
        <v>31</v>
      </c>
      <c r="P2" s="64" t="s">
        <v>32</v>
      </c>
    </row>
    <row r="3" spans="1:28" ht="17.25" thickBot="1" x14ac:dyDescent="0.35">
      <c r="A3" s="65" t="s">
        <v>55</v>
      </c>
      <c r="B3" s="66">
        <v>634</v>
      </c>
      <c r="C3" s="66">
        <v>453</v>
      </c>
      <c r="D3" s="66">
        <v>661</v>
      </c>
      <c r="E3" s="66">
        <v>734</v>
      </c>
      <c r="F3" s="66">
        <v>564</v>
      </c>
      <c r="G3" s="66">
        <v>502</v>
      </c>
      <c r="H3" s="66">
        <v>608</v>
      </c>
      <c r="I3" s="81">
        <f>AVERAGE(B3:H3)</f>
        <v>593.71428571428567</v>
      </c>
      <c r="J3" s="67">
        <f>$I3*(J$21/$I$21)</f>
        <v>736.7946190090255</v>
      </c>
      <c r="K3" s="67">
        <f t="shared" ref="K3:P12" si="0">$I3*(K$21/$I$21)</f>
        <v>725.05669716772957</v>
      </c>
      <c r="L3" s="67">
        <f t="shared" si="0"/>
        <v>742.77115330770448</v>
      </c>
      <c r="M3" s="67">
        <f t="shared" si="0"/>
        <v>676.67217809788883</v>
      </c>
      <c r="N3" s="67">
        <f t="shared" si="0"/>
        <v>866.90877029207547</v>
      </c>
      <c r="O3" s="67">
        <f t="shared" si="0"/>
        <v>714.19839396814666</v>
      </c>
      <c r="P3" s="67">
        <f t="shared" si="0"/>
        <v>898.85841819595134</v>
      </c>
      <c r="R3" s="79"/>
      <c r="S3" s="79"/>
      <c r="T3" s="79"/>
      <c r="U3" s="79"/>
      <c r="V3" s="79"/>
      <c r="W3" s="79"/>
      <c r="X3" s="79"/>
      <c r="Y3" s="68"/>
      <c r="Z3" s="68"/>
      <c r="AA3" s="68"/>
      <c r="AB3" s="68"/>
    </row>
    <row r="4" spans="1:28" ht="17.25" thickBot="1" x14ac:dyDescent="0.35">
      <c r="A4" s="65" t="s">
        <v>58</v>
      </c>
      <c r="B4" s="65">
        <v>275</v>
      </c>
      <c r="C4" s="65">
        <v>214</v>
      </c>
      <c r="D4" s="65">
        <v>344</v>
      </c>
      <c r="E4" s="65">
        <v>389</v>
      </c>
      <c r="F4" s="65">
        <v>282</v>
      </c>
      <c r="G4" s="65">
        <v>244</v>
      </c>
      <c r="H4" s="65">
        <v>316</v>
      </c>
      <c r="I4" s="81">
        <f t="shared" ref="I4:I12" si="1">AVERAGE(B4:H4)</f>
        <v>294.85714285714283</v>
      </c>
      <c r="J4" s="67">
        <f t="shared" ref="J4:J12" si="2">$I4*(J$21/$I$21)</f>
        <v>365.91532570611855</v>
      </c>
      <c r="K4" s="67">
        <f t="shared" si="0"/>
        <v>360.08590542689933</v>
      </c>
      <c r="L4" s="67">
        <f t="shared" si="0"/>
        <v>368.88346016051543</v>
      </c>
      <c r="M4" s="67">
        <f t="shared" si="0"/>
        <v>336.05663512849918</v>
      </c>
      <c r="N4" s="67">
        <f t="shared" si="0"/>
        <v>430.53409573696916</v>
      </c>
      <c r="O4" s="67">
        <f t="shared" si="0"/>
        <v>354.69333136435387</v>
      </c>
      <c r="P4" s="67">
        <f t="shared" si="0"/>
        <v>446.40129334851866</v>
      </c>
      <c r="R4" s="79"/>
      <c r="S4" s="79"/>
      <c r="T4" s="79"/>
      <c r="U4" s="79"/>
      <c r="V4" s="79"/>
      <c r="W4" s="79"/>
      <c r="X4" s="79"/>
    </row>
    <row r="5" spans="1:28" ht="17.25" thickBot="1" x14ac:dyDescent="0.35">
      <c r="A5" s="65" t="s">
        <v>59</v>
      </c>
      <c r="B5" s="65">
        <v>695</v>
      </c>
      <c r="C5" s="65">
        <v>526</v>
      </c>
      <c r="D5" s="65">
        <v>730</v>
      </c>
      <c r="E5" s="65">
        <v>805</v>
      </c>
      <c r="F5" s="65">
        <v>635</v>
      </c>
      <c r="G5" s="65">
        <v>545</v>
      </c>
      <c r="H5" s="65">
        <v>629</v>
      </c>
      <c r="I5" s="81">
        <f t="shared" si="1"/>
        <v>652.14285714285711</v>
      </c>
      <c r="J5" s="67">
        <f t="shared" si="2"/>
        <v>809.30400283354231</v>
      </c>
      <c r="K5" s="67">
        <f t="shared" si="0"/>
        <v>796.41092939621876</v>
      </c>
      <c r="L5" s="67">
        <f t="shared" si="0"/>
        <v>815.86869943447334</v>
      </c>
      <c r="M5" s="67">
        <f t="shared" si="0"/>
        <v>743.26479620232499</v>
      </c>
      <c r="N5" s="67">
        <f t="shared" si="0"/>
        <v>952.2229394570079</v>
      </c>
      <c r="O5" s="67">
        <f t="shared" si="0"/>
        <v>784.48403957280789</v>
      </c>
      <c r="P5" s="67">
        <f t="shared" si="0"/>
        <v>987.31681401937396</v>
      </c>
      <c r="R5" s="79"/>
      <c r="S5" s="79"/>
      <c r="T5" s="79"/>
      <c r="U5" s="79"/>
      <c r="V5" s="79"/>
      <c r="W5" s="79"/>
      <c r="X5" s="79"/>
    </row>
    <row r="6" spans="1:28" ht="17.25" thickBot="1" x14ac:dyDescent="0.35">
      <c r="A6" s="65" t="s">
        <v>61</v>
      </c>
      <c r="B6" s="65">
        <v>1240</v>
      </c>
      <c r="C6" s="65">
        <v>1100</v>
      </c>
      <c r="D6" s="65">
        <v>1362</v>
      </c>
      <c r="E6" s="65">
        <v>1556</v>
      </c>
      <c r="F6" s="66">
        <v>1185</v>
      </c>
      <c r="G6" s="66">
        <v>1134</v>
      </c>
      <c r="H6" s="65">
        <v>1208</v>
      </c>
      <c r="I6" s="81">
        <f t="shared" si="1"/>
        <v>1255</v>
      </c>
      <c r="J6" s="67">
        <f t="shared" si="2"/>
        <v>1557.44483349237</v>
      </c>
      <c r="K6" s="67">
        <f t="shared" si="0"/>
        <v>1532.6330809957904</v>
      </c>
      <c r="L6" s="67">
        <f t="shared" si="0"/>
        <v>1570.0780995688606</v>
      </c>
      <c r="M6" s="67">
        <f t="shared" si="0"/>
        <v>1430.3573350793922</v>
      </c>
      <c r="N6" s="67">
        <f t="shared" si="0"/>
        <v>1832.4816041905399</v>
      </c>
      <c r="O6" s="67">
        <f t="shared" si="0"/>
        <v>1509.6806763739578</v>
      </c>
      <c r="P6" s="67">
        <f t="shared" si="0"/>
        <v>1900.0171327842718</v>
      </c>
      <c r="R6" s="79"/>
      <c r="S6" s="79"/>
      <c r="T6" s="79"/>
      <c r="U6" s="79"/>
      <c r="V6" s="79"/>
      <c r="W6" s="79"/>
      <c r="X6" s="79"/>
    </row>
    <row r="7" spans="1:28" ht="17.25" thickBot="1" x14ac:dyDescent="0.35">
      <c r="A7" s="65" t="s">
        <v>62</v>
      </c>
      <c r="B7" s="65">
        <v>459</v>
      </c>
      <c r="C7" s="66">
        <v>408</v>
      </c>
      <c r="D7" s="65">
        <v>520</v>
      </c>
      <c r="E7" s="65">
        <v>622</v>
      </c>
      <c r="F7" s="65">
        <v>472</v>
      </c>
      <c r="G7" s="65">
        <v>418</v>
      </c>
      <c r="H7" s="65">
        <v>462</v>
      </c>
      <c r="I7" s="81">
        <f t="shared" si="1"/>
        <v>480.14285714285717</v>
      </c>
      <c r="J7" s="67">
        <f t="shared" si="2"/>
        <v>595.85339617163982</v>
      </c>
      <c r="K7" s="67">
        <f t="shared" si="0"/>
        <v>586.36081789719424</v>
      </c>
      <c r="L7" s="67">
        <f t="shared" si="0"/>
        <v>600.68668100750608</v>
      </c>
      <c r="M7" s="67">
        <f t="shared" si="0"/>
        <v>547.23175904403388</v>
      </c>
      <c r="N7" s="67">
        <f t="shared" si="0"/>
        <v>701.07805027710924</v>
      </c>
      <c r="O7" s="67">
        <f t="shared" si="0"/>
        <v>577.57959627693481</v>
      </c>
      <c r="P7" s="67">
        <f t="shared" si="0"/>
        <v>726.91605956607145</v>
      </c>
      <c r="R7" s="79"/>
      <c r="S7" s="79"/>
      <c r="T7" s="79"/>
      <c r="U7" s="79"/>
      <c r="V7" s="79"/>
      <c r="W7" s="79"/>
      <c r="X7" s="79"/>
    </row>
    <row r="8" spans="1:28" ht="17.25" thickBot="1" x14ac:dyDescent="0.35">
      <c r="A8" s="65" t="s">
        <v>63</v>
      </c>
      <c r="B8" s="65">
        <v>1397</v>
      </c>
      <c r="C8" s="65">
        <v>1317</v>
      </c>
      <c r="D8" s="65">
        <v>1511</v>
      </c>
      <c r="E8" s="65">
        <v>1654</v>
      </c>
      <c r="F8" s="65">
        <v>1432</v>
      </c>
      <c r="G8" s="65">
        <v>1352</v>
      </c>
      <c r="H8" s="65">
        <v>1415</v>
      </c>
      <c r="I8" s="81">
        <f t="shared" si="1"/>
        <v>1439.7142857142858</v>
      </c>
      <c r="J8" s="67">
        <f t="shared" si="2"/>
        <v>1786.6737657297788</v>
      </c>
      <c r="K8" s="67">
        <f t="shared" si="0"/>
        <v>1758.2101525640951</v>
      </c>
      <c r="L8" s="67">
        <f t="shared" si="0"/>
        <v>1801.1664299891836</v>
      </c>
      <c r="M8" s="67">
        <f t="shared" si="0"/>
        <v>1640.8811864462282</v>
      </c>
      <c r="N8" s="67">
        <f t="shared" si="0"/>
        <v>2102.1911903280893</v>
      </c>
      <c r="O8" s="67">
        <f t="shared" si="0"/>
        <v>1731.8795511094761</v>
      </c>
      <c r="P8" s="67">
        <f t="shared" si="0"/>
        <v>2179.6667802162656</v>
      </c>
      <c r="R8" s="79"/>
      <c r="S8" s="79"/>
      <c r="T8" s="79"/>
      <c r="U8" s="79"/>
      <c r="V8" s="79"/>
      <c r="W8" s="79"/>
      <c r="X8" s="79"/>
    </row>
    <row r="9" spans="1:28" ht="17.25" thickBot="1" x14ac:dyDescent="0.35">
      <c r="A9" s="65" t="s">
        <v>106</v>
      </c>
      <c r="B9" s="65">
        <v>708</v>
      </c>
      <c r="C9" s="65">
        <v>527</v>
      </c>
      <c r="D9" s="66">
        <v>700</v>
      </c>
      <c r="E9" s="66">
        <v>780</v>
      </c>
      <c r="F9" s="65">
        <v>631</v>
      </c>
      <c r="G9" s="66">
        <v>574</v>
      </c>
      <c r="H9" s="66">
        <v>614</v>
      </c>
      <c r="I9" s="81">
        <f t="shared" si="1"/>
        <v>647.71428571428567</v>
      </c>
      <c r="J9" s="67">
        <f t="shared" si="2"/>
        <v>803.80818156566932</v>
      </c>
      <c r="K9" s="67">
        <f t="shared" si="0"/>
        <v>791.00266240579538</v>
      </c>
      <c r="L9" s="67">
        <f t="shared" si="0"/>
        <v>810.32829862779886</v>
      </c>
      <c r="M9" s="67">
        <f t="shared" si="0"/>
        <v>738.21743394991051</v>
      </c>
      <c r="N9" s="67">
        <f t="shared" si="0"/>
        <v>945.7565843369274</v>
      </c>
      <c r="O9" s="67">
        <f t="shared" si="0"/>
        <v>779.1567657005719</v>
      </c>
      <c r="P9" s="67">
        <f t="shared" si="0"/>
        <v>980.61214343129052</v>
      </c>
      <c r="R9" s="79"/>
      <c r="S9" s="79"/>
      <c r="T9" s="79"/>
      <c r="U9" s="79"/>
      <c r="V9" s="79"/>
      <c r="W9" s="79"/>
      <c r="X9" s="79"/>
    </row>
    <row r="10" spans="1:28" ht="17.25" thickBot="1" x14ac:dyDescent="0.35">
      <c r="A10" s="65" t="s">
        <v>65</v>
      </c>
      <c r="B10" s="66">
        <v>463</v>
      </c>
      <c r="C10" s="69">
        <v>411</v>
      </c>
      <c r="D10" s="65">
        <v>546</v>
      </c>
      <c r="E10" s="66">
        <v>604</v>
      </c>
      <c r="F10" s="65">
        <v>451</v>
      </c>
      <c r="G10" s="66">
        <v>427</v>
      </c>
      <c r="H10" s="66">
        <v>472</v>
      </c>
      <c r="I10" s="81">
        <f t="shared" si="1"/>
        <v>482</v>
      </c>
      <c r="J10" s="67">
        <f t="shared" si="2"/>
        <v>598.15809541300587</v>
      </c>
      <c r="K10" s="67">
        <f t="shared" si="0"/>
        <v>588.62880082866207</v>
      </c>
      <c r="L10" s="67">
        <f t="shared" si="0"/>
        <v>603.01007489417589</v>
      </c>
      <c r="M10" s="67">
        <f t="shared" si="0"/>
        <v>549.34839482730433</v>
      </c>
      <c r="N10" s="67">
        <f t="shared" si="0"/>
        <v>703.78974758553011</v>
      </c>
      <c r="O10" s="67">
        <f t="shared" si="0"/>
        <v>579.81361435238864</v>
      </c>
      <c r="P10" s="67">
        <f t="shared" si="0"/>
        <v>729.72769561913867</v>
      </c>
      <c r="R10" s="79"/>
      <c r="S10" s="79"/>
      <c r="T10" s="79"/>
      <c r="U10" s="79"/>
      <c r="V10" s="79"/>
      <c r="W10" s="79"/>
      <c r="X10" s="79"/>
    </row>
    <row r="11" spans="1:28" ht="17.25" thickBot="1" x14ac:dyDescent="0.35">
      <c r="A11" s="65" t="s">
        <v>66</v>
      </c>
      <c r="B11" s="65">
        <v>429</v>
      </c>
      <c r="C11" s="66">
        <v>374</v>
      </c>
      <c r="D11" s="65">
        <v>495</v>
      </c>
      <c r="E11" s="65">
        <v>567</v>
      </c>
      <c r="F11" s="66">
        <v>434</v>
      </c>
      <c r="G11" s="66">
        <v>393</v>
      </c>
      <c r="H11" s="65">
        <v>433</v>
      </c>
      <c r="I11" s="81">
        <f t="shared" si="1"/>
        <v>446.42857142857144</v>
      </c>
      <c r="J11" s="67">
        <f t="shared" si="2"/>
        <v>554.01424071299448</v>
      </c>
      <c r="K11" s="67">
        <f t="shared" si="0"/>
        <v>545.18820467977741</v>
      </c>
      <c r="L11" s="67">
        <f t="shared" si="0"/>
        <v>558.50814583411375</v>
      </c>
      <c r="M11" s="67">
        <f t="shared" si="0"/>
        <v>508.80667867081394</v>
      </c>
      <c r="N11" s="67">
        <f t="shared" si="0"/>
        <v>651.8503145242388</v>
      </c>
      <c r="O11" s="67">
        <f t="shared" si="0"/>
        <v>537.02357583023547</v>
      </c>
      <c r="P11" s="67">
        <f t="shared" si="0"/>
        <v>675.87405121808195</v>
      </c>
      <c r="R11" s="79"/>
      <c r="S11" s="79"/>
      <c r="T11" s="79"/>
      <c r="U11" s="79"/>
      <c r="V11" s="79"/>
      <c r="W11" s="79"/>
      <c r="X11" s="79"/>
    </row>
    <row r="12" spans="1:28" ht="17.25" thickBot="1" x14ac:dyDescent="0.35">
      <c r="A12" s="65" t="s">
        <v>69</v>
      </c>
      <c r="B12" s="66">
        <v>749</v>
      </c>
      <c r="C12" s="66">
        <v>609</v>
      </c>
      <c r="D12" s="66">
        <v>836</v>
      </c>
      <c r="E12" s="66">
        <v>897</v>
      </c>
      <c r="F12" s="66">
        <v>699</v>
      </c>
      <c r="G12" s="66">
        <v>659</v>
      </c>
      <c r="H12" s="66">
        <v>742</v>
      </c>
      <c r="I12" s="81">
        <f t="shared" si="1"/>
        <v>741.57142857142856</v>
      </c>
      <c r="J12" s="67">
        <f t="shared" si="2"/>
        <v>920.28413553316932</v>
      </c>
      <c r="K12" s="67">
        <f t="shared" si="0"/>
        <v>905.62303055767188</v>
      </c>
      <c r="L12" s="67">
        <f t="shared" si="0"/>
        <v>927.74905120796302</v>
      </c>
      <c r="M12" s="67">
        <f t="shared" si="0"/>
        <v>845.18895007366245</v>
      </c>
      <c r="N12" s="67">
        <f t="shared" si="0"/>
        <v>1082.8015944625035</v>
      </c>
      <c r="O12" s="67">
        <f t="shared" si="0"/>
        <v>892.06060228312072</v>
      </c>
      <c r="P12" s="67">
        <f t="shared" si="0"/>
        <v>1122.7079039593802</v>
      </c>
      <c r="R12" s="79"/>
      <c r="S12" s="79"/>
      <c r="T12" s="79"/>
      <c r="U12" s="79"/>
      <c r="V12" s="79"/>
      <c r="W12" s="79"/>
      <c r="X12" s="79"/>
    </row>
    <row r="13" spans="1:28" x14ac:dyDescent="0.3">
      <c r="A13" s="71" t="s">
        <v>110</v>
      </c>
      <c r="B13" s="72">
        <v>5552</v>
      </c>
      <c r="C13" s="73">
        <v>6080</v>
      </c>
      <c r="D13" s="72">
        <v>5046</v>
      </c>
      <c r="E13" s="72">
        <v>4512</v>
      </c>
      <c r="F13" s="72">
        <v>5583</v>
      </c>
      <c r="G13" s="62">
        <v>6086</v>
      </c>
      <c r="H13" s="72">
        <v>5850</v>
      </c>
      <c r="I13" s="82">
        <f>AVERAGE(B13:H13)</f>
        <v>5529.8571428571431</v>
      </c>
      <c r="J13" s="74">
        <v>4503</v>
      </c>
      <c r="K13" s="74">
        <v>4756</v>
      </c>
      <c r="L13" s="74">
        <v>4552</v>
      </c>
      <c r="M13" s="74">
        <v>4953</v>
      </c>
      <c r="N13" s="74">
        <v>4068</v>
      </c>
      <c r="O13" s="62">
        <v>4363</v>
      </c>
      <c r="P13" s="62">
        <v>3996</v>
      </c>
    </row>
    <row r="14" spans="1:28" x14ac:dyDescent="0.3">
      <c r="A14" s="75" t="s">
        <v>78</v>
      </c>
      <c r="B14" s="72">
        <v>12.6</v>
      </c>
      <c r="C14" s="73">
        <v>10.4</v>
      </c>
      <c r="D14" s="72">
        <v>15.6</v>
      </c>
      <c r="E14" s="72">
        <v>18</v>
      </c>
      <c r="F14" s="72">
        <v>9.9</v>
      </c>
      <c r="G14" s="62">
        <v>9.1</v>
      </c>
      <c r="H14" s="72">
        <v>10.3</v>
      </c>
      <c r="I14" s="85">
        <f>AVERAGE(B14:H14)</f>
        <v>12.27142857142857</v>
      </c>
      <c r="J14" s="74">
        <v>18.399999999999999</v>
      </c>
      <c r="K14" s="74">
        <v>17.3</v>
      </c>
      <c r="L14" s="74">
        <v>17.899999999999999</v>
      </c>
      <c r="M14" s="74">
        <v>16.100000000000001</v>
      </c>
      <c r="N14" s="74">
        <v>20.9</v>
      </c>
      <c r="O14" s="62">
        <v>18.399999999999999</v>
      </c>
      <c r="P14" s="62">
        <v>20.7</v>
      </c>
    </row>
    <row r="15" spans="1:28" x14ac:dyDescent="0.3">
      <c r="A15" s="76"/>
      <c r="I15" s="83"/>
      <c r="J15" s="74"/>
      <c r="K15" s="74"/>
      <c r="L15" s="74"/>
      <c r="M15" s="74"/>
      <c r="N15" s="74"/>
    </row>
    <row r="16" spans="1:28" x14ac:dyDescent="0.3">
      <c r="A16" s="76" t="s">
        <v>111</v>
      </c>
      <c r="B16" s="62">
        <v>838</v>
      </c>
      <c r="C16" s="62">
        <v>659</v>
      </c>
      <c r="D16" s="62">
        <v>1110</v>
      </c>
      <c r="E16" s="62">
        <v>1332</v>
      </c>
      <c r="F16" s="62">
        <v>782</v>
      </c>
      <c r="G16" s="62">
        <v>637</v>
      </c>
      <c r="H16" s="62">
        <v>751</v>
      </c>
      <c r="I16" s="86">
        <f>AVERAGE(B16:H16)</f>
        <v>872.71428571428567</v>
      </c>
      <c r="J16" s="62">
        <v>1170</v>
      </c>
      <c r="K16" s="62">
        <v>1142</v>
      </c>
      <c r="L16" s="62">
        <v>1261</v>
      </c>
      <c r="M16" s="74">
        <v>1092</v>
      </c>
      <c r="N16" s="62">
        <v>1399</v>
      </c>
      <c r="O16" s="62">
        <v>1171</v>
      </c>
      <c r="P16" s="62">
        <v>1555</v>
      </c>
    </row>
    <row r="17" spans="1:16" x14ac:dyDescent="0.3">
      <c r="A17" s="76" t="s">
        <v>79</v>
      </c>
      <c r="B17" s="62">
        <v>88.3</v>
      </c>
      <c r="C17" s="62">
        <v>84.2</v>
      </c>
      <c r="D17" s="62">
        <v>89.7</v>
      </c>
      <c r="E17" s="62">
        <v>90.8</v>
      </c>
      <c r="F17" s="62">
        <v>87</v>
      </c>
      <c r="G17" s="62">
        <v>86.2</v>
      </c>
      <c r="H17" s="62">
        <v>88.2</v>
      </c>
      <c r="I17" s="85">
        <f>AVERAGE(B17:H17)</f>
        <v>87.771428571428586</v>
      </c>
      <c r="J17" s="62">
        <v>89.6</v>
      </c>
      <c r="K17" s="62">
        <v>89.4</v>
      </c>
      <c r="L17" s="62">
        <v>91.3</v>
      </c>
      <c r="M17" s="74">
        <v>90</v>
      </c>
      <c r="N17" s="62">
        <v>90</v>
      </c>
      <c r="O17" s="62">
        <v>90.4</v>
      </c>
      <c r="P17" s="62">
        <v>91.8</v>
      </c>
    </row>
    <row r="18" spans="1:16" x14ac:dyDescent="0.3">
      <c r="I18" s="83"/>
    </row>
    <row r="19" spans="1:16" x14ac:dyDescent="0.3">
      <c r="A19" s="77" t="s">
        <v>112</v>
      </c>
      <c r="I19" s="83"/>
    </row>
    <row r="20" spans="1:16" x14ac:dyDescent="0.3">
      <c r="I20" s="83"/>
    </row>
    <row r="21" spans="1:16" x14ac:dyDescent="0.3">
      <c r="A21" s="77" t="s">
        <v>118</v>
      </c>
      <c r="B21" s="78">
        <f>B16*24/(B17-65)</f>
        <v>863.17596566523616</v>
      </c>
      <c r="C21" s="78">
        <f t="shared" ref="C21:P21" si="3">C16*24/(C17-65)</f>
        <v>823.74999999999989</v>
      </c>
      <c r="D21" s="78">
        <f t="shared" si="3"/>
        <v>1078.5425101214573</v>
      </c>
      <c r="E21" s="78">
        <f t="shared" si="3"/>
        <v>1239.0697674418607</v>
      </c>
      <c r="F21" s="78">
        <f t="shared" si="3"/>
        <v>853.09090909090912</v>
      </c>
      <c r="G21" s="78">
        <f t="shared" si="3"/>
        <v>721.13207547169804</v>
      </c>
      <c r="H21" s="78">
        <f t="shared" si="3"/>
        <v>776.89655172413779</v>
      </c>
      <c r="I21" s="84">
        <f t="shared" si="3"/>
        <v>919.79924717691267</v>
      </c>
      <c r="J21" s="78">
        <f t="shared" si="3"/>
        <v>1141.4634146341466</v>
      </c>
      <c r="K21" s="78">
        <f t="shared" si="3"/>
        <v>1123.2786885245898</v>
      </c>
      <c r="L21" s="78">
        <f t="shared" si="3"/>
        <v>1150.7224334600762</v>
      </c>
      <c r="M21" s="78">
        <f t="shared" si="3"/>
        <v>1048.32</v>
      </c>
      <c r="N21" s="78">
        <f t="shared" si="3"/>
        <v>1343.04</v>
      </c>
      <c r="O21" s="78">
        <f t="shared" si="3"/>
        <v>1106.4566929133855</v>
      </c>
      <c r="P21" s="78">
        <f t="shared" si="3"/>
        <v>1392.5373134328361</v>
      </c>
    </row>
    <row r="22" spans="1:16" x14ac:dyDescent="0.3">
      <c r="A22" s="62" t="s">
        <v>115</v>
      </c>
      <c r="I22" s="83"/>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Chiller EFLH</vt:lpstr>
      <vt:lpstr>M-A TRM V6</vt:lpstr>
      <vt:lpstr>Pennsylvania TRM</vt:lpstr>
      <vt:lpstr>M-A Cooling AC EFLH Update</vt:lpstr>
      <vt:lpstr>M-A Heating HP EFLH Update</vt:lpstr>
      <vt:lpstr>M-A Cooling Chlr EFLH Update</vt:lpstr>
      <vt:lpstr>'M-A TRM V6'!_Toc481146677</vt:lpstr>
    </vt:vector>
  </TitlesOfParts>
  <Company>Itron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kbrander</dc:creator>
  <cp:lastModifiedBy>Matt Socks</cp:lastModifiedBy>
  <dcterms:created xsi:type="dcterms:W3CDTF">2017-01-23T23:11:43Z</dcterms:created>
  <dcterms:modified xsi:type="dcterms:W3CDTF">2017-05-22T15:29:01Z</dcterms:modified>
</cp:coreProperties>
</file>